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chen/Desktop/SQL/GitHub Project_Superstore/"/>
    </mc:Choice>
  </mc:AlternateContent>
  <xr:revisionPtr revIDLastSave="0" documentId="13_ncr:1_{C86569C8-0C3A-724A-8D2F-C8522B754A7B}" xr6:coauthVersionLast="47" xr6:coauthVersionMax="47" xr10:uidLastSave="{00000000-0000-0000-0000-000000000000}"/>
  <bookViews>
    <workbookView xWindow="20" yWindow="660" windowWidth="29400" windowHeight="18460" activeTab="1" xr2:uid="{0CD59690-C89E-114E-AF0C-3DACA86E0826}"/>
  </bookViews>
  <sheets>
    <sheet name="Data" sheetId="1" r:id="rId1"/>
    <sheet name="content" sheetId="2" r:id="rId2"/>
    <sheet name="1-1" sheetId="8" r:id="rId3"/>
    <sheet name="1-2" sheetId="9" r:id="rId4"/>
    <sheet name="1-3" sheetId="10" r:id="rId5"/>
    <sheet name="1-4" sheetId="11" r:id="rId6"/>
    <sheet name="1-5" sheetId="12" r:id="rId7"/>
    <sheet name="2-1" sheetId="13" r:id="rId8"/>
    <sheet name="2-2" sheetId="14" r:id="rId9"/>
    <sheet name="2-3" sheetId="15" r:id="rId10"/>
    <sheet name="3-1" sheetId="16" r:id="rId11"/>
    <sheet name="3-2" sheetId="17" r:id="rId12"/>
    <sheet name="4-1" sheetId="18" r:id="rId13"/>
    <sheet name="4-2" sheetId="19" r:id="rId14"/>
    <sheet name="5-1" sheetId="21" r:id="rId15"/>
    <sheet name="5-2" sheetId="20" r:id="rId16"/>
  </sheets>
  <definedNames>
    <definedName name="_xlnm._FilterDatabase" localSheetId="4" hidden="1">'1-3'!$E$2:$G$797</definedName>
    <definedName name="_xlnm._FilterDatabase" localSheetId="5" hidden="1">'1-4'!$G$2:$K$1865</definedName>
    <definedName name="_xlnm._FilterDatabase" localSheetId="13" hidden="1">'4-2'!$F$2:$I$1852</definedName>
  </definedNames>
  <calcPr calcId="191029"/>
  <pivotCaches>
    <pivotCache cacheId="209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" i="20" l="1"/>
  <c r="L52" i="20"/>
  <c r="M52" i="20"/>
  <c r="K4" i="20"/>
  <c r="L4" i="20"/>
  <c r="M4" i="20"/>
  <c r="K5" i="20"/>
  <c r="L5" i="20"/>
  <c r="M5" i="20"/>
  <c r="K6" i="20"/>
  <c r="L6" i="20"/>
  <c r="M6" i="20"/>
  <c r="K7" i="20"/>
  <c r="L7" i="20"/>
  <c r="M7" i="20"/>
  <c r="K8" i="20"/>
  <c r="L8" i="20"/>
  <c r="M8" i="20"/>
  <c r="K9" i="20"/>
  <c r="L9" i="20"/>
  <c r="M9" i="20"/>
  <c r="K10" i="20"/>
  <c r="L10" i="20"/>
  <c r="M10" i="20"/>
  <c r="K11" i="20"/>
  <c r="L11" i="20"/>
  <c r="M11" i="20"/>
  <c r="K12" i="20"/>
  <c r="L12" i="20"/>
  <c r="M12" i="20"/>
  <c r="K13" i="20"/>
  <c r="L13" i="20"/>
  <c r="M13" i="20"/>
  <c r="K14" i="20"/>
  <c r="L14" i="20"/>
  <c r="M14" i="20"/>
  <c r="K15" i="20"/>
  <c r="L15" i="20"/>
  <c r="M15" i="20"/>
  <c r="K16" i="20"/>
  <c r="L16" i="20"/>
  <c r="M16" i="20"/>
  <c r="K17" i="20"/>
  <c r="L17" i="20"/>
  <c r="M17" i="20"/>
  <c r="K18" i="20"/>
  <c r="L18" i="20"/>
  <c r="M18" i="20"/>
  <c r="K19" i="20"/>
  <c r="L19" i="20"/>
  <c r="M19" i="20"/>
  <c r="K20" i="20"/>
  <c r="L20" i="20"/>
  <c r="M20" i="20"/>
  <c r="K21" i="20"/>
  <c r="L21" i="20"/>
  <c r="M21" i="20"/>
  <c r="K22" i="20"/>
  <c r="L22" i="20"/>
  <c r="M22" i="20"/>
  <c r="K23" i="20"/>
  <c r="L23" i="20"/>
  <c r="M23" i="20"/>
  <c r="K24" i="20"/>
  <c r="L24" i="20"/>
  <c r="M24" i="20"/>
  <c r="K25" i="20"/>
  <c r="L25" i="20"/>
  <c r="M25" i="20"/>
  <c r="K26" i="20"/>
  <c r="L26" i="20"/>
  <c r="M26" i="20"/>
  <c r="K27" i="20"/>
  <c r="L27" i="20"/>
  <c r="M27" i="20"/>
  <c r="K28" i="20"/>
  <c r="L28" i="20"/>
  <c r="M28" i="20"/>
  <c r="K29" i="20"/>
  <c r="L29" i="20"/>
  <c r="M29" i="20"/>
  <c r="K30" i="20"/>
  <c r="L30" i="20"/>
  <c r="M30" i="20"/>
  <c r="K31" i="20"/>
  <c r="L31" i="20"/>
  <c r="M31" i="20"/>
  <c r="K32" i="20"/>
  <c r="L32" i="20"/>
  <c r="M32" i="20"/>
  <c r="K33" i="20"/>
  <c r="L33" i="20"/>
  <c r="M33" i="20"/>
  <c r="K34" i="20"/>
  <c r="L34" i="20"/>
  <c r="M34" i="20"/>
  <c r="K35" i="20"/>
  <c r="L35" i="20"/>
  <c r="M35" i="20"/>
  <c r="K36" i="20"/>
  <c r="L36" i="20"/>
  <c r="M36" i="20"/>
  <c r="K37" i="20"/>
  <c r="L37" i="20"/>
  <c r="M37" i="20"/>
  <c r="K38" i="20"/>
  <c r="L38" i="20"/>
  <c r="M38" i="20"/>
  <c r="K39" i="20"/>
  <c r="L39" i="20"/>
  <c r="M39" i="20"/>
  <c r="K40" i="20"/>
  <c r="L40" i="20"/>
  <c r="M40" i="20"/>
  <c r="K41" i="20"/>
  <c r="L41" i="20"/>
  <c r="M41" i="20"/>
  <c r="K42" i="20"/>
  <c r="L42" i="20"/>
  <c r="M42" i="20"/>
  <c r="K43" i="20"/>
  <c r="L43" i="20"/>
  <c r="M43" i="20"/>
  <c r="K44" i="20"/>
  <c r="L44" i="20"/>
  <c r="M44" i="20"/>
  <c r="K45" i="20"/>
  <c r="L45" i="20"/>
  <c r="M45" i="20"/>
  <c r="K46" i="20"/>
  <c r="L46" i="20"/>
  <c r="M46" i="20"/>
  <c r="K47" i="20"/>
  <c r="L47" i="20"/>
  <c r="M47" i="20"/>
  <c r="K48" i="20"/>
  <c r="L48" i="20"/>
  <c r="M48" i="20"/>
  <c r="K49" i="20"/>
  <c r="L49" i="20"/>
  <c r="M49" i="20"/>
  <c r="K50" i="20"/>
  <c r="L50" i="20"/>
  <c r="M50" i="20"/>
  <c r="K51" i="20"/>
  <c r="L51" i="20"/>
  <c r="M51" i="20"/>
  <c r="L3" i="20"/>
  <c r="M3" i="20"/>
  <c r="K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3" i="20"/>
  <c r="G4" i="20"/>
  <c r="H4" i="20" a="1"/>
  <c r="H4" i="20" s="1"/>
  <c r="G5" i="20"/>
  <c r="H5" i="20" a="1"/>
  <c r="H5" i="20" s="1"/>
  <c r="G6" i="20"/>
  <c r="H6" i="20" a="1"/>
  <c r="H6" i="20" s="1"/>
  <c r="G7" i="20"/>
  <c r="H7" i="20" a="1"/>
  <c r="H7" i="20" s="1"/>
  <c r="G8" i="20"/>
  <c r="H8" i="20" a="1"/>
  <c r="H8" i="20" s="1"/>
  <c r="G9" i="20"/>
  <c r="H9" i="20" a="1"/>
  <c r="H9" i="20" s="1"/>
  <c r="G10" i="20"/>
  <c r="H10" i="20" a="1"/>
  <c r="H10" i="20" s="1"/>
  <c r="G11" i="20"/>
  <c r="H11" i="20" a="1"/>
  <c r="H11" i="20" s="1"/>
  <c r="G12" i="20"/>
  <c r="H12" i="20" a="1"/>
  <c r="H12" i="20" s="1"/>
  <c r="G13" i="20"/>
  <c r="H13" i="20" a="1"/>
  <c r="H13" i="20" s="1"/>
  <c r="G14" i="20"/>
  <c r="H14" i="20" a="1"/>
  <c r="H14" i="20" s="1"/>
  <c r="G15" i="20"/>
  <c r="H15" i="20" a="1"/>
  <c r="H15" i="20" s="1"/>
  <c r="G16" i="20"/>
  <c r="H16" i="20" a="1"/>
  <c r="H16" i="20" s="1"/>
  <c r="G17" i="20"/>
  <c r="H17" i="20" a="1"/>
  <c r="H17" i="20" s="1"/>
  <c r="G18" i="20"/>
  <c r="H18" i="20" a="1"/>
  <c r="H18" i="20" s="1"/>
  <c r="G19" i="20"/>
  <c r="H19" i="20" a="1"/>
  <c r="H19" i="20" s="1"/>
  <c r="G20" i="20"/>
  <c r="H20" i="20" a="1"/>
  <c r="H20" i="20" s="1"/>
  <c r="G21" i="20"/>
  <c r="H21" i="20" a="1"/>
  <c r="H21" i="20" s="1"/>
  <c r="G22" i="20"/>
  <c r="H22" i="20" a="1"/>
  <c r="H22" i="20" s="1"/>
  <c r="G23" i="20"/>
  <c r="H23" i="20" a="1"/>
  <c r="H23" i="20" s="1"/>
  <c r="G24" i="20"/>
  <c r="H24" i="20" a="1"/>
  <c r="H24" i="20" s="1"/>
  <c r="G25" i="20"/>
  <c r="H25" i="20" a="1"/>
  <c r="H25" i="20" s="1"/>
  <c r="G26" i="20"/>
  <c r="H26" i="20" a="1"/>
  <c r="H26" i="20" s="1"/>
  <c r="G27" i="20"/>
  <c r="H27" i="20" a="1"/>
  <c r="H27" i="20" s="1"/>
  <c r="G28" i="20"/>
  <c r="H28" i="20" a="1"/>
  <c r="H28" i="20" s="1"/>
  <c r="G29" i="20"/>
  <c r="H29" i="20" a="1"/>
  <c r="H29" i="20" s="1"/>
  <c r="G30" i="20"/>
  <c r="H30" i="20" a="1"/>
  <c r="H30" i="20" s="1"/>
  <c r="G31" i="20"/>
  <c r="H31" i="20" a="1"/>
  <c r="H31" i="20" s="1"/>
  <c r="G32" i="20"/>
  <c r="H32" i="20" a="1"/>
  <c r="H32" i="20" s="1"/>
  <c r="G33" i="20"/>
  <c r="H33" i="20" a="1"/>
  <c r="H33" i="20" s="1"/>
  <c r="G34" i="20"/>
  <c r="H34" i="20" a="1"/>
  <c r="H34" i="20" s="1"/>
  <c r="G35" i="20"/>
  <c r="H35" i="20" a="1"/>
  <c r="H35" i="20" s="1"/>
  <c r="G36" i="20"/>
  <c r="H36" i="20" a="1"/>
  <c r="H36" i="20" s="1"/>
  <c r="G37" i="20"/>
  <c r="H37" i="20" a="1"/>
  <c r="H37" i="20" s="1"/>
  <c r="G38" i="20"/>
  <c r="H38" i="20" a="1"/>
  <c r="H38" i="20" s="1"/>
  <c r="G39" i="20"/>
  <c r="H39" i="20" a="1"/>
  <c r="H39" i="20" s="1"/>
  <c r="G40" i="20"/>
  <c r="H40" i="20" a="1"/>
  <c r="H40" i="20" s="1"/>
  <c r="G41" i="20"/>
  <c r="H41" i="20" a="1"/>
  <c r="H41" i="20" s="1"/>
  <c r="G42" i="20"/>
  <c r="H42" i="20" a="1"/>
  <c r="H42" i="20" s="1"/>
  <c r="G43" i="20"/>
  <c r="H43" i="20" a="1"/>
  <c r="H43" i="20" s="1"/>
  <c r="G44" i="20"/>
  <c r="H44" i="20" a="1"/>
  <c r="H44" i="20" s="1"/>
  <c r="G45" i="20"/>
  <c r="H45" i="20" a="1"/>
  <c r="H45" i="20" s="1"/>
  <c r="G46" i="20"/>
  <c r="H46" i="20" a="1"/>
  <c r="H46" i="20" s="1"/>
  <c r="G47" i="20"/>
  <c r="H47" i="20" a="1"/>
  <c r="H47" i="20" s="1"/>
  <c r="G48" i="20"/>
  <c r="H48" i="20" a="1"/>
  <c r="H48" i="20" s="1"/>
  <c r="G49" i="20"/>
  <c r="H49" i="20" a="1"/>
  <c r="H49" i="20" s="1"/>
  <c r="G50" i="20"/>
  <c r="H50" i="20" a="1"/>
  <c r="H50" i="20" s="1"/>
  <c r="G51" i="20"/>
  <c r="H51" i="20" a="1"/>
  <c r="H51" i="20" s="1"/>
  <c r="G52" i="20"/>
  <c r="H52" i="20" a="1"/>
  <c r="H52" i="20" s="1"/>
  <c r="H3" i="20" a="1"/>
  <c r="H3" i="20" s="1"/>
  <c r="G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3" i="20"/>
  <c r="K4" i="19"/>
  <c r="L4" i="19"/>
  <c r="M4" i="19"/>
  <c r="K5" i="19"/>
  <c r="L5" i="19"/>
  <c r="M5" i="19"/>
  <c r="K6" i="19"/>
  <c r="L6" i="19"/>
  <c r="M6" i="19"/>
  <c r="K7" i="19"/>
  <c r="L7" i="19"/>
  <c r="M7" i="19"/>
  <c r="K8" i="19"/>
  <c r="L8" i="19"/>
  <c r="M8" i="19"/>
  <c r="K9" i="19"/>
  <c r="L9" i="19"/>
  <c r="M9" i="19"/>
  <c r="K10" i="19"/>
  <c r="L10" i="19"/>
  <c r="M10" i="19"/>
  <c r="K11" i="19"/>
  <c r="L11" i="19"/>
  <c r="M11" i="19"/>
  <c r="K12" i="19"/>
  <c r="L12" i="19"/>
  <c r="M12" i="19"/>
  <c r="L3" i="19"/>
  <c r="M3" i="19"/>
  <c r="K3" i="19"/>
  <c r="G1695" i="19"/>
  <c r="H1695" i="19"/>
  <c r="I1695" i="19"/>
  <c r="G1351" i="19"/>
  <c r="H1351" i="19"/>
  <c r="I1351" i="19"/>
  <c r="G761" i="19"/>
  <c r="H761" i="19"/>
  <c r="I761" i="19"/>
  <c r="G953" i="19"/>
  <c r="H953" i="19"/>
  <c r="I953" i="19"/>
  <c r="G1228" i="19"/>
  <c r="H1228" i="19"/>
  <c r="I1228" i="19"/>
  <c r="G1148" i="19"/>
  <c r="H1148" i="19"/>
  <c r="I1148" i="19"/>
  <c r="G1536" i="19"/>
  <c r="H1536" i="19"/>
  <c r="I1536" i="19"/>
  <c r="G234" i="19"/>
  <c r="H234" i="19"/>
  <c r="I234" i="19"/>
  <c r="G1645" i="19"/>
  <c r="H1645" i="19"/>
  <c r="I1645" i="19"/>
  <c r="G1802" i="19"/>
  <c r="H1802" i="19"/>
  <c r="I1802" i="19"/>
  <c r="G706" i="19"/>
  <c r="H706" i="19"/>
  <c r="I706" i="19"/>
  <c r="G827" i="19"/>
  <c r="H827" i="19"/>
  <c r="I827" i="19"/>
  <c r="G893" i="19"/>
  <c r="H893" i="19"/>
  <c r="I893" i="19"/>
  <c r="G176" i="19"/>
  <c r="H176" i="19"/>
  <c r="I176" i="19"/>
  <c r="G763" i="19"/>
  <c r="H763" i="19"/>
  <c r="I763" i="19"/>
  <c r="G1690" i="19"/>
  <c r="H1690" i="19"/>
  <c r="I1690" i="19"/>
  <c r="G214" i="19"/>
  <c r="H214" i="19"/>
  <c r="I214" i="19"/>
  <c r="G870" i="19"/>
  <c r="H870" i="19"/>
  <c r="I870" i="19"/>
  <c r="G17" i="19"/>
  <c r="H17" i="19"/>
  <c r="I17" i="19"/>
  <c r="G266" i="19"/>
  <c r="H266" i="19"/>
  <c r="I266" i="19"/>
  <c r="G1355" i="19"/>
  <c r="H1355" i="19"/>
  <c r="I1355" i="19"/>
  <c r="G999" i="19"/>
  <c r="H999" i="19"/>
  <c r="I999" i="19"/>
  <c r="G1481" i="19"/>
  <c r="H1481" i="19"/>
  <c r="I1481" i="19"/>
  <c r="G1063" i="19"/>
  <c r="H1063" i="19"/>
  <c r="I1063" i="19"/>
  <c r="G285" i="19"/>
  <c r="H285" i="19"/>
  <c r="I285" i="19"/>
  <c r="G935" i="19"/>
  <c r="H935" i="19"/>
  <c r="I935" i="19"/>
  <c r="G1845" i="19"/>
  <c r="H1845" i="19"/>
  <c r="I1845" i="19"/>
  <c r="G1162" i="19"/>
  <c r="H1162" i="19"/>
  <c r="I1162" i="19"/>
  <c r="G1253" i="19"/>
  <c r="H1253" i="19"/>
  <c r="I1253" i="19"/>
  <c r="G1297" i="19"/>
  <c r="H1297" i="19"/>
  <c r="I1297" i="19"/>
  <c r="G800" i="19"/>
  <c r="H800" i="19"/>
  <c r="I800" i="19"/>
  <c r="G167" i="19"/>
  <c r="H167" i="19"/>
  <c r="I167" i="19"/>
  <c r="G215" i="19"/>
  <c r="H215" i="19"/>
  <c r="I215" i="19"/>
  <c r="G1256" i="19"/>
  <c r="H1256" i="19"/>
  <c r="I1256" i="19"/>
  <c r="G1708" i="19"/>
  <c r="H1708" i="19"/>
  <c r="I1708" i="19"/>
  <c r="G950" i="19"/>
  <c r="H950" i="19"/>
  <c r="I950" i="19"/>
  <c r="G822" i="19"/>
  <c r="H822" i="19"/>
  <c r="I822" i="19"/>
  <c r="G1216" i="19"/>
  <c r="H1216" i="19"/>
  <c r="I1216" i="19"/>
  <c r="G205" i="19"/>
  <c r="H205" i="19"/>
  <c r="I205" i="19"/>
  <c r="G1696" i="19"/>
  <c r="H1696" i="19"/>
  <c r="I1696" i="19"/>
  <c r="G1564" i="19"/>
  <c r="H1564" i="19"/>
  <c r="I1564" i="19"/>
  <c r="G1039" i="19"/>
  <c r="H1039" i="19"/>
  <c r="I1039" i="19"/>
  <c r="G952" i="19"/>
  <c r="H952" i="19"/>
  <c r="I952" i="19"/>
  <c r="G1833" i="19"/>
  <c r="H1833" i="19"/>
  <c r="I1833" i="19"/>
  <c r="G1704" i="19"/>
  <c r="H1704" i="19"/>
  <c r="I1704" i="19"/>
  <c r="G836" i="19"/>
  <c r="H836" i="19"/>
  <c r="I836" i="19"/>
  <c r="G1304" i="19"/>
  <c r="H1304" i="19"/>
  <c r="I1304" i="19"/>
  <c r="G1797" i="19"/>
  <c r="H1797" i="19"/>
  <c r="I1797" i="19"/>
  <c r="G1691" i="19"/>
  <c r="H1691" i="19"/>
  <c r="I1691" i="19"/>
  <c r="G1555" i="19"/>
  <c r="H1555" i="19"/>
  <c r="I1555" i="19"/>
  <c r="G1079" i="19"/>
  <c r="H1079" i="19"/>
  <c r="I1079" i="19"/>
  <c r="G867" i="19"/>
  <c r="H867" i="19"/>
  <c r="I867" i="19"/>
  <c r="G798" i="19"/>
  <c r="H798" i="19"/>
  <c r="I798" i="19"/>
  <c r="G1596" i="19"/>
  <c r="H1596" i="19"/>
  <c r="I1596" i="19"/>
  <c r="G1578" i="19"/>
  <c r="H1578" i="19"/>
  <c r="I1578" i="19"/>
  <c r="G1278" i="19"/>
  <c r="H1278" i="19"/>
  <c r="I1278" i="19"/>
  <c r="G1429" i="19"/>
  <c r="H1429" i="19"/>
  <c r="I1429" i="19"/>
  <c r="G1153" i="19"/>
  <c r="H1153" i="19"/>
  <c r="I1153" i="19"/>
  <c r="G1580" i="19"/>
  <c r="H1580" i="19"/>
  <c r="I1580" i="19"/>
  <c r="G1554" i="19"/>
  <c r="H1554" i="19"/>
  <c r="I1554" i="19"/>
  <c r="G1464" i="19"/>
  <c r="H1464" i="19"/>
  <c r="I1464" i="19"/>
  <c r="G1693" i="19"/>
  <c r="H1693" i="19"/>
  <c r="I1693" i="19"/>
  <c r="G896" i="19"/>
  <c r="H896" i="19"/>
  <c r="I896" i="19"/>
  <c r="G807" i="19"/>
  <c r="H807" i="19"/>
  <c r="I807" i="19"/>
  <c r="G803" i="19"/>
  <c r="H803" i="19"/>
  <c r="I803" i="19"/>
  <c r="G1706" i="19"/>
  <c r="H1706" i="19"/>
  <c r="I1706" i="19"/>
  <c r="G1425" i="19"/>
  <c r="H1425" i="19"/>
  <c r="I1425" i="19"/>
  <c r="G1226" i="19"/>
  <c r="H1226" i="19"/>
  <c r="I1226" i="19"/>
  <c r="G1572" i="19"/>
  <c r="H1572" i="19"/>
  <c r="I1572" i="19"/>
  <c r="G1683" i="19"/>
  <c r="H1683" i="19"/>
  <c r="I1683" i="19"/>
  <c r="G808" i="19"/>
  <c r="H808" i="19"/>
  <c r="I808" i="19"/>
  <c r="G934" i="19"/>
  <c r="H934" i="19"/>
  <c r="I934" i="19"/>
  <c r="G1676" i="19"/>
  <c r="H1676" i="19"/>
  <c r="I1676" i="19"/>
  <c r="G1443" i="19"/>
  <c r="H1443" i="19"/>
  <c r="I1443" i="19"/>
  <c r="G1407" i="19"/>
  <c r="H1407" i="19"/>
  <c r="I1407" i="19"/>
  <c r="G965" i="19"/>
  <c r="H965" i="19"/>
  <c r="I965" i="19"/>
  <c r="G1108" i="19"/>
  <c r="H1108" i="19"/>
  <c r="I1108" i="19"/>
  <c r="G796" i="19"/>
  <c r="H796" i="19"/>
  <c r="I796" i="19"/>
  <c r="G1681" i="19"/>
  <c r="H1681" i="19"/>
  <c r="I1681" i="19"/>
  <c r="G1731" i="19"/>
  <c r="H1731" i="19"/>
  <c r="I1731" i="19"/>
  <c r="G1190" i="19"/>
  <c r="H1190" i="19"/>
  <c r="I1190" i="19"/>
  <c r="G1431" i="19"/>
  <c r="H1431" i="19"/>
  <c r="I1431" i="19"/>
  <c r="G1686" i="19"/>
  <c r="H1686" i="19"/>
  <c r="I1686" i="19"/>
  <c r="G1820" i="19"/>
  <c r="H1820" i="19"/>
  <c r="I1820" i="19"/>
  <c r="G1179" i="19"/>
  <c r="H1179" i="19"/>
  <c r="I1179" i="19"/>
  <c r="G1489" i="19"/>
  <c r="H1489" i="19"/>
  <c r="I1489" i="19"/>
  <c r="G1107" i="19"/>
  <c r="H1107" i="19"/>
  <c r="I1107" i="19"/>
  <c r="G1374" i="19"/>
  <c r="H1374" i="19"/>
  <c r="I1374" i="19"/>
  <c r="G1512" i="19"/>
  <c r="H1512" i="19"/>
  <c r="I1512" i="19"/>
  <c r="G1413" i="19"/>
  <c r="H1413" i="19"/>
  <c r="I1413" i="19"/>
  <c r="G1528" i="19"/>
  <c r="H1528" i="19"/>
  <c r="I1528" i="19"/>
  <c r="G1050" i="19"/>
  <c r="H1050" i="19"/>
  <c r="I1050" i="19"/>
  <c r="G1409" i="19"/>
  <c r="H1409" i="19"/>
  <c r="I1409" i="19"/>
  <c r="G1160" i="19"/>
  <c r="H1160" i="19"/>
  <c r="I1160" i="19"/>
  <c r="G1277" i="19"/>
  <c r="H1277" i="19"/>
  <c r="I1277" i="19"/>
  <c r="G1056" i="19"/>
  <c r="H1056" i="19"/>
  <c r="I1056" i="19"/>
  <c r="G1492" i="19"/>
  <c r="H1492" i="19"/>
  <c r="I1492" i="19"/>
  <c r="G1697" i="19"/>
  <c r="H1697" i="19"/>
  <c r="I1697" i="19"/>
  <c r="G51" i="19"/>
  <c r="H51" i="19"/>
  <c r="I51" i="19"/>
  <c r="G978" i="19"/>
  <c r="H978" i="19"/>
  <c r="I978" i="19"/>
  <c r="G309" i="19"/>
  <c r="H309" i="19"/>
  <c r="I309" i="19"/>
  <c r="G508" i="19"/>
  <c r="H508" i="19"/>
  <c r="I508" i="19"/>
  <c r="G581" i="19"/>
  <c r="H581" i="19"/>
  <c r="I581" i="19"/>
  <c r="G1450" i="19"/>
  <c r="H1450" i="19"/>
  <c r="I1450" i="19"/>
  <c r="G1049" i="19"/>
  <c r="H1049" i="19"/>
  <c r="I1049" i="19"/>
  <c r="G1452" i="19"/>
  <c r="H1452" i="19"/>
  <c r="I1452" i="19"/>
  <c r="G977" i="19"/>
  <c r="H977" i="19"/>
  <c r="I977" i="19"/>
  <c r="G1052" i="19"/>
  <c r="H1052" i="19"/>
  <c r="I1052" i="19"/>
  <c r="G1619" i="19"/>
  <c r="H1619" i="19"/>
  <c r="I1619" i="19"/>
  <c r="G1248" i="19"/>
  <c r="H1248" i="19"/>
  <c r="I1248" i="19"/>
  <c r="G482" i="19"/>
  <c r="H482" i="19"/>
  <c r="I482" i="19"/>
  <c r="G824" i="19"/>
  <c r="H824" i="19"/>
  <c r="I824" i="19"/>
  <c r="G1667" i="19"/>
  <c r="H1667" i="19"/>
  <c r="I1667" i="19"/>
  <c r="G1576" i="19"/>
  <c r="H1576" i="19"/>
  <c r="I1576" i="19"/>
  <c r="G422" i="19"/>
  <c r="H422" i="19"/>
  <c r="I422" i="19"/>
  <c r="G1427" i="19"/>
  <c r="H1427" i="19"/>
  <c r="I1427" i="19"/>
  <c r="G1334" i="19"/>
  <c r="H1334" i="19"/>
  <c r="I1334" i="19"/>
  <c r="G1757" i="19"/>
  <c r="H1757" i="19"/>
  <c r="I1757" i="19"/>
  <c r="G1824" i="19"/>
  <c r="H1824" i="19"/>
  <c r="I1824" i="19"/>
  <c r="G1101" i="19"/>
  <c r="H1101" i="19"/>
  <c r="I1101" i="19"/>
  <c r="G732" i="19"/>
  <c r="H732" i="19"/>
  <c r="I732" i="19"/>
  <c r="G1024" i="19"/>
  <c r="H1024" i="19"/>
  <c r="I1024" i="19"/>
  <c r="G882" i="19"/>
  <c r="H882" i="19"/>
  <c r="I882" i="19"/>
  <c r="G1448" i="19"/>
  <c r="H1448" i="19"/>
  <c r="I1448" i="19"/>
  <c r="G1651" i="19"/>
  <c r="H1651" i="19"/>
  <c r="I1651" i="19"/>
  <c r="G421" i="19"/>
  <c r="H421" i="19"/>
  <c r="I421" i="19"/>
  <c r="G1625" i="19"/>
  <c r="H1625" i="19"/>
  <c r="I1625" i="19"/>
  <c r="G1765" i="19"/>
  <c r="H1765" i="19"/>
  <c r="I1765" i="19"/>
  <c r="G1358" i="19"/>
  <c r="H1358" i="19"/>
  <c r="I1358" i="19"/>
  <c r="G1293" i="19"/>
  <c r="H1293" i="19"/>
  <c r="I1293" i="19"/>
  <c r="G1709" i="19"/>
  <c r="H1709" i="19"/>
  <c r="I1709" i="19"/>
  <c r="G1631" i="19"/>
  <c r="H1631" i="19"/>
  <c r="I1631" i="19"/>
  <c r="G1096" i="19"/>
  <c r="H1096" i="19"/>
  <c r="I1096" i="19"/>
  <c r="G1702" i="19"/>
  <c r="H1702" i="19"/>
  <c r="I1702" i="19"/>
  <c r="G1590" i="19"/>
  <c r="H1590" i="19"/>
  <c r="I1590" i="19"/>
  <c r="G903" i="19"/>
  <c r="H903" i="19"/>
  <c r="I903" i="19"/>
  <c r="G674" i="19"/>
  <c r="H674" i="19"/>
  <c r="I674" i="19"/>
  <c r="G1222" i="19"/>
  <c r="H1222" i="19"/>
  <c r="I1222" i="19"/>
  <c r="G750" i="19"/>
  <c r="H750" i="19"/>
  <c r="I750" i="19"/>
  <c r="G757" i="19"/>
  <c r="H757" i="19"/>
  <c r="I757" i="19"/>
  <c r="G465" i="19"/>
  <c r="H465" i="19"/>
  <c r="I465" i="19"/>
  <c r="G1010" i="19"/>
  <c r="H1010" i="19"/>
  <c r="I1010" i="19"/>
  <c r="G19" i="19"/>
  <c r="H19" i="19"/>
  <c r="I19" i="19"/>
  <c r="G426" i="19"/>
  <c r="H426" i="19"/>
  <c r="I426" i="19"/>
  <c r="G112" i="19"/>
  <c r="H112" i="19"/>
  <c r="I112" i="19"/>
  <c r="G1062" i="19"/>
  <c r="H1062" i="19"/>
  <c r="I1062" i="19"/>
  <c r="G1620" i="19"/>
  <c r="H1620" i="19"/>
  <c r="I1620" i="19"/>
  <c r="G1361" i="19"/>
  <c r="H1361" i="19"/>
  <c r="I1361" i="19"/>
  <c r="G1197" i="19"/>
  <c r="H1197" i="19"/>
  <c r="I1197" i="19"/>
  <c r="G1736" i="19"/>
  <c r="H1736" i="19"/>
  <c r="I1736" i="19"/>
  <c r="G1236" i="19"/>
  <c r="H1236" i="19"/>
  <c r="I1236" i="19"/>
  <c r="G505" i="19"/>
  <c r="H505" i="19"/>
  <c r="I505" i="19"/>
  <c r="G315" i="19"/>
  <c r="H315" i="19"/>
  <c r="I315" i="19"/>
  <c r="G374" i="19"/>
  <c r="H374" i="19"/>
  <c r="I374" i="19"/>
  <c r="G427" i="19"/>
  <c r="H427" i="19"/>
  <c r="I427" i="19"/>
  <c r="G372" i="19"/>
  <c r="H372" i="19"/>
  <c r="I372" i="19"/>
  <c r="G601" i="19"/>
  <c r="H601" i="19"/>
  <c r="I601" i="19"/>
  <c r="G767" i="19"/>
  <c r="H767" i="19"/>
  <c r="I767" i="19"/>
  <c r="G316" i="19"/>
  <c r="H316" i="19"/>
  <c r="I316" i="19"/>
  <c r="G860" i="19"/>
  <c r="H860" i="19"/>
  <c r="I860" i="19"/>
  <c r="G778" i="19"/>
  <c r="H778" i="19"/>
  <c r="I778" i="19"/>
  <c r="G345" i="19"/>
  <c r="H345" i="19"/>
  <c r="I345" i="19"/>
  <c r="G310" i="19"/>
  <c r="H310" i="19"/>
  <c r="I310" i="19"/>
  <c r="G546" i="19"/>
  <c r="H546" i="19"/>
  <c r="I546" i="19"/>
  <c r="G52" i="19"/>
  <c r="H52" i="19"/>
  <c r="I52" i="19"/>
  <c r="G846" i="19"/>
  <c r="H846" i="19"/>
  <c r="I846" i="19"/>
  <c r="G55" i="19"/>
  <c r="H55" i="19"/>
  <c r="I55" i="19"/>
  <c r="G106" i="19"/>
  <c r="H106" i="19"/>
  <c r="I106" i="19"/>
  <c r="G97" i="19"/>
  <c r="H97" i="19"/>
  <c r="I97" i="19"/>
  <c r="G281" i="19"/>
  <c r="H281" i="19"/>
  <c r="I281" i="19"/>
  <c r="G178" i="19"/>
  <c r="H178" i="19"/>
  <c r="I178" i="19"/>
  <c r="G620" i="19"/>
  <c r="H620" i="19"/>
  <c r="I620" i="19"/>
  <c r="G659" i="19"/>
  <c r="H659" i="19"/>
  <c r="I659" i="19"/>
  <c r="G383" i="19"/>
  <c r="H383" i="19"/>
  <c r="I383" i="19"/>
  <c r="G412" i="19"/>
  <c r="H412" i="19"/>
  <c r="I412" i="19"/>
  <c r="G1792" i="19"/>
  <c r="H1792" i="19"/>
  <c r="I1792" i="19"/>
  <c r="G1255" i="19"/>
  <c r="H1255" i="19"/>
  <c r="I1255" i="19"/>
  <c r="G454" i="19"/>
  <c r="H454" i="19"/>
  <c r="I454" i="19"/>
  <c r="G1015" i="19"/>
  <c r="H1015" i="19"/>
  <c r="I1015" i="19"/>
  <c r="G1503" i="19"/>
  <c r="H1503" i="19"/>
  <c r="I1503" i="19"/>
  <c r="G985" i="19"/>
  <c r="H985" i="19"/>
  <c r="I985" i="19"/>
  <c r="G1260" i="19"/>
  <c r="H1260" i="19"/>
  <c r="I1260" i="19"/>
  <c r="G690" i="19"/>
  <c r="H690" i="19"/>
  <c r="I690" i="19"/>
  <c r="G1445" i="19"/>
  <c r="H1445" i="19"/>
  <c r="I1445" i="19"/>
  <c r="G1809" i="19"/>
  <c r="H1809" i="19"/>
  <c r="I1809" i="19"/>
  <c r="G1434" i="19"/>
  <c r="H1434" i="19"/>
  <c r="I1434" i="19"/>
  <c r="G1442" i="19"/>
  <c r="H1442" i="19"/>
  <c r="I1442" i="19"/>
  <c r="G1430" i="19"/>
  <c r="H1430" i="19"/>
  <c r="I1430" i="19"/>
  <c r="G1831" i="19"/>
  <c r="H1831" i="19"/>
  <c r="I1831" i="19"/>
  <c r="G1477" i="19"/>
  <c r="H1477" i="19"/>
  <c r="I1477" i="19"/>
  <c r="G1842" i="19"/>
  <c r="H1842" i="19"/>
  <c r="I1842" i="19"/>
  <c r="G653" i="19"/>
  <c r="H653" i="19"/>
  <c r="I653" i="19"/>
  <c r="G1176" i="19"/>
  <c r="H1176" i="19"/>
  <c r="I1176" i="19"/>
  <c r="G1466" i="19"/>
  <c r="H1466" i="19"/>
  <c r="I1466" i="19"/>
  <c r="G1638" i="19"/>
  <c r="H1638" i="19"/>
  <c r="I1638" i="19"/>
  <c r="G1191" i="19"/>
  <c r="H1191" i="19"/>
  <c r="I1191" i="19"/>
  <c r="G1557" i="19"/>
  <c r="H1557" i="19"/>
  <c r="I1557" i="19"/>
  <c r="G1142" i="19"/>
  <c r="H1142" i="19"/>
  <c r="I1142" i="19"/>
  <c r="G1672" i="19"/>
  <c r="H1672" i="19"/>
  <c r="I1672" i="19"/>
  <c r="G1627" i="19"/>
  <c r="H1627" i="19"/>
  <c r="I1627" i="19"/>
  <c r="G1616" i="19"/>
  <c r="H1616" i="19"/>
  <c r="I1616" i="19"/>
  <c r="G1611" i="19"/>
  <c r="H1611" i="19"/>
  <c r="I1611" i="19"/>
  <c r="G1396" i="19"/>
  <c r="H1396" i="19"/>
  <c r="I1396" i="19"/>
  <c r="G1642" i="19"/>
  <c r="H1642" i="19"/>
  <c r="I1642" i="19"/>
  <c r="G1784" i="19"/>
  <c r="H1784" i="19"/>
  <c r="I1784" i="19"/>
  <c r="G1732" i="19"/>
  <c r="H1732" i="19"/>
  <c r="I1732" i="19"/>
  <c r="G1147" i="19"/>
  <c r="H1147" i="19"/>
  <c r="I1147" i="19"/>
  <c r="G1851" i="19"/>
  <c r="H1851" i="19"/>
  <c r="I1851" i="19"/>
  <c r="G1038" i="19"/>
  <c r="H1038" i="19"/>
  <c r="I1038" i="19"/>
  <c r="G1604" i="19"/>
  <c r="H1604" i="19"/>
  <c r="I1604" i="19"/>
  <c r="G1561" i="19"/>
  <c r="H1561" i="19"/>
  <c r="I1561" i="19"/>
  <c r="G1806" i="19"/>
  <c r="H1806" i="19"/>
  <c r="I1806" i="19"/>
  <c r="G1202" i="19"/>
  <c r="H1202" i="19"/>
  <c r="I1202" i="19"/>
  <c r="G868" i="19"/>
  <c r="H868" i="19"/>
  <c r="I868" i="19"/>
  <c r="G1563" i="19"/>
  <c r="H1563" i="19"/>
  <c r="I1563" i="19"/>
  <c r="G1783" i="19"/>
  <c r="H1783" i="19"/>
  <c r="I1783" i="19"/>
  <c r="G1453" i="19"/>
  <c r="H1453" i="19"/>
  <c r="I1453" i="19"/>
  <c r="G1744" i="19"/>
  <c r="H1744" i="19"/>
  <c r="I1744" i="19"/>
  <c r="G1405" i="19"/>
  <c r="H1405" i="19"/>
  <c r="I1405" i="19"/>
  <c r="G1790" i="19"/>
  <c r="H1790" i="19"/>
  <c r="I1790" i="19"/>
  <c r="G1610" i="19"/>
  <c r="H1610" i="19"/>
  <c r="I1610" i="19"/>
  <c r="G1470" i="19"/>
  <c r="H1470" i="19"/>
  <c r="I1470" i="19"/>
  <c r="G1414" i="19"/>
  <c r="H1414" i="19"/>
  <c r="I1414" i="19"/>
  <c r="G1656" i="19"/>
  <c r="H1656" i="19"/>
  <c r="I1656" i="19"/>
  <c r="G1583" i="19"/>
  <c r="H1583" i="19"/>
  <c r="I1583" i="19"/>
  <c r="G1347" i="19"/>
  <c r="H1347" i="19"/>
  <c r="I1347" i="19"/>
  <c r="G1680" i="19"/>
  <c r="H1680" i="19"/>
  <c r="I1680" i="19"/>
  <c r="G1359" i="19"/>
  <c r="H1359" i="19"/>
  <c r="I1359" i="19"/>
  <c r="G1307" i="19"/>
  <c r="H1307" i="19"/>
  <c r="I1307" i="19"/>
  <c r="G1546" i="19"/>
  <c r="H1546" i="19"/>
  <c r="I1546" i="19"/>
  <c r="G1664" i="19"/>
  <c r="H1664" i="19"/>
  <c r="I1664" i="19"/>
  <c r="G969" i="19"/>
  <c r="H969" i="19"/>
  <c r="I969" i="19"/>
  <c r="G434" i="19"/>
  <c r="H434" i="19"/>
  <c r="I434" i="19"/>
  <c r="G1771" i="19"/>
  <c r="H1771" i="19"/>
  <c r="I1771" i="19"/>
  <c r="G1424" i="19"/>
  <c r="H1424" i="19"/>
  <c r="I1424" i="19"/>
  <c r="G1454" i="19"/>
  <c r="H1454" i="19"/>
  <c r="I1454" i="19"/>
  <c r="G1325" i="19"/>
  <c r="H1325" i="19"/>
  <c r="I1325" i="19"/>
  <c r="G1482" i="19"/>
  <c r="H1482" i="19"/>
  <c r="I1482" i="19"/>
  <c r="G1634" i="19"/>
  <c r="H1634" i="19"/>
  <c r="I1634" i="19"/>
  <c r="G1435" i="19"/>
  <c r="H1435" i="19"/>
  <c r="I1435" i="19"/>
  <c r="G1439" i="19"/>
  <c r="H1439" i="19"/>
  <c r="I1439" i="19"/>
  <c r="G1332" i="19"/>
  <c r="H1332" i="19"/>
  <c r="I1332" i="19"/>
  <c r="G1032" i="19"/>
  <c r="H1032" i="19"/>
  <c r="I1032" i="19"/>
  <c r="G1568" i="19"/>
  <c r="H1568" i="19"/>
  <c r="I1568" i="19"/>
  <c r="G1384" i="19"/>
  <c r="H1384" i="19"/>
  <c r="I1384" i="19"/>
  <c r="G1363" i="19"/>
  <c r="H1363" i="19"/>
  <c r="I1363" i="19"/>
  <c r="G1340" i="19"/>
  <c r="H1340" i="19"/>
  <c r="I1340" i="19"/>
  <c r="G1166" i="19"/>
  <c r="H1166" i="19"/>
  <c r="I1166" i="19"/>
  <c r="G1847" i="19"/>
  <c r="H1847" i="19"/>
  <c r="I1847" i="19"/>
  <c r="G1057" i="19"/>
  <c r="H1057" i="19"/>
  <c r="I1057" i="19"/>
  <c r="G1793" i="19"/>
  <c r="H1793" i="19"/>
  <c r="I1793" i="19"/>
  <c r="G1770" i="19"/>
  <c r="H1770" i="19"/>
  <c r="I1770" i="19"/>
  <c r="G1848" i="19"/>
  <c r="H1848" i="19"/>
  <c r="I1848" i="19"/>
  <c r="G1300" i="19"/>
  <c r="H1300" i="19"/>
  <c r="I1300" i="19"/>
  <c r="G1745" i="19"/>
  <c r="H1745" i="19"/>
  <c r="I1745" i="19"/>
  <c r="G1324" i="19"/>
  <c r="H1324" i="19"/>
  <c r="I1324" i="19"/>
  <c r="G1004" i="19"/>
  <c r="H1004" i="19"/>
  <c r="I1004" i="19"/>
  <c r="G1269" i="19"/>
  <c r="H1269" i="19"/>
  <c r="I1269" i="19"/>
  <c r="G1060" i="19"/>
  <c r="H1060" i="19"/>
  <c r="I1060" i="19"/>
  <c r="G1550" i="19"/>
  <c r="H1550" i="19"/>
  <c r="I1550" i="19"/>
  <c r="G1369" i="19"/>
  <c r="H1369" i="19"/>
  <c r="I1369" i="19"/>
  <c r="G1505" i="19"/>
  <c r="H1505" i="19"/>
  <c r="I1505" i="19"/>
  <c r="G1116" i="19"/>
  <c r="H1116" i="19"/>
  <c r="I1116" i="19"/>
  <c r="G1327" i="19"/>
  <c r="H1327" i="19"/>
  <c r="I1327" i="19"/>
  <c r="G1102" i="19"/>
  <c r="H1102" i="19"/>
  <c r="I1102" i="19"/>
  <c r="G1763" i="19"/>
  <c r="H1763" i="19"/>
  <c r="I1763" i="19"/>
  <c r="G1719" i="19"/>
  <c r="H1719" i="19"/>
  <c r="I1719" i="19"/>
  <c r="G1240" i="19"/>
  <c r="H1240" i="19"/>
  <c r="I1240" i="19"/>
  <c r="G929" i="19"/>
  <c r="H929" i="19"/>
  <c r="I929" i="19"/>
  <c r="G711" i="19"/>
  <c r="H711" i="19"/>
  <c r="I711" i="19"/>
  <c r="G1776" i="19"/>
  <c r="H1776" i="19"/>
  <c r="I1776" i="19"/>
  <c r="G1406" i="19"/>
  <c r="H1406" i="19"/>
  <c r="I1406" i="19"/>
  <c r="G1548" i="19"/>
  <c r="H1548" i="19"/>
  <c r="I1548" i="19"/>
  <c r="G35" i="19"/>
  <c r="H35" i="19"/>
  <c r="I35" i="19"/>
  <c r="G1777" i="19"/>
  <c r="H1777" i="19"/>
  <c r="I1777" i="19"/>
  <c r="G577" i="19"/>
  <c r="H577" i="19"/>
  <c r="I577" i="19"/>
  <c r="G74" i="19"/>
  <c r="H74" i="19"/>
  <c r="I74" i="19"/>
  <c r="G513" i="19"/>
  <c r="H513" i="19"/>
  <c r="I513" i="19"/>
  <c r="G1552" i="19"/>
  <c r="H1552" i="19"/>
  <c r="I1552" i="19"/>
  <c r="G495" i="19"/>
  <c r="H495" i="19"/>
  <c r="I495" i="19"/>
  <c r="G1263" i="19"/>
  <c r="H1263" i="19"/>
  <c r="I1263" i="19"/>
  <c r="G570" i="19"/>
  <c r="H570" i="19"/>
  <c r="I570" i="19"/>
  <c r="G408" i="19"/>
  <c r="H408" i="19"/>
  <c r="I408" i="19"/>
  <c r="G418" i="19"/>
  <c r="H418" i="19"/>
  <c r="I418" i="19"/>
  <c r="G335" i="19"/>
  <c r="H335" i="19"/>
  <c r="I335" i="19"/>
  <c r="G996" i="19"/>
  <c r="H996" i="19"/>
  <c r="I996" i="19"/>
  <c r="G657" i="19"/>
  <c r="H657" i="19"/>
  <c r="I657" i="19"/>
  <c r="G1195" i="19"/>
  <c r="H1195" i="19"/>
  <c r="I1195" i="19"/>
  <c r="G1362" i="19"/>
  <c r="H1362" i="19"/>
  <c r="I1362" i="19"/>
  <c r="G500" i="19"/>
  <c r="H500" i="19"/>
  <c r="I500" i="19"/>
  <c r="G613" i="19"/>
  <c r="H613" i="19"/>
  <c r="I613" i="19"/>
  <c r="G652" i="19"/>
  <c r="H652" i="19"/>
  <c r="I652" i="19"/>
  <c r="G968" i="19"/>
  <c r="H968" i="19"/>
  <c r="I968" i="19"/>
  <c r="G790" i="19"/>
  <c r="H790" i="19"/>
  <c r="I790" i="19"/>
  <c r="G698" i="19"/>
  <c r="H698" i="19"/>
  <c r="I698" i="19"/>
  <c r="G595" i="19"/>
  <c r="H595" i="19"/>
  <c r="I595" i="19"/>
  <c r="G736" i="19"/>
  <c r="H736" i="19"/>
  <c r="I736" i="19"/>
  <c r="G700" i="19"/>
  <c r="H700" i="19"/>
  <c r="I700" i="19"/>
  <c r="G986" i="19"/>
  <c r="H986" i="19"/>
  <c r="I986" i="19"/>
  <c r="G1574" i="19"/>
  <c r="H1574" i="19"/>
  <c r="I1574" i="19"/>
  <c r="G1474" i="19"/>
  <c r="H1474" i="19"/>
  <c r="I1474" i="19"/>
  <c r="G1016" i="19"/>
  <c r="H1016" i="19"/>
  <c r="I1016" i="19"/>
  <c r="G535" i="19"/>
  <c r="H535" i="19"/>
  <c r="I535" i="19"/>
  <c r="G756" i="19"/>
  <c r="H756" i="19"/>
  <c r="I756" i="19"/>
  <c r="G1030" i="19"/>
  <c r="H1030" i="19"/>
  <c r="I1030" i="19"/>
  <c r="G987" i="19"/>
  <c r="H987" i="19"/>
  <c r="I987" i="19"/>
  <c r="G1007" i="19"/>
  <c r="H1007" i="19"/>
  <c r="I1007" i="19"/>
  <c r="G323" i="19"/>
  <c r="H323" i="19"/>
  <c r="I323" i="19"/>
  <c r="G136" i="19"/>
  <c r="H136" i="19"/>
  <c r="I136" i="19"/>
  <c r="G191" i="19"/>
  <c r="H191" i="19"/>
  <c r="I191" i="19"/>
  <c r="G249" i="19"/>
  <c r="H249" i="19"/>
  <c r="I249" i="19"/>
  <c r="G62" i="19"/>
  <c r="H62" i="19"/>
  <c r="I62" i="19"/>
  <c r="G523" i="19"/>
  <c r="H523" i="19"/>
  <c r="I523" i="19"/>
  <c r="G124" i="19"/>
  <c r="H124" i="19"/>
  <c r="I124" i="19"/>
  <c r="G729" i="19"/>
  <c r="H729" i="19"/>
  <c r="I729" i="19"/>
  <c r="G272" i="19"/>
  <c r="H272" i="19"/>
  <c r="I272" i="19"/>
  <c r="G237" i="19"/>
  <c r="H237" i="19"/>
  <c r="I237" i="19"/>
  <c r="G337" i="19"/>
  <c r="H337" i="19"/>
  <c r="I337" i="19"/>
  <c r="G301" i="19"/>
  <c r="H301" i="19"/>
  <c r="I301" i="19"/>
  <c r="G1781" i="19"/>
  <c r="H1781" i="19"/>
  <c r="I1781" i="19"/>
  <c r="G1318" i="19"/>
  <c r="H1318" i="19"/>
  <c r="I1318" i="19"/>
  <c r="G1457" i="19"/>
  <c r="H1457" i="19"/>
  <c r="I1457" i="19"/>
  <c r="G1301" i="19"/>
  <c r="H1301" i="19"/>
  <c r="I1301" i="19"/>
  <c r="G1158" i="19"/>
  <c r="H1158" i="19"/>
  <c r="I1158" i="19"/>
  <c r="G1726" i="19"/>
  <c r="H1726" i="19"/>
  <c r="I1726" i="19"/>
  <c r="G1608" i="19"/>
  <c r="H1608" i="19"/>
  <c r="I1608" i="19"/>
  <c r="G643" i="19"/>
  <c r="H643" i="19"/>
  <c r="I643" i="19"/>
  <c r="G1444" i="19"/>
  <c r="H1444" i="19"/>
  <c r="I1444" i="19"/>
  <c r="G1811" i="19"/>
  <c r="H1811" i="19"/>
  <c r="I1811" i="19"/>
  <c r="G1675" i="19"/>
  <c r="H1675" i="19"/>
  <c r="I1675" i="19"/>
  <c r="G1805" i="19"/>
  <c r="H1805" i="19"/>
  <c r="I1805" i="19"/>
  <c r="G1772" i="19"/>
  <c r="H1772" i="19"/>
  <c r="I1772" i="19"/>
  <c r="G1093" i="19"/>
  <c r="H1093" i="19"/>
  <c r="I1093" i="19"/>
  <c r="G738" i="19"/>
  <c r="H738" i="19"/>
  <c r="I738" i="19"/>
  <c r="G1047" i="19"/>
  <c r="H1047" i="19"/>
  <c r="I1047" i="19"/>
  <c r="G1671" i="19"/>
  <c r="H1671" i="19"/>
  <c r="I1671" i="19"/>
  <c r="G1575" i="19"/>
  <c r="H1575" i="19"/>
  <c r="I1575" i="19"/>
  <c r="G1188" i="19"/>
  <c r="H1188" i="19"/>
  <c r="I1188" i="19"/>
  <c r="G200" i="19"/>
  <c r="H200" i="19"/>
  <c r="I200" i="19"/>
  <c r="G1650" i="19"/>
  <c r="H1650" i="19"/>
  <c r="I1650" i="19"/>
  <c r="G458" i="19"/>
  <c r="H458" i="19"/>
  <c r="I458" i="19"/>
  <c r="G589" i="19"/>
  <c r="H589" i="19"/>
  <c r="I589" i="19"/>
  <c r="G908" i="19"/>
  <c r="H908" i="19"/>
  <c r="I908" i="19"/>
  <c r="G221" i="19"/>
  <c r="H221" i="19"/>
  <c r="I221" i="19"/>
  <c r="G502" i="19"/>
  <c r="H502" i="19"/>
  <c r="I502" i="19"/>
  <c r="G1459" i="19"/>
  <c r="H1459" i="19"/>
  <c r="I1459" i="19"/>
  <c r="G1684" i="19"/>
  <c r="H1684" i="19"/>
  <c r="I1684" i="19"/>
  <c r="G1371" i="19"/>
  <c r="H1371" i="19"/>
  <c r="I1371" i="19"/>
  <c r="G810" i="19"/>
  <c r="H810" i="19"/>
  <c r="I810" i="19"/>
  <c r="G1165" i="19"/>
  <c r="H1165" i="19"/>
  <c r="I1165" i="19"/>
  <c r="G851" i="19"/>
  <c r="H851" i="19"/>
  <c r="I851" i="19"/>
  <c r="G1600" i="19"/>
  <c r="H1600" i="19"/>
  <c r="I1600" i="19"/>
  <c r="G1817" i="19"/>
  <c r="H1817" i="19"/>
  <c r="I1817" i="19"/>
  <c r="G899" i="19"/>
  <c r="H899" i="19"/>
  <c r="I899" i="19"/>
  <c r="G727" i="19"/>
  <c r="H727" i="19"/>
  <c r="I727" i="19"/>
  <c r="G472" i="19"/>
  <c r="H472" i="19"/>
  <c r="I472" i="19"/>
  <c r="G943" i="19"/>
  <c r="H943" i="19"/>
  <c r="I943" i="19"/>
  <c r="G719" i="19"/>
  <c r="H719" i="19"/>
  <c r="I719" i="19"/>
  <c r="G843" i="19"/>
  <c r="H843" i="19"/>
  <c r="I843" i="19"/>
  <c r="G753" i="19"/>
  <c r="H753" i="19"/>
  <c r="I753" i="19"/>
  <c r="G661" i="19"/>
  <c r="H661" i="19"/>
  <c r="I661" i="19"/>
  <c r="G561" i="19"/>
  <c r="H561" i="19"/>
  <c r="I561" i="19"/>
  <c r="G350" i="19"/>
  <c r="H350" i="19"/>
  <c r="I350" i="19"/>
  <c r="G278" i="19"/>
  <c r="H278" i="19"/>
  <c r="I278" i="19"/>
  <c r="G1449" i="19"/>
  <c r="H1449" i="19"/>
  <c r="I1449" i="19"/>
  <c r="G59" i="19"/>
  <c r="H59" i="19"/>
  <c r="I59" i="19"/>
  <c r="G67" i="19"/>
  <c r="H67" i="19"/>
  <c r="I67" i="19"/>
  <c r="G94" i="19"/>
  <c r="H94" i="19"/>
  <c r="I94" i="19"/>
  <c r="G20" i="19"/>
  <c r="H20" i="19"/>
  <c r="I20" i="19"/>
  <c r="G1825" i="19"/>
  <c r="H1825" i="19"/>
  <c r="I1825" i="19"/>
  <c r="G114" i="19"/>
  <c r="H114" i="19"/>
  <c r="I114" i="19"/>
  <c r="G900" i="19"/>
  <c r="H900" i="19"/>
  <c r="I900" i="19"/>
  <c r="G1023" i="19"/>
  <c r="H1023" i="19"/>
  <c r="I1023" i="19"/>
  <c r="G1507" i="19"/>
  <c r="H1507" i="19"/>
  <c r="I1507" i="19"/>
  <c r="G914" i="19"/>
  <c r="H914" i="19"/>
  <c r="I914" i="19"/>
  <c r="G33" i="19"/>
  <c r="H33" i="19"/>
  <c r="I33" i="19"/>
  <c r="G185" i="19"/>
  <c r="H185" i="19"/>
  <c r="I185" i="19"/>
  <c r="G189" i="19"/>
  <c r="H189" i="19"/>
  <c r="I189" i="19"/>
  <c r="G399" i="19"/>
  <c r="H399" i="19"/>
  <c r="I399" i="19"/>
  <c r="G579" i="19"/>
  <c r="H579" i="19"/>
  <c r="I579" i="19"/>
  <c r="G614" i="19"/>
  <c r="H614" i="19"/>
  <c r="I614" i="19"/>
  <c r="G173" i="19"/>
  <c r="H173" i="19"/>
  <c r="I173" i="19"/>
  <c r="G171" i="19"/>
  <c r="H171" i="19"/>
  <c r="I171" i="19"/>
  <c r="G608" i="19"/>
  <c r="H608" i="19"/>
  <c r="I608" i="19"/>
  <c r="G1314" i="19"/>
  <c r="H1314" i="19"/>
  <c r="I1314" i="19"/>
  <c r="G448" i="19"/>
  <c r="H448" i="19"/>
  <c r="I448" i="19"/>
  <c r="G651" i="19"/>
  <c r="H651" i="19"/>
  <c r="I651" i="19"/>
  <c r="G1432" i="19"/>
  <c r="H1432" i="19"/>
  <c r="I1432" i="19"/>
  <c r="G390" i="19"/>
  <c r="H390" i="19"/>
  <c r="I390" i="19"/>
  <c r="G403" i="19"/>
  <c r="H403" i="19"/>
  <c r="I403" i="19"/>
  <c r="G739" i="19"/>
  <c r="H739" i="19"/>
  <c r="I739" i="19"/>
  <c r="G1259" i="19"/>
  <c r="H1259" i="19"/>
  <c r="I1259" i="19"/>
  <c r="G1265" i="19"/>
  <c r="H1265" i="19"/>
  <c r="I1265" i="19"/>
  <c r="G1460" i="19"/>
  <c r="H1460" i="19"/>
  <c r="I1460" i="19"/>
  <c r="G381" i="19"/>
  <c r="H381" i="19"/>
  <c r="I381" i="19"/>
  <c r="G521" i="19"/>
  <c r="H521" i="19"/>
  <c r="I521" i="19"/>
  <c r="G157" i="19"/>
  <c r="H157" i="19"/>
  <c r="I157" i="19"/>
  <c r="G3" i="19"/>
  <c r="H3" i="19"/>
  <c r="I3" i="19"/>
  <c r="G38" i="19"/>
  <c r="H38" i="19"/>
  <c r="I38" i="19"/>
  <c r="G153" i="19"/>
  <c r="H153" i="19"/>
  <c r="I153" i="19"/>
  <c r="G148" i="19"/>
  <c r="H148" i="19"/>
  <c r="I148" i="19"/>
  <c r="G22" i="19"/>
  <c r="H22" i="19"/>
  <c r="I22" i="19"/>
  <c r="G83" i="19"/>
  <c r="H83" i="19"/>
  <c r="I83" i="19"/>
  <c r="G687" i="19"/>
  <c r="H687" i="19"/>
  <c r="I687" i="19"/>
  <c r="G93" i="19"/>
  <c r="H93" i="19"/>
  <c r="I93" i="19"/>
  <c r="G828" i="19"/>
  <c r="H828" i="19"/>
  <c r="I828" i="19"/>
  <c r="G1077" i="19"/>
  <c r="H1077" i="19"/>
  <c r="I1077" i="19"/>
  <c r="G1707" i="19"/>
  <c r="H1707" i="19"/>
  <c r="I1707" i="19"/>
  <c r="G1451" i="19"/>
  <c r="H1451" i="19"/>
  <c r="I1451" i="19"/>
  <c r="G1380" i="19"/>
  <c r="H1380" i="19"/>
  <c r="I1380" i="19"/>
  <c r="G1262" i="19"/>
  <c r="H1262" i="19"/>
  <c r="I1262" i="19"/>
  <c r="G1698" i="19"/>
  <c r="H1698" i="19"/>
  <c r="I1698" i="19"/>
  <c r="G1138" i="19"/>
  <c r="H1138" i="19"/>
  <c r="I1138" i="19"/>
  <c r="G1313" i="19"/>
  <c r="H1313" i="19"/>
  <c r="I1313" i="19"/>
  <c r="G1109" i="19"/>
  <c r="H1109" i="19"/>
  <c r="I1109" i="19"/>
  <c r="G365" i="19"/>
  <c r="H365" i="19"/>
  <c r="I365" i="19"/>
  <c r="G207" i="19"/>
  <c r="H207" i="19"/>
  <c r="I207" i="19"/>
  <c r="G501" i="19"/>
  <c r="H501" i="19"/>
  <c r="I501" i="19"/>
  <c r="G233" i="19"/>
  <c r="H233" i="19"/>
  <c r="I233" i="19"/>
  <c r="G459" i="19"/>
  <c r="H459" i="19"/>
  <c r="I459" i="19"/>
  <c r="G494" i="19"/>
  <c r="H494" i="19"/>
  <c r="I494" i="19"/>
  <c r="G770" i="19"/>
  <c r="H770" i="19"/>
  <c r="I770" i="19"/>
  <c r="G108" i="19"/>
  <c r="H108" i="19"/>
  <c r="I108" i="19"/>
  <c r="G138" i="19"/>
  <c r="H138" i="19"/>
  <c r="I138" i="19"/>
  <c r="G31" i="19"/>
  <c r="H31" i="19"/>
  <c r="I31" i="19"/>
  <c r="G187" i="19"/>
  <c r="H187" i="19"/>
  <c r="I187" i="19"/>
  <c r="G111" i="19"/>
  <c r="H111" i="19"/>
  <c r="I111" i="19"/>
  <c r="G44" i="19"/>
  <c r="H44" i="19"/>
  <c r="I44" i="19"/>
  <c r="G1053" i="19"/>
  <c r="H1053" i="19"/>
  <c r="I1053" i="19"/>
  <c r="G240" i="19"/>
  <c r="H240" i="19"/>
  <c r="I240" i="19"/>
  <c r="G139" i="19"/>
  <c r="H139" i="19"/>
  <c r="I139" i="19"/>
  <c r="G413" i="19"/>
  <c r="H413" i="19"/>
  <c r="I413" i="19"/>
  <c r="G855" i="19"/>
  <c r="H855" i="19"/>
  <c r="I855" i="19"/>
  <c r="G276" i="19"/>
  <c r="H276" i="19"/>
  <c r="I276" i="19"/>
  <c r="G414" i="19"/>
  <c r="H414" i="19"/>
  <c r="I414" i="19"/>
  <c r="G557" i="19"/>
  <c r="H557" i="19"/>
  <c r="I557" i="19"/>
  <c r="G1068" i="19"/>
  <c r="H1068" i="19"/>
  <c r="I1068" i="19"/>
  <c r="G297" i="19"/>
  <c r="H297" i="19"/>
  <c r="I297" i="19"/>
  <c r="G735" i="19"/>
  <c r="H735" i="19"/>
  <c r="I735" i="19"/>
  <c r="G146" i="19"/>
  <c r="H146" i="19"/>
  <c r="I146" i="19"/>
  <c r="G547" i="19"/>
  <c r="H547" i="19"/>
  <c r="I547" i="19"/>
  <c r="G417" i="19"/>
  <c r="H417" i="19"/>
  <c r="I417" i="19"/>
  <c r="G825" i="19"/>
  <c r="H825" i="19"/>
  <c r="I825" i="19"/>
  <c r="G5" i="19"/>
  <c r="H5" i="19"/>
  <c r="I5" i="19"/>
  <c r="G68" i="19"/>
  <c r="H68" i="19"/>
  <c r="I68" i="19"/>
  <c r="G606" i="19"/>
  <c r="H606" i="19"/>
  <c r="I606" i="19"/>
  <c r="G901" i="19"/>
  <c r="H901" i="19"/>
  <c r="I901" i="19"/>
  <c r="G862" i="19"/>
  <c r="H862" i="19"/>
  <c r="I862" i="19"/>
  <c r="G70" i="19"/>
  <c r="H70" i="19"/>
  <c r="I70" i="19"/>
  <c r="G358" i="19"/>
  <c r="H358" i="19"/>
  <c r="I358" i="19"/>
  <c r="G762" i="19"/>
  <c r="H762" i="19"/>
  <c r="I762" i="19"/>
  <c r="G480" i="19"/>
  <c r="H480" i="19"/>
  <c r="I480" i="19"/>
  <c r="G1712" i="19"/>
  <c r="H1712" i="19"/>
  <c r="I1712" i="19"/>
  <c r="G1818" i="19"/>
  <c r="H1818" i="19"/>
  <c r="I1818" i="19"/>
  <c r="G1639" i="19"/>
  <c r="H1639" i="19"/>
  <c r="I1639" i="19"/>
  <c r="G1779" i="19"/>
  <c r="H1779" i="19"/>
  <c r="I1779" i="19"/>
  <c r="G942" i="19"/>
  <c r="H942" i="19"/>
  <c r="I942" i="19"/>
  <c r="G1632" i="19"/>
  <c r="H1632" i="19"/>
  <c r="I1632" i="19"/>
  <c r="G1641" i="19"/>
  <c r="H1641" i="19"/>
  <c r="I1641" i="19"/>
  <c r="G208" i="19"/>
  <c r="H208" i="19"/>
  <c r="I208" i="19"/>
  <c r="G666" i="19"/>
  <c r="H666" i="19"/>
  <c r="I666" i="19"/>
  <c r="G1834" i="19"/>
  <c r="H1834" i="19"/>
  <c r="I1834" i="19"/>
  <c r="G1114" i="19"/>
  <c r="H1114" i="19"/>
  <c r="I1114" i="19"/>
  <c r="G842" i="19"/>
  <c r="H842" i="19"/>
  <c r="I842" i="19"/>
  <c r="G655" i="19"/>
  <c r="H655" i="19"/>
  <c r="I655" i="19"/>
  <c r="G708" i="19"/>
  <c r="H708" i="19"/>
  <c r="I708" i="19"/>
  <c r="G1725" i="19"/>
  <c r="H1725" i="19"/>
  <c r="I1725" i="19"/>
  <c r="G1111" i="19"/>
  <c r="H1111" i="19"/>
  <c r="I1111" i="19"/>
  <c r="G675" i="19"/>
  <c r="H675" i="19"/>
  <c r="I675" i="19"/>
  <c r="G911" i="19"/>
  <c r="H911" i="19"/>
  <c r="I911" i="19"/>
  <c r="G1603" i="19"/>
  <c r="H1603" i="19"/>
  <c r="I1603" i="19"/>
  <c r="G1146" i="19"/>
  <c r="H1146" i="19"/>
  <c r="I1146" i="19"/>
  <c r="G1598" i="19"/>
  <c r="H1598" i="19"/>
  <c r="I1598" i="19"/>
  <c r="G1309" i="19"/>
  <c r="H1309" i="19"/>
  <c r="I1309" i="19"/>
  <c r="G25" i="19"/>
  <c r="H25" i="19"/>
  <c r="I25" i="19"/>
  <c r="G47" i="19"/>
  <c r="H47" i="19"/>
  <c r="I47" i="19"/>
  <c r="G1569" i="19"/>
  <c r="H1569" i="19"/>
  <c r="I1569" i="19"/>
  <c r="G1316" i="19"/>
  <c r="H1316" i="19"/>
  <c r="I1316" i="19"/>
  <c r="G686" i="19"/>
  <c r="H686" i="19"/>
  <c r="I686" i="19"/>
  <c r="G484" i="19"/>
  <c r="H484" i="19"/>
  <c r="I484" i="19"/>
  <c r="G1350" i="19"/>
  <c r="H1350" i="19"/>
  <c r="I1350" i="19"/>
  <c r="G743" i="19"/>
  <c r="H743" i="19"/>
  <c r="I743" i="19"/>
  <c r="G799" i="19"/>
  <c r="H799" i="19"/>
  <c r="I799" i="19"/>
  <c r="G1174" i="19"/>
  <c r="H1174" i="19"/>
  <c r="I1174" i="19"/>
  <c r="G1400" i="19"/>
  <c r="H1400" i="19"/>
  <c r="I1400" i="19"/>
  <c r="G1315" i="19"/>
  <c r="H1315" i="19"/>
  <c r="I1315" i="19"/>
  <c r="G949" i="19"/>
  <c r="H949" i="19"/>
  <c r="I949" i="19"/>
  <c r="G1163" i="19"/>
  <c r="H1163" i="19"/>
  <c r="I1163" i="19"/>
  <c r="G1290" i="19"/>
  <c r="H1290" i="19"/>
  <c r="I1290" i="19"/>
  <c r="G1234" i="19"/>
  <c r="H1234" i="19"/>
  <c r="I1234" i="19"/>
  <c r="G1106" i="19"/>
  <c r="H1106" i="19"/>
  <c r="I1106" i="19"/>
  <c r="G1185" i="19"/>
  <c r="H1185" i="19"/>
  <c r="I1185" i="19"/>
  <c r="G740" i="19"/>
  <c r="H740" i="19"/>
  <c r="I740" i="19"/>
  <c r="G1333" i="19"/>
  <c r="H1333" i="19"/>
  <c r="I1333" i="19"/>
  <c r="G1064" i="19"/>
  <c r="H1064" i="19"/>
  <c r="I1064" i="19"/>
  <c r="G1040" i="19"/>
  <c r="H1040" i="19"/>
  <c r="I1040" i="19"/>
  <c r="G1150" i="19"/>
  <c r="H1150" i="19"/>
  <c r="I1150" i="19"/>
  <c r="G774" i="19"/>
  <c r="H774" i="19"/>
  <c r="I774" i="19"/>
  <c r="G1192" i="19"/>
  <c r="H1192" i="19"/>
  <c r="I1192" i="19"/>
  <c r="G1668" i="19"/>
  <c r="H1668" i="19"/>
  <c r="I1668" i="19"/>
  <c r="G731" i="19"/>
  <c r="H731" i="19"/>
  <c r="I731" i="19"/>
  <c r="G357" i="19"/>
  <c r="H357" i="19"/>
  <c r="I357" i="19"/>
  <c r="G640" i="19"/>
  <c r="H640" i="19"/>
  <c r="I640" i="19"/>
  <c r="G627" i="19"/>
  <c r="H627" i="19"/>
  <c r="I627" i="19"/>
  <c r="G483" i="19"/>
  <c r="H483" i="19"/>
  <c r="I483" i="19"/>
  <c r="G376" i="19"/>
  <c r="H376" i="19"/>
  <c r="I376" i="19"/>
  <c r="G1294" i="19"/>
  <c r="H1294" i="19"/>
  <c r="I1294" i="19"/>
  <c r="G367" i="19"/>
  <c r="H367" i="19"/>
  <c r="I367" i="19"/>
  <c r="G817" i="19"/>
  <c r="H817" i="19"/>
  <c r="I817" i="19"/>
  <c r="G1292" i="19"/>
  <c r="H1292" i="19"/>
  <c r="I1292" i="19"/>
  <c r="G1129" i="19"/>
  <c r="H1129" i="19"/>
  <c r="I1129" i="19"/>
  <c r="G745" i="19"/>
  <c r="H745" i="19"/>
  <c r="I745" i="19"/>
  <c r="G96" i="19"/>
  <c r="H96" i="19"/>
  <c r="I96" i="19"/>
  <c r="G1822" i="19"/>
  <c r="H1822" i="19"/>
  <c r="I1822" i="19"/>
  <c r="G1000" i="19"/>
  <c r="H1000" i="19"/>
  <c r="I1000" i="19"/>
  <c r="G782" i="19"/>
  <c r="H782" i="19"/>
  <c r="I782" i="19"/>
  <c r="G203" i="19"/>
  <c r="H203" i="19"/>
  <c r="I203" i="19"/>
  <c r="G1685" i="19"/>
  <c r="H1685" i="19"/>
  <c r="I1685" i="19"/>
  <c r="G1401" i="19"/>
  <c r="H1401" i="19"/>
  <c r="I1401" i="19"/>
  <c r="G1678" i="19"/>
  <c r="H1678" i="19"/>
  <c r="I1678" i="19"/>
  <c r="G1338" i="19"/>
  <c r="H1338" i="19"/>
  <c r="I1338" i="19"/>
  <c r="G1048" i="19"/>
  <c r="H1048" i="19"/>
  <c r="I1048" i="19"/>
  <c r="G823" i="19"/>
  <c r="H823" i="19"/>
  <c r="I823" i="19"/>
  <c r="G1410" i="19"/>
  <c r="H1410" i="19"/>
  <c r="I1410" i="19"/>
  <c r="G1521" i="19"/>
  <c r="H1521" i="19"/>
  <c r="I1521" i="19"/>
  <c r="G1787" i="19"/>
  <c r="H1787" i="19"/>
  <c r="I1787" i="19"/>
  <c r="G1713" i="19"/>
  <c r="H1713" i="19"/>
  <c r="I1713" i="19"/>
  <c r="G120" i="19"/>
  <c r="H120" i="19"/>
  <c r="I120" i="19"/>
  <c r="G26" i="19"/>
  <c r="H26" i="19"/>
  <c r="I26" i="19"/>
  <c r="G1677" i="19"/>
  <c r="H1677" i="19"/>
  <c r="I1677" i="19"/>
  <c r="G188" i="19"/>
  <c r="H188" i="19"/>
  <c r="I188" i="19"/>
  <c r="G73" i="19"/>
  <c r="H73" i="19"/>
  <c r="I73" i="19"/>
  <c r="G1716" i="19"/>
  <c r="H1716" i="19"/>
  <c r="I1716" i="19"/>
  <c r="G1067" i="19"/>
  <c r="H1067" i="19"/>
  <c r="I1067" i="19"/>
  <c r="G1296" i="19"/>
  <c r="H1296" i="19"/>
  <c r="I1296" i="19"/>
  <c r="G424" i="19"/>
  <c r="H424" i="19"/>
  <c r="I424" i="19"/>
  <c r="G254" i="19"/>
  <c r="H254" i="19"/>
  <c r="I254" i="19"/>
  <c r="G492" i="19"/>
  <c r="H492" i="19"/>
  <c r="I492" i="19"/>
  <c r="G1246" i="19"/>
  <c r="H1246" i="19"/>
  <c r="I1246" i="19"/>
  <c r="G1734" i="19"/>
  <c r="H1734" i="19"/>
  <c r="I1734" i="19"/>
  <c r="G1752" i="19"/>
  <c r="H1752" i="19"/>
  <c r="I1752" i="19"/>
  <c r="G199" i="19"/>
  <c r="H199" i="19"/>
  <c r="I199" i="19"/>
  <c r="G1630" i="19"/>
  <c r="H1630" i="19"/>
  <c r="I1630" i="19"/>
  <c r="G525" i="19"/>
  <c r="H525" i="19"/>
  <c r="I525" i="19"/>
  <c r="G1723" i="19"/>
  <c r="H1723" i="19"/>
  <c r="I1723" i="19"/>
  <c r="G1275" i="19"/>
  <c r="H1275" i="19"/>
  <c r="I1275" i="19"/>
  <c r="G1520" i="19"/>
  <c r="H1520" i="19"/>
  <c r="I1520" i="19"/>
  <c r="G1270" i="19"/>
  <c r="H1270" i="19"/>
  <c r="I1270" i="19"/>
  <c r="G1254" i="19"/>
  <c r="H1254" i="19"/>
  <c r="I1254" i="19"/>
  <c r="G1758" i="19"/>
  <c r="H1758" i="19"/>
  <c r="I1758" i="19"/>
  <c r="G1193" i="19"/>
  <c r="H1193" i="19"/>
  <c r="I1193" i="19"/>
  <c r="G1095" i="19"/>
  <c r="H1095" i="19"/>
  <c r="I1095" i="19"/>
  <c r="G699" i="19"/>
  <c r="H699" i="19"/>
  <c r="I699" i="19"/>
  <c r="G859" i="19"/>
  <c r="H859" i="19"/>
  <c r="I859" i="19"/>
  <c r="G401" i="19"/>
  <c r="H401" i="19"/>
  <c r="I401" i="19"/>
  <c r="G562" i="19"/>
  <c r="H562" i="19"/>
  <c r="I562" i="19"/>
  <c r="G895" i="19"/>
  <c r="H895" i="19"/>
  <c r="I895" i="19"/>
  <c r="G437" i="19"/>
  <c r="H437" i="19"/>
  <c r="I437" i="19"/>
  <c r="G466" i="19"/>
  <c r="H466" i="19"/>
  <c r="I466" i="19"/>
  <c r="G709" i="19"/>
  <c r="H709" i="19"/>
  <c r="I709" i="19"/>
  <c r="G913" i="19"/>
  <c r="H913" i="19"/>
  <c r="I913" i="19"/>
  <c r="G1390" i="19"/>
  <c r="H1390" i="19"/>
  <c r="I1390" i="19"/>
  <c r="G874" i="19"/>
  <c r="H874" i="19"/>
  <c r="I874" i="19"/>
  <c r="G1354" i="19"/>
  <c r="H1354" i="19"/>
  <c r="I1354" i="19"/>
  <c r="G994" i="19"/>
  <c r="H994" i="19"/>
  <c r="I994" i="19"/>
  <c r="G1415" i="19"/>
  <c r="H1415" i="19"/>
  <c r="I1415" i="19"/>
  <c r="G1199" i="19"/>
  <c r="H1199" i="19"/>
  <c r="I1199" i="19"/>
  <c r="G1308" i="19"/>
  <c r="H1308" i="19"/>
  <c r="I1308" i="19"/>
  <c r="G1187" i="19"/>
  <c r="H1187" i="19"/>
  <c r="I1187" i="19"/>
  <c r="G1218" i="19"/>
  <c r="H1218" i="19"/>
  <c r="I1218" i="19"/>
  <c r="G1126" i="19"/>
  <c r="H1126" i="19"/>
  <c r="I1126" i="19"/>
  <c r="G1498" i="19"/>
  <c r="H1498" i="19"/>
  <c r="I1498" i="19"/>
  <c r="G936" i="19"/>
  <c r="H936" i="19"/>
  <c r="I936" i="19"/>
  <c r="G887" i="19"/>
  <c r="H887" i="19"/>
  <c r="I887" i="19"/>
  <c r="G1628" i="19"/>
  <c r="H1628" i="19"/>
  <c r="I1628" i="19"/>
  <c r="G1652" i="19"/>
  <c r="H1652" i="19"/>
  <c r="I1652" i="19"/>
  <c r="G1337" i="19"/>
  <c r="H1337" i="19"/>
  <c r="I1337" i="19"/>
  <c r="G1134" i="19"/>
  <c r="H1134" i="19"/>
  <c r="I1134" i="19"/>
  <c r="G1720" i="19"/>
  <c r="H1720" i="19"/>
  <c r="I1720" i="19"/>
  <c r="G621" i="19"/>
  <c r="H621" i="19"/>
  <c r="I621" i="19"/>
  <c r="G1715" i="19"/>
  <c r="H1715" i="19"/>
  <c r="I1715" i="19"/>
  <c r="G554" i="19"/>
  <c r="H554" i="19"/>
  <c r="I554" i="19"/>
  <c r="G665" i="19"/>
  <c r="H665" i="19"/>
  <c r="I665" i="19"/>
  <c r="G593" i="19"/>
  <c r="H593" i="19"/>
  <c r="I593" i="19"/>
  <c r="G1701" i="19"/>
  <c r="H1701" i="19"/>
  <c r="I1701" i="19"/>
  <c r="G1738" i="19"/>
  <c r="H1738" i="19"/>
  <c r="I1738" i="19"/>
  <c r="G937" i="19"/>
  <c r="H937" i="19"/>
  <c r="I937" i="19"/>
  <c r="G892" i="19"/>
  <c r="H892" i="19"/>
  <c r="I892" i="19"/>
  <c r="G1640" i="19"/>
  <c r="H1640" i="19"/>
  <c r="I1640" i="19"/>
  <c r="G1201" i="19"/>
  <c r="H1201" i="19"/>
  <c r="I1201" i="19"/>
  <c r="G984" i="19"/>
  <c r="H984" i="19"/>
  <c r="I984" i="19"/>
  <c r="G1173" i="19"/>
  <c r="H1173" i="19"/>
  <c r="I1173" i="19"/>
  <c r="G222" i="19"/>
  <c r="H222" i="19"/>
  <c r="I222" i="19"/>
  <c r="G791" i="19"/>
  <c r="H791" i="19"/>
  <c r="I791" i="19"/>
  <c r="G228" i="19"/>
  <c r="H228" i="19"/>
  <c r="I228" i="19"/>
  <c r="G1322" i="19"/>
  <c r="H1322" i="19"/>
  <c r="I1322" i="19"/>
  <c r="G1137" i="19"/>
  <c r="H1137" i="19"/>
  <c r="I1137" i="19"/>
  <c r="G956" i="19"/>
  <c r="H956" i="19"/>
  <c r="I956" i="19"/>
  <c r="G260" i="19"/>
  <c r="H260" i="19"/>
  <c r="I260" i="19"/>
  <c r="G363" i="19"/>
  <c r="H363" i="19"/>
  <c r="I363" i="19"/>
  <c r="G780" i="19"/>
  <c r="H780" i="19"/>
  <c r="I780" i="19"/>
  <c r="G1083" i="19"/>
  <c r="H1083" i="19"/>
  <c r="I1083" i="19"/>
  <c r="G464" i="19"/>
  <c r="H464" i="19"/>
  <c r="I464" i="19"/>
  <c r="G962" i="19"/>
  <c r="H962" i="19"/>
  <c r="I962" i="19"/>
  <c r="G1852" i="19"/>
  <c r="H1852" i="19"/>
  <c r="I1852" i="19"/>
  <c r="G1100" i="19"/>
  <c r="H1100" i="19"/>
  <c r="I1100" i="19"/>
  <c r="G1342" i="19"/>
  <c r="H1342" i="19"/>
  <c r="I1342" i="19"/>
  <c r="G384" i="19"/>
  <c r="H384" i="19"/>
  <c r="I384" i="19"/>
  <c r="G1475" i="19"/>
  <c r="H1475" i="19"/>
  <c r="I1475" i="19"/>
  <c r="G537" i="19"/>
  <c r="H537" i="19"/>
  <c r="I537" i="19"/>
  <c r="G510" i="19"/>
  <c r="H510" i="19"/>
  <c r="I510" i="19"/>
  <c r="G360" i="19"/>
  <c r="H360" i="19"/>
  <c r="I360" i="19"/>
  <c r="G1168" i="19"/>
  <c r="H1168" i="19"/>
  <c r="I1168" i="19"/>
  <c r="G631" i="19"/>
  <c r="H631" i="19"/>
  <c r="I631" i="19"/>
  <c r="G1003" i="19"/>
  <c r="H1003" i="19"/>
  <c r="I1003" i="19"/>
  <c r="G1145" i="19"/>
  <c r="H1145" i="19"/>
  <c r="I1145" i="19"/>
  <c r="G1614" i="19"/>
  <c r="H1614" i="19"/>
  <c r="I1614" i="19"/>
  <c r="G1008" i="19"/>
  <c r="H1008" i="19"/>
  <c r="I1008" i="19"/>
  <c r="G928" i="19"/>
  <c r="H928" i="19"/>
  <c r="I928" i="19"/>
  <c r="G861" i="19"/>
  <c r="H861" i="19"/>
  <c r="I861" i="19"/>
  <c r="G889" i="19"/>
  <c r="H889" i="19"/>
  <c r="I889" i="19"/>
  <c r="G1391" i="19"/>
  <c r="H1391" i="19"/>
  <c r="I1391" i="19"/>
  <c r="G931" i="19"/>
  <c r="H931" i="19"/>
  <c r="I931" i="19"/>
  <c r="G1601" i="19"/>
  <c r="H1601" i="19"/>
  <c r="I1601" i="19"/>
  <c r="G1560" i="19"/>
  <c r="H1560" i="19"/>
  <c r="I1560" i="19"/>
  <c r="G564" i="19"/>
  <c r="H564" i="19"/>
  <c r="I564" i="19"/>
  <c r="G1717" i="19"/>
  <c r="H1717" i="19"/>
  <c r="I1717" i="19"/>
  <c r="G1506" i="19"/>
  <c r="H1506" i="19"/>
  <c r="I1506" i="19"/>
  <c r="G600" i="19"/>
  <c r="H600" i="19"/>
  <c r="I600" i="19"/>
  <c r="G644" i="19"/>
  <c r="H644" i="19"/>
  <c r="I644" i="19"/>
  <c r="G1025" i="19"/>
  <c r="H1025" i="19"/>
  <c r="I1025" i="19"/>
  <c r="G853" i="19"/>
  <c r="H853" i="19"/>
  <c r="I853" i="19"/>
  <c r="G468" i="19"/>
  <c r="H468" i="19"/>
  <c r="I468" i="19"/>
  <c r="G245" i="19"/>
  <c r="H245" i="19"/>
  <c r="I245" i="19"/>
  <c r="G404" i="19"/>
  <c r="H404" i="19"/>
  <c r="I404" i="19"/>
  <c r="G566" i="19"/>
  <c r="H566" i="19"/>
  <c r="I566" i="19"/>
  <c r="G819" i="19"/>
  <c r="H819" i="19"/>
  <c r="I819" i="19"/>
  <c r="G976" i="19"/>
  <c r="H976" i="19"/>
  <c r="I976" i="19"/>
  <c r="G1373" i="19"/>
  <c r="H1373" i="19"/>
  <c r="I1373" i="19"/>
  <c r="G645" i="19"/>
  <c r="H645" i="19"/>
  <c r="I645" i="19"/>
  <c r="G1089" i="19"/>
  <c r="H1089" i="19"/>
  <c r="I1089" i="19"/>
  <c r="G685" i="19"/>
  <c r="H685" i="19"/>
  <c r="I685" i="19"/>
  <c r="G159" i="19"/>
  <c r="H159" i="19"/>
  <c r="I159" i="19"/>
  <c r="G894" i="19"/>
  <c r="H894" i="19"/>
  <c r="I894" i="19"/>
  <c r="G269" i="19"/>
  <c r="H269" i="19"/>
  <c r="I269" i="19"/>
  <c r="G768" i="19"/>
  <c r="H768" i="19"/>
  <c r="I768" i="19"/>
  <c r="G125" i="19"/>
  <c r="H125" i="19"/>
  <c r="I125" i="19"/>
  <c r="G145" i="19"/>
  <c r="H145" i="19"/>
  <c r="I145" i="19"/>
  <c r="G46" i="19"/>
  <c r="H46" i="19"/>
  <c r="I46" i="19"/>
  <c r="G4" i="19"/>
  <c r="H4" i="19"/>
  <c r="I4" i="19"/>
  <c r="G955" i="19"/>
  <c r="H955" i="19"/>
  <c r="I955" i="19"/>
  <c r="G250" i="19"/>
  <c r="H250" i="19"/>
  <c r="I250" i="19"/>
  <c r="G542" i="19"/>
  <c r="H542" i="19"/>
  <c r="I542" i="19"/>
  <c r="G1273" i="19"/>
  <c r="H1273" i="19"/>
  <c r="I1273" i="19"/>
  <c r="G440" i="19"/>
  <c r="H440" i="19"/>
  <c r="I440" i="19"/>
  <c r="G1131" i="19"/>
  <c r="H1131" i="19"/>
  <c r="I1131" i="19"/>
  <c r="G115" i="19"/>
  <c r="H115" i="19"/>
  <c r="I115" i="19"/>
  <c r="G186" i="19"/>
  <c r="H186" i="19"/>
  <c r="I186" i="19"/>
  <c r="G127" i="19"/>
  <c r="H127" i="19"/>
  <c r="I127" i="19"/>
  <c r="G776" i="19"/>
  <c r="H776" i="19"/>
  <c r="I776" i="19"/>
  <c r="G150" i="19"/>
  <c r="H150" i="19"/>
  <c r="I150" i="19"/>
  <c r="G563" i="19"/>
  <c r="H563" i="19"/>
  <c r="I563" i="19"/>
  <c r="G1128" i="19"/>
  <c r="H1128" i="19"/>
  <c r="I1128" i="19"/>
  <c r="G995" i="19"/>
  <c r="H995" i="19"/>
  <c r="I995" i="19"/>
  <c r="G478" i="19"/>
  <c r="H478" i="19"/>
  <c r="I478" i="19"/>
  <c r="G347" i="19"/>
  <c r="H347" i="19"/>
  <c r="I347" i="19"/>
  <c r="G694" i="19"/>
  <c r="H694" i="19"/>
  <c r="I694" i="19"/>
  <c r="G1061" i="19"/>
  <c r="H1061" i="19"/>
  <c r="I1061" i="19"/>
  <c r="G1392" i="19"/>
  <c r="H1392" i="19"/>
  <c r="I1392" i="19"/>
  <c r="G933" i="19"/>
  <c r="H933" i="19"/>
  <c r="I933" i="19"/>
  <c r="G1519" i="19"/>
  <c r="H1519" i="19"/>
  <c r="I1519" i="19"/>
  <c r="G638" i="19"/>
  <c r="H638" i="19"/>
  <c r="I638" i="19"/>
  <c r="G1242" i="19"/>
  <c r="H1242" i="19"/>
  <c r="I1242" i="19"/>
  <c r="G820" i="19"/>
  <c r="H820" i="19"/>
  <c r="I820" i="19"/>
  <c r="G1433" i="19"/>
  <c r="H1433" i="19"/>
  <c r="I1433" i="19"/>
  <c r="G1582" i="19"/>
  <c r="H1582" i="19"/>
  <c r="I1582" i="19"/>
  <c r="G1491" i="19"/>
  <c r="H1491" i="19"/>
  <c r="I1491" i="19"/>
  <c r="G1258" i="19"/>
  <c r="H1258" i="19"/>
  <c r="I1258" i="19"/>
  <c r="G1264" i="19"/>
  <c r="H1264" i="19"/>
  <c r="I1264" i="19"/>
  <c r="G141" i="19"/>
  <c r="H141" i="19"/>
  <c r="I141" i="19"/>
  <c r="G66" i="19"/>
  <c r="H66" i="19"/>
  <c r="I66" i="19"/>
  <c r="G212" i="19"/>
  <c r="H212" i="19"/>
  <c r="I212" i="19"/>
  <c r="G11" i="19"/>
  <c r="H11" i="19"/>
  <c r="I11" i="19"/>
  <c r="G275" i="19"/>
  <c r="H275" i="19"/>
  <c r="I275" i="19"/>
  <c r="G137" i="19"/>
  <c r="H137" i="19"/>
  <c r="I137" i="19"/>
  <c r="G7" i="19"/>
  <c r="H7" i="19"/>
  <c r="I7" i="19"/>
  <c r="G869" i="19"/>
  <c r="H869" i="19"/>
  <c r="I869" i="19"/>
  <c r="G8" i="19"/>
  <c r="H8" i="19"/>
  <c r="I8" i="19"/>
  <c r="G1026" i="19"/>
  <c r="H1026" i="19"/>
  <c r="I1026" i="19"/>
  <c r="G1535" i="19"/>
  <c r="H1535" i="19"/>
  <c r="I1535" i="19"/>
  <c r="G1181" i="19"/>
  <c r="H1181" i="19"/>
  <c r="I1181" i="19"/>
  <c r="G1227" i="19"/>
  <c r="H1227" i="19"/>
  <c r="I1227" i="19"/>
  <c r="G1081" i="19"/>
  <c r="H1081" i="19"/>
  <c r="I1081" i="19"/>
  <c r="G1196" i="19"/>
  <c r="H1196" i="19"/>
  <c r="I1196" i="19"/>
  <c r="G1159" i="19"/>
  <c r="H1159" i="19"/>
  <c r="I1159" i="19"/>
  <c r="G1545" i="19"/>
  <c r="H1545" i="19"/>
  <c r="I1545" i="19"/>
  <c r="G1006" i="19"/>
  <c r="H1006" i="19"/>
  <c r="I1006" i="19"/>
  <c r="G930" i="19"/>
  <c r="H930" i="19"/>
  <c r="I930" i="19"/>
  <c r="G590" i="19"/>
  <c r="H590" i="19"/>
  <c r="I590" i="19"/>
  <c r="G821" i="19"/>
  <c r="H821" i="19"/>
  <c r="I821" i="19"/>
  <c r="G499" i="19"/>
  <c r="H499" i="19"/>
  <c r="I499" i="19"/>
  <c r="G193" i="19"/>
  <c r="H193" i="19"/>
  <c r="I193" i="19"/>
  <c r="G378" i="19"/>
  <c r="H378" i="19"/>
  <c r="I378" i="19"/>
  <c r="G1562" i="19"/>
  <c r="H1562" i="19"/>
  <c r="I1562" i="19"/>
  <c r="G787" i="19"/>
  <c r="H787" i="19"/>
  <c r="I787" i="19"/>
  <c r="G439" i="19"/>
  <c r="H439" i="19"/>
  <c r="I439" i="19"/>
  <c r="G764" i="19"/>
  <c r="H764" i="19"/>
  <c r="I764" i="19"/>
  <c r="G1618" i="19"/>
  <c r="H1618" i="19"/>
  <c r="I1618" i="19"/>
  <c r="G1352" i="19"/>
  <c r="H1352" i="19"/>
  <c r="I1352" i="19"/>
  <c r="G1002" i="19"/>
  <c r="H1002" i="19"/>
  <c r="I1002" i="19"/>
  <c r="G788" i="19"/>
  <c r="H788" i="19"/>
  <c r="I788" i="19"/>
  <c r="G471" i="19"/>
  <c r="H471" i="19"/>
  <c r="I471" i="19"/>
  <c r="G512" i="19"/>
  <c r="H512" i="19"/>
  <c r="I512" i="19"/>
  <c r="G980" i="19"/>
  <c r="H980" i="19"/>
  <c r="I980" i="19"/>
  <c r="G897" i="19"/>
  <c r="H897" i="19"/>
  <c r="I897" i="19"/>
  <c r="G646" i="19"/>
  <c r="H646" i="19"/>
  <c r="I646" i="19"/>
  <c r="G754" i="19"/>
  <c r="H754" i="19"/>
  <c r="I754" i="19"/>
  <c r="G573" i="19"/>
  <c r="H573" i="19"/>
  <c r="I573" i="19"/>
  <c r="G1629" i="19"/>
  <c r="H1629" i="19"/>
  <c r="I1629" i="19"/>
  <c r="G981" i="19"/>
  <c r="H981" i="19"/>
  <c r="I981" i="19"/>
  <c r="G1124" i="19"/>
  <c r="H1124" i="19"/>
  <c r="I1124" i="19"/>
  <c r="G1070" i="19"/>
  <c r="H1070" i="19"/>
  <c r="I1070" i="19"/>
  <c r="G338" i="19"/>
  <c r="H338" i="19"/>
  <c r="I338" i="19"/>
  <c r="G473" i="19"/>
  <c r="H473" i="19"/>
  <c r="I473" i="19"/>
  <c r="G103" i="19"/>
  <c r="H103" i="19"/>
  <c r="I103" i="19"/>
  <c r="G1388" i="19"/>
  <c r="H1388" i="19"/>
  <c r="I1388" i="19"/>
  <c r="G236" i="19"/>
  <c r="H236" i="19"/>
  <c r="I236" i="19"/>
  <c r="G755" i="19"/>
  <c r="H755" i="19"/>
  <c r="I755" i="19"/>
  <c r="G1673" i="19"/>
  <c r="H1673" i="19"/>
  <c r="I1673" i="19"/>
  <c r="G1184" i="19"/>
  <c r="H1184" i="19"/>
  <c r="I1184" i="19"/>
  <c r="G1118" i="19"/>
  <c r="H1118" i="19"/>
  <c r="I1118" i="19"/>
  <c r="G183" i="19"/>
  <c r="H183" i="19"/>
  <c r="I183" i="19"/>
  <c r="G1514" i="19"/>
  <c r="H1514" i="19"/>
  <c r="I1514" i="19"/>
  <c r="G181" i="19"/>
  <c r="H181" i="19"/>
  <c r="I181" i="19"/>
  <c r="G175" i="19"/>
  <c r="H175" i="19"/>
  <c r="I175" i="19"/>
  <c r="G158" i="19"/>
  <c r="H158" i="19"/>
  <c r="I158" i="19"/>
  <c r="G410" i="19"/>
  <c r="H410" i="19"/>
  <c r="I410" i="19"/>
  <c r="G582" i="19"/>
  <c r="H582" i="19"/>
  <c r="I582" i="19"/>
  <c r="G81" i="19"/>
  <c r="H81" i="19"/>
  <c r="I81" i="19"/>
  <c r="G177" i="19"/>
  <c r="H177" i="19"/>
  <c r="I177" i="19"/>
  <c r="G49" i="19"/>
  <c r="H49" i="19"/>
  <c r="I49" i="19"/>
  <c r="G131" i="19"/>
  <c r="H131" i="19"/>
  <c r="I131" i="19"/>
  <c r="G42" i="19"/>
  <c r="H42" i="19"/>
  <c r="I42" i="19"/>
  <c r="G496" i="19"/>
  <c r="H496" i="19"/>
  <c r="I496" i="19"/>
  <c r="G405" i="19"/>
  <c r="H405" i="19"/>
  <c r="I405" i="19"/>
  <c r="G597" i="19"/>
  <c r="H597" i="19"/>
  <c r="I597" i="19"/>
  <c r="G339" i="19"/>
  <c r="H339" i="19"/>
  <c r="I339" i="19"/>
  <c r="G302" i="19"/>
  <c r="H302" i="19"/>
  <c r="I302" i="19"/>
  <c r="G1082" i="19"/>
  <c r="H1082" i="19"/>
  <c r="I1082" i="19"/>
  <c r="G82" i="19"/>
  <c r="H82" i="19"/>
  <c r="I82" i="19"/>
  <c r="G119" i="19"/>
  <c r="H119" i="19"/>
  <c r="I119" i="19"/>
  <c r="G197" i="19"/>
  <c r="H197" i="19"/>
  <c r="I197" i="19"/>
  <c r="G342" i="19"/>
  <c r="H342" i="19"/>
  <c r="I342" i="19"/>
  <c r="G98" i="19"/>
  <c r="H98" i="19"/>
  <c r="I98" i="19"/>
  <c r="G239" i="19"/>
  <c r="H239" i="19"/>
  <c r="I239" i="19"/>
  <c r="G530" i="19"/>
  <c r="H530" i="19"/>
  <c r="I530" i="19"/>
  <c r="G354" i="19"/>
  <c r="H354" i="19"/>
  <c r="I354" i="19"/>
  <c r="G76" i="19"/>
  <c r="H76" i="19"/>
  <c r="I76" i="19"/>
  <c r="G88" i="19"/>
  <c r="H88" i="19"/>
  <c r="I88" i="19"/>
  <c r="G84" i="19"/>
  <c r="H84" i="19"/>
  <c r="I84" i="19"/>
  <c r="G395" i="19"/>
  <c r="H395" i="19"/>
  <c r="I395" i="19"/>
  <c r="G343" i="19"/>
  <c r="H343" i="19"/>
  <c r="I343" i="19"/>
  <c r="G211" i="19"/>
  <c r="H211" i="19"/>
  <c r="I211" i="19"/>
  <c r="G286" i="19"/>
  <c r="H286" i="19"/>
  <c r="I286" i="19"/>
  <c r="G585" i="19"/>
  <c r="H585" i="19"/>
  <c r="I585" i="19"/>
  <c r="G551" i="19"/>
  <c r="H551" i="19"/>
  <c r="I551" i="19"/>
  <c r="G262" i="19"/>
  <c r="H262" i="19"/>
  <c r="I262" i="19"/>
  <c r="G792" i="19"/>
  <c r="H792" i="19"/>
  <c r="I792" i="19"/>
  <c r="G21" i="19"/>
  <c r="H21" i="19"/>
  <c r="I21" i="19"/>
  <c r="G311" i="19"/>
  <c r="H311" i="19"/>
  <c r="I311" i="19"/>
  <c r="G283" i="19"/>
  <c r="H283" i="19"/>
  <c r="I283" i="19"/>
  <c r="G147" i="19"/>
  <c r="H147" i="19"/>
  <c r="I147" i="19"/>
  <c r="G863" i="19"/>
  <c r="H863" i="19"/>
  <c r="I863" i="19"/>
  <c r="G163" i="19"/>
  <c r="H163" i="19"/>
  <c r="I163" i="19"/>
  <c r="G270" i="19"/>
  <c r="H270" i="19"/>
  <c r="I270" i="19"/>
  <c r="G534" i="19"/>
  <c r="H534" i="19"/>
  <c r="I534" i="19"/>
  <c r="G584" i="19"/>
  <c r="H584" i="19"/>
  <c r="I584" i="19"/>
  <c r="G678" i="19"/>
  <c r="H678" i="19"/>
  <c r="I678" i="19"/>
  <c r="G1170" i="19"/>
  <c r="H1170" i="19"/>
  <c r="I1170" i="19"/>
  <c r="G568" i="19"/>
  <c r="H568" i="19"/>
  <c r="I568" i="19"/>
  <c r="G696" i="19"/>
  <c r="H696" i="19"/>
  <c r="I696" i="19"/>
  <c r="G848" i="19"/>
  <c r="H848" i="19"/>
  <c r="I848" i="19"/>
  <c r="G1152" i="19"/>
  <c r="H1152" i="19"/>
  <c r="I1152" i="19"/>
  <c r="G1849" i="19"/>
  <c r="H1849" i="19"/>
  <c r="I1849" i="19"/>
  <c r="G37" i="19"/>
  <c r="H37" i="19"/>
  <c r="I37" i="19"/>
  <c r="G1750" i="19"/>
  <c r="H1750" i="19"/>
  <c r="I1750" i="19"/>
  <c r="G1741" i="19"/>
  <c r="H1741" i="19"/>
  <c r="I1741" i="19"/>
  <c r="G998" i="19"/>
  <c r="H998" i="19"/>
  <c r="I998" i="19"/>
  <c r="G1013" i="19"/>
  <c r="H1013" i="19"/>
  <c r="I1013" i="19"/>
  <c r="G385" i="19"/>
  <c r="H385" i="19"/>
  <c r="I385" i="19"/>
  <c r="G263" i="19"/>
  <c r="H263" i="19"/>
  <c r="I263" i="19"/>
  <c r="G314" i="19"/>
  <c r="H314" i="19"/>
  <c r="I314" i="19"/>
  <c r="G1282" i="19"/>
  <c r="H1282" i="19"/>
  <c r="I1282" i="19"/>
  <c r="G1144" i="19"/>
  <c r="H1144" i="19"/>
  <c r="I1144" i="19"/>
  <c r="G142" i="19"/>
  <c r="H142" i="19"/>
  <c r="I142" i="19"/>
  <c r="G39" i="19"/>
  <c r="H39" i="19"/>
  <c r="I39" i="19"/>
  <c r="G9" i="19"/>
  <c r="H9" i="19"/>
  <c r="I9" i="19"/>
  <c r="G1279" i="19"/>
  <c r="H1279" i="19"/>
  <c r="I1279" i="19"/>
  <c r="G204" i="19"/>
  <c r="H204" i="19"/>
  <c r="I204" i="19"/>
  <c r="G676" i="19"/>
  <c r="H676" i="19"/>
  <c r="I676" i="19"/>
  <c r="G411" i="19"/>
  <c r="H411" i="19"/>
  <c r="I411" i="19"/>
  <c r="G809" i="19"/>
  <c r="H809" i="19"/>
  <c r="I809" i="19"/>
  <c r="G1375" i="19"/>
  <c r="H1375" i="19"/>
  <c r="I1375" i="19"/>
  <c r="G184" i="19"/>
  <c r="H184" i="19"/>
  <c r="I184" i="19"/>
  <c r="G12" i="19"/>
  <c r="H12" i="19"/>
  <c r="I12" i="19"/>
  <c r="G117" i="19"/>
  <c r="H117" i="19"/>
  <c r="I117" i="19"/>
  <c r="G912" i="19"/>
  <c r="H912" i="19"/>
  <c r="I912" i="19"/>
  <c r="G1225" i="19"/>
  <c r="H1225" i="19"/>
  <c r="I1225" i="19"/>
  <c r="G639" i="19"/>
  <c r="H639" i="19"/>
  <c r="I639" i="19"/>
  <c r="G1031" i="19"/>
  <c r="H1031" i="19"/>
  <c r="I1031" i="19"/>
  <c r="G879" i="19"/>
  <c r="H879" i="19"/>
  <c r="I879" i="19"/>
  <c r="G1213" i="19"/>
  <c r="H1213" i="19"/>
  <c r="I1213" i="19"/>
  <c r="G1086" i="19"/>
  <c r="H1086" i="19"/>
  <c r="I1086" i="19"/>
  <c r="G416" i="19"/>
  <c r="H416" i="19"/>
  <c r="I416" i="19"/>
  <c r="G1658" i="19"/>
  <c r="H1658" i="19"/>
  <c r="I1658" i="19"/>
  <c r="G528" i="19"/>
  <c r="H528" i="19"/>
  <c r="I528" i="19"/>
  <c r="G104" i="19"/>
  <c r="H104" i="19"/>
  <c r="I104" i="19"/>
  <c r="G198" i="19"/>
  <c r="H198" i="19"/>
  <c r="I198" i="19"/>
  <c r="G300" i="19"/>
  <c r="H300" i="19"/>
  <c r="I300" i="19"/>
  <c r="G438" i="19"/>
  <c r="H438" i="19"/>
  <c r="I438" i="19"/>
  <c r="G389" i="19"/>
  <c r="H389" i="19"/>
  <c r="I389" i="19"/>
  <c r="G457" i="19"/>
  <c r="H457" i="19"/>
  <c r="I457" i="19"/>
  <c r="G43" i="19"/>
  <c r="H43" i="19"/>
  <c r="I43" i="19"/>
  <c r="G87" i="19"/>
  <c r="H87" i="19"/>
  <c r="I87" i="19"/>
  <c r="G54" i="19"/>
  <c r="H54" i="19"/>
  <c r="I54" i="19"/>
  <c r="G85" i="19"/>
  <c r="H85" i="19"/>
  <c r="I85" i="19"/>
  <c r="G6" i="19"/>
  <c r="H6" i="19"/>
  <c r="I6" i="19"/>
  <c r="G649" i="19"/>
  <c r="H649" i="19"/>
  <c r="I649" i="19"/>
  <c r="G57" i="19"/>
  <c r="H57" i="19"/>
  <c r="I57" i="19"/>
  <c r="G355" i="19"/>
  <c r="H355" i="19"/>
  <c r="I355" i="19"/>
  <c r="G247" i="19"/>
  <c r="H247" i="19"/>
  <c r="I247" i="19"/>
  <c r="G29" i="19"/>
  <c r="H29" i="19"/>
  <c r="I29" i="19"/>
  <c r="G446" i="19"/>
  <c r="H446" i="19"/>
  <c r="I446" i="19"/>
  <c r="G531" i="19"/>
  <c r="H531" i="19"/>
  <c r="I531" i="19"/>
  <c r="G69" i="19"/>
  <c r="H69" i="19"/>
  <c r="I69" i="19"/>
  <c r="G63" i="19"/>
  <c r="H63" i="19"/>
  <c r="I63" i="19"/>
  <c r="G379" i="19"/>
  <c r="H379" i="19"/>
  <c r="I379" i="19"/>
  <c r="G569" i="19"/>
  <c r="H569" i="19"/>
  <c r="I569" i="19"/>
  <c r="G432" i="19"/>
  <c r="H432" i="19"/>
  <c r="I432" i="19"/>
  <c r="G235" i="19"/>
  <c r="H235" i="19"/>
  <c r="I235" i="19"/>
  <c r="G72" i="19"/>
  <c r="H72" i="19"/>
  <c r="I72" i="19"/>
  <c r="G164" i="19"/>
  <c r="H164" i="19"/>
  <c r="I164" i="19"/>
  <c r="G99" i="19"/>
  <c r="H99" i="19"/>
  <c r="I99" i="19"/>
  <c r="G102" i="19"/>
  <c r="H102" i="19"/>
  <c r="I102" i="19"/>
  <c r="G75" i="19"/>
  <c r="H75" i="19"/>
  <c r="I75" i="19"/>
  <c r="G135" i="19"/>
  <c r="H135" i="19"/>
  <c r="I135" i="19"/>
  <c r="G156" i="19"/>
  <c r="H156" i="19"/>
  <c r="I156" i="19"/>
  <c r="G179" i="19"/>
  <c r="H179" i="19"/>
  <c r="I179" i="19"/>
  <c r="G452" i="19"/>
  <c r="H452" i="19"/>
  <c r="I452" i="19"/>
  <c r="G940" i="19"/>
  <c r="H940" i="19"/>
  <c r="I940" i="19"/>
  <c r="G161" i="19"/>
  <c r="H161" i="19"/>
  <c r="I161" i="19"/>
  <c r="G24" i="19"/>
  <c r="H24" i="19"/>
  <c r="I24" i="19"/>
  <c r="G433" i="19"/>
  <c r="H433" i="19"/>
  <c r="I433" i="19"/>
  <c r="G341" i="19"/>
  <c r="H341" i="19"/>
  <c r="I341" i="19"/>
  <c r="G1803" i="19"/>
  <c r="H1803" i="19"/>
  <c r="I1803" i="19"/>
  <c r="G517" i="19"/>
  <c r="H517" i="19"/>
  <c r="I517" i="19"/>
  <c r="G1426" i="19"/>
  <c r="H1426" i="19"/>
  <c r="I1426" i="19"/>
  <c r="G1175" i="19"/>
  <c r="H1175" i="19"/>
  <c r="I1175" i="19"/>
  <c r="G1588" i="19"/>
  <c r="H1588" i="19"/>
  <c r="I1588" i="19"/>
  <c r="G1839" i="19"/>
  <c r="H1839" i="19"/>
  <c r="I1839" i="19"/>
  <c r="G1615" i="19"/>
  <c r="H1615" i="19"/>
  <c r="I1615" i="19"/>
  <c r="G109" i="19"/>
  <c r="H109" i="19"/>
  <c r="I109" i="19"/>
  <c r="G64" i="19"/>
  <c r="H64" i="19"/>
  <c r="I64" i="19"/>
  <c r="G202" i="19"/>
  <c r="H202" i="19"/>
  <c r="I202" i="19"/>
  <c r="G45" i="19"/>
  <c r="H45" i="19"/>
  <c r="I45" i="19"/>
  <c r="G637" i="19"/>
  <c r="H637" i="19"/>
  <c r="I637" i="19"/>
  <c r="G749" i="19"/>
  <c r="H749" i="19"/>
  <c r="I749" i="19"/>
  <c r="G469" i="19"/>
  <c r="H469" i="19"/>
  <c r="I469" i="19"/>
  <c r="G588" i="19"/>
  <c r="H588" i="19"/>
  <c r="I588" i="19"/>
  <c r="G771" i="19"/>
  <c r="H771" i="19"/>
  <c r="I771" i="19"/>
  <c r="G536" i="19"/>
  <c r="H536" i="19"/>
  <c r="I536" i="19"/>
  <c r="G429" i="19"/>
  <c r="H429" i="19"/>
  <c r="I429" i="19"/>
  <c r="G511" i="19"/>
  <c r="H511" i="19"/>
  <c r="I511" i="19"/>
  <c r="G509" i="19"/>
  <c r="H509" i="19"/>
  <c r="I509" i="19"/>
  <c r="G364" i="19"/>
  <c r="H364" i="19"/>
  <c r="I364" i="19"/>
  <c r="G689" i="19"/>
  <c r="H689" i="19"/>
  <c r="I689" i="19"/>
  <c r="G722" i="19"/>
  <c r="H722" i="19"/>
  <c r="I722" i="19"/>
  <c r="G10" i="19"/>
  <c r="H10" i="19"/>
  <c r="I10" i="19"/>
  <c r="G1455" i="19"/>
  <c r="H1455" i="19"/>
  <c r="I1455" i="19"/>
  <c r="G1360" i="19"/>
  <c r="H1360" i="19"/>
  <c r="I1360" i="19"/>
  <c r="G805" i="19"/>
  <c r="H805" i="19"/>
  <c r="I805" i="19"/>
  <c r="G972" i="19"/>
  <c r="H972" i="19"/>
  <c r="I972" i="19"/>
  <c r="G479" i="19"/>
  <c r="H479" i="19"/>
  <c r="I479" i="19"/>
  <c r="G299" i="19"/>
  <c r="H299" i="19"/>
  <c r="I299" i="19"/>
  <c r="G485" i="19"/>
  <c r="H485" i="19"/>
  <c r="I485" i="19"/>
  <c r="G641" i="19"/>
  <c r="H641" i="19"/>
  <c r="I641" i="19"/>
  <c r="G1473" i="19"/>
  <c r="H1473" i="19"/>
  <c r="I1473" i="19"/>
  <c r="G370" i="19"/>
  <c r="H370" i="19"/>
  <c r="I370" i="19"/>
  <c r="G487" i="19"/>
  <c r="H487" i="19"/>
  <c r="I487" i="19"/>
  <c r="G714" i="19"/>
  <c r="H714" i="19"/>
  <c r="I714" i="19"/>
  <c r="G885" i="19"/>
  <c r="H885" i="19"/>
  <c r="I885" i="19"/>
  <c r="G835" i="19"/>
  <c r="H835" i="19"/>
  <c r="I835" i="19"/>
  <c r="G1125" i="19"/>
  <c r="H1125" i="19"/>
  <c r="I1125" i="19"/>
  <c r="G192" i="19"/>
  <c r="H192" i="19"/>
  <c r="I192" i="19"/>
  <c r="G15" i="19"/>
  <c r="H15" i="19"/>
  <c r="I15" i="19"/>
  <c r="G100" i="19"/>
  <c r="H100" i="19"/>
  <c r="I100" i="19"/>
  <c r="G48" i="19"/>
  <c r="H48" i="19"/>
  <c r="I48" i="19"/>
  <c r="G490" i="19"/>
  <c r="H490" i="19"/>
  <c r="I490" i="19"/>
  <c r="G1078" i="19"/>
  <c r="H1078" i="19"/>
  <c r="I1078" i="19"/>
  <c r="G489" i="19"/>
  <c r="H489" i="19"/>
  <c r="I489" i="19"/>
  <c r="G1533" i="19"/>
  <c r="H1533" i="19"/>
  <c r="I1533" i="19"/>
  <c r="G1243" i="19"/>
  <c r="H1243" i="19"/>
  <c r="I1243" i="19"/>
  <c r="G607" i="19"/>
  <c r="H607" i="19"/>
  <c r="I607" i="19"/>
  <c r="G850" i="19"/>
  <c r="H850" i="19"/>
  <c r="I850" i="19"/>
  <c r="G797" i="19"/>
  <c r="H797" i="19"/>
  <c r="I797" i="19"/>
  <c r="G91" i="19"/>
  <c r="H91" i="19"/>
  <c r="I91" i="19"/>
  <c r="G373" i="19"/>
  <c r="H373" i="19"/>
  <c r="I373" i="19"/>
  <c r="G180" i="19"/>
  <c r="H180" i="19"/>
  <c r="I180" i="19"/>
  <c r="G1602" i="19"/>
  <c r="H1602" i="19"/>
  <c r="I1602" i="19"/>
  <c r="G628" i="19"/>
  <c r="H628" i="19"/>
  <c r="I628" i="19"/>
  <c r="G775" i="19"/>
  <c r="H775" i="19"/>
  <c r="I775" i="19"/>
  <c r="G294" i="19"/>
  <c r="H294" i="19"/>
  <c r="I294" i="19"/>
  <c r="G238" i="19"/>
  <c r="H238" i="19"/>
  <c r="I238" i="19"/>
  <c r="G524" i="19"/>
  <c r="H524" i="19"/>
  <c r="I524" i="19"/>
  <c r="G1204" i="19"/>
  <c r="H1204" i="19"/>
  <c r="I1204" i="19"/>
  <c r="G784" i="19"/>
  <c r="H784" i="19"/>
  <c r="I784" i="19"/>
  <c r="G880" i="19"/>
  <c r="H880" i="19"/>
  <c r="I880" i="19"/>
  <c r="G886" i="19"/>
  <c r="H886" i="19"/>
  <c r="I886" i="19"/>
  <c r="G813" i="19"/>
  <c r="H813" i="19"/>
  <c r="I813" i="19"/>
  <c r="G555" i="19"/>
  <c r="H555" i="19"/>
  <c r="I555" i="19"/>
  <c r="G317" i="19"/>
  <c r="H317" i="19"/>
  <c r="I317" i="19"/>
  <c r="G1622" i="19"/>
  <c r="H1622" i="19"/>
  <c r="I1622" i="19"/>
  <c r="G1689" i="19"/>
  <c r="H1689" i="19"/>
  <c r="I1689" i="19"/>
  <c r="G1621" i="19"/>
  <c r="H1621" i="19"/>
  <c r="I1621" i="19"/>
  <c r="G1306" i="19"/>
  <c r="H1306" i="19"/>
  <c r="I1306" i="19"/>
  <c r="G609" i="19"/>
  <c r="H609" i="19"/>
  <c r="I609" i="19"/>
  <c r="G1807" i="19"/>
  <c r="H1807" i="19"/>
  <c r="I1807" i="19"/>
  <c r="G1559" i="19"/>
  <c r="H1559" i="19"/>
  <c r="I1559" i="19"/>
  <c r="G1097" i="19"/>
  <c r="H1097" i="19"/>
  <c r="I1097" i="19"/>
  <c r="G814" i="19"/>
  <c r="H814" i="19"/>
  <c r="I814" i="19"/>
  <c r="G1065" i="19"/>
  <c r="H1065" i="19"/>
  <c r="I1065" i="19"/>
  <c r="G1055" i="19"/>
  <c r="H1055" i="19"/>
  <c r="I1055" i="19"/>
  <c r="G957" i="19"/>
  <c r="H957" i="19"/>
  <c r="I957" i="19"/>
  <c r="G1051" i="19"/>
  <c r="H1051" i="19"/>
  <c r="I1051" i="19"/>
  <c r="G1186" i="19"/>
  <c r="H1186" i="19"/>
  <c r="I1186" i="19"/>
  <c r="G346" i="19"/>
  <c r="H346" i="19"/>
  <c r="I346" i="19"/>
  <c r="G196" i="19"/>
  <c r="H196" i="19"/>
  <c r="I196" i="19"/>
  <c r="G305" i="19"/>
  <c r="H305" i="19"/>
  <c r="I305" i="19"/>
  <c r="G287" i="19"/>
  <c r="H287" i="19"/>
  <c r="I287" i="19"/>
  <c r="G785" i="19"/>
  <c r="H785" i="19"/>
  <c r="I785" i="19"/>
  <c r="G304" i="19"/>
  <c r="H304" i="19"/>
  <c r="I304" i="19"/>
  <c r="G303" i="19"/>
  <c r="H303" i="19"/>
  <c r="I303" i="19"/>
  <c r="G591" i="19"/>
  <c r="H591" i="19"/>
  <c r="I591" i="19"/>
  <c r="G752" i="19"/>
  <c r="H752" i="19"/>
  <c r="I752" i="19"/>
  <c r="G704" i="19"/>
  <c r="H704" i="19"/>
  <c r="I704" i="19"/>
  <c r="G1756" i="19"/>
  <c r="H1756" i="19"/>
  <c r="I1756" i="19"/>
  <c r="G1084" i="19"/>
  <c r="H1084" i="19"/>
  <c r="I1084" i="19"/>
  <c r="G256" i="19"/>
  <c r="H256" i="19"/>
  <c r="I256" i="19"/>
  <c r="G837" i="19"/>
  <c r="H837" i="19"/>
  <c r="I837" i="19"/>
  <c r="G583" i="19"/>
  <c r="H583" i="19"/>
  <c r="I583" i="19"/>
  <c r="G1224" i="19"/>
  <c r="H1224" i="19"/>
  <c r="I1224" i="19"/>
  <c r="G255" i="19"/>
  <c r="H255" i="19"/>
  <c r="I255" i="19"/>
  <c r="G219" i="19"/>
  <c r="H219" i="19"/>
  <c r="I219" i="19"/>
  <c r="G391" i="19"/>
  <c r="H391" i="19"/>
  <c r="I391" i="19"/>
  <c r="G353" i="19"/>
  <c r="H353" i="19"/>
  <c r="I353" i="19"/>
  <c r="G921" i="19"/>
  <c r="H921" i="19"/>
  <c r="I921" i="19"/>
  <c r="G351" i="19"/>
  <c r="H351" i="19"/>
  <c r="I351" i="19"/>
  <c r="G707" i="19"/>
  <c r="H707" i="19"/>
  <c r="I707" i="19"/>
  <c r="G876" i="19"/>
  <c r="H876" i="19"/>
  <c r="I876" i="19"/>
  <c r="G918" i="19"/>
  <c r="H918" i="19"/>
  <c r="I918" i="19"/>
  <c r="G1221" i="19"/>
  <c r="H1221" i="19"/>
  <c r="I1221" i="19"/>
  <c r="G1524" i="19"/>
  <c r="H1524" i="19"/>
  <c r="I1524" i="19"/>
  <c r="G123" i="19"/>
  <c r="H123" i="19"/>
  <c r="I123" i="19"/>
  <c r="G292" i="19"/>
  <c r="H292" i="19"/>
  <c r="I292" i="19"/>
  <c r="G773" i="19"/>
  <c r="H773" i="19"/>
  <c r="I773" i="19"/>
  <c r="G881" i="19"/>
  <c r="H881" i="19"/>
  <c r="I881" i="19"/>
  <c r="G1087" i="19"/>
  <c r="H1087" i="19"/>
  <c r="I1087" i="19"/>
  <c r="G1682" i="19"/>
  <c r="H1682" i="19"/>
  <c r="I1682" i="19"/>
  <c r="G1288" i="19"/>
  <c r="H1288" i="19"/>
  <c r="I1288" i="19"/>
  <c r="G1841" i="19"/>
  <c r="H1841" i="19"/>
  <c r="I1841" i="19"/>
  <c r="G280" i="19"/>
  <c r="H280" i="19"/>
  <c r="I280" i="19"/>
  <c r="G924" i="19"/>
  <c r="H924" i="19"/>
  <c r="I924" i="19"/>
  <c r="G295" i="19"/>
  <c r="H295" i="19"/>
  <c r="I295" i="19"/>
  <c r="G970" i="19"/>
  <c r="H970" i="19"/>
  <c r="I970" i="19"/>
  <c r="G1094" i="19"/>
  <c r="H1094" i="19"/>
  <c r="I1094" i="19"/>
  <c r="G398" i="19"/>
  <c r="H398" i="19"/>
  <c r="I398" i="19"/>
  <c r="G872" i="19"/>
  <c r="H872" i="19"/>
  <c r="I872" i="19"/>
  <c r="G223" i="19"/>
  <c r="H223" i="19"/>
  <c r="I223" i="19"/>
  <c r="G271" i="19"/>
  <c r="H271" i="19"/>
  <c r="I271" i="19"/>
  <c r="G1721" i="19"/>
  <c r="H1721" i="19"/>
  <c r="I1721" i="19"/>
  <c r="G122" i="19"/>
  <c r="H122" i="19"/>
  <c r="I122" i="19"/>
  <c r="G902" i="19"/>
  <c r="H902" i="19"/>
  <c r="I902" i="19"/>
  <c r="G1837" i="19"/>
  <c r="H1837" i="19"/>
  <c r="I1837" i="19"/>
  <c r="G1058" i="19"/>
  <c r="H1058" i="19"/>
  <c r="I1058" i="19"/>
  <c r="G673" i="19"/>
  <c r="H673" i="19"/>
  <c r="I673" i="19"/>
  <c r="G617" i="19"/>
  <c r="H617" i="19"/>
  <c r="I617" i="19"/>
  <c r="G13" i="19"/>
  <c r="H13" i="19"/>
  <c r="I13" i="19"/>
  <c r="G938" i="19"/>
  <c r="H938" i="19"/>
  <c r="I938" i="19"/>
  <c r="G847" i="19"/>
  <c r="H847" i="19"/>
  <c r="I847" i="19"/>
  <c r="G997" i="19"/>
  <c r="H997" i="19"/>
  <c r="I997" i="19"/>
  <c r="G550" i="19"/>
  <c r="H550" i="19"/>
  <c r="I550" i="19"/>
  <c r="G475" i="19"/>
  <c r="H475" i="19"/>
  <c r="I475" i="19"/>
  <c r="G386" i="19"/>
  <c r="H386" i="19"/>
  <c r="I386" i="19"/>
  <c r="G332" i="19"/>
  <c r="H332" i="19"/>
  <c r="I332" i="19"/>
  <c r="G105" i="19"/>
  <c r="H105" i="19"/>
  <c r="I105" i="19"/>
  <c r="G1009" i="19"/>
  <c r="H1009" i="19"/>
  <c r="I1009" i="19"/>
  <c r="G1376" i="19"/>
  <c r="H1376" i="19"/>
  <c r="I1376" i="19"/>
  <c r="G625" i="19"/>
  <c r="H625" i="19"/>
  <c r="I625" i="19"/>
  <c r="G407" i="19"/>
  <c r="H407" i="19"/>
  <c r="I407" i="19"/>
  <c r="G612" i="19"/>
  <c r="H612" i="19"/>
  <c r="I612" i="19"/>
  <c r="G720" i="19"/>
  <c r="H720" i="19"/>
  <c r="I720" i="19"/>
  <c r="G592" i="19"/>
  <c r="H592" i="19"/>
  <c r="I592" i="19"/>
  <c r="G58" i="19"/>
  <c r="H58" i="19"/>
  <c r="I58" i="19"/>
  <c r="G599" i="19"/>
  <c r="H599" i="19"/>
  <c r="I599" i="19"/>
  <c r="G514" i="19"/>
  <c r="H514" i="19"/>
  <c r="I514" i="19"/>
  <c r="G133" i="19"/>
  <c r="H133" i="19"/>
  <c r="I133" i="19"/>
  <c r="G289" i="19"/>
  <c r="H289" i="19"/>
  <c r="I289" i="19"/>
  <c r="G450" i="19"/>
  <c r="H450" i="19"/>
  <c r="I450" i="19"/>
  <c r="G409" i="19"/>
  <c r="H409" i="19"/>
  <c r="I409" i="19"/>
  <c r="G371" i="19"/>
  <c r="H371" i="19"/>
  <c r="I371" i="19"/>
  <c r="G308" i="19"/>
  <c r="H308" i="19"/>
  <c r="I308" i="19"/>
  <c r="G267" i="19"/>
  <c r="H267" i="19"/>
  <c r="I267" i="19"/>
  <c r="G1167" i="19"/>
  <c r="H1167" i="19"/>
  <c r="I1167" i="19"/>
  <c r="G474" i="19"/>
  <c r="H474" i="19"/>
  <c r="I474" i="19"/>
  <c r="G1156" i="19"/>
  <c r="H1156" i="19"/>
  <c r="I1156" i="19"/>
  <c r="G1029" i="19"/>
  <c r="H1029" i="19"/>
  <c r="I1029" i="19"/>
  <c r="G746" i="19"/>
  <c r="H746" i="19"/>
  <c r="I746" i="19"/>
  <c r="G318" i="19"/>
  <c r="H318" i="19"/>
  <c r="I318" i="19"/>
  <c r="G594" i="19"/>
  <c r="H594" i="19"/>
  <c r="I594" i="19"/>
  <c r="G705" i="19"/>
  <c r="H705" i="19"/>
  <c r="I705" i="19"/>
  <c r="G220" i="19"/>
  <c r="H220" i="19"/>
  <c r="I220" i="19"/>
  <c r="G852" i="19"/>
  <c r="H852" i="19"/>
  <c r="I852" i="19"/>
  <c r="G226" i="19"/>
  <c r="H226" i="19"/>
  <c r="I226" i="19"/>
  <c r="G406" i="19"/>
  <c r="H406" i="19"/>
  <c r="I406" i="19"/>
  <c r="G333" i="19"/>
  <c r="H333" i="19"/>
  <c r="I333" i="19"/>
  <c r="G873" i="19"/>
  <c r="H873" i="19"/>
  <c r="I873" i="19"/>
  <c r="G264" i="19"/>
  <c r="H264" i="19"/>
  <c r="I264" i="19"/>
  <c r="G476" i="19"/>
  <c r="H476" i="19"/>
  <c r="I476" i="19"/>
  <c r="G1080" i="19"/>
  <c r="H1080" i="19"/>
  <c r="I1080" i="19"/>
  <c r="G587" i="19"/>
  <c r="H587" i="19"/>
  <c r="I587" i="19"/>
  <c r="G30" i="19"/>
  <c r="H30" i="19"/>
  <c r="I30" i="19"/>
  <c r="G165" i="19"/>
  <c r="H165" i="19"/>
  <c r="I165" i="19"/>
  <c r="G857" i="19"/>
  <c r="H857" i="19"/>
  <c r="I857" i="19"/>
  <c r="G95" i="19"/>
  <c r="H95" i="19"/>
  <c r="I95" i="19"/>
  <c r="G1328" i="19"/>
  <c r="H1328" i="19"/>
  <c r="I1328" i="19"/>
  <c r="G1801" i="19"/>
  <c r="H1801" i="19"/>
  <c r="I1801" i="19"/>
  <c r="G1161" i="19"/>
  <c r="H1161" i="19"/>
  <c r="I1161" i="19"/>
  <c r="G959" i="19"/>
  <c r="H959" i="19"/>
  <c r="I959" i="19"/>
  <c r="G382" i="19"/>
  <c r="H382" i="19"/>
  <c r="I382" i="19"/>
  <c r="G904" i="19"/>
  <c r="H904" i="19"/>
  <c r="I904" i="19"/>
  <c r="G428" i="19"/>
  <c r="H428" i="19"/>
  <c r="I428" i="19"/>
  <c r="G160" i="19"/>
  <c r="H160" i="19"/>
  <c r="I160" i="19"/>
  <c r="G445" i="19"/>
  <c r="H445" i="19"/>
  <c r="I445" i="19"/>
  <c r="G963" i="19"/>
  <c r="H963" i="19"/>
  <c r="I963" i="19"/>
  <c r="G1468" i="19"/>
  <c r="H1468" i="19"/>
  <c r="I1468" i="19"/>
  <c r="G1011" i="19"/>
  <c r="H1011" i="19"/>
  <c r="I1011" i="19"/>
  <c r="G1446" i="19"/>
  <c r="H1446" i="19"/>
  <c r="I1446" i="19"/>
  <c r="G1291" i="19"/>
  <c r="H1291" i="19"/>
  <c r="I1291" i="19"/>
  <c r="G14" i="19"/>
  <c r="H14" i="19"/>
  <c r="I14" i="19"/>
  <c r="G1036" i="19"/>
  <c r="H1036" i="19"/>
  <c r="I1036" i="19"/>
  <c r="G1209" i="19"/>
  <c r="H1209" i="19"/>
  <c r="I1209" i="19"/>
  <c r="G1143" i="19"/>
  <c r="H1143" i="19"/>
  <c r="I1143" i="19"/>
  <c r="G1657" i="19"/>
  <c r="H1657" i="19"/>
  <c r="I1657" i="19"/>
  <c r="G1599" i="19"/>
  <c r="H1599" i="19"/>
  <c r="I1599" i="19"/>
  <c r="G1205" i="19"/>
  <c r="H1205" i="19"/>
  <c r="I1205" i="19"/>
  <c r="G1478" i="19"/>
  <c r="H1478" i="19"/>
  <c r="I1478" i="19"/>
  <c r="G455" i="19"/>
  <c r="H455" i="19"/>
  <c r="I455" i="19"/>
  <c r="G1799" i="19"/>
  <c r="H1799" i="19"/>
  <c r="I1799" i="19"/>
  <c r="G1229" i="19"/>
  <c r="H1229" i="19"/>
  <c r="I1229" i="19"/>
  <c r="G1830" i="19"/>
  <c r="H1830" i="19"/>
  <c r="I1830" i="19"/>
  <c r="G989" i="19"/>
  <c r="H989" i="19"/>
  <c r="I989" i="19"/>
  <c r="G747" i="19"/>
  <c r="H747" i="19"/>
  <c r="I747" i="19"/>
  <c r="G1044" i="19"/>
  <c r="H1044" i="19"/>
  <c r="I1044" i="19"/>
  <c r="G1812" i="19"/>
  <c r="H1812" i="19"/>
  <c r="I1812" i="19"/>
  <c r="G944" i="19"/>
  <c r="H944" i="19"/>
  <c r="I944" i="19"/>
  <c r="G865" i="19"/>
  <c r="H865" i="19"/>
  <c r="I865" i="19"/>
  <c r="G229" i="19"/>
  <c r="H229" i="19"/>
  <c r="I229" i="19"/>
  <c r="G497" i="19"/>
  <c r="H497" i="19"/>
  <c r="I497" i="19"/>
  <c r="G1623" i="19"/>
  <c r="H1623" i="19"/>
  <c r="I1623" i="19"/>
  <c r="G1005" i="19"/>
  <c r="H1005" i="19"/>
  <c r="I1005" i="19"/>
  <c r="G1511" i="19"/>
  <c r="H1511" i="19"/>
  <c r="I1511" i="19"/>
  <c r="G866" i="19"/>
  <c r="H866" i="19"/>
  <c r="I866" i="19"/>
  <c r="G779" i="19"/>
  <c r="H779" i="19"/>
  <c r="I779" i="19"/>
  <c r="G1268" i="19"/>
  <c r="H1268" i="19"/>
  <c r="I1268" i="19"/>
  <c r="G717" i="19"/>
  <c r="H717" i="19"/>
  <c r="I717" i="19"/>
  <c r="G702" i="19"/>
  <c r="H702" i="19"/>
  <c r="I702" i="19"/>
  <c r="G858" i="19"/>
  <c r="H858" i="19"/>
  <c r="I858" i="19"/>
  <c r="G1368" i="19"/>
  <c r="H1368" i="19"/>
  <c r="I1368" i="19"/>
  <c r="G941" i="19"/>
  <c r="H941" i="19"/>
  <c r="I941" i="19"/>
  <c r="G619" i="19"/>
  <c r="H619" i="19"/>
  <c r="I619" i="19"/>
  <c r="G961" i="19"/>
  <c r="H961" i="19"/>
  <c r="I961" i="19"/>
  <c r="G1823" i="19"/>
  <c r="H1823" i="19"/>
  <c r="I1823" i="19"/>
  <c r="G712" i="19"/>
  <c r="H712" i="19"/>
  <c r="I712" i="19"/>
  <c r="G1110" i="19"/>
  <c r="H1110" i="19"/>
  <c r="I1110" i="19"/>
  <c r="G1317" i="19"/>
  <c r="H1317" i="19"/>
  <c r="I1317" i="19"/>
  <c r="G1635" i="19"/>
  <c r="H1635" i="19"/>
  <c r="I1635" i="19"/>
  <c r="G1208" i="19"/>
  <c r="H1208" i="19"/>
  <c r="I1208" i="19"/>
  <c r="G634" i="19"/>
  <c r="H634" i="19"/>
  <c r="I634" i="19"/>
  <c r="G816" i="19"/>
  <c r="H816" i="19"/>
  <c r="I816" i="19"/>
  <c r="G1356" i="19"/>
  <c r="H1356" i="19"/>
  <c r="I1356" i="19"/>
  <c r="G948" i="19"/>
  <c r="H948" i="19"/>
  <c r="I948" i="19"/>
  <c r="G877" i="19"/>
  <c r="H877" i="19"/>
  <c r="I877" i="19"/>
  <c r="G701" i="19"/>
  <c r="H701" i="19"/>
  <c r="I701" i="19"/>
  <c r="G387" i="19"/>
  <c r="H387" i="19"/>
  <c r="I387" i="19"/>
  <c r="G377" i="19"/>
  <c r="H377" i="19"/>
  <c r="I377" i="19"/>
  <c r="G680" i="19"/>
  <c r="H680" i="19"/>
  <c r="I680" i="19"/>
  <c r="G394" i="19"/>
  <c r="H394" i="19"/>
  <c r="I394" i="19"/>
  <c r="G293" i="19"/>
  <c r="H293" i="19"/>
  <c r="I293" i="19"/>
  <c r="G53" i="19"/>
  <c r="H53" i="19"/>
  <c r="I53" i="19"/>
  <c r="G806" i="19"/>
  <c r="H806" i="19"/>
  <c r="I806" i="19"/>
  <c r="G844" i="19"/>
  <c r="H844" i="19"/>
  <c r="I844" i="19"/>
  <c r="G375" i="19"/>
  <c r="H375" i="19"/>
  <c r="I375" i="19"/>
  <c r="G832" i="19"/>
  <c r="H832" i="19"/>
  <c r="I832" i="19"/>
  <c r="G246" i="19"/>
  <c r="H246" i="19"/>
  <c r="I246" i="19"/>
  <c r="G575" i="19"/>
  <c r="H575" i="19"/>
  <c r="I575" i="19"/>
  <c r="G140" i="19"/>
  <c r="H140" i="19"/>
  <c r="I140" i="19"/>
  <c r="G669" i="19"/>
  <c r="H669" i="19"/>
  <c r="I669" i="19"/>
  <c r="G366" i="19"/>
  <c r="H366" i="19"/>
  <c r="I366" i="19"/>
  <c r="G871" i="19"/>
  <c r="H871" i="19"/>
  <c r="I871" i="19"/>
  <c r="G326" i="19"/>
  <c r="H326" i="19"/>
  <c r="I326" i="19"/>
  <c r="G917" i="19"/>
  <c r="H917" i="19"/>
  <c r="I917" i="19"/>
  <c r="G971" i="19"/>
  <c r="H971" i="19"/>
  <c r="I971" i="19"/>
  <c r="G769" i="19"/>
  <c r="H769" i="19"/>
  <c r="I769" i="19"/>
  <c r="G243" i="19"/>
  <c r="H243" i="19"/>
  <c r="I243" i="19"/>
  <c r="G325" i="19"/>
  <c r="H325" i="19"/>
  <c r="I325" i="19"/>
  <c r="G1595" i="19"/>
  <c r="H1595" i="19"/>
  <c r="I1595" i="19"/>
  <c r="G486" i="19"/>
  <c r="H486" i="19"/>
  <c r="I486" i="19"/>
  <c r="G1636" i="19"/>
  <c r="H1636" i="19"/>
  <c r="I1636" i="19"/>
  <c r="G1798" i="19"/>
  <c r="H1798" i="19"/>
  <c r="I1798" i="19"/>
  <c r="G1843" i="19"/>
  <c r="H1843" i="19"/>
  <c r="I1843" i="19"/>
  <c r="G1105" i="19"/>
  <c r="H1105" i="19"/>
  <c r="I1105" i="19"/>
  <c r="G1408" i="19"/>
  <c r="H1408" i="19"/>
  <c r="I1408" i="19"/>
  <c r="G1705" i="19"/>
  <c r="H1705" i="19"/>
  <c r="I1705" i="19"/>
  <c r="G1591" i="19"/>
  <c r="H1591" i="19"/>
  <c r="I1591" i="19"/>
  <c r="G1041" i="19"/>
  <c r="H1041" i="19"/>
  <c r="I1041" i="19"/>
  <c r="G1764" i="19"/>
  <c r="H1764" i="19"/>
  <c r="I1764" i="19"/>
  <c r="G1319" i="19"/>
  <c r="H1319" i="19"/>
  <c r="I1319" i="19"/>
  <c r="G1232" i="19"/>
  <c r="H1232" i="19"/>
  <c r="I1232" i="19"/>
  <c r="G1662" i="19"/>
  <c r="H1662" i="19"/>
  <c r="I1662" i="19"/>
  <c r="G1497" i="19"/>
  <c r="H1497" i="19"/>
  <c r="I1497" i="19"/>
  <c r="G1589" i="19"/>
  <c r="H1589" i="19"/>
  <c r="I1589" i="19"/>
  <c r="G742" i="19"/>
  <c r="H742" i="19"/>
  <c r="I742" i="19"/>
  <c r="G1659" i="19"/>
  <c r="H1659" i="19"/>
  <c r="I1659" i="19"/>
  <c r="G1490" i="19"/>
  <c r="H1490" i="19"/>
  <c r="I1490" i="19"/>
  <c r="G1566" i="19"/>
  <c r="H1566" i="19"/>
  <c r="I1566" i="19"/>
  <c r="G1749" i="19"/>
  <c r="H1749" i="19"/>
  <c r="I1749" i="19"/>
  <c r="G1791" i="19"/>
  <c r="H1791" i="19"/>
  <c r="I1791" i="19"/>
  <c r="G991" i="19"/>
  <c r="H991" i="19"/>
  <c r="I991" i="19"/>
  <c r="G1284" i="19"/>
  <c r="H1284" i="19"/>
  <c r="I1284" i="19"/>
  <c r="G1722" i="19"/>
  <c r="H1722" i="19"/>
  <c r="I1722" i="19"/>
  <c r="G1700" i="19"/>
  <c r="H1700" i="19"/>
  <c r="I1700" i="19"/>
  <c r="G1515" i="19"/>
  <c r="H1515" i="19"/>
  <c r="I1515" i="19"/>
  <c r="G1782" i="19"/>
  <c r="H1782" i="19"/>
  <c r="I1782" i="19"/>
  <c r="G1655" i="19"/>
  <c r="H1655" i="19"/>
  <c r="I1655" i="19"/>
  <c r="G1597" i="19"/>
  <c r="H1597" i="19"/>
  <c r="I1597" i="19"/>
  <c r="G1522" i="19"/>
  <c r="H1522" i="19"/>
  <c r="I1522" i="19"/>
  <c r="G1556" i="19"/>
  <c r="H1556" i="19"/>
  <c r="I1556" i="19"/>
  <c r="G1456" i="19"/>
  <c r="H1456" i="19"/>
  <c r="I1456" i="19"/>
  <c r="G723" i="19"/>
  <c r="H723" i="19"/>
  <c r="I723" i="19"/>
  <c r="G1735" i="19"/>
  <c r="H1735" i="19"/>
  <c r="I1735" i="19"/>
  <c r="G1547" i="19"/>
  <c r="H1547" i="19"/>
  <c r="I1547" i="19"/>
  <c r="G1836" i="19"/>
  <c r="H1836" i="19"/>
  <c r="I1836" i="19"/>
  <c r="G1786" i="19"/>
  <c r="H1786" i="19"/>
  <c r="I1786" i="19"/>
  <c r="G1768" i="19"/>
  <c r="H1768" i="19"/>
  <c r="I1768" i="19"/>
  <c r="G794" i="19"/>
  <c r="H794" i="19"/>
  <c r="I794" i="19"/>
  <c r="G1774" i="19"/>
  <c r="H1774" i="19"/>
  <c r="I1774" i="19"/>
  <c r="G1397" i="19"/>
  <c r="H1397" i="19"/>
  <c r="I1397" i="19"/>
  <c r="G1838" i="19"/>
  <c r="H1838" i="19"/>
  <c r="I1838" i="19"/>
  <c r="G1571" i="19"/>
  <c r="H1571" i="19"/>
  <c r="I1571" i="19"/>
  <c r="G1670" i="19"/>
  <c r="H1670" i="19"/>
  <c r="I1670" i="19"/>
  <c r="G777" i="19"/>
  <c r="H777" i="19"/>
  <c r="I777" i="19"/>
  <c r="G1746" i="19"/>
  <c r="H1746" i="19"/>
  <c r="I1746" i="19"/>
  <c r="G1286" i="19"/>
  <c r="H1286" i="19"/>
  <c r="I1286" i="19"/>
  <c r="G1565" i="19"/>
  <c r="H1565" i="19"/>
  <c r="I1565" i="19"/>
  <c r="G1688" i="19"/>
  <c r="H1688" i="19"/>
  <c r="I1688" i="19"/>
  <c r="G1419" i="19"/>
  <c r="H1419" i="19"/>
  <c r="I1419" i="19"/>
  <c r="G1585" i="19"/>
  <c r="H1585" i="19"/>
  <c r="I1585" i="19"/>
  <c r="G1484" i="19"/>
  <c r="H1484" i="19"/>
  <c r="I1484" i="19"/>
  <c r="G1480" i="19"/>
  <c r="H1480" i="19"/>
  <c r="I1480" i="19"/>
  <c r="G397" i="19"/>
  <c r="H397" i="19"/>
  <c r="I397" i="19"/>
  <c r="G737" i="19"/>
  <c r="H737" i="19"/>
  <c r="I737" i="19"/>
  <c r="G436" i="19"/>
  <c r="H436" i="19"/>
  <c r="I436" i="19"/>
  <c r="G1687" i="19"/>
  <c r="H1687" i="19"/>
  <c r="I1687" i="19"/>
  <c r="G527" i="19"/>
  <c r="H527" i="19"/>
  <c r="I527" i="19"/>
  <c r="G130" i="19"/>
  <c r="H130" i="19"/>
  <c r="I130" i="19"/>
  <c r="G231" i="19"/>
  <c r="H231" i="19"/>
  <c r="I231" i="19"/>
  <c r="G327" i="19"/>
  <c r="H327" i="19"/>
  <c r="I327" i="19"/>
  <c r="G324" i="19"/>
  <c r="H324" i="19"/>
  <c r="I324" i="19"/>
  <c r="G544" i="19"/>
  <c r="H544" i="19"/>
  <c r="I544" i="19"/>
  <c r="G216" i="19"/>
  <c r="H216" i="19"/>
  <c r="I216" i="19"/>
  <c r="G425" i="19"/>
  <c r="H425" i="19"/>
  <c r="I425" i="19"/>
  <c r="G838" i="19"/>
  <c r="H838" i="19"/>
  <c r="I838" i="19"/>
  <c r="G1796" i="19"/>
  <c r="H1796" i="19"/>
  <c r="I1796" i="19"/>
  <c r="G1169" i="19"/>
  <c r="H1169" i="19"/>
  <c r="I1169" i="19"/>
  <c r="G1018" i="19"/>
  <c r="H1018" i="19"/>
  <c r="I1018" i="19"/>
  <c r="G1210" i="19"/>
  <c r="H1210" i="19"/>
  <c r="I1210" i="19"/>
  <c r="G113" i="19"/>
  <c r="H113" i="19"/>
  <c r="I113" i="19"/>
  <c r="G616" i="19"/>
  <c r="H616" i="19"/>
  <c r="I616" i="19"/>
  <c r="G481" i="19"/>
  <c r="H481" i="19"/>
  <c r="I481" i="19"/>
  <c r="G232" i="19"/>
  <c r="H232" i="19"/>
  <c r="I232" i="19"/>
  <c r="G715" i="19"/>
  <c r="H715" i="19"/>
  <c r="I715" i="19"/>
  <c r="G504" i="19"/>
  <c r="H504" i="19"/>
  <c r="I504" i="19"/>
  <c r="G826" i="19"/>
  <c r="H826" i="19"/>
  <c r="I826" i="19"/>
  <c r="G320" i="19"/>
  <c r="H320" i="19"/>
  <c r="I320" i="19"/>
  <c r="G210" i="19"/>
  <c r="H210" i="19"/>
  <c r="I210" i="19"/>
  <c r="G218" i="19"/>
  <c r="H218" i="19"/>
  <c r="I218" i="19"/>
  <c r="G182" i="19"/>
  <c r="H182" i="19"/>
  <c r="I182" i="19"/>
  <c r="G362" i="19"/>
  <c r="H362" i="19"/>
  <c r="I362" i="19"/>
  <c r="G213" i="19"/>
  <c r="H213" i="19"/>
  <c r="I213" i="19"/>
  <c r="G89" i="19"/>
  <c r="H89" i="19"/>
  <c r="I89" i="19"/>
  <c r="G195" i="19"/>
  <c r="H195" i="19"/>
  <c r="I195" i="19"/>
  <c r="G154" i="19"/>
  <c r="H154" i="19"/>
  <c r="I154" i="19"/>
  <c r="G330" i="19"/>
  <c r="H330" i="19"/>
  <c r="I330" i="19"/>
  <c r="G630" i="19"/>
  <c r="H630" i="19"/>
  <c r="I630" i="19"/>
  <c r="G168" i="19"/>
  <c r="H168" i="19"/>
  <c r="I168" i="19"/>
  <c r="G282" i="19"/>
  <c r="H282" i="19"/>
  <c r="I282" i="19"/>
  <c r="G435" i="19"/>
  <c r="H435" i="19"/>
  <c r="I435" i="19"/>
  <c r="G284" i="19"/>
  <c r="H284" i="19"/>
  <c r="I284" i="19"/>
  <c r="G144" i="19"/>
  <c r="H144" i="19"/>
  <c r="I144" i="19"/>
  <c r="G41" i="19"/>
  <c r="H41" i="19"/>
  <c r="I41" i="19"/>
  <c r="G672" i="19"/>
  <c r="H672" i="19"/>
  <c r="I672" i="19"/>
  <c r="G313" i="19"/>
  <c r="H313" i="19"/>
  <c r="I313" i="19"/>
  <c r="G336" i="19"/>
  <c r="H336" i="19"/>
  <c r="I336" i="19"/>
  <c r="G1747" i="19"/>
  <c r="H1747" i="19"/>
  <c r="I1747" i="19"/>
  <c r="G1283" i="19"/>
  <c r="H1283" i="19"/>
  <c r="I1283" i="19"/>
  <c r="G1813" i="19"/>
  <c r="H1813" i="19"/>
  <c r="I1813" i="19"/>
  <c r="G1423" i="19"/>
  <c r="H1423" i="19"/>
  <c r="I1423" i="19"/>
  <c r="G1247" i="19"/>
  <c r="H1247" i="19"/>
  <c r="I1247" i="19"/>
  <c r="G1483" i="19"/>
  <c r="H1483" i="19"/>
  <c r="I1483" i="19"/>
  <c r="G1826" i="19"/>
  <c r="H1826" i="19"/>
  <c r="I1826" i="19"/>
  <c r="G516" i="19"/>
  <c r="H516" i="19"/>
  <c r="I516" i="19"/>
  <c r="G1135" i="19"/>
  <c r="H1135" i="19"/>
  <c r="I1135" i="19"/>
  <c r="G194" i="19"/>
  <c r="H194" i="19"/>
  <c r="I194" i="19"/>
  <c r="G307" i="19"/>
  <c r="H307" i="19"/>
  <c r="I307" i="19"/>
  <c r="G224" i="19"/>
  <c r="H224" i="19"/>
  <c r="I224" i="19"/>
  <c r="G50" i="19"/>
  <c r="H50" i="19"/>
  <c r="I50" i="19"/>
  <c r="G306" i="19"/>
  <c r="H306" i="19"/>
  <c r="I306" i="19"/>
  <c r="G954" i="19"/>
  <c r="H954" i="19"/>
  <c r="I954" i="19"/>
  <c r="G856" i="19"/>
  <c r="H856" i="19"/>
  <c r="I856" i="19"/>
  <c r="G1276" i="19"/>
  <c r="H1276" i="19"/>
  <c r="I1276" i="19"/>
  <c r="G632" i="19"/>
  <c r="H632" i="19"/>
  <c r="I632" i="19"/>
  <c r="G331" i="19"/>
  <c r="H331" i="19"/>
  <c r="I331" i="19"/>
  <c r="G710" i="19"/>
  <c r="H710" i="19"/>
  <c r="I710" i="19"/>
  <c r="G691" i="19"/>
  <c r="H691" i="19"/>
  <c r="I691" i="19"/>
  <c r="G1098" i="19"/>
  <c r="H1098" i="19"/>
  <c r="I1098" i="19"/>
  <c r="G1298" i="19"/>
  <c r="H1298" i="19"/>
  <c r="I1298" i="19"/>
  <c r="G624" i="19"/>
  <c r="H624" i="19"/>
  <c r="I624" i="19"/>
  <c r="G1043" i="19"/>
  <c r="H1043" i="19"/>
  <c r="I1043" i="19"/>
  <c r="G802" i="19"/>
  <c r="H802" i="19"/>
  <c r="I802" i="19"/>
  <c r="G261" i="19"/>
  <c r="H261" i="19"/>
  <c r="I261" i="19"/>
  <c r="G368" i="19"/>
  <c r="H368" i="19"/>
  <c r="I368" i="19"/>
  <c r="G647" i="19"/>
  <c r="H647" i="19"/>
  <c r="I647" i="19"/>
  <c r="G449" i="19"/>
  <c r="H449" i="19"/>
  <c r="I449" i="19"/>
  <c r="G442" i="19"/>
  <c r="H442" i="19"/>
  <c r="I442" i="19"/>
  <c r="G681" i="19"/>
  <c r="H681" i="19"/>
  <c r="I681" i="19"/>
  <c r="G361" i="19"/>
  <c r="H361" i="19"/>
  <c r="I361" i="19"/>
  <c r="G477" i="19"/>
  <c r="H477" i="19"/>
  <c r="I477" i="19"/>
  <c r="G110" i="19"/>
  <c r="H110" i="19"/>
  <c r="I110" i="19"/>
  <c r="G201" i="19"/>
  <c r="H201" i="19"/>
  <c r="I201" i="19"/>
  <c r="G571" i="19"/>
  <c r="H571" i="19"/>
  <c r="I571" i="19"/>
  <c r="G1586" i="19"/>
  <c r="H1586" i="19"/>
  <c r="I1586" i="19"/>
  <c r="G1567" i="19"/>
  <c r="H1567" i="19"/>
  <c r="I1567" i="19"/>
  <c r="G1092" i="19"/>
  <c r="H1092" i="19"/>
  <c r="I1092" i="19"/>
  <c r="G1581" i="19"/>
  <c r="H1581" i="19"/>
  <c r="I1581" i="19"/>
  <c r="G990" i="19"/>
  <c r="H990" i="19"/>
  <c r="I990" i="19"/>
  <c r="G1710" i="19"/>
  <c r="H1710" i="19"/>
  <c r="I1710" i="19"/>
  <c r="G951" i="19"/>
  <c r="H951" i="19"/>
  <c r="I951" i="19"/>
  <c r="G1760" i="19"/>
  <c r="H1760" i="19"/>
  <c r="I1760" i="19"/>
  <c r="G1428" i="19"/>
  <c r="H1428" i="19"/>
  <c r="I1428" i="19"/>
  <c r="G667" i="19"/>
  <c r="H667" i="19"/>
  <c r="I667" i="19"/>
  <c r="G831" i="19"/>
  <c r="H831" i="19"/>
  <c r="I831" i="19"/>
  <c r="G1132" i="19"/>
  <c r="H1132" i="19"/>
  <c r="I1132" i="19"/>
  <c r="G1679" i="19"/>
  <c r="H1679" i="19"/>
  <c r="I1679" i="19"/>
  <c r="G1206" i="19"/>
  <c r="H1206" i="19"/>
  <c r="I1206" i="19"/>
  <c r="G922" i="19"/>
  <c r="H922" i="19"/>
  <c r="I922" i="19"/>
  <c r="G1141" i="19"/>
  <c r="H1141" i="19"/>
  <c r="I1141" i="19"/>
  <c r="G795" i="19"/>
  <c r="H795" i="19"/>
  <c r="I795" i="19"/>
  <c r="G1233" i="19"/>
  <c r="H1233" i="19"/>
  <c r="I1233" i="19"/>
  <c r="G1045" i="19"/>
  <c r="H1045" i="19"/>
  <c r="I1045" i="19"/>
  <c r="G883" i="19"/>
  <c r="H883" i="19"/>
  <c r="I883" i="19"/>
  <c r="G572" i="19"/>
  <c r="H572" i="19"/>
  <c r="I572" i="19"/>
  <c r="G369" i="19"/>
  <c r="H369" i="19"/>
  <c r="I369" i="19"/>
  <c r="G319" i="19"/>
  <c r="H319" i="19"/>
  <c r="I319" i="19"/>
  <c r="G253" i="19"/>
  <c r="H253" i="19"/>
  <c r="I253" i="19"/>
  <c r="G549" i="19"/>
  <c r="H549" i="19"/>
  <c r="I549" i="19"/>
  <c r="G393" i="19"/>
  <c r="H393" i="19"/>
  <c r="I393" i="19"/>
  <c r="G28" i="19"/>
  <c r="H28" i="19"/>
  <c r="I28" i="19"/>
  <c r="G610" i="19"/>
  <c r="H610" i="19"/>
  <c r="I610" i="19"/>
  <c r="G279" i="19"/>
  <c r="H279" i="19"/>
  <c r="I279" i="19"/>
  <c r="G662" i="19"/>
  <c r="H662" i="19"/>
  <c r="I662" i="19"/>
  <c r="G277" i="19"/>
  <c r="H277" i="19"/>
  <c r="I277" i="19"/>
  <c r="G34" i="19"/>
  <c r="H34" i="19"/>
  <c r="I34" i="19"/>
  <c r="G1753" i="19"/>
  <c r="H1753" i="19"/>
  <c r="I1753" i="19"/>
  <c r="G461" i="19"/>
  <c r="H461" i="19"/>
  <c r="I461" i="19"/>
  <c r="G423" i="19"/>
  <c r="H423" i="19"/>
  <c r="I423" i="19"/>
  <c r="G979" i="19"/>
  <c r="H979" i="19"/>
  <c r="I979" i="19"/>
  <c r="G1730" i="19"/>
  <c r="H1730" i="19"/>
  <c r="I1730" i="19"/>
  <c r="G1509" i="19"/>
  <c r="H1509" i="19"/>
  <c r="I1509" i="19"/>
  <c r="G1840" i="19"/>
  <c r="H1840" i="19"/>
  <c r="I1840" i="19"/>
  <c r="G804" i="19"/>
  <c r="H804" i="19"/>
  <c r="I804" i="19"/>
  <c r="G1551" i="19"/>
  <c r="H1551" i="19"/>
  <c r="I1551" i="19"/>
  <c r="G359" i="19"/>
  <c r="H359" i="19"/>
  <c r="I359" i="19"/>
  <c r="G121" i="19"/>
  <c r="H121" i="19"/>
  <c r="I121" i="19"/>
  <c r="G162" i="19"/>
  <c r="H162" i="19"/>
  <c r="I162" i="19"/>
  <c r="G322" i="19"/>
  <c r="H322" i="19"/>
  <c r="I322" i="19"/>
  <c r="G155" i="19"/>
  <c r="H155" i="19"/>
  <c r="I155" i="19"/>
  <c r="G169" i="19"/>
  <c r="H169" i="19"/>
  <c r="I169" i="19"/>
  <c r="G78" i="19"/>
  <c r="H78" i="19"/>
  <c r="I78" i="19"/>
  <c r="G1054" i="19"/>
  <c r="H1054" i="19"/>
  <c r="I1054" i="19"/>
  <c r="G1386" i="19"/>
  <c r="H1386" i="19"/>
  <c r="I1386" i="19"/>
  <c r="G1584" i="19"/>
  <c r="H1584" i="19"/>
  <c r="I1584" i="19"/>
  <c r="G1285" i="19"/>
  <c r="H1285" i="19"/>
  <c r="I1285" i="19"/>
  <c r="G1436" i="19"/>
  <c r="H1436" i="19"/>
  <c r="I1436" i="19"/>
  <c r="G1382" i="19"/>
  <c r="H1382" i="19"/>
  <c r="I1382" i="19"/>
  <c r="G1703" i="19"/>
  <c r="H1703" i="19"/>
  <c r="I1703" i="19"/>
  <c r="G225" i="19"/>
  <c r="H225" i="19"/>
  <c r="I225" i="19"/>
  <c r="G241" i="19"/>
  <c r="H241" i="19"/>
  <c r="I241" i="19"/>
  <c r="G726" i="19"/>
  <c r="H726" i="19"/>
  <c r="I726" i="19"/>
  <c r="G605" i="19"/>
  <c r="H605" i="19"/>
  <c r="I605" i="19"/>
  <c r="G629" i="19"/>
  <c r="H629" i="19"/>
  <c r="I629" i="19"/>
  <c r="G1488" i="19"/>
  <c r="H1488" i="19"/>
  <c r="I1488" i="19"/>
  <c r="G1370" i="19"/>
  <c r="H1370" i="19"/>
  <c r="I1370" i="19"/>
  <c r="G1740" i="19"/>
  <c r="H1740" i="19"/>
  <c r="I1740" i="19"/>
  <c r="G1385" i="19"/>
  <c r="H1385" i="19"/>
  <c r="I1385" i="19"/>
  <c r="G1335" i="19"/>
  <c r="H1335" i="19"/>
  <c r="I1335" i="19"/>
  <c r="G1420" i="19"/>
  <c r="H1420" i="19"/>
  <c r="I1420" i="19"/>
  <c r="G1461" i="19"/>
  <c r="H1461" i="19"/>
  <c r="I1461" i="19"/>
  <c r="G818" i="19"/>
  <c r="H818" i="19"/>
  <c r="I818" i="19"/>
  <c r="G1112" i="19"/>
  <c r="H1112" i="19"/>
  <c r="I1112" i="19"/>
  <c r="G693" i="19"/>
  <c r="H693" i="19"/>
  <c r="I693" i="19"/>
  <c r="G174" i="19"/>
  <c r="H174" i="19"/>
  <c r="I174" i="19"/>
  <c r="G1088" i="19"/>
  <c r="H1088" i="19"/>
  <c r="I1088" i="19"/>
  <c r="G1027" i="19"/>
  <c r="H1027" i="19"/>
  <c r="I1027" i="19"/>
  <c r="G1815" i="19"/>
  <c r="H1815" i="19"/>
  <c r="I1815" i="19"/>
  <c r="G1494" i="19"/>
  <c r="H1494" i="19"/>
  <c r="I1494" i="19"/>
  <c r="G1499" i="19"/>
  <c r="H1499" i="19"/>
  <c r="I1499" i="19"/>
  <c r="G244" i="19"/>
  <c r="H244" i="19"/>
  <c r="I244" i="19"/>
  <c r="G288" i="19"/>
  <c r="H288" i="19"/>
  <c r="I288" i="19"/>
  <c r="G107" i="19"/>
  <c r="H107" i="19"/>
  <c r="I107" i="19"/>
  <c r="G1028" i="19"/>
  <c r="H1028" i="19"/>
  <c r="I1028" i="19"/>
  <c r="G1189" i="19"/>
  <c r="H1189" i="19"/>
  <c r="I1189" i="19"/>
  <c r="G919" i="19"/>
  <c r="H919" i="19"/>
  <c r="I919" i="19"/>
  <c r="G615" i="19"/>
  <c r="H615" i="19"/>
  <c r="I615" i="19"/>
  <c r="G498" i="19"/>
  <c r="H498" i="19"/>
  <c r="I498" i="19"/>
  <c r="G329" i="19"/>
  <c r="H329" i="19"/>
  <c r="I329" i="19"/>
  <c r="G982" i="19"/>
  <c r="H982" i="19"/>
  <c r="I982" i="19"/>
  <c r="G932" i="19"/>
  <c r="H932" i="19"/>
  <c r="I932" i="19"/>
  <c r="G1037" i="19"/>
  <c r="H1037" i="19"/>
  <c r="I1037" i="19"/>
  <c r="G1549" i="19"/>
  <c r="H1549" i="19"/>
  <c r="I1549" i="19"/>
  <c r="G1001" i="19"/>
  <c r="H1001" i="19"/>
  <c r="I1001" i="19"/>
  <c r="G1346" i="19"/>
  <c r="H1346" i="19"/>
  <c r="I1346" i="19"/>
  <c r="G1541" i="19"/>
  <c r="H1541" i="19"/>
  <c r="I1541" i="19"/>
  <c r="G507" i="19"/>
  <c r="H507" i="19"/>
  <c r="I507" i="19"/>
  <c r="G503" i="19"/>
  <c r="H503" i="19"/>
  <c r="I503" i="19"/>
  <c r="G1418" i="19"/>
  <c r="H1418" i="19"/>
  <c r="I1418" i="19"/>
  <c r="G958" i="19"/>
  <c r="H958" i="19"/>
  <c r="I958" i="19"/>
  <c r="G1104" i="19"/>
  <c r="H1104" i="19"/>
  <c r="I1104" i="19"/>
  <c r="G1794" i="19"/>
  <c r="H1794" i="19"/>
  <c r="I1794" i="19"/>
  <c r="G1761" i="19"/>
  <c r="H1761" i="19"/>
  <c r="I1761" i="19"/>
  <c r="G1345" i="19"/>
  <c r="H1345" i="19"/>
  <c r="I1345" i="19"/>
  <c r="G1728" i="19"/>
  <c r="H1728" i="19"/>
  <c r="I1728" i="19"/>
  <c r="G1654" i="19"/>
  <c r="H1654" i="19"/>
  <c r="I1654" i="19"/>
  <c r="G789" i="19"/>
  <c r="H789" i="19"/>
  <c r="I789" i="19"/>
  <c r="G1261" i="19"/>
  <c r="H1261" i="19"/>
  <c r="I1261" i="19"/>
  <c r="G129" i="19"/>
  <c r="H129" i="19"/>
  <c r="I129" i="19"/>
  <c r="G545" i="19"/>
  <c r="H545" i="19"/>
  <c r="I545" i="19"/>
  <c r="G16" i="19"/>
  <c r="H16" i="19"/>
  <c r="I16" i="19"/>
  <c r="G811" i="19"/>
  <c r="H811" i="19"/>
  <c r="I811" i="19"/>
  <c r="G1517" i="19"/>
  <c r="H1517" i="19"/>
  <c r="I1517" i="19"/>
  <c r="G926" i="19"/>
  <c r="H926" i="19"/>
  <c r="I926" i="19"/>
  <c r="G730" i="19"/>
  <c r="H730" i="19"/>
  <c r="I730" i="19"/>
  <c r="G1365" i="19"/>
  <c r="H1365" i="19"/>
  <c r="I1365" i="19"/>
  <c r="G1751" i="19"/>
  <c r="H1751" i="19"/>
  <c r="I1751" i="19"/>
  <c r="G830" i="19"/>
  <c r="H830" i="19"/>
  <c r="I830" i="19"/>
  <c r="G1441" i="19"/>
  <c r="H1441" i="19"/>
  <c r="I1441" i="19"/>
  <c r="G1605" i="19"/>
  <c r="H1605" i="19"/>
  <c r="I1605" i="19"/>
  <c r="G296" i="19"/>
  <c r="H296" i="19"/>
  <c r="I296" i="19"/>
  <c r="G257" i="19"/>
  <c r="H257" i="19"/>
  <c r="I257" i="19"/>
  <c r="G760" i="19"/>
  <c r="H760" i="19"/>
  <c r="I760" i="19"/>
  <c r="G1399" i="19"/>
  <c r="H1399" i="19"/>
  <c r="I1399" i="19"/>
  <c r="G23" i="19"/>
  <c r="H23" i="19"/>
  <c r="I23" i="19"/>
  <c r="G118" i="19"/>
  <c r="H118" i="19"/>
  <c r="I118" i="19"/>
  <c r="G558" i="19"/>
  <c r="H558" i="19"/>
  <c r="I558" i="19"/>
  <c r="G765" i="19"/>
  <c r="H765" i="19"/>
  <c r="I765" i="19"/>
  <c r="G396" i="19"/>
  <c r="H396" i="19"/>
  <c r="I396" i="19"/>
  <c r="G143" i="19"/>
  <c r="H143" i="19"/>
  <c r="I143" i="19"/>
  <c r="G92" i="19"/>
  <c r="H92" i="19"/>
  <c r="I92" i="19"/>
  <c r="G654" i="19"/>
  <c r="H654" i="19"/>
  <c r="I654" i="19"/>
  <c r="G623" i="19"/>
  <c r="H623" i="19"/>
  <c r="I623" i="19"/>
  <c r="G578" i="19"/>
  <c r="H578" i="19"/>
  <c r="I578" i="19"/>
  <c r="G420" i="19"/>
  <c r="H420" i="19"/>
  <c r="I420" i="19"/>
  <c r="G252" i="19"/>
  <c r="H252" i="19"/>
  <c r="I252" i="19"/>
  <c r="G453" i="19"/>
  <c r="H453" i="19"/>
  <c r="I453" i="19"/>
  <c r="G1021" i="19"/>
  <c r="H1021" i="19"/>
  <c r="I1021" i="19"/>
  <c r="G209" i="19"/>
  <c r="H209" i="19"/>
  <c r="I209" i="19"/>
  <c r="G166" i="19"/>
  <c r="H166" i="19"/>
  <c r="I166" i="19"/>
  <c r="G636" i="19"/>
  <c r="H636" i="19"/>
  <c r="I636" i="19"/>
  <c r="G567" i="19"/>
  <c r="H567" i="19"/>
  <c r="I567" i="19"/>
  <c r="G586" i="19"/>
  <c r="H586" i="19"/>
  <c r="I586" i="19"/>
  <c r="G840" i="19"/>
  <c r="H840" i="19"/>
  <c r="I840" i="19"/>
  <c r="G633" i="19"/>
  <c r="H633" i="19"/>
  <c r="I633" i="19"/>
  <c r="G18" i="19"/>
  <c r="H18" i="19"/>
  <c r="I18" i="19"/>
  <c r="G126" i="19"/>
  <c r="H126" i="19"/>
  <c r="I126" i="19"/>
  <c r="G290" i="19"/>
  <c r="H290" i="19"/>
  <c r="I290" i="19"/>
  <c r="G60" i="19"/>
  <c r="H60" i="19"/>
  <c r="I60" i="19"/>
  <c r="G79" i="19"/>
  <c r="H79" i="19"/>
  <c r="I79" i="19"/>
  <c r="G151" i="19"/>
  <c r="H151" i="19"/>
  <c r="I151" i="19"/>
  <c r="G80" i="19"/>
  <c r="H80" i="19"/>
  <c r="I80" i="19"/>
  <c r="G758" i="19"/>
  <c r="H758" i="19"/>
  <c r="I758" i="19"/>
  <c r="G1367" i="19"/>
  <c r="H1367" i="19"/>
  <c r="I1367" i="19"/>
  <c r="G415" i="19"/>
  <c r="H415" i="19"/>
  <c r="I415" i="19"/>
  <c r="G1357" i="19"/>
  <c r="H1357" i="19"/>
  <c r="I1357" i="19"/>
  <c r="G875" i="19"/>
  <c r="H875" i="19"/>
  <c r="I875" i="19"/>
  <c r="G1773" i="19"/>
  <c r="H1773" i="19"/>
  <c r="I1773" i="19"/>
  <c r="G470" i="19"/>
  <c r="H470" i="19"/>
  <c r="I470" i="19"/>
  <c r="G1767" i="19"/>
  <c r="H1767" i="19"/>
  <c r="I1767" i="19"/>
  <c r="G915" i="19"/>
  <c r="H915" i="19"/>
  <c r="I915" i="19"/>
  <c r="G556" i="19"/>
  <c r="H556" i="19"/>
  <c r="I556" i="19"/>
  <c r="G543" i="19"/>
  <c r="H543" i="19"/>
  <c r="I543" i="19"/>
  <c r="G697" i="19"/>
  <c r="H697" i="19"/>
  <c r="I697" i="19"/>
  <c r="G1526" i="19"/>
  <c r="H1526" i="19"/>
  <c r="I1526" i="19"/>
  <c r="G1669" i="19"/>
  <c r="H1669" i="19"/>
  <c r="I1669" i="19"/>
  <c r="G1661" i="19"/>
  <c r="H1661" i="19"/>
  <c r="I1661" i="19"/>
  <c r="G1759" i="19"/>
  <c r="H1759" i="19"/>
  <c r="I1759" i="19"/>
  <c r="G1219" i="19"/>
  <c r="H1219" i="19"/>
  <c r="I1219" i="19"/>
  <c r="G1819" i="19"/>
  <c r="H1819" i="19"/>
  <c r="I1819" i="19"/>
  <c r="G1076" i="19"/>
  <c r="H1076" i="19"/>
  <c r="I1076" i="19"/>
  <c r="G1789" i="19"/>
  <c r="H1789" i="19"/>
  <c r="I1789" i="19"/>
  <c r="G1075" i="19"/>
  <c r="H1075" i="19"/>
  <c r="I1075" i="19"/>
  <c r="G1748" i="19"/>
  <c r="H1748" i="19"/>
  <c r="I1748" i="19"/>
  <c r="G1827" i="19"/>
  <c r="H1827" i="19"/>
  <c r="I1827" i="19"/>
  <c r="G1821" i="19"/>
  <c r="H1821" i="19"/>
  <c r="I1821" i="19"/>
  <c r="G128" i="19"/>
  <c r="H128" i="19"/>
  <c r="I128" i="19"/>
  <c r="G86" i="19"/>
  <c r="H86" i="19"/>
  <c r="I86" i="19"/>
  <c r="G462" i="19"/>
  <c r="H462" i="19"/>
  <c r="I462" i="19"/>
  <c r="G604" i="19"/>
  <c r="H604" i="19"/>
  <c r="I604" i="19"/>
  <c r="G506" i="19"/>
  <c r="H506" i="19"/>
  <c r="I506" i="19"/>
  <c r="G321" i="19"/>
  <c r="H321" i="19"/>
  <c r="I321" i="19"/>
  <c r="G419" i="19"/>
  <c r="H419" i="19"/>
  <c r="I419" i="19"/>
  <c r="G920" i="19"/>
  <c r="H920" i="19"/>
  <c r="I920" i="19"/>
  <c r="G402" i="19"/>
  <c r="H402" i="19"/>
  <c r="I402" i="19"/>
  <c r="G349" i="19"/>
  <c r="H349" i="19"/>
  <c r="I349" i="19"/>
  <c r="G519" i="19"/>
  <c r="H519" i="19"/>
  <c r="I519" i="19"/>
  <c r="G328" i="19"/>
  <c r="H328" i="19"/>
  <c r="I328" i="19"/>
  <c r="G291" i="19"/>
  <c r="H291" i="19"/>
  <c r="I291" i="19"/>
  <c r="G541" i="19"/>
  <c r="H541" i="19"/>
  <c r="I541" i="19"/>
  <c r="G1183" i="19"/>
  <c r="H1183" i="19"/>
  <c r="I1183" i="19"/>
  <c r="G975" i="19"/>
  <c r="H975" i="19"/>
  <c r="I975" i="19"/>
  <c r="G1207" i="19"/>
  <c r="H1207" i="19"/>
  <c r="I1207" i="19"/>
  <c r="G1769" i="19"/>
  <c r="H1769" i="19"/>
  <c r="I1769" i="19"/>
  <c r="G1341" i="19"/>
  <c r="H1341" i="19"/>
  <c r="I1341" i="19"/>
  <c r="G1788" i="19"/>
  <c r="H1788" i="19"/>
  <c r="I1788" i="19"/>
  <c r="G258" i="19"/>
  <c r="H258" i="19"/>
  <c r="I258" i="19"/>
  <c r="G1785" i="19"/>
  <c r="H1785" i="19"/>
  <c r="I1785" i="19"/>
  <c r="G849" i="19"/>
  <c r="H849" i="19"/>
  <c r="I849" i="19"/>
  <c r="G927" i="19"/>
  <c r="H927" i="19"/>
  <c r="I927" i="19"/>
  <c r="G786" i="19"/>
  <c r="H786" i="19"/>
  <c r="I786" i="19"/>
  <c r="G878" i="19"/>
  <c r="H878" i="19"/>
  <c r="I878" i="19"/>
  <c r="G815" i="19"/>
  <c r="H815" i="19"/>
  <c r="I815" i="19"/>
  <c r="G1073" i="19"/>
  <c r="H1073" i="19"/>
  <c r="I1073" i="19"/>
  <c r="G132" i="19"/>
  <c r="H132" i="19"/>
  <c r="I132" i="19"/>
  <c r="G77" i="19"/>
  <c r="H77" i="19"/>
  <c r="I77" i="19"/>
  <c r="G1579" i="19"/>
  <c r="H1579" i="19"/>
  <c r="I1579" i="19"/>
  <c r="G217" i="19"/>
  <c r="H217" i="19"/>
  <c r="I217" i="19"/>
  <c r="G888" i="19"/>
  <c r="H888" i="19"/>
  <c r="I888" i="19"/>
  <c r="G170" i="19"/>
  <c r="H170" i="19"/>
  <c r="I170" i="19"/>
  <c r="G1613" i="19"/>
  <c r="H1613" i="19"/>
  <c r="I1613" i="19"/>
  <c r="G1321" i="19"/>
  <c r="H1321" i="19"/>
  <c r="I1321" i="19"/>
  <c r="G1518" i="19"/>
  <c r="H1518" i="19"/>
  <c r="I1518" i="19"/>
  <c r="G116" i="19"/>
  <c r="H116" i="19"/>
  <c r="I116" i="19"/>
  <c r="G1537" i="19"/>
  <c r="H1537" i="19"/>
  <c r="I1537" i="19"/>
  <c r="G1653" i="19"/>
  <c r="H1653" i="19"/>
  <c r="I1653" i="19"/>
  <c r="G518" i="19"/>
  <c r="H518" i="19"/>
  <c r="I518" i="19"/>
  <c r="G1417" i="19"/>
  <c r="H1417" i="19"/>
  <c r="I1417" i="19"/>
  <c r="G744" i="19"/>
  <c r="H744" i="19"/>
  <c r="I744" i="19"/>
  <c r="G1117" i="19"/>
  <c r="H1117" i="19"/>
  <c r="I1117" i="19"/>
  <c r="G1012" i="19"/>
  <c r="H1012" i="19"/>
  <c r="I1012" i="19"/>
  <c r="G553" i="19"/>
  <c r="H553" i="19"/>
  <c r="I553" i="19"/>
  <c r="G1766" i="19"/>
  <c r="H1766" i="19"/>
  <c r="I1766" i="19"/>
  <c r="G388" i="19"/>
  <c r="H388" i="19"/>
  <c r="I388" i="19"/>
  <c r="G1014" i="19"/>
  <c r="H1014" i="19"/>
  <c r="I1014" i="19"/>
  <c r="G684" i="19"/>
  <c r="H684" i="19"/>
  <c r="I684" i="19"/>
  <c r="G766" i="19"/>
  <c r="H766" i="19"/>
  <c r="I766" i="19"/>
  <c r="G1212" i="19"/>
  <c r="H1212" i="19"/>
  <c r="I1212" i="19"/>
  <c r="G993" i="19"/>
  <c r="H993" i="19"/>
  <c r="I993" i="19"/>
  <c r="G1091" i="19"/>
  <c r="H1091" i="19"/>
  <c r="I1091" i="19"/>
  <c r="G1711" i="19"/>
  <c r="H1711" i="19"/>
  <c r="I1711" i="19"/>
  <c r="G1178" i="19"/>
  <c r="H1178" i="19"/>
  <c r="I1178" i="19"/>
  <c r="G725" i="19"/>
  <c r="H725" i="19"/>
  <c r="I725" i="19"/>
  <c r="G1476" i="19"/>
  <c r="H1476" i="19"/>
  <c r="I1476" i="19"/>
  <c r="G1530" i="19"/>
  <c r="H1530" i="19"/>
  <c r="I1530" i="19"/>
  <c r="G312" i="19"/>
  <c r="H312" i="19"/>
  <c r="I312" i="19"/>
  <c r="G206" i="19"/>
  <c r="H206" i="19"/>
  <c r="I206" i="19"/>
  <c r="G728" i="19"/>
  <c r="H728" i="19"/>
  <c r="I728" i="19"/>
  <c r="G1119" i="19"/>
  <c r="H1119" i="19"/>
  <c r="I1119" i="19"/>
  <c r="G1130" i="19"/>
  <c r="H1130" i="19"/>
  <c r="I1130" i="19"/>
  <c r="G1042" i="19"/>
  <c r="H1042" i="19"/>
  <c r="I1042" i="19"/>
  <c r="G1339" i="19"/>
  <c r="H1339" i="19"/>
  <c r="I1339" i="19"/>
  <c r="G1594" i="19"/>
  <c r="H1594" i="19"/>
  <c r="I1594" i="19"/>
  <c r="G1157" i="19"/>
  <c r="H1157" i="19"/>
  <c r="I1157" i="19"/>
  <c r="G1099" i="19"/>
  <c r="H1099" i="19"/>
  <c r="I1099" i="19"/>
  <c r="G910" i="19"/>
  <c r="H910" i="19"/>
  <c r="I910" i="19"/>
  <c r="G1570" i="19"/>
  <c r="H1570" i="19"/>
  <c r="I1570" i="19"/>
  <c r="G1665" i="19"/>
  <c r="H1665" i="19"/>
  <c r="I1665" i="19"/>
  <c r="G1531" i="19"/>
  <c r="H1531" i="19"/>
  <c r="I1531" i="19"/>
  <c r="G1072" i="19"/>
  <c r="H1072" i="19"/>
  <c r="I1072" i="19"/>
  <c r="G71" i="19"/>
  <c r="H71" i="19"/>
  <c r="I71" i="19"/>
  <c r="G973" i="19"/>
  <c r="H973" i="19"/>
  <c r="I973" i="19"/>
  <c r="G947" i="19"/>
  <c r="H947" i="19"/>
  <c r="I947" i="19"/>
  <c r="G356" i="19"/>
  <c r="H356" i="19"/>
  <c r="I356" i="19"/>
  <c r="G724" i="19"/>
  <c r="H724" i="19"/>
  <c r="I724" i="19"/>
  <c r="G974" i="19"/>
  <c r="H974" i="19"/>
  <c r="I974" i="19"/>
  <c r="G992" i="19"/>
  <c r="H992" i="19"/>
  <c r="I992" i="19"/>
  <c r="G829" i="19"/>
  <c r="H829" i="19"/>
  <c r="I829" i="19"/>
  <c r="G1626" i="19"/>
  <c r="H1626" i="19"/>
  <c r="I1626" i="19"/>
  <c r="G603" i="19"/>
  <c r="H603" i="19"/>
  <c r="I603" i="19"/>
  <c r="G772" i="19"/>
  <c r="H772" i="19"/>
  <c r="I772" i="19"/>
  <c r="G515" i="19"/>
  <c r="H515" i="19"/>
  <c r="I515" i="19"/>
  <c r="G441" i="19"/>
  <c r="H441" i="19"/>
  <c r="I441" i="19"/>
  <c r="G268" i="19"/>
  <c r="H268" i="19"/>
  <c r="I268" i="19"/>
  <c r="G540" i="19"/>
  <c r="H540" i="19"/>
  <c r="I540" i="19"/>
  <c r="G891" i="19"/>
  <c r="H891" i="19"/>
  <c r="I891" i="19"/>
  <c r="G1504" i="19"/>
  <c r="H1504" i="19"/>
  <c r="I1504" i="19"/>
  <c r="G1795" i="19"/>
  <c r="H1795" i="19"/>
  <c r="I1795" i="19"/>
  <c r="G1267" i="19"/>
  <c r="H1267" i="19"/>
  <c r="I1267" i="19"/>
  <c r="G1844" i="19"/>
  <c r="H1844" i="19"/>
  <c r="I1844" i="19"/>
  <c r="G1542" i="19"/>
  <c r="H1542" i="19"/>
  <c r="I1542" i="19"/>
  <c r="G967" i="19"/>
  <c r="H967" i="19"/>
  <c r="I967" i="19"/>
  <c r="G1412" i="19"/>
  <c r="H1412" i="19"/>
  <c r="I1412" i="19"/>
  <c r="G1835" i="19"/>
  <c r="H1835" i="19"/>
  <c r="I1835" i="19"/>
  <c r="G656" i="19"/>
  <c r="H656" i="19"/>
  <c r="I656" i="19"/>
  <c r="G1323" i="19"/>
  <c r="H1323" i="19"/>
  <c r="I1323" i="19"/>
  <c r="G1020" i="19"/>
  <c r="H1020" i="19"/>
  <c r="I1020" i="19"/>
  <c r="G1804" i="19"/>
  <c r="H1804" i="19"/>
  <c r="I1804" i="19"/>
  <c r="G248" i="19"/>
  <c r="H248" i="19"/>
  <c r="I248" i="19"/>
  <c r="G1739" i="19"/>
  <c r="H1739" i="19"/>
  <c r="I1739" i="19"/>
  <c r="G1136" i="19"/>
  <c r="H1136" i="19"/>
  <c r="I1136" i="19"/>
  <c r="G648" i="19"/>
  <c r="H648" i="19"/>
  <c r="I648" i="19"/>
  <c r="G265" i="19"/>
  <c r="H265" i="19"/>
  <c r="I265" i="19"/>
  <c r="G1637" i="19"/>
  <c r="H1637" i="19"/>
  <c r="I1637" i="19"/>
  <c r="G1387" i="19"/>
  <c r="H1387" i="19"/>
  <c r="I1387" i="19"/>
  <c r="G1237" i="19"/>
  <c r="H1237" i="19"/>
  <c r="I1237" i="19"/>
  <c r="G392" i="19"/>
  <c r="H392" i="19"/>
  <c r="I392" i="19"/>
  <c r="G274" i="19"/>
  <c r="H274" i="19"/>
  <c r="I274" i="19"/>
  <c r="G190" i="19"/>
  <c r="H190" i="19"/>
  <c r="I190" i="19"/>
  <c r="G526" i="19"/>
  <c r="H526" i="19"/>
  <c r="I526" i="19"/>
  <c r="G598" i="19"/>
  <c r="H598" i="19"/>
  <c r="I598" i="19"/>
  <c r="G298" i="19"/>
  <c r="H298" i="19"/>
  <c r="I298" i="19"/>
  <c r="G1151" i="19"/>
  <c r="H1151" i="19"/>
  <c r="I1151" i="19"/>
  <c r="G783" i="19"/>
  <c r="H783" i="19"/>
  <c r="I783" i="19"/>
  <c r="G520" i="19"/>
  <c r="H520" i="19"/>
  <c r="I520" i="19"/>
  <c r="G905" i="19"/>
  <c r="H905" i="19"/>
  <c r="I905" i="19"/>
  <c r="G966" i="19"/>
  <c r="H966" i="19"/>
  <c r="I966" i="19"/>
  <c r="G733" i="19"/>
  <c r="H733" i="19"/>
  <c r="I733" i="19"/>
  <c r="G1046" i="19"/>
  <c r="H1046" i="19"/>
  <c r="I1046" i="19"/>
  <c r="G1133" i="19"/>
  <c r="H1133" i="19"/>
  <c r="I1133" i="19"/>
  <c r="G430" i="19"/>
  <c r="H430" i="19"/>
  <c r="I430" i="19"/>
  <c r="G781" i="19"/>
  <c r="H781" i="19"/>
  <c r="I781" i="19"/>
  <c r="G56" i="19"/>
  <c r="H56" i="19"/>
  <c r="I56" i="19"/>
  <c r="G27" i="19"/>
  <c r="H27" i="19"/>
  <c r="I27" i="19"/>
  <c r="G864" i="19"/>
  <c r="H864" i="19"/>
  <c r="I864" i="19"/>
  <c r="G32" i="19"/>
  <c r="H32" i="19"/>
  <c r="I32" i="19"/>
  <c r="G443" i="19"/>
  <c r="H443" i="19"/>
  <c r="I443" i="19"/>
  <c r="G845" i="19"/>
  <c r="H845" i="19"/>
  <c r="I845" i="19"/>
  <c r="G839" i="19"/>
  <c r="H839" i="19"/>
  <c r="I839" i="19"/>
  <c r="G340" i="19"/>
  <c r="H340" i="19"/>
  <c r="I340" i="19"/>
  <c r="G36" i="19"/>
  <c r="H36" i="19"/>
  <c r="I36" i="19"/>
  <c r="G65" i="19"/>
  <c r="H65" i="19"/>
  <c r="I65" i="19"/>
  <c r="G134" i="19"/>
  <c r="H134" i="19"/>
  <c r="I134" i="19"/>
  <c r="G1416" i="19"/>
  <c r="H1416" i="19"/>
  <c r="I1416" i="19"/>
  <c r="G1231" i="19"/>
  <c r="H1231" i="19"/>
  <c r="I1231" i="19"/>
  <c r="G718" i="19"/>
  <c r="H718" i="19"/>
  <c r="I718" i="19"/>
  <c r="G939" i="19"/>
  <c r="H939" i="19"/>
  <c r="I939" i="19"/>
  <c r="G1692" i="19"/>
  <c r="H1692" i="19"/>
  <c r="I1692" i="19"/>
  <c r="G1085" i="19"/>
  <c r="H1085" i="19"/>
  <c r="I1085" i="19"/>
  <c r="G1252" i="19"/>
  <c r="H1252" i="19"/>
  <c r="I1252" i="19"/>
  <c r="G1485" i="19"/>
  <c r="H1485" i="19"/>
  <c r="I1485" i="19"/>
  <c r="G1539" i="19"/>
  <c r="H1539" i="19"/>
  <c r="I1539" i="19"/>
  <c r="G1372" i="19"/>
  <c r="H1372" i="19"/>
  <c r="I1372" i="19"/>
  <c r="G841" i="19"/>
  <c r="H841" i="19"/>
  <c r="I841" i="19"/>
  <c r="G898" i="19"/>
  <c r="H898" i="19"/>
  <c r="I898" i="19"/>
  <c r="G1447" i="19"/>
  <c r="H1447" i="19"/>
  <c r="I1447" i="19"/>
  <c r="G1648" i="19"/>
  <c r="H1648" i="19"/>
  <c r="I1648" i="19"/>
  <c r="G635" i="19"/>
  <c r="H635" i="19"/>
  <c r="I635" i="19"/>
  <c r="G1525" i="19"/>
  <c r="H1525" i="19"/>
  <c r="I1525" i="19"/>
  <c r="G172" i="19"/>
  <c r="H172" i="19"/>
  <c r="I172" i="19"/>
  <c r="G1780" i="19"/>
  <c r="H1780" i="19"/>
  <c r="I1780" i="19"/>
  <c r="G467" i="19"/>
  <c r="H467" i="19"/>
  <c r="I467" i="19"/>
  <c r="G658" i="19"/>
  <c r="H658" i="19"/>
  <c r="I658" i="19"/>
  <c r="G890" i="19"/>
  <c r="H890" i="19"/>
  <c r="I890" i="19"/>
  <c r="G451" i="19"/>
  <c r="H451" i="19"/>
  <c r="I451" i="19"/>
  <c r="G580" i="19"/>
  <c r="H580" i="19"/>
  <c r="I580" i="19"/>
  <c r="G539" i="19"/>
  <c r="H539" i="19"/>
  <c r="I539" i="19"/>
  <c r="G642" i="19"/>
  <c r="H642" i="19"/>
  <c r="I642" i="19"/>
  <c r="G1495" i="19"/>
  <c r="H1495" i="19"/>
  <c r="I1495" i="19"/>
  <c r="G1714" i="19"/>
  <c r="H1714" i="19"/>
  <c r="I1714" i="19"/>
  <c r="G668" i="19"/>
  <c r="H668" i="19"/>
  <c r="I668" i="19"/>
  <c r="G695" i="19"/>
  <c r="H695" i="19"/>
  <c r="I695" i="19"/>
  <c r="G538" i="19"/>
  <c r="H538" i="19"/>
  <c r="I538" i="19"/>
  <c r="G447" i="19"/>
  <c r="H447" i="19"/>
  <c r="I447" i="19"/>
  <c r="G1577" i="19"/>
  <c r="H1577" i="19"/>
  <c r="I1577" i="19"/>
  <c r="G1194" i="19"/>
  <c r="H1194" i="19"/>
  <c r="I1194" i="19"/>
  <c r="G988" i="19"/>
  <c r="H988" i="19"/>
  <c r="I988" i="19"/>
  <c r="G1220" i="19"/>
  <c r="H1220" i="19"/>
  <c r="I1220" i="19"/>
  <c r="G1762" i="19"/>
  <c r="H1762" i="19"/>
  <c r="I1762" i="19"/>
  <c r="G1281" i="19"/>
  <c r="H1281" i="19"/>
  <c r="I1281" i="19"/>
  <c r="G1529" i="19"/>
  <c r="H1529" i="19"/>
  <c r="I1529" i="19"/>
  <c r="G1814" i="19"/>
  <c r="H1814" i="19"/>
  <c r="I1814" i="19"/>
  <c r="G1800" i="19"/>
  <c r="H1800" i="19"/>
  <c r="I1800" i="19"/>
  <c r="G793" i="19"/>
  <c r="H793" i="19"/>
  <c r="I793" i="19"/>
  <c r="G1302" i="19"/>
  <c r="H1302" i="19"/>
  <c r="I1302" i="19"/>
  <c r="G1479" i="19"/>
  <c r="H1479" i="19"/>
  <c r="I1479" i="19"/>
  <c r="G1214" i="19"/>
  <c r="H1214" i="19"/>
  <c r="I1214" i="19"/>
  <c r="G1017" i="19"/>
  <c r="H1017" i="19"/>
  <c r="I1017" i="19"/>
  <c r="G1123" i="19"/>
  <c r="H1123" i="19"/>
  <c r="I1123" i="19"/>
  <c r="G1493" i="19"/>
  <c r="H1493" i="19"/>
  <c r="I1493" i="19"/>
  <c r="G945" i="19"/>
  <c r="H945" i="19"/>
  <c r="I945" i="19"/>
  <c r="G552" i="19"/>
  <c r="H552" i="19"/>
  <c r="I552" i="19"/>
  <c r="G1534" i="19"/>
  <c r="H1534" i="19"/>
  <c r="I1534" i="19"/>
  <c r="G242" i="19"/>
  <c r="H242" i="19"/>
  <c r="I242" i="19"/>
  <c r="G230" i="19"/>
  <c r="H230" i="19"/>
  <c r="I230" i="19"/>
  <c r="G907" i="19"/>
  <c r="H907" i="19"/>
  <c r="I907" i="19"/>
  <c r="G1643" i="19"/>
  <c r="H1643" i="19"/>
  <c r="I1643" i="19"/>
  <c r="G522" i="19"/>
  <c r="H522" i="19"/>
  <c r="I522" i="19"/>
  <c r="G152" i="19"/>
  <c r="H152" i="19"/>
  <c r="I152" i="19"/>
  <c r="G622" i="19"/>
  <c r="H622" i="19"/>
  <c r="I622" i="19"/>
  <c r="G964" i="19"/>
  <c r="H964" i="19"/>
  <c r="I964" i="19"/>
  <c r="G1177" i="19"/>
  <c r="H1177" i="19"/>
  <c r="I1177" i="19"/>
  <c r="G1467" i="19"/>
  <c r="H1467" i="19"/>
  <c r="I1467" i="19"/>
  <c r="G1200" i="19"/>
  <c r="H1200" i="19"/>
  <c r="I1200" i="19"/>
  <c r="G1644" i="19"/>
  <c r="H1644" i="19"/>
  <c r="I1644" i="19"/>
  <c r="G906" i="19"/>
  <c r="H906" i="19"/>
  <c r="I906" i="19"/>
  <c r="G444" i="19"/>
  <c r="H444" i="19"/>
  <c r="I444" i="19"/>
  <c r="G548" i="19"/>
  <c r="H548" i="19"/>
  <c r="I548" i="19"/>
  <c r="G923" i="19"/>
  <c r="H923" i="19"/>
  <c r="I923" i="19"/>
  <c r="G1121" i="19"/>
  <c r="H1121" i="19"/>
  <c r="I1121" i="19"/>
  <c r="G259" i="19"/>
  <c r="H259" i="19"/>
  <c r="I259" i="19"/>
  <c r="G40" i="19"/>
  <c r="H40" i="19"/>
  <c r="I40" i="19"/>
  <c r="G1320" i="19"/>
  <c r="H1320" i="19"/>
  <c r="I1320" i="19"/>
  <c r="G1381" i="19"/>
  <c r="H1381" i="19"/>
  <c r="I1381" i="19"/>
  <c r="G1329" i="19"/>
  <c r="H1329" i="19"/>
  <c r="I1329" i="19"/>
  <c r="G683" i="19"/>
  <c r="H683" i="19"/>
  <c r="I683" i="19"/>
  <c r="G1113" i="19"/>
  <c r="H1113" i="19"/>
  <c r="I1113" i="19"/>
  <c r="G1694" i="19"/>
  <c r="H1694" i="19"/>
  <c r="I1694" i="19"/>
  <c r="G1558" i="19"/>
  <c r="H1558" i="19"/>
  <c r="I1558" i="19"/>
  <c r="G1729" i="19"/>
  <c r="H1729" i="19"/>
  <c r="I1729" i="19"/>
  <c r="G1633" i="19"/>
  <c r="H1633" i="19"/>
  <c r="I1633" i="19"/>
  <c r="G574" i="19"/>
  <c r="H574" i="19"/>
  <c r="I574" i="19"/>
  <c r="G1587" i="19"/>
  <c r="H1587" i="19"/>
  <c r="I1587" i="19"/>
  <c r="G1742" i="19"/>
  <c r="H1742" i="19"/>
  <c r="I1742" i="19"/>
  <c r="G1239" i="19"/>
  <c r="H1239" i="19"/>
  <c r="I1239" i="19"/>
  <c r="G703" i="19"/>
  <c r="H703" i="19"/>
  <c r="I703" i="19"/>
  <c r="G1272" i="19"/>
  <c r="H1272" i="19"/>
  <c r="I1272" i="19"/>
  <c r="G1154" i="19"/>
  <c r="H1154" i="19"/>
  <c r="I1154" i="19"/>
  <c r="G1379" i="19"/>
  <c r="H1379" i="19"/>
  <c r="I1379" i="19"/>
  <c r="G1034" i="19"/>
  <c r="H1034" i="19"/>
  <c r="I1034" i="19"/>
  <c r="G463" i="19"/>
  <c r="H463" i="19"/>
  <c r="I463" i="19"/>
  <c r="G721" i="19"/>
  <c r="H721" i="19"/>
  <c r="I721" i="19"/>
  <c r="G1398" i="19"/>
  <c r="H1398" i="19"/>
  <c r="I1398" i="19"/>
  <c r="G1810" i="19"/>
  <c r="H1810" i="19"/>
  <c r="I1810" i="19"/>
  <c r="G1071" i="19"/>
  <c r="H1071" i="19"/>
  <c r="I1071" i="19"/>
  <c r="G101" i="19"/>
  <c r="H101" i="19"/>
  <c r="I101" i="19"/>
  <c r="G1312" i="19"/>
  <c r="H1312" i="19"/>
  <c r="I1312" i="19"/>
  <c r="G1122" i="19"/>
  <c r="H1122" i="19"/>
  <c r="I1122" i="19"/>
  <c r="G1353" i="19"/>
  <c r="H1353" i="19"/>
  <c r="I1353" i="19"/>
  <c r="G1532" i="19"/>
  <c r="H1532" i="19"/>
  <c r="I1532" i="19"/>
  <c r="G1326" i="19"/>
  <c r="H1326" i="19"/>
  <c r="I1326" i="19"/>
  <c r="G1059" i="19"/>
  <c r="H1059" i="19"/>
  <c r="I1059" i="19"/>
  <c r="G1019" i="19"/>
  <c r="H1019" i="19"/>
  <c r="I1019" i="19"/>
  <c r="G1348" i="19"/>
  <c r="H1348" i="19"/>
  <c r="I1348" i="19"/>
  <c r="G1727" i="19"/>
  <c r="H1727" i="19"/>
  <c r="I1727" i="19"/>
  <c r="G1289" i="19"/>
  <c r="H1289" i="19"/>
  <c r="I1289" i="19"/>
  <c r="G1816" i="19"/>
  <c r="H1816" i="19"/>
  <c r="I1816" i="19"/>
  <c r="G149" i="19"/>
  <c r="H149" i="19"/>
  <c r="I149" i="19"/>
  <c r="G1544" i="19"/>
  <c r="H1544" i="19"/>
  <c r="I1544" i="19"/>
  <c r="G925" i="19"/>
  <c r="H925" i="19"/>
  <c r="I925" i="19"/>
  <c r="G670" i="19"/>
  <c r="H670" i="19"/>
  <c r="I670" i="19"/>
  <c r="G1069" i="19"/>
  <c r="H1069" i="19"/>
  <c r="I1069" i="19"/>
  <c r="G660" i="19"/>
  <c r="H660" i="19"/>
  <c r="I660" i="19"/>
  <c r="G801" i="19"/>
  <c r="H801" i="19"/>
  <c r="I801" i="19"/>
  <c r="G663" i="19"/>
  <c r="H663" i="19"/>
  <c r="I663" i="19"/>
  <c r="G559" i="19"/>
  <c r="H559" i="19"/>
  <c r="I559" i="19"/>
  <c r="G713" i="19"/>
  <c r="H713" i="19"/>
  <c r="I713" i="19"/>
  <c r="G532" i="19"/>
  <c r="H532" i="19"/>
  <c r="I532" i="19"/>
  <c r="G650" i="19"/>
  <c r="H650" i="19"/>
  <c r="I650" i="19"/>
  <c r="G741" i="19"/>
  <c r="H741" i="19"/>
  <c r="I741" i="19"/>
  <c r="G456" i="19"/>
  <c r="H456" i="19"/>
  <c r="I456" i="19"/>
  <c r="G734" i="19"/>
  <c r="H734" i="19"/>
  <c r="I734" i="19"/>
  <c r="G334" i="19"/>
  <c r="H334" i="19"/>
  <c r="I334" i="19"/>
  <c r="G1022" i="19"/>
  <c r="H1022" i="19"/>
  <c r="I1022" i="19"/>
  <c r="G431" i="19"/>
  <c r="H431" i="19"/>
  <c r="I431" i="19"/>
  <c r="G1140" i="19"/>
  <c r="H1140" i="19"/>
  <c r="I1140" i="19"/>
  <c r="G400" i="19"/>
  <c r="H400" i="19"/>
  <c r="I400" i="19"/>
  <c r="G1171" i="19"/>
  <c r="H1171" i="19"/>
  <c r="I1171" i="19"/>
  <c r="G1115" i="19"/>
  <c r="H1115" i="19"/>
  <c r="I1115" i="19"/>
  <c r="G1646" i="19"/>
  <c r="H1646" i="19"/>
  <c r="I1646" i="19"/>
  <c r="G1553" i="19"/>
  <c r="H1553" i="19"/>
  <c r="I1553" i="19"/>
  <c r="G960" i="19"/>
  <c r="H960" i="19"/>
  <c r="I960" i="19"/>
  <c r="G1543" i="19"/>
  <c r="H1543" i="19"/>
  <c r="I1543" i="19"/>
  <c r="G834" i="19"/>
  <c r="H834" i="19"/>
  <c r="I834" i="19"/>
  <c r="G1755" i="19"/>
  <c r="H1755" i="19"/>
  <c r="I1755" i="19"/>
  <c r="G1364" i="19"/>
  <c r="H1364" i="19"/>
  <c r="I1364" i="19"/>
  <c r="G1808" i="19"/>
  <c r="H1808" i="19"/>
  <c r="I1808" i="19"/>
  <c r="G1486" i="19"/>
  <c r="H1486" i="19"/>
  <c r="I1486" i="19"/>
  <c r="G1250" i="19"/>
  <c r="H1250" i="19"/>
  <c r="I1250" i="19"/>
  <c r="G1230" i="19"/>
  <c r="H1230" i="19"/>
  <c r="I1230" i="19"/>
  <c r="G491" i="19"/>
  <c r="H491" i="19"/>
  <c r="I491" i="19"/>
  <c r="G1303" i="19"/>
  <c r="H1303" i="19"/>
  <c r="I1303" i="19"/>
  <c r="G348" i="19"/>
  <c r="H348" i="19"/>
  <c r="I348" i="19"/>
  <c r="G529" i="19"/>
  <c r="H529" i="19"/>
  <c r="I529" i="19"/>
  <c r="G596" i="19"/>
  <c r="H596" i="19"/>
  <c r="I596" i="19"/>
  <c r="G682" i="19"/>
  <c r="H682" i="19"/>
  <c r="I682" i="19"/>
  <c r="G671" i="19"/>
  <c r="H671" i="19"/>
  <c r="I671" i="19"/>
  <c r="G1090" i="19"/>
  <c r="H1090" i="19"/>
  <c r="I1090" i="19"/>
  <c r="G565" i="19"/>
  <c r="H565" i="19"/>
  <c r="I565" i="19"/>
  <c r="G533" i="19"/>
  <c r="H533" i="19"/>
  <c r="I533" i="19"/>
  <c r="G227" i="19"/>
  <c r="H227" i="19"/>
  <c r="I227" i="19"/>
  <c r="G576" i="19"/>
  <c r="H576" i="19"/>
  <c r="I576" i="19"/>
  <c r="G460" i="19"/>
  <c r="H460" i="19"/>
  <c r="I460" i="19"/>
  <c r="G1203" i="19"/>
  <c r="H1203" i="19"/>
  <c r="I1203" i="19"/>
  <c r="G380" i="19"/>
  <c r="H380" i="19"/>
  <c r="I380" i="19"/>
  <c r="G1241" i="19"/>
  <c r="H1241" i="19"/>
  <c r="I1241" i="19"/>
  <c r="G1438" i="19"/>
  <c r="H1438" i="19"/>
  <c r="I1438" i="19"/>
  <c r="G1617" i="19"/>
  <c r="H1617" i="19"/>
  <c r="I1617" i="19"/>
  <c r="G1829" i="19"/>
  <c r="H1829" i="19"/>
  <c r="I1829" i="19"/>
  <c r="G1411" i="19"/>
  <c r="H1411" i="19"/>
  <c r="I1411" i="19"/>
  <c r="G1593" i="19"/>
  <c r="H1593" i="19"/>
  <c r="I1593" i="19"/>
  <c r="G759" i="19"/>
  <c r="H759" i="19"/>
  <c r="I759" i="19"/>
  <c r="G1733" i="19"/>
  <c r="H1733" i="19"/>
  <c r="I1733" i="19"/>
  <c r="G1573" i="19"/>
  <c r="H1573" i="19"/>
  <c r="I1573" i="19"/>
  <c r="G1295" i="19"/>
  <c r="H1295" i="19"/>
  <c r="I1295" i="19"/>
  <c r="G884" i="19"/>
  <c r="H884" i="19"/>
  <c r="I884" i="19"/>
  <c r="G1508" i="19"/>
  <c r="H1508" i="19"/>
  <c r="I1508" i="19"/>
  <c r="G1251" i="19"/>
  <c r="H1251" i="19"/>
  <c r="I1251" i="19"/>
  <c r="G1074" i="19"/>
  <c r="H1074" i="19"/>
  <c r="I1074" i="19"/>
  <c r="G1465" i="19"/>
  <c r="H1465" i="19"/>
  <c r="I1465" i="19"/>
  <c r="G946" i="19"/>
  <c r="H946" i="19"/>
  <c r="I946" i="19"/>
  <c r="G493" i="19"/>
  <c r="H493" i="19"/>
  <c r="I493" i="19"/>
  <c r="G716" i="19"/>
  <c r="H716" i="19"/>
  <c r="I716" i="19"/>
  <c r="G1198" i="19"/>
  <c r="H1198" i="19"/>
  <c r="I1198" i="19"/>
  <c r="G751" i="19"/>
  <c r="H751" i="19"/>
  <c r="I751" i="19"/>
  <c r="G983" i="19"/>
  <c r="H983" i="19"/>
  <c r="I983" i="19"/>
  <c r="G833" i="19"/>
  <c r="H833" i="19"/>
  <c r="I833" i="19"/>
  <c r="G812" i="19"/>
  <c r="H812" i="19"/>
  <c r="I812" i="19"/>
  <c r="G664" i="19"/>
  <c r="H664" i="19"/>
  <c r="I664" i="19"/>
  <c r="G344" i="19"/>
  <c r="H344" i="19"/>
  <c r="I344" i="19"/>
  <c r="G677" i="19"/>
  <c r="H677" i="19"/>
  <c r="I677" i="19"/>
  <c r="G611" i="19"/>
  <c r="H611" i="19"/>
  <c r="I611" i="19"/>
  <c r="G692" i="19"/>
  <c r="H692" i="19"/>
  <c r="I692" i="19"/>
  <c r="G352" i="19"/>
  <c r="H352" i="19"/>
  <c r="I352" i="19"/>
  <c r="G1502" i="19"/>
  <c r="H1502" i="19"/>
  <c r="I1502" i="19"/>
  <c r="G1266" i="19"/>
  <c r="H1266" i="19"/>
  <c r="I1266" i="19"/>
  <c r="G1217" i="19"/>
  <c r="H1217" i="19"/>
  <c r="I1217" i="19"/>
  <c r="G1330" i="19"/>
  <c r="H1330" i="19"/>
  <c r="I1330" i="19"/>
  <c r="G1182" i="19"/>
  <c r="H1182" i="19"/>
  <c r="I1182" i="19"/>
  <c r="G1647" i="19"/>
  <c r="H1647" i="19"/>
  <c r="I1647" i="19"/>
  <c r="G602" i="19"/>
  <c r="H602" i="19"/>
  <c r="I602" i="19"/>
  <c r="G1393" i="19"/>
  <c r="H1393" i="19"/>
  <c r="I1393" i="19"/>
  <c r="G1660" i="19"/>
  <c r="H1660" i="19"/>
  <c r="I1660" i="19"/>
  <c r="G1469" i="19"/>
  <c r="H1469" i="19"/>
  <c r="I1469" i="19"/>
  <c r="G1127" i="19"/>
  <c r="H1127" i="19"/>
  <c r="I1127" i="19"/>
  <c r="G1437" i="19"/>
  <c r="H1437" i="19"/>
  <c r="I1437" i="19"/>
  <c r="G1403" i="19"/>
  <c r="H1403" i="19"/>
  <c r="I1403" i="19"/>
  <c r="G1743" i="19"/>
  <c r="H1743" i="19"/>
  <c r="I1743" i="19"/>
  <c r="G1274" i="19"/>
  <c r="H1274" i="19"/>
  <c r="I1274" i="19"/>
  <c r="G1421" i="19"/>
  <c r="H1421" i="19"/>
  <c r="I1421" i="19"/>
  <c r="G560" i="19"/>
  <c r="H560" i="19"/>
  <c r="I560" i="19"/>
  <c r="G1349" i="19"/>
  <c r="H1349" i="19"/>
  <c r="I1349" i="19"/>
  <c r="G1510" i="19"/>
  <c r="H1510" i="19"/>
  <c r="I1510" i="19"/>
  <c r="G618" i="19"/>
  <c r="H618" i="19"/>
  <c r="I618" i="19"/>
  <c r="G1612" i="19"/>
  <c r="H1612" i="19"/>
  <c r="I1612" i="19"/>
  <c r="G1500" i="19"/>
  <c r="H1500" i="19"/>
  <c r="I1500" i="19"/>
  <c r="G1440" i="19"/>
  <c r="H1440" i="19"/>
  <c r="I1440" i="19"/>
  <c r="G1180" i="19"/>
  <c r="H1180" i="19"/>
  <c r="I1180" i="19"/>
  <c r="G1832" i="19"/>
  <c r="H1832" i="19"/>
  <c r="I1832" i="19"/>
  <c r="G748" i="19"/>
  <c r="H748" i="19"/>
  <c r="I748" i="19"/>
  <c r="G1377" i="19"/>
  <c r="H1377" i="19"/>
  <c r="I1377" i="19"/>
  <c r="G1331" i="19"/>
  <c r="H1331" i="19"/>
  <c r="I1331" i="19"/>
  <c r="G1666" i="19"/>
  <c r="H1666" i="19"/>
  <c r="I1666" i="19"/>
  <c r="G1172" i="19"/>
  <c r="H1172" i="19"/>
  <c r="I1172" i="19"/>
  <c r="G1607" i="19"/>
  <c r="H1607" i="19"/>
  <c r="I1607" i="19"/>
  <c r="G1540" i="19"/>
  <c r="H1540" i="19"/>
  <c r="I1540" i="19"/>
  <c r="G1724" i="19"/>
  <c r="H1724" i="19"/>
  <c r="I1724" i="19"/>
  <c r="G1280" i="19"/>
  <c r="H1280" i="19"/>
  <c r="I1280" i="19"/>
  <c r="G1155" i="19"/>
  <c r="H1155" i="19"/>
  <c r="I1155" i="19"/>
  <c r="G916" i="19"/>
  <c r="H916" i="19"/>
  <c r="I916" i="19"/>
  <c r="G1516" i="19"/>
  <c r="H1516" i="19"/>
  <c r="I1516" i="19"/>
  <c r="G1737" i="19"/>
  <c r="H1737" i="19"/>
  <c r="I1737" i="19"/>
  <c r="G1538" i="19"/>
  <c r="H1538" i="19"/>
  <c r="I1538" i="19"/>
  <c r="G1035" i="19"/>
  <c r="H1035" i="19"/>
  <c r="I1035" i="19"/>
  <c r="G1754" i="19"/>
  <c r="H1754" i="19"/>
  <c r="I1754" i="19"/>
  <c r="G1828" i="19"/>
  <c r="H1828" i="19"/>
  <c r="I1828" i="19"/>
  <c r="G1775" i="19"/>
  <c r="H1775" i="19"/>
  <c r="I1775" i="19"/>
  <c r="G1463" i="19"/>
  <c r="H1463" i="19"/>
  <c r="I1463" i="19"/>
  <c r="G1422" i="19"/>
  <c r="H1422" i="19"/>
  <c r="I1422" i="19"/>
  <c r="G488" i="19"/>
  <c r="H488" i="19"/>
  <c r="I488" i="19"/>
  <c r="G1846" i="19"/>
  <c r="H1846" i="19"/>
  <c r="I1846" i="19"/>
  <c r="G1609" i="19"/>
  <c r="H1609" i="19"/>
  <c r="I1609" i="19"/>
  <c r="G1718" i="19"/>
  <c r="H1718" i="19"/>
  <c r="I1718" i="19"/>
  <c r="G688" i="19"/>
  <c r="H688" i="19"/>
  <c r="I688" i="19"/>
  <c r="G1458" i="19"/>
  <c r="H1458" i="19"/>
  <c r="I1458" i="19"/>
  <c r="G1223" i="19"/>
  <c r="H1223" i="19"/>
  <c r="I1223" i="19"/>
  <c r="G1513" i="19"/>
  <c r="H1513" i="19"/>
  <c r="I1513" i="19"/>
  <c r="G1305" i="19"/>
  <c r="H1305" i="19"/>
  <c r="I1305" i="19"/>
  <c r="G1149" i="19"/>
  <c r="H1149" i="19"/>
  <c r="I1149" i="19"/>
  <c r="G1139" i="19"/>
  <c r="H1139" i="19"/>
  <c r="I1139" i="19"/>
  <c r="G1663" i="19"/>
  <c r="H1663" i="19"/>
  <c r="I1663" i="19"/>
  <c r="G1389" i="19"/>
  <c r="H1389" i="19"/>
  <c r="I1389" i="19"/>
  <c r="G1257" i="19"/>
  <c r="H1257" i="19"/>
  <c r="I1257" i="19"/>
  <c r="G1850" i="19"/>
  <c r="H1850" i="19"/>
  <c r="I1850" i="19"/>
  <c r="G1471" i="19"/>
  <c r="H1471" i="19"/>
  <c r="I1471" i="19"/>
  <c r="G1472" i="19"/>
  <c r="H1472" i="19"/>
  <c r="I1472" i="19"/>
  <c r="G1343" i="19"/>
  <c r="H1343" i="19"/>
  <c r="I1343" i="19"/>
  <c r="G1164" i="19"/>
  <c r="H1164" i="19"/>
  <c r="I1164" i="19"/>
  <c r="G1238" i="19"/>
  <c r="H1238" i="19"/>
  <c r="I1238" i="19"/>
  <c r="G1344" i="19"/>
  <c r="H1344" i="19"/>
  <c r="I1344" i="19"/>
  <c r="G1215" i="19"/>
  <c r="H1215" i="19"/>
  <c r="I1215" i="19"/>
  <c r="G1592" i="19"/>
  <c r="H1592" i="19"/>
  <c r="I1592" i="19"/>
  <c r="G1699" i="19"/>
  <c r="H1699" i="19"/>
  <c r="I1699" i="19"/>
  <c r="G1624" i="19"/>
  <c r="H1624" i="19"/>
  <c r="I1624" i="19"/>
  <c r="G1120" i="19"/>
  <c r="H1120" i="19"/>
  <c r="I1120" i="19"/>
  <c r="G1299" i="19"/>
  <c r="H1299" i="19"/>
  <c r="I1299" i="19"/>
  <c r="G1402" i="19"/>
  <c r="H1402" i="19"/>
  <c r="I1402" i="19"/>
  <c r="G1366" i="19"/>
  <c r="H1366" i="19"/>
  <c r="I1366" i="19"/>
  <c r="G1244" i="19"/>
  <c r="H1244" i="19"/>
  <c r="I1244" i="19"/>
  <c r="G1336" i="19"/>
  <c r="H1336" i="19"/>
  <c r="I1336" i="19"/>
  <c r="G1066" i="19"/>
  <c r="H1066" i="19"/>
  <c r="I1066" i="19"/>
  <c r="G1674" i="19"/>
  <c r="H1674" i="19"/>
  <c r="I1674" i="19"/>
  <c r="G1033" i="19"/>
  <c r="H1033" i="19"/>
  <c r="I1033" i="19"/>
  <c r="G1211" i="19"/>
  <c r="H1211" i="19"/>
  <c r="I1211" i="19"/>
  <c r="G1649" i="19"/>
  <c r="H1649" i="19"/>
  <c r="I1649" i="19"/>
  <c r="G1394" i="19"/>
  <c r="H1394" i="19"/>
  <c r="I1394" i="19"/>
  <c r="G1523" i="19"/>
  <c r="H1523" i="19"/>
  <c r="I1523" i="19"/>
  <c r="G1235" i="19"/>
  <c r="H1235" i="19"/>
  <c r="I1235" i="19"/>
  <c r="G1496" i="19"/>
  <c r="H1496" i="19"/>
  <c r="I1496" i="19"/>
  <c r="G1271" i="19"/>
  <c r="H1271" i="19"/>
  <c r="I1271" i="19"/>
  <c r="G1606" i="19"/>
  <c r="H1606" i="19"/>
  <c r="I1606" i="19"/>
  <c r="G1404" i="19"/>
  <c r="H1404" i="19"/>
  <c r="I1404" i="19"/>
  <c r="G1103" i="19"/>
  <c r="H1103" i="19"/>
  <c r="I1103" i="19"/>
  <c r="G909" i="19"/>
  <c r="H909" i="19"/>
  <c r="I909" i="19"/>
  <c r="G1310" i="19"/>
  <c r="H1310" i="19"/>
  <c r="I1310" i="19"/>
  <c r="G1395" i="19"/>
  <c r="H1395" i="19"/>
  <c r="I1395" i="19"/>
  <c r="G1462" i="19"/>
  <c r="H1462" i="19"/>
  <c r="I1462" i="19"/>
  <c r="G1245" i="19"/>
  <c r="H1245" i="19"/>
  <c r="I1245" i="19"/>
  <c r="G1287" i="19"/>
  <c r="H1287" i="19"/>
  <c r="I1287" i="19"/>
  <c r="G1501" i="19"/>
  <c r="H1501" i="19"/>
  <c r="I1501" i="19"/>
  <c r="G1311" i="19"/>
  <c r="H1311" i="19"/>
  <c r="I1311" i="19"/>
  <c r="G1249" i="19"/>
  <c r="H1249" i="19"/>
  <c r="I1249" i="19"/>
  <c r="G1383" i="19"/>
  <c r="H1383" i="19"/>
  <c r="I1383" i="19"/>
  <c r="G679" i="19"/>
  <c r="H679" i="19"/>
  <c r="I679" i="19"/>
  <c r="G251" i="19"/>
  <c r="H251" i="19"/>
  <c r="I251" i="19"/>
  <c r="G273" i="19"/>
  <c r="H273" i="19"/>
  <c r="I273" i="19"/>
  <c r="G854" i="19"/>
  <c r="H854" i="19"/>
  <c r="I854" i="19"/>
  <c r="G1527" i="19"/>
  <c r="H1527" i="19"/>
  <c r="I1527" i="19"/>
  <c r="G626" i="19"/>
  <c r="H626" i="19"/>
  <c r="I626" i="19"/>
  <c r="G90" i="19"/>
  <c r="H90" i="19"/>
  <c r="I90" i="19"/>
  <c r="G1378" i="19"/>
  <c r="H1378" i="19"/>
  <c r="I1378" i="19"/>
  <c r="G61" i="19"/>
  <c r="H61" i="19"/>
  <c r="I61" i="19"/>
  <c r="G1487" i="19"/>
  <c r="H1487" i="19"/>
  <c r="I1487" i="19"/>
  <c r="I1778" i="19"/>
  <c r="I3" i="18"/>
  <c r="M3" i="18" s="1"/>
  <c r="H1778" i="19"/>
  <c r="G1778" i="19"/>
  <c r="G3" i="18"/>
  <c r="K3" i="18" s="1"/>
  <c r="K4" i="18"/>
  <c r="L4" i="18"/>
  <c r="M4" i="18"/>
  <c r="K5" i="18"/>
  <c r="L5" i="18"/>
  <c r="M5" i="18"/>
  <c r="K6" i="18"/>
  <c r="L6" i="18"/>
  <c r="M6" i="18"/>
  <c r="K7" i="18"/>
  <c r="L7" i="18"/>
  <c r="M7" i="18"/>
  <c r="K8" i="18"/>
  <c r="L8" i="18"/>
  <c r="M8" i="18"/>
  <c r="K9" i="18"/>
  <c r="L9" i="18"/>
  <c r="M9" i="18"/>
  <c r="K10" i="18"/>
  <c r="L10" i="18"/>
  <c r="M10" i="18"/>
  <c r="K11" i="18"/>
  <c r="L11" i="18"/>
  <c r="M11" i="18"/>
  <c r="K12" i="18"/>
  <c r="L12" i="18"/>
  <c r="M12" i="18"/>
  <c r="K13" i="18"/>
  <c r="L13" i="18"/>
  <c r="M13" i="18"/>
  <c r="K14" i="18"/>
  <c r="L14" i="18"/>
  <c r="M14" i="18"/>
  <c r="K15" i="18"/>
  <c r="L15" i="18"/>
  <c r="M15" i="18"/>
  <c r="K16" i="18"/>
  <c r="L16" i="18"/>
  <c r="M16" i="18"/>
  <c r="K17" i="18"/>
  <c r="L17" i="18"/>
  <c r="M17" i="18"/>
  <c r="K18" i="18"/>
  <c r="L18" i="18"/>
  <c r="M18" i="18"/>
  <c r="K19" i="18"/>
  <c r="L19" i="18"/>
  <c r="M19" i="18"/>
  <c r="L3" i="18"/>
  <c r="G4" i="18"/>
  <c r="H4" i="18"/>
  <c r="I4" i="18"/>
  <c r="G5" i="18"/>
  <c r="H5" i="18"/>
  <c r="I5" i="18"/>
  <c r="G6" i="18"/>
  <c r="H6" i="18"/>
  <c r="I6" i="18"/>
  <c r="G7" i="18"/>
  <c r="H7" i="18"/>
  <c r="I7" i="18"/>
  <c r="G8" i="18"/>
  <c r="H8" i="18"/>
  <c r="I8" i="18"/>
  <c r="G9" i="18"/>
  <c r="H9" i="18"/>
  <c r="I9" i="18"/>
  <c r="G10" i="18"/>
  <c r="H10" i="18"/>
  <c r="I10" i="18"/>
  <c r="G11" i="18"/>
  <c r="H11" i="18"/>
  <c r="I11" i="18"/>
  <c r="G12" i="18"/>
  <c r="H12" i="18"/>
  <c r="I12" i="18"/>
  <c r="G13" i="18"/>
  <c r="H13" i="18"/>
  <c r="I13" i="18"/>
  <c r="G14" i="18"/>
  <c r="H14" i="18"/>
  <c r="I14" i="18"/>
  <c r="G15" i="18"/>
  <c r="H15" i="18"/>
  <c r="I15" i="18"/>
  <c r="G16" i="18"/>
  <c r="H16" i="18"/>
  <c r="I16" i="18"/>
  <c r="G17" i="18"/>
  <c r="H17" i="18"/>
  <c r="I17" i="18"/>
  <c r="G18" i="18"/>
  <c r="H18" i="18"/>
  <c r="I18" i="18"/>
  <c r="G19" i="18"/>
  <c r="H19" i="18"/>
  <c r="I19" i="18"/>
  <c r="H3" i="18"/>
  <c r="M3" i="15"/>
  <c r="K3" i="15" s="1"/>
  <c r="R3" i="15" s="1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3" i="18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3" i="17"/>
  <c r="G3" i="16"/>
  <c r="L3" i="16" s="1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3" i="17"/>
  <c r="L4" i="16"/>
  <c r="M4" i="16"/>
  <c r="N4" i="16"/>
  <c r="L5" i="16"/>
  <c r="M5" i="16"/>
  <c r="N5" i="16"/>
  <c r="L6" i="16"/>
  <c r="M6" i="16"/>
  <c r="N6" i="16"/>
  <c r="M3" i="16"/>
  <c r="F4" i="16"/>
  <c r="F5" i="16"/>
  <c r="F6" i="16"/>
  <c r="F3" i="16"/>
  <c r="G4" i="16"/>
  <c r="H4" i="16"/>
  <c r="I4" i="16" s="1"/>
  <c r="G5" i="16"/>
  <c r="H5" i="16"/>
  <c r="I5" i="16" s="1"/>
  <c r="G6" i="16"/>
  <c r="H6" i="16"/>
  <c r="I6" i="16" s="1"/>
  <c r="H3" i="16"/>
  <c r="P10" i="15"/>
  <c r="O4" i="15"/>
  <c r="P4" i="15"/>
  <c r="Q4" i="15"/>
  <c r="R4" i="15"/>
  <c r="S4" i="15"/>
  <c r="T4" i="15"/>
  <c r="O5" i="15"/>
  <c r="P5" i="15"/>
  <c r="Q5" i="15"/>
  <c r="R5" i="15"/>
  <c r="S5" i="15"/>
  <c r="T5" i="15"/>
  <c r="O6" i="15"/>
  <c r="P6" i="15"/>
  <c r="Q6" i="15"/>
  <c r="R6" i="15"/>
  <c r="S6" i="15"/>
  <c r="T6" i="15"/>
  <c r="O7" i="15"/>
  <c r="P7" i="15"/>
  <c r="Q7" i="15"/>
  <c r="R7" i="15"/>
  <c r="S7" i="15"/>
  <c r="T7" i="15"/>
  <c r="O8" i="15"/>
  <c r="P8" i="15"/>
  <c r="Q8" i="15"/>
  <c r="R8" i="15"/>
  <c r="S8" i="15"/>
  <c r="T8" i="15"/>
  <c r="O9" i="15"/>
  <c r="P9" i="15"/>
  <c r="Q9" i="15"/>
  <c r="R9" i="15"/>
  <c r="S9" i="15"/>
  <c r="T9" i="15"/>
  <c r="O10" i="15"/>
  <c r="Q10" i="15"/>
  <c r="R10" i="15"/>
  <c r="S10" i="15"/>
  <c r="T10" i="15"/>
  <c r="O11" i="15"/>
  <c r="P11" i="15"/>
  <c r="Q11" i="15"/>
  <c r="R11" i="15"/>
  <c r="S11" i="15"/>
  <c r="T11" i="15"/>
  <c r="O12" i="15"/>
  <c r="P12" i="15"/>
  <c r="Q12" i="15"/>
  <c r="R12" i="15"/>
  <c r="S12" i="15"/>
  <c r="T12" i="15"/>
  <c r="O13" i="15"/>
  <c r="P13" i="15"/>
  <c r="Q13" i="15"/>
  <c r="R13" i="15"/>
  <c r="S13" i="15"/>
  <c r="T13" i="15"/>
  <c r="O14" i="15"/>
  <c r="P14" i="15"/>
  <c r="Q14" i="15"/>
  <c r="R14" i="15"/>
  <c r="S14" i="15"/>
  <c r="T14" i="15"/>
  <c r="P3" i="15"/>
  <c r="Q3" i="15"/>
  <c r="S3" i="15"/>
  <c r="O3" i="15"/>
  <c r="I4" i="15"/>
  <c r="J4" i="15"/>
  <c r="K4" i="15" s="1"/>
  <c r="I5" i="15"/>
  <c r="J5" i="15"/>
  <c r="K5" i="15"/>
  <c r="L5" i="15"/>
  <c r="I6" i="15"/>
  <c r="J6" i="15"/>
  <c r="K6" i="15" s="1"/>
  <c r="I7" i="15"/>
  <c r="J7" i="15"/>
  <c r="K7" i="15"/>
  <c r="L7" i="15"/>
  <c r="I8" i="15"/>
  <c r="J8" i="15"/>
  <c r="K8" i="15" s="1"/>
  <c r="L8" i="15"/>
  <c r="I9" i="15"/>
  <c r="J9" i="15"/>
  <c r="K9" i="15" s="1"/>
  <c r="I10" i="15"/>
  <c r="J10" i="15"/>
  <c r="K10" i="15"/>
  <c r="L10" i="15"/>
  <c r="I11" i="15"/>
  <c r="J11" i="15"/>
  <c r="K11" i="15" s="1"/>
  <c r="I12" i="15"/>
  <c r="J12" i="15"/>
  <c r="K12" i="15"/>
  <c r="L12" i="15"/>
  <c r="I13" i="15"/>
  <c r="J13" i="15"/>
  <c r="L13" i="15" s="1"/>
  <c r="I14" i="15"/>
  <c r="J14" i="15"/>
  <c r="K14" i="15" s="1"/>
  <c r="L3" i="15"/>
  <c r="M4" i="15"/>
  <c r="M5" i="15"/>
  <c r="M6" i="15"/>
  <c r="M7" i="15"/>
  <c r="M8" i="15"/>
  <c r="M9" i="15"/>
  <c r="M10" i="15"/>
  <c r="M11" i="15"/>
  <c r="M12" i="15"/>
  <c r="M13" i="15"/>
  <c r="M14" i="15"/>
  <c r="J3" i="15"/>
  <c r="I3" i="15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8" i="14"/>
  <c r="G29" i="14"/>
  <c r="G30" i="14"/>
  <c r="G31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G27" i="14" s="1"/>
  <c r="E28" i="14"/>
  <c r="E29" i="14"/>
  <c r="E30" i="14"/>
  <c r="E31" i="14"/>
  <c r="E32" i="14"/>
  <c r="G32" i="14" s="1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3" i="14"/>
  <c r="E3" i="13"/>
  <c r="G3" i="13" s="1"/>
  <c r="G4" i="13"/>
  <c r="G5" i="13"/>
  <c r="E4" i="13"/>
  <c r="E5" i="13"/>
  <c r="B12" i="12"/>
  <c r="C12" i="12"/>
  <c r="A12" i="12"/>
  <c r="B8" i="12"/>
  <c r="C8" i="12" s="1"/>
  <c r="A8" i="12"/>
  <c r="M4" i="11"/>
  <c r="N4" i="11"/>
  <c r="O4" i="11"/>
  <c r="P4" i="11"/>
  <c r="Q4" i="11"/>
  <c r="M5" i="11"/>
  <c r="N5" i="11"/>
  <c r="O5" i="11"/>
  <c r="P5" i="11"/>
  <c r="Q5" i="11"/>
  <c r="M6" i="11"/>
  <c r="N6" i="11"/>
  <c r="O6" i="11"/>
  <c r="P6" i="11"/>
  <c r="Q6" i="11"/>
  <c r="M7" i="11"/>
  <c r="N7" i="11"/>
  <c r="O7" i="11"/>
  <c r="P7" i="11"/>
  <c r="Q7" i="11"/>
  <c r="M8" i="11"/>
  <c r="N8" i="11"/>
  <c r="O8" i="11"/>
  <c r="P8" i="11"/>
  <c r="Q8" i="11"/>
  <c r="M9" i="11"/>
  <c r="N9" i="11"/>
  <c r="O9" i="11"/>
  <c r="P9" i="11"/>
  <c r="Q9" i="11"/>
  <c r="M10" i="11"/>
  <c r="N10" i="11"/>
  <c r="O10" i="11"/>
  <c r="P10" i="11"/>
  <c r="Q10" i="11"/>
  <c r="M11" i="11"/>
  <c r="N11" i="11"/>
  <c r="O11" i="11"/>
  <c r="P11" i="11"/>
  <c r="Q11" i="11"/>
  <c r="M12" i="11"/>
  <c r="N12" i="11"/>
  <c r="O12" i="11"/>
  <c r="P12" i="11"/>
  <c r="Q12" i="11"/>
  <c r="N3" i="11"/>
  <c r="O3" i="11"/>
  <c r="P3" i="11"/>
  <c r="Q3" i="11"/>
  <c r="M3" i="11"/>
  <c r="K503" i="11"/>
  <c r="K289" i="11"/>
  <c r="K608" i="11"/>
  <c r="K564" i="11"/>
  <c r="K213" i="11"/>
  <c r="K210" i="11"/>
  <c r="K476" i="11"/>
  <c r="K1426" i="11"/>
  <c r="K537" i="11"/>
  <c r="K376" i="11"/>
  <c r="K817" i="11"/>
  <c r="K444" i="11"/>
  <c r="K99" i="11"/>
  <c r="K516" i="11"/>
  <c r="K231" i="11"/>
  <c r="K835" i="11"/>
  <c r="K1311" i="11"/>
  <c r="K23" i="11"/>
  <c r="K597" i="11"/>
  <c r="K56" i="11"/>
  <c r="K428" i="11"/>
  <c r="K108" i="11"/>
  <c r="K600" i="11"/>
  <c r="K708" i="11"/>
  <c r="K254" i="11"/>
  <c r="K319" i="11"/>
  <c r="K320" i="11"/>
  <c r="K181" i="11"/>
  <c r="K180" i="11"/>
  <c r="K908" i="11"/>
  <c r="K387" i="11"/>
  <c r="K643" i="11"/>
  <c r="K386" i="11"/>
  <c r="K606" i="11"/>
  <c r="K416" i="11"/>
  <c r="K581" i="11"/>
  <c r="K360" i="11"/>
  <c r="K400" i="11"/>
  <c r="K188" i="11"/>
  <c r="K170" i="11"/>
  <c r="K217" i="11"/>
  <c r="K753" i="11"/>
  <c r="K562" i="11"/>
  <c r="K322" i="11"/>
  <c r="K501" i="11"/>
  <c r="K115" i="11"/>
  <c r="K401" i="11"/>
  <c r="K16" i="11"/>
  <c r="K73" i="11"/>
  <c r="K176" i="11"/>
  <c r="K342" i="11"/>
  <c r="K302" i="11"/>
  <c r="K82" i="11"/>
  <c r="K238" i="11"/>
  <c r="K31" i="11"/>
  <c r="K119" i="11"/>
  <c r="K626" i="11"/>
  <c r="K93" i="11"/>
  <c r="K157" i="11"/>
  <c r="K279" i="11"/>
  <c r="K83" i="11"/>
  <c r="K121" i="11"/>
  <c r="K215" i="11"/>
  <c r="K103" i="11"/>
  <c r="K258" i="11"/>
  <c r="K493" i="11"/>
  <c r="K22" i="11"/>
  <c r="K261" i="11"/>
  <c r="K89" i="11"/>
  <c r="K281" i="11"/>
  <c r="K354" i="11"/>
  <c r="K153" i="11"/>
  <c r="K353" i="11"/>
  <c r="K553" i="11"/>
  <c r="K527" i="11"/>
  <c r="K41" i="11"/>
  <c r="K403" i="11"/>
  <c r="K336" i="11"/>
  <c r="K1003" i="11"/>
  <c r="K6" i="11"/>
  <c r="K622" i="11"/>
  <c r="K101" i="11"/>
  <c r="K234" i="11"/>
  <c r="K246" i="11"/>
  <c r="K546" i="11"/>
  <c r="K1068" i="11"/>
  <c r="K76" i="11"/>
  <c r="K55" i="11"/>
  <c r="K65" i="11"/>
  <c r="K430" i="11"/>
  <c r="K370" i="11"/>
  <c r="K122" i="11"/>
  <c r="K169" i="11"/>
  <c r="K441" i="11"/>
  <c r="K592" i="11"/>
  <c r="K665" i="11"/>
  <c r="K100" i="11"/>
  <c r="K396" i="11"/>
  <c r="K85" i="11"/>
  <c r="K392" i="11"/>
  <c r="K328" i="11"/>
  <c r="K167" i="11"/>
  <c r="K105" i="11"/>
  <c r="K50" i="11"/>
  <c r="K339" i="11"/>
  <c r="K408" i="11"/>
  <c r="K615" i="11"/>
  <c r="K88" i="11"/>
  <c r="K526" i="11"/>
  <c r="K146" i="11"/>
  <c r="K280" i="11"/>
  <c r="K323" i="11"/>
  <c r="K448" i="11"/>
  <c r="K540" i="11"/>
  <c r="K422" i="11"/>
  <c r="K37" i="11"/>
  <c r="K131" i="11"/>
  <c r="K42" i="11"/>
  <c r="K43" i="11"/>
  <c r="K197" i="11"/>
  <c r="K25" i="11"/>
  <c r="K260" i="11"/>
  <c r="K283" i="11"/>
  <c r="K77" i="11"/>
  <c r="K577" i="11"/>
  <c r="K312" i="11"/>
  <c r="K106" i="11"/>
  <c r="K330" i="11"/>
  <c r="K580" i="11"/>
  <c r="K211" i="11"/>
  <c r="K343" i="11"/>
  <c r="K382" i="11"/>
  <c r="K337" i="11"/>
  <c r="K143" i="11"/>
  <c r="K71" i="11"/>
  <c r="K1140" i="11"/>
  <c r="K1018" i="11"/>
  <c r="K1291" i="11"/>
  <c r="K756" i="11"/>
  <c r="K918" i="11"/>
  <c r="K1185" i="11"/>
  <c r="K773" i="11"/>
  <c r="K1678" i="11"/>
  <c r="K1132" i="11"/>
  <c r="K804" i="11"/>
  <c r="K1006" i="11"/>
  <c r="K1293" i="11"/>
  <c r="K355" i="11"/>
  <c r="K399" i="11"/>
  <c r="K771" i="11"/>
  <c r="K373" i="11"/>
  <c r="K1476" i="11"/>
  <c r="K891" i="11"/>
  <c r="K1385" i="11"/>
  <c r="K1141" i="11"/>
  <c r="K865" i="11"/>
  <c r="K1526" i="11"/>
  <c r="K159" i="11"/>
  <c r="K790" i="11"/>
  <c r="K983" i="11"/>
  <c r="K1230" i="11"/>
  <c r="K479" i="11"/>
  <c r="K1270" i="11"/>
  <c r="K522" i="11"/>
  <c r="K1410" i="11"/>
  <c r="K732" i="11"/>
  <c r="K1251" i="11"/>
  <c r="K1195" i="11"/>
  <c r="K1227" i="11"/>
  <c r="K464" i="11"/>
  <c r="K1628" i="11"/>
  <c r="K1165" i="11"/>
  <c r="K926" i="11"/>
  <c r="K1048" i="11"/>
  <c r="K789" i="11"/>
  <c r="K576" i="11"/>
  <c r="K1286" i="11"/>
  <c r="K629" i="11"/>
  <c r="K559" i="11"/>
  <c r="K1597" i="11"/>
  <c r="K1396" i="11"/>
  <c r="K189" i="11"/>
  <c r="K569" i="11"/>
  <c r="K898" i="11"/>
  <c r="K1179" i="11"/>
  <c r="K271" i="11"/>
  <c r="K1346" i="11"/>
  <c r="K806" i="11"/>
  <c r="K961" i="11"/>
  <c r="K702" i="11"/>
  <c r="K1555" i="11"/>
  <c r="K1326" i="11"/>
  <c r="K1408" i="11"/>
  <c r="K975" i="11"/>
  <c r="K1655" i="11"/>
  <c r="K1745" i="11"/>
  <c r="K809" i="11"/>
  <c r="K1305" i="11"/>
  <c r="K648" i="11"/>
  <c r="K971" i="11"/>
  <c r="K1254" i="11"/>
  <c r="K992" i="11"/>
  <c r="K1351" i="11"/>
  <c r="K1042" i="11"/>
  <c r="K1233" i="11"/>
  <c r="K480" i="11"/>
  <c r="K679" i="11"/>
  <c r="K1388" i="11"/>
  <c r="K850" i="11"/>
  <c r="K1159" i="11"/>
  <c r="K1721" i="11"/>
  <c r="K1594" i="11"/>
  <c r="K593" i="11"/>
  <c r="K1191" i="11"/>
  <c r="K1577" i="11"/>
  <c r="K1808" i="11"/>
  <c r="K506" i="11"/>
  <c r="K1216" i="11"/>
  <c r="K296" i="11"/>
  <c r="K1116" i="11"/>
  <c r="K900" i="11"/>
  <c r="K1153" i="11"/>
  <c r="K1049" i="11"/>
  <c r="K1199" i="11"/>
  <c r="K828" i="11"/>
  <c r="K1729" i="11"/>
  <c r="K1411" i="11"/>
  <c r="K1682" i="11"/>
  <c r="K1320" i="11"/>
  <c r="K1169" i="11"/>
  <c r="K1260" i="11"/>
  <c r="K1164" i="11"/>
  <c r="K1611" i="11"/>
  <c r="K1123" i="11"/>
  <c r="K699" i="11"/>
  <c r="K937" i="11"/>
  <c r="K1572" i="11"/>
  <c r="K776" i="11"/>
  <c r="K1461" i="11"/>
  <c r="K461" i="11"/>
  <c r="K235" i="11"/>
  <c r="K1265" i="11"/>
  <c r="K1662" i="11"/>
  <c r="K1707" i="11"/>
  <c r="K742" i="11"/>
  <c r="K1373" i="11"/>
  <c r="K1471" i="11"/>
  <c r="K1205" i="11"/>
  <c r="K379" i="11"/>
  <c r="K1350" i="11"/>
  <c r="K858" i="11"/>
  <c r="K588" i="11"/>
  <c r="K1734" i="11"/>
  <c r="K929" i="11"/>
  <c r="K781" i="11"/>
  <c r="K389" i="11"/>
  <c r="K1206" i="11"/>
  <c r="K1059" i="11"/>
  <c r="K1731" i="11"/>
  <c r="K715" i="11"/>
  <c r="K532" i="11"/>
  <c r="K1000" i="11"/>
  <c r="K364" i="11"/>
  <c r="K735" i="11"/>
  <c r="K221" i="11"/>
  <c r="K1124" i="11"/>
  <c r="K426" i="11"/>
  <c r="K951" i="11"/>
  <c r="K1214" i="11"/>
  <c r="K432" i="11"/>
  <c r="K1187" i="11"/>
  <c r="K915" i="11"/>
  <c r="K298" i="11"/>
  <c r="K1565" i="11"/>
  <c r="K1193" i="11"/>
  <c r="K1177" i="11"/>
  <c r="K990" i="11"/>
  <c r="K1387" i="11"/>
  <c r="K583" i="11"/>
  <c r="K692" i="11"/>
  <c r="K1093" i="11"/>
  <c r="K1758" i="11"/>
  <c r="K632" i="11"/>
  <c r="K443" i="11"/>
  <c r="K711" i="11"/>
  <c r="K1447" i="11"/>
  <c r="K1022" i="11"/>
  <c r="K440" i="11"/>
  <c r="K876" i="11"/>
  <c r="K477" i="11"/>
  <c r="K979" i="11"/>
  <c r="K1766" i="11"/>
  <c r="K425" i="11"/>
  <c r="K1097" i="11"/>
  <c r="K816" i="11"/>
  <c r="K227" i="11"/>
  <c r="K1074" i="11"/>
  <c r="K1670" i="11"/>
  <c r="K764" i="11"/>
  <c r="K1484" i="11"/>
  <c r="K1176" i="11"/>
  <c r="K882" i="11"/>
  <c r="K848" i="11"/>
  <c r="K282" i="11"/>
  <c r="K1312" i="11"/>
  <c r="K1134" i="11"/>
  <c r="K1460" i="11"/>
  <c r="K682" i="11"/>
  <c r="K619" i="11"/>
  <c r="K395" i="11"/>
  <c r="K329" i="11"/>
  <c r="K521" i="11"/>
  <c r="K1099" i="11"/>
  <c r="K731" i="11"/>
  <c r="K838" i="11"/>
  <c r="K1186" i="11"/>
  <c r="K630" i="11"/>
  <c r="K32" i="11"/>
  <c r="K61" i="11"/>
  <c r="K134" i="11"/>
  <c r="K186" i="11"/>
  <c r="K519" i="11"/>
  <c r="K226" i="11"/>
  <c r="K209" i="11"/>
  <c r="K44" i="11"/>
  <c r="K165" i="11"/>
  <c r="K268" i="11"/>
  <c r="K113" i="11"/>
  <c r="K640" i="11"/>
  <c r="K1258" i="11"/>
  <c r="K184" i="11"/>
  <c r="K155" i="11"/>
  <c r="K172" i="11"/>
  <c r="K572" i="11"/>
  <c r="K721" i="11"/>
  <c r="K34" i="11"/>
  <c r="K110" i="11"/>
  <c r="K75" i="11"/>
  <c r="K236" i="11"/>
  <c r="K301" i="11"/>
  <c r="K248" i="11"/>
  <c r="K179" i="11"/>
  <c r="K275" i="11"/>
  <c r="K291" i="11"/>
  <c r="K397" i="11"/>
  <c r="K178" i="11"/>
  <c r="K294" i="11"/>
  <c r="K269" i="11"/>
  <c r="K125" i="11"/>
  <c r="K64" i="11"/>
  <c r="K222" i="11"/>
  <c r="K137" i="11"/>
  <c r="K174" i="11"/>
  <c r="K510" i="11"/>
  <c r="K21" i="11"/>
  <c r="K70" i="11"/>
  <c r="K198" i="11"/>
  <c r="K135" i="11"/>
  <c r="K1632" i="11"/>
  <c r="K59" i="11"/>
  <c r="K333" i="11"/>
  <c r="K452" i="11"/>
  <c r="K492" i="11"/>
  <c r="K129" i="11"/>
  <c r="K433" i="11"/>
  <c r="K95" i="11"/>
  <c r="K349" i="11"/>
  <c r="K541" i="11"/>
  <c r="K190" i="11"/>
  <c r="K86" i="11"/>
  <c r="K300" i="11"/>
  <c r="K163" i="11"/>
  <c r="K647" i="11"/>
  <c r="K90" i="11"/>
  <c r="K447" i="11"/>
  <c r="K1167" i="11"/>
  <c r="K969" i="11"/>
  <c r="K1714" i="11"/>
  <c r="K693" i="11"/>
  <c r="K429" i="11"/>
  <c r="K590" i="11"/>
  <c r="K1278" i="11"/>
  <c r="K87" i="11"/>
  <c r="K1188" i="11"/>
  <c r="K808" i="11"/>
  <c r="K1158" i="11"/>
  <c r="K307" i="11"/>
  <c r="K1691" i="11"/>
  <c r="K881" i="11"/>
  <c r="K866" i="11"/>
  <c r="K1583" i="11"/>
  <c r="K177" i="11"/>
  <c r="K252" i="11"/>
  <c r="K278" i="11"/>
  <c r="K341" i="11"/>
  <c r="K128" i="11"/>
  <c r="K645" i="11"/>
  <c r="K730" i="11"/>
  <c r="K335" i="11"/>
  <c r="K460" i="11"/>
  <c r="K533" i="11"/>
  <c r="K497" i="11"/>
  <c r="K1221" i="11"/>
  <c r="K1110" i="11"/>
  <c r="K578" i="11"/>
  <c r="K313" i="11"/>
  <c r="K595" i="11"/>
  <c r="K883" i="11"/>
  <c r="K531" i="11"/>
  <c r="K514" i="11"/>
  <c r="K1643" i="11"/>
  <c r="K1815" i="11"/>
  <c r="K938" i="11"/>
  <c r="K1030" i="11"/>
  <c r="K1012" i="11"/>
  <c r="K233" i="11"/>
  <c r="K605" i="11"/>
  <c r="K1864" i="11"/>
  <c r="K1354" i="11"/>
  <c r="K1468" i="11"/>
  <c r="K414" i="11"/>
  <c r="K728" i="11"/>
  <c r="K796" i="11"/>
  <c r="K575" i="11"/>
  <c r="K358" i="11"/>
  <c r="K980" i="11"/>
  <c r="K792" i="11"/>
  <c r="K218" i="11"/>
  <c r="K214" i="11"/>
  <c r="K538" i="11"/>
  <c r="K67" i="11"/>
  <c r="K953" i="11"/>
  <c r="K205" i="11"/>
  <c r="K631" i="11"/>
  <c r="K842" i="11"/>
  <c r="K637" i="11"/>
  <c r="K780" i="11"/>
  <c r="K1852" i="11"/>
  <c r="K26" i="11"/>
  <c r="K899" i="11"/>
  <c r="K636" i="11"/>
  <c r="K160" i="11"/>
  <c r="K1086" i="11"/>
  <c r="K381" i="11"/>
  <c r="K1209" i="11"/>
  <c r="K1359" i="11"/>
  <c r="K1212" i="11"/>
  <c r="K535" i="11"/>
  <c r="K202" i="11"/>
  <c r="K1444" i="11"/>
  <c r="K388" i="11"/>
  <c r="K623" i="11"/>
  <c r="K111" i="11"/>
  <c r="K1007" i="11"/>
  <c r="K1121" i="11"/>
  <c r="K1838" i="11"/>
  <c r="K977" i="11"/>
  <c r="K1080" i="11"/>
  <c r="K1612" i="11"/>
  <c r="K1220" i="11"/>
  <c r="K927" i="11"/>
  <c r="K1024" i="11"/>
  <c r="K701" i="11"/>
  <c r="K253" i="11"/>
  <c r="K827" i="11"/>
  <c r="K507" i="11"/>
  <c r="K1663" i="11"/>
  <c r="K558" i="11"/>
  <c r="K1072" i="11"/>
  <c r="K812" i="11"/>
  <c r="K1421" i="11"/>
  <c r="K922" i="11"/>
  <c r="K1315" i="11"/>
  <c r="K1317" i="11"/>
  <c r="K1560" i="11"/>
  <c r="K1542" i="11"/>
  <c r="K1584" i="11"/>
  <c r="K1511" i="11"/>
  <c r="K1799" i="11"/>
  <c r="K1834" i="11"/>
  <c r="K367" i="11"/>
  <c r="K1473" i="11"/>
  <c r="K1453" i="11"/>
  <c r="K1770" i="11"/>
  <c r="K1801" i="11"/>
  <c r="K1466" i="11"/>
  <c r="K832" i="11"/>
  <c r="K768" i="11"/>
  <c r="K1547" i="11"/>
  <c r="K1483" i="11"/>
  <c r="K1680" i="11"/>
  <c r="K973" i="11"/>
  <c r="K1405" i="11"/>
  <c r="K1718" i="11"/>
  <c r="K1440" i="11"/>
  <c r="K1810" i="11"/>
  <c r="K1793" i="11"/>
  <c r="K1368" i="11"/>
  <c r="K813" i="11"/>
  <c r="K1566" i="11"/>
  <c r="K1831" i="11"/>
  <c r="K1755" i="11"/>
  <c r="K654" i="11"/>
  <c r="K1823" i="11"/>
  <c r="K1827" i="11"/>
  <c r="K1485" i="11"/>
  <c r="K1588" i="11"/>
  <c r="K1694" i="11"/>
  <c r="K1779" i="11"/>
  <c r="K1517" i="11"/>
  <c r="K1798" i="11"/>
  <c r="K1769" i="11"/>
  <c r="K1492" i="11"/>
  <c r="K1711" i="11"/>
  <c r="K1299" i="11"/>
  <c r="K1280" i="11"/>
  <c r="K1593" i="11"/>
  <c r="K1092" i="11"/>
  <c r="K1061" i="11"/>
  <c r="K1774" i="11"/>
  <c r="K1728" i="11"/>
  <c r="K1586" i="11"/>
  <c r="K1654" i="11"/>
  <c r="K784" i="11"/>
  <c r="K1513" i="11"/>
  <c r="K1151" i="11"/>
  <c r="K930" i="11"/>
  <c r="K1298" i="11"/>
  <c r="K1741" i="11"/>
  <c r="K1148" i="11"/>
  <c r="K1709" i="11"/>
  <c r="K833" i="11"/>
  <c r="K939" i="11"/>
  <c r="K1754" i="11"/>
  <c r="K1674" i="11"/>
  <c r="K499" i="11"/>
  <c r="K1518" i="11"/>
  <c r="K734" i="11"/>
  <c r="K958" i="11"/>
  <c r="K1803" i="11"/>
  <c r="K1502" i="11"/>
  <c r="K1481" i="11"/>
  <c r="K716" i="11"/>
  <c r="K467" i="11"/>
  <c r="K1814" i="11"/>
  <c r="K684" i="11"/>
  <c r="K1753" i="11"/>
  <c r="K1641" i="11"/>
  <c r="K1623" i="11"/>
  <c r="K1683" i="11"/>
  <c r="K1477" i="11"/>
  <c r="K1334" i="11"/>
  <c r="K1062" i="11"/>
  <c r="K1719" i="11"/>
  <c r="K1742" i="11"/>
  <c r="K1215" i="11"/>
  <c r="K481" i="11"/>
  <c r="K1829" i="11"/>
  <c r="K1609" i="11"/>
  <c r="K1723" i="11"/>
  <c r="K1083" i="11"/>
  <c r="K1756" i="11"/>
  <c r="K935" i="11"/>
  <c r="K799" i="11"/>
  <c r="K807" i="11"/>
  <c r="K1431" i="11"/>
  <c r="K1393" i="11"/>
  <c r="K1791" i="11"/>
  <c r="K1250" i="11"/>
  <c r="K1428" i="11"/>
  <c r="K1031" i="11"/>
  <c r="K1563" i="11"/>
  <c r="K1664" i="11"/>
  <c r="K1667" i="11"/>
  <c r="K1688" i="11"/>
  <c r="K1243" i="11"/>
  <c r="K556" i="11"/>
  <c r="K1551" i="11"/>
  <c r="K1397" i="11"/>
  <c r="K1693" i="11"/>
  <c r="K1858" i="11"/>
  <c r="K1041" i="11"/>
  <c r="K1561" i="11"/>
  <c r="K1282" i="11"/>
  <c r="K1152" i="11"/>
  <c r="K1375" i="11"/>
  <c r="K719" i="11"/>
  <c r="K1488" i="11"/>
  <c r="K1297" i="11"/>
  <c r="K1580" i="11"/>
  <c r="K1295" i="11"/>
  <c r="K1805" i="11"/>
  <c r="K989" i="11"/>
  <c r="K1451" i="11"/>
  <c r="K1119" i="11"/>
  <c r="K1595" i="11"/>
  <c r="K1785" i="11"/>
  <c r="K1690" i="11"/>
  <c r="K1706" i="11"/>
  <c r="K1414" i="11"/>
  <c r="K1675" i="11"/>
  <c r="K1781" i="11"/>
  <c r="K1816" i="11"/>
  <c r="K690" i="11"/>
  <c r="K1848" i="11"/>
  <c r="K1860" i="11"/>
  <c r="K633" i="11"/>
  <c r="K616" i="11"/>
  <c r="K1817" i="11"/>
  <c r="K746" i="11"/>
  <c r="K1189" i="11"/>
  <c r="K1023" i="11"/>
  <c r="K1783" i="11"/>
  <c r="K840" i="11"/>
  <c r="K1404" i="11"/>
  <c r="K1856" i="11"/>
  <c r="K901" i="11"/>
  <c r="K1452" i="11"/>
  <c r="K1026" i="11"/>
  <c r="K1665" i="11"/>
  <c r="K1794" i="11"/>
  <c r="K1596" i="11"/>
  <c r="K712" i="11"/>
  <c r="K886" i="11"/>
  <c r="K1438" i="11"/>
  <c r="K1155" i="11"/>
  <c r="K1850" i="11"/>
  <c r="K1653" i="11"/>
  <c r="K1306" i="11"/>
  <c r="K1660" i="11"/>
  <c r="K1633" i="11"/>
  <c r="K1720" i="11"/>
  <c r="K1659" i="11"/>
  <c r="K1851" i="11"/>
  <c r="K1228" i="11"/>
  <c r="K1133" i="11"/>
  <c r="K1747" i="11"/>
  <c r="K1082" i="11"/>
  <c r="K810" i="11"/>
  <c r="K1008" i="11"/>
  <c r="K1545" i="11"/>
  <c r="K1420" i="11"/>
  <c r="K1480" i="11"/>
  <c r="K1102" i="11"/>
  <c r="K1787" i="11"/>
  <c r="K1621" i="11"/>
  <c r="K1458" i="11"/>
  <c r="K1522" i="11"/>
  <c r="K1173" i="11"/>
  <c r="K964" i="11"/>
  <c r="K793" i="11"/>
  <c r="K1150" i="11"/>
  <c r="K1367" i="11"/>
  <c r="K1325" i="11"/>
  <c r="K1088" i="11"/>
  <c r="K1845" i="11"/>
  <c r="K8" i="11"/>
  <c r="K1449" i="11"/>
  <c r="K1782" i="11"/>
  <c r="K1424" i="11"/>
  <c r="K457" i="11"/>
  <c r="K639" i="11"/>
  <c r="K1407" i="11"/>
  <c r="K1554" i="11"/>
  <c r="K747" i="11"/>
  <c r="K1549" i="11"/>
  <c r="K1239" i="11"/>
  <c r="K1847" i="11"/>
  <c r="K1708" i="11"/>
  <c r="K1223" i="11"/>
  <c r="K826" i="11"/>
  <c r="K486" i="11"/>
  <c r="K1382" i="11"/>
  <c r="K1063" i="11"/>
  <c r="K375" i="11"/>
  <c r="K1259" i="11"/>
  <c r="K1143" i="11"/>
  <c r="K1322" i="11"/>
  <c r="K1021" i="11"/>
  <c r="K965" i="11"/>
  <c r="K1318" i="11"/>
  <c r="K15" i="11"/>
  <c r="K1575" i="11"/>
  <c r="K1240" i="11"/>
  <c r="K819" i="11"/>
  <c r="K1013" i="11"/>
  <c r="K1156" i="11"/>
  <c r="K1524" i="11"/>
  <c r="K960" i="11"/>
  <c r="K1348" i="11"/>
  <c r="K7" i="11"/>
  <c r="K963" i="11"/>
  <c r="K737" i="11"/>
  <c r="K585" i="11"/>
  <c r="K1573" i="11"/>
  <c r="K568" i="11"/>
  <c r="K1335" i="11"/>
  <c r="K1067" i="11"/>
  <c r="K458" i="11"/>
  <c r="K1114" i="11"/>
  <c r="K940" i="11"/>
  <c r="K1327" i="11"/>
  <c r="K1064" i="11"/>
  <c r="K778" i="11"/>
  <c r="K547" i="11"/>
  <c r="K1530" i="11"/>
  <c r="K272" i="11"/>
  <c r="K877" i="11"/>
  <c r="K1332" i="11"/>
  <c r="K1379" i="11"/>
  <c r="K1592" i="11"/>
  <c r="K696" i="11"/>
  <c r="K1582" i="11"/>
  <c r="K1500" i="11"/>
  <c r="K1294" i="11"/>
  <c r="K1202" i="11"/>
  <c r="K1700" i="11"/>
  <c r="K598" i="11"/>
  <c r="K1528" i="11"/>
  <c r="K1634" i="11"/>
  <c r="K295" i="11"/>
  <c r="K1772" i="11"/>
  <c r="K1370" i="11"/>
  <c r="K1310" i="11"/>
  <c r="K509" i="11"/>
  <c r="K1128" i="11"/>
  <c r="K570" i="11"/>
  <c r="K1697" i="11"/>
  <c r="K1713" i="11"/>
  <c r="K1235" i="11"/>
  <c r="K896" i="11"/>
  <c r="K1336" i="11"/>
  <c r="K884" i="11"/>
  <c r="K1604" i="11"/>
  <c r="K1376" i="11"/>
  <c r="K1557" i="11"/>
  <c r="K718" i="11"/>
  <c r="K1394" i="11"/>
  <c r="K1341" i="11"/>
  <c r="K851" i="11"/>
  <c r="K1416" i="11"/>
  <c r="K1381" i="11"/>
  <c r="K1752" i="11"/>
  <c r="K1105" i="11"/>
  <c r="K496" i="11"/>
  <c r="K1536" i="11"/>
  <c r="K704" i="11"/>
  <c r="K1319" i="11"/>
  <c r="K1773" i="11"/>
  <c r="K919" i="11"/>
  <c r="K1475" i="11"/>
  <c r="K839" i="11"/>
  <c r="K660" i="11"/>
  <c r="K434" i="11"/>
  <c r="K1676" i="11"/>
  <c r="K916" i="11"/>
  <c r="K1455" i="11"/>
  <c r="K1637" i="11"/>
  <c r="K1567" i="11"/>
  <c r="K1236" i="11"/>
  <c r="K621" i="11"/>
  <c r="K136" i="11"/>
  <c r="K1800" i="11"/>
  <c r="K1540" i="11"/>
  <c r="K1689" i="11"/>
  <c r="K1434" i="11"/>
  <c r="K1015" i="11"/>
  <c r="K1360" i="11"/>
  <c r="K1489" i="11"/>
  <c r="K1710" i="11"/>
  <c r="K1446" i="11"/>
  <c r="K635" i="11"/>
  <c r="K1257" i="11"/>
  <c r="K1253" i="11"/>
  <c r="K1264" i="11"/>
  <c r="K4" i="11"/>
  <c r="K1725" i="11"/>
  <c r="K857" i="11"/>
  <c r="K69" i="11"/>
  <c r="K1722" i="11"/>
  <c r="K144" i="11"/>
  <c r="K1474" i="11"/>
  <c r="K984" i="11"/>
  <c r="K714" i="11"/>
  <c r="K1252" i="11"/>
  <c r="K869" i="11"/>
  <c r="K1301" i="11"/>
  <c r="K1273" i="11"/>
  <c r="K466" i="11"/>
  <c r="K955" i="11"/>
  <c r="K1430" i="11"/>
  <c r="K1846" i="11"/>
  <c r="K689" i="11"/>
  <c r="K1052" i="11"/>
  <c r="K47" i="11"/>
  <c r="K1378" i="11"/>
  <c r="K1323" i="11"/>
  <c r="K676" i="11"/>
  <c r="K617" i="11"/>
  <c r="K757" i="11"/>
  <c r="K1144" i="11"/>
  <c r="K1712" i="11"/>
  <c r="K1267" i="11"/>
  <c r="K1615" i="11"/>
  <c r="K1630" i="11"/>
  <c r="K1268" i="11"/>
  <c r="K1516" i="11"/>
  <c r="K1819" i="11"/>
  <c r="K1759" i="11"/>
  <c r="K1696" i="11"/>
  <c r="K1118" i="11"/>
  <c r="K491" i="11"/>
  <c r="K777" i="11"/>
  <c r="K917" i="11"/>
  <c r="K843" i="11"/>
  <c r="K985" i="11"/>
  <c r="K191" i="11"/>
  <c r="K638" i="11"/>
  <c r="K1735" i="11"/>
  <c r="K1287" i="11"/>
  <c r="K140" i="11"/>
  <c r="K1454" i="11"/>
  <c r="K1635" i="11"/>
  <c r="K634" i="11"/>
  <c r="K1553" i="11"/>
  <c r="K212" i="11"/>
  <c r="K1704" i="11"/>
  <c r="K192" i="11"/>
  <c r="K487" i="11"/>
  <c r="K49" i="11"/>
  <c r="K98" i="11"/>
  <c r="K1053" i="11"/>
  <c r="K1716" i="11"/>
  <c r="K1749" i="11"/>
  <c r="K1057" i="11"/>
  <c r="K1238" i="11"/>
  <c r="K1056" i="11"/>
  <c r="K1190" i="11"/>
  <c r="K1070" i="11"/>
  <c r="K988" i="11"/>
  <c r="K1822" i="11"/>
  <c r="K1115" i="11"/>
  <c r="K1760" i="11"/>
  <c r="K1222" i="11"/>
  <c r="K11" i="11"/>
  <c r="K378" i="11"/>
  <c r="K1058" i="11"/>
  <c r="K911" i="11"/>
  <c r="K1519" i="11"/>
  <c r="K697" i="11"/>
  <c r="K1377" i="11"/>
  <c r="K1180" i="11"/>
  <c r="K1701" i="11"/>
  <c r="K1288" i="11"/>
  <c r="K1225" i="11"/>
  <c r="K893" i="11"/>
  <c r="K1618" i="11"/>
  <c r="K649" i="11"/>
  <c r="K534" i="11"/>
  <c r="K1546" i="11"/>
  <c r="K1005" i="11"/>
  <c r="K1861" i="11"/>
  <c r="K1094" i="11"/>
  <c r="K1765" i="11"/>
  <c r="K1276" i="11"/>
  <c r="K420" i="11"/>
  <c r="K1347" i="11"/>
  <c r="K852" i="11"/>
  <c r="K688" i="11"/>
  <c r="K1139" i="11"/>
  <c r="K1413" i="11"/>
  <c r="K1498" i="11"/>
  <c r="K661" i="11"/>
  <c r="K1625" i="11"/>
  <c r="K1136" i="11"/>
  <c r="K419" i="11"/>
  <c r="K1009" i="11"/>
  <c r="K584" i="11"/>
  <c r="K1531" i="11"/>
  <c r="K1576" i="11"/>
  <c r="K999" i="11"/>
  <c r="K1562" i="11"/>
  <c r="K941" i="11"/>
  <c r="K442" i="11"/>
  <c r="K1443" i="11"/>
  <c r="K1084" i="11"/>
  <c r="K1543" i="11"/>
  <c r="K1640" i="11"/>
  <c r="K1081" i="11"/>
  <c r="K1581" i="11"/>
  <c r="K1599" i="11"/>
  <c r="K1646" i="11"/>
  <c r="K905" i="11"/>
  <c r="K982" i="11"/>
  <c r="K1175" i="11"/>
  <c r="K754" i="11"/>
  <c r="K811" i="11"/>
  <c r="K1727" i="11"/>
  <c r="K1501" i="11"/>
  <c r="K1658" i="11"/>
  <c r="K1809" i="11"/>
  <c r="K1245" i="11"/>
  <c r="K1807" i="11"/>
  <c r="K1616" i="11"/>
  <c r="K1825" i="11"/>
  <c r="K1419" i="11"/>
  <c r="K1732" i="11"/>
  <c r="K1244" i="11"/>
  <c r="K1279" i="11"/>
  <c r="K1624" i="11"/>
  <c r="K1839" i="11"/>
  <c r="K1550" i="11"/>
  <c r="K1559" i="11"/>
  <c r="K1837" i="11"/>
  <c r="K1764" i="11"/>
  <c r="K1702" i="11"/>
  <c r="K1537" i="11"/>
  <c r="K1857" i="11"/>
  <c r="K1644" i="11"/>
  <c r="K1087" i="11"/>
  <c r="K1035" i="11"/>
  <c r="K1790" i="11"/>
  <c r="K1836" i="11"/>
  <c r="K1445" i="11"/>
  <c r="K1415" i="11"/>
  <c r="K1642" i="11"/>
  <c r="K1505" i="11"/>
  <c r="K1672" i="11"/>
  <c r="K1598" i="11"/>
  <c r="K1740" i="11"/>
  <c r="K1743" i="11"/>
  <c r="K1224" i="11"/>
  <c r="K1767" i="11"/>
  <c r="K1788" i="11"/>
  <c r="K1778" i="11"/>
  <c r="K1101" i="11"/>
  <c r="K1792" i="11"/>
  <c r="K1571" i="11"/>
  <c r="K1504" i="11"/>
  <c r="K1746" i="11"/>
  <c r="K933" i="11"/>
  <c r="K1601" i="11"/>
  <c r="K1645" i="11"/>
  <c r="K1429" i="11"/>
  <c r="K1606" i="11"/>
  <c r="K1201" i="11"/>
  <c r="K1541" i="11"/>
  <c r="K1607" i="11"/>
  <c r="K1392" i="11"/>
  <c r="K1402" i="11"/>
  <c r="K1196" i="11"/>
  <c r="K1556" i="11"/>
  <c r="K1639" i="11"/>
  <c r="K1804" i="11"/>
  <c r="K1751" i="11"/>
  <c r="K1818" i="11"/>
  <c r="K1684" i="11"/>
  <c r="K820" i="11"/>
  <c r="K954" i="11"/>
  <c r="K1661" i="11"/>
  <c r="K996" i="11"/>
  <c r="K1669" i="11"/>
  <c r="K1685" i="11"/>
  <c r="K683" i="11"/>
  <c r="K1137" i="11"/>
  <c r="K1330" i="11"/>
  <c r="K1356" i="11"/>
  <c r="K1409" i="11"/>
  <c r="K1343" i="11"/>
  <c r="K1532" i="11"/>
  <c r="K1439" i="11"/>
  <c r="K1184" i="11"/>
  <c r="K1425" i="11"/>
  <c r="K1657" i="11"/>
  <c r="K1131" i="11"/>
  <c r="K1821" i="11"/>
  <c r="K1796" i="11"/>
  <c r="K1855" i="11"/>
  <c r="K1304" i="11"/>
  <c r="K646" i="11"/>
  <c r="K1436" i="11"/>
  <c r="K1200" i="11"/>
  <c r="K1600" i="11"/>
  <c r="K1558" i="11"/>
  <c r="K1401" i="11"/>
  <c r="K1497" i="11"/>
  <c r="K1448" i="11"/>
  <c r="K1863" i="11"/>
  <c r="K968" i="11"/>
  <c r="K450" i="11"/>
  <c r="K1578" i="11"/>
  <c r="K1738" i="11"/>
  <c r="K1802" i="11"/>
  <c r="K1459" i="11"/>
  <c r="K1337" i="11"/>
  <c r="K724" i="11"/>
  <c r="K187" i="11"/>
  <c r="K1795" i="11"/>
  <c r="K1830" i="11"/>
  <c r="K1168" i="11"/>
  <c r="K1677" i="11"/>
  <c r="K1843" i="11"/>
  <c r="K1613" i="11"/>
  <c r="K1627" i="11"/>
  <c r="K1626" i="11"/>
  <c r="K1255" i="11"/>
  <c r="K856" i="11"/>
  <c r="K1020" i="11"/>
  <c r="K1552" i="11"/>
  <c r="K1780" i="11"/>
  <c r="K1463" i="11"/>
  <c r="K1470" i="11"/>
  <c r="K1638" i="11"/>
  <c r="K1060" i="11"/>
  <c r="K1398" i="11"/>
  <c r="K1862" i="11"/>
  <c r="K1211" i="11"/>
  <c r="K563" i="11"/>
  <c r="K1369" i="11"/>
  <c r="K351" i="11"/>
  <c r="K1605" i="11"/>
  <c r="K1775" i="11"/>
  <c r="K1232" i="11"/>
  <c r="K591" i="11"/>
  <c r="K752" i="11"/>
  <c r="K1204" i="11"/>
  <c r="K733" i="11"/>
  <c r="K1380" i="11"/>
  <c r="K1512" i="11"/>
  <c r="K1464" i="11"/>
  <c r="K1535" i="11"/>
  <c r="K787" i="11"/>
  <c r="K1256" i="11"/>
  <c r="K1091" i="11"/>
  <c r="K1333" i="11"/>
  <c r="K1456" i="11"/>
  <c r="K1192" i="11"/>
  <c r="K1302" i="11"/>
  <c r="K1820" i="11"/>
  <c r="K1117" i="11"/>
  <c r="K1329" i="11"/>
  <c r="K1316" i="11"/>
  <c r="K1636" i="11"/>
  <c r="K290" i="11"/>
  <c r="K944" i="11"/>
  <c r="K334" i="11"/>
  <c r="K1507" i="11"/>
  <c r="K484" i="11"/>
  <c r="K1149" i="11"/>
  <c r="K515" i="11"/>
  <c r="K824" i="11"/>
  <c r="K1028" i="11"/>
  <c r="K1338" i="11"/>
  <c r="K1533" i="11"/>
  <c r="K1469" i="11"/>
  <c r="K1617" i="11"/>
  <c r="K1465" i="11"/>
  <c r="K1622" i="11"/>
  <c r="K949" i="11"/>
  <c r="K1045" i="11"/>
  <c r="K1358" i="11"/>
  <c r="K871" i="11"/>
  <c r="K1650" i="11"/>
  <c r="K741" i="11"/>
  <c r="K1579" i="11"/>
  <c r="K377" i="11"/>
  <c r="K1589" i="11"/>
  <c r="K1651" i="11"/>
  <c r="K1181" i="11"/>
  <c r="K1016" i="11"/>
  <c r="K1275" i="11"/>
  <c r="K1399" i="11"/>
  <c r="K1324" i="11"/>
  <c r="K490" i="11"/>
  <c r="K1534" i="11"/>
  <c r="K1587" i="11"/>
  <c r="K1812" i="11"/>
  <c r="K1197" i="11"/>
  <c r="K1717" i="11"/>
  <c r="K225" i="11"/>
  <c r="K1412" i="11"/>
  <c r="K706" i="11"/>
  <c r="K398" i="11"/>
  <c r="K485" i="11"/>
  <c r="K560" i="11"/>
  <c r="K1040" i="11"/>
  <c r="K1247" i="11"/>
  <c r="K1671" i="11"/>
  <c r="K1506" i="11"/>
  <c r="K1762" i="11"/>
  <c r="K1679" i="11"/>
  <c r="K1441" i="11"/>
  <c r="K1813" i="11"/>
  <c r="K1103" i="11"/>
  <c r="K439" i="11"/>
  <c r="K1495" i="11"/>
  <c r="K831" i="11"/>
  <c r="K1619" i="11"/>
  <c r="K642" i="11"/>
  <c r="K934" i="11"/>
  <c r="K1806" i="11"/>
  <c r="K1111" i="11"/>
  <c r="K1450" i="11"/>
  <c r="K1321" i="11"/>
  <c r="K529" i="11"/>
  <c r="K966" i="11"/>
  <c r="K1328" i="11"/>
  <c r="K1283" i="11"/>
  <c r="K1486" i="11"/>
  <c r="K1307" i="11"/>
  <c r="K1648" i="11"/>
  <c r="K1261" i="11"/>
  <c r="K1521" i="11"/>
  <c r="K1715" i="11"/>
  <c r="K1234" i="11"/>
  <c r="K1841" i="11"/>
  <c r="K1161" i="11"/>
  <c r="K987" i="11"/>
  <c r="K1213" i="11"/>
  <c r="K1130" i="11"/>
  <c r="K652" i="11"/>
  <c r="K1349" i="11"/>
  <c r="K1748" i="11"/>
  <c r="K1649" i="11"/>
  <c r="K1001" i="11"/>
  <c r="K675" i="11"/>
  <c r="K1231" i="11"/>
  <c r="K1503" i="11"/>
  <c r="K1174" i="11"/>
  <c r="K528" i="11"/>
  <c r="K1705" i="11"/>
  <c r="K1730" i="11"/>
  <c r="K1272" i="11"/>
  <c r="K1538" i="11"/>
  <c r="K1154" i="11"/>
  <c r="K427" i="11"/>
  <c r="K1342" i="11"/>
  <c r="K1219" i="11"/>
  <c r="K1296" i="11"/>
  <c r="K1603" i="11"/>
  <c r="K1078" i="11"/>
  <c r="K1479" i="11"/>
  <c r="K610" i="11"/>
  <c r="K284" i="11"/>
  <c r="K1051" i="11"/>
  <c r="K801" i="11"/>
  <c r="K1303" i="11"/>
  <c r="K1840" i="11"/>
  <c r="K1089" i="11"/>
  <c r="K1248" i="11"/>
  <c r="K1602" i="11"/>
  <c r="K1828" i="11"/>
  <c r="K726" i="11"/>
  <c r="K974" i="11"/>
  <c r="K1145" i="11"/>
  <c r="K1166" i="11"/>
  <c r="K672" i="11"/>
  <c r="K1548" i="11"/>
  <c r="K1104" i="11"/>
  <c r="K1309" i="11"/>
  <c r="K1249" i="11"/>
  <c r="K554" i="11"/>
  <c r="K1510" i="11"/>
  <c r="K1237" i="11"/>
  <c r="K685" i="11"/>
  <c r="K1826" i="11"/>
  <c r="K1435" i="11"/>
  <c r="K520" i="11"/>
  <c r="K942" i="11"/>
  <c r="K1357" i="11"/>
  <c r="K1246" i="11"/>
  <c r="K1004" i="11"/>
  <c r="K1750" i="11"/>
  <c r="K967" i="11"/>
  <c r="K596" i="11"/>
  <c r="K1374" i="11"/>
  <c r="K1292" i="11"/>
  <c r="K1355" i="11"/>
  <c r="K1544" i="11"/>
  <c r="K1170" i="11"/>
  <c r="K1194" i="11"/>
  <c r="K1432" i="11"/>
  <c r="K1033" i="11"/>
  <c r="K1744" i="11"/>
  <c r="K1527" i="11"/>
  <c r="K1433" i="11"/>
  <c r="K1160" i="11"/>
  <c r="K1308" i="11"/>
  <c r="K1290" i="11"/>
  <c r="K1285" i="11"/>
  <c r="K670" i="11"/>
  <c r="K1406" i="11"/>
  <c r="K1739" i="11"/>
  <c r="K1163" i="11"/>
  <c r="K946" i="11"/>
  <c r="K1457" i="11"/>
  <c r="K1523" i="11"/>
  <c r="K931" i="11"/>
  <c r="K1570" i="11"/>
  <c r="K555" i="11"/>
  <c r="K1631" i="11"/>
  <c r="K1339" i="11"/>
  <c r="K904" i="11"/>
  <c r="K627" i="11"/>
  <c r="K744" i="11"/>
  <c r="K1138" i="11"/>
  <c r="K1386" i="11"/>
  <c r="K1733" i="11"/>
  <c r="K455" i="11"/>
  <c r="K1366" i="11"/>
  <c r="K1462" i="11"/>
  <c r="K488" i="11"/>
  <c r="K1363" i="11"/>
  <c r="K1400" i="11"/>
  <c r="K1340" i="11"/>
  <c r="K344" i="11"/>
  <c r="K1789" i="11"/>
  <c r="K897" i="11"/>
  <c r="K1077" i="11"/>
  <c r="K1786" i="11"/>
  <c r="K1208" i="11"/>
  <c r="K903" i="11"/>
  <c r="K525" i="11"/>
  <c r="K1172" i="11"/>
  <c r="K709" i="11"/>
  <c r="K1568" i="11"/>
  <c r="K1002" i="11"/>
  <c r="K1112" i="11"/>
  <c r="K1668" i="11"/>
  <c r="K1844" i="11"/>
  <c r="K681" i="11"/>
  <c r="K1109" i="11"/>
  <c r="K740" i="11"/>
  <c r="K1417" i="11"/>
  <c r="K1129" i="11"/>
  <c r="K1314" i="11"/>
  <c r="K603" i="11"/>
  <c r="K1345" i="11"/>
  <c r="K1859" i="11"/>
  <c r="K1509" i="11"/>
  <c r="K1652" i="11"/>
  <c r="K1608" i="11"/>
  <c r="K1647" i="11"/>
  <c r="K1757" i="11"/>
  <c r="K656" i="11"/>
  <c r="K1277" i="11"/>
  <c r="K1178" i="11"/>
  <c r="K489" i="11"/>
  <c r="K1039" i="11"/>
  <c r="K885" i="11"/>
  <c r="K1014" i="11"/>
  <c r="K1162" i="11"/>
  <c r="K1055" i="11"/>
  <c r="K1666" i="11"/>
  <c r="K823" i="11"/>
  <c r="K1724" i="11"/>
  <c r="K1390" i="11"/>
  <c r="K1269" i="11"/>
  <c r="K664" i="11"/>
  <c r="K717" i="11"/>
  <c r="K1496" i="11"/>
  <c r="K325" i="11"/>
  <c r="K818" i="11"/>
  <c r="K1771" i="11"/>
  <c r="K1300" i="11"/>
  <c r="K1266" i="11"/>
  <c r="K1703" i="11"/>
  <c r="K657" i="11"/>
  <c r="K1590" i="11"/>
  <c r="K910" i="11"/>
  <c r="K1344" i="11"/>
  <c r="K1490" i="11"/>
  <c r="K1361" i="11"/>
  <c r="K1241" i="11"/>
  <c r="K1032" i="11"/>
  <c r="K1384" i="11"/>
  <c r="K1478" i="11"/>
  <c r="K1525" i="11"/>
  <c r="K1226" i="11"/>
  <c r="K1391" i="11"/>
  <c r="K1207" i="11"/>
  <c r="K1090" i="11"/>
  <c r="K1656" i="11"/>
  <c r="K1763" i="11"/>
  <c r="K1614" i="11"/>
  <c r="K1418" i="11"/>
  <c r="K1242" i="11"/>
  <c r="K1120" i="11"/>
  <c r="K185" i="11"/>
  <c r="K327" i="11"/>
  <c r="K149" i="11"/>
  <c r="K244" i="11"/>
  <c r="K29" i="11"/>
  <c r="K767" i="11"/>
  <c r="K435" i="11"/>
  <c r="K889" i="11"/>
  <c r="K97" i="11"/>
  <c r="K1422" i="11"/>
  <c r="K956" i="11"/>
  <c r="K1065" i="11"/>
  <c r="K914" i="11"/>
  <c r="K859" i="11"/>
  <c r="K478" i="11"/>
  <c r="K402" i="11"/>
  <c r="K199" i="11"/>
  <c r="K524" i="11"/>
  <c r="K875" i="11"/>
  <c r="K1539" i="11"/>
  <c r="K722" i="11"/>
  <c r="K834" i="11"/>
  <c r="K994" i="11"/>
  <c r="K473" i="11"/>
  <c r="K678" i="11"/>
  <c r="K127" i="11"/>
  <c r="K207" i="11"/>
  <c r="K923" i="11"/>
  <c r="K659" i="11"/>
  <c r="K880" i="11"/>
  <c r="K879" i="11"/>
  <c r="K500" i="11"/>
  <c r="K1076" i="11"/>
  <c r="K1135" i="11"/>
  <c r="K668" i="11"/>
  <c r="K658" i="11"/>
  <c r="K206" i="11"/>
  <c r="K962" i="11"/>
  <c r="K1493" i="11"/>
  <c r="K194" i="11"/>
  <c r="K232" i="11"/>
  <c r="K829" i="11"/>
  <c r="K782" i="11"/>
  <c r="K391" i="11"/>
  <c r="K1029" i="11"/>
  <c r="K723" i="11"/>
  <c r="K878" i="11"/>
  <c r="K785" i="11"/>
  <c r="K255" i="11"/>
  <c r="K1673" i="11"/>
  <c r="K498" i="11"/>
  <c r="K463" i="11"/>
  <c r="K536" i="11"/>
  <c r="K45" i="11"/>
  <c r="K72" i="11"/>
  <c r="K1122" i="11"/>
  <c r="K311" i="11"/>
  <c r="K267" i="11"/>
  <c r="K92" i="11"/>
  <c r="K788" i="11"/>
  <c r="K1126" i="11"/>
  <c r="K725" i="11"/>
  <c r="K1726" i="11"/>
  <c r="K530" i="11"/>
  <c r="K57" i="11"/>
  <c r="K126" i="11"/>
  <c r="K449" i="11"/>
  <c r="K117" i="11"/>
  <c r="K340" i="11"/>
  <c r="K118" i="11"/>
  <c r="K943" i="11"/>
  <c r="K976" i="11"/>
  <c r="K913" i="11"/>
  <c r="K628" i="11"/>
  <c r="K830" i="11"/>
  <c r="K348" i="11"/>
  <c r="K853" i="11"/>
  <c r="K362" i="11"/>
  <c r="K1034" i="11"/>
  <c r="K759" i="11"/>
  <c r="K870" i="11"/>
  <c r="K1019" i="11"/>
  <c r="K800" i="11"/>
  <c r="K924" i="11"/>
  <c r="K438" i="11"/>
  <c r="K1043" i="11"/>
  <c r="K142" i="11"/>
  <c r="K761" i="11"/>
  <c r="K74" i="11"/>
  <c r="K120" i="11"/>
  <c r="K133" i="11"/>
  <c r="K573" i="11"/>
  <c r="K1499" i="11"/>
  <c r="K462" i="11"/>
  <c r="K613" i="11"/>
  <c r="K561" i="11"/>
  <c r="K52" i="11"/>
  <c r="K1629" i="11"/>
  <c r="K505" i="11"/>
  <c r="K124" i="11"/>
  <c r="K997" i="11"/>
  <c r="K1331" i="11"/>
  <c r="K549" i="11"/>
  <c r="K892" i="11"/>
  <c r="K68" i="11"/>
  <c r="K557" i="11"/>
  <c r="K1383" i="11"/>
  <c r="K795" i="11"/>
  <c r="K720" i="11"/>
  <c r="K417" i="11"/>
  <c r="K504" i="11"/>
  <c r="K33" i="11"/>
  <c r="K1100" i="11"/>
  <c r="K175" i="11"/>
  <c r="K158" i="11"/>
  <c r="K565" i="11"/>
  <c r="K1044" i="11"/>
  <c r="K251" i="11"/>
  <c r="K758" i="11"/>
  <c r="K247" i="11"/>
  <c r="K1037" i="11"/>
  <c r="K393" i="11"/>
  <c r="K266" i="11"/>
  <c r="K36" i="11"/>
  <c r="K814" i="11"/>
  <c r="K1229" i="11"/>
  <c r="K406" i="11"/>
  <c r="K1736" i="11"/>
  <c r="K981" i="11"/>
  <c r="K641" i="11"/>
  <c r="K874" i="11"/>
  <c r="K12" i="11"/>
  <c r="K208" i="11"/>
  <c r="K952" i="11"/>
  <c r="K1699" i="11"/>
  <c r="K223" i="11"/>
  <c r="K786" i="11"/>
  <c r="K1203" i="11"/>
  <c r="K1389" i="11"/>
  <c r="K1403" i="11"/>
  <c r="K1854" i="11"/>
  <c r="K920" i="11"/>
  <c r="K1491" i="11"/>
  <c r="K1508" i="11"/>
  <c r="K1183" i="11"/>
  <c r="K1768" i="11"/>
  <c r="K1692" i="11"/>
  <c r="K1797" i="11"/>
  <c r="K1427" i="11"/>
  <c r="K1686" i="11"/>
  <c r="K921" i="11"/>
  <c r="K1514" i="11"/>
  <c r="K797" i="11"/>
  <c r="K14" i="11"/>
  <c r="K1849" i="11"/>
  <c r="K240" i="11"/>
  <c r="K1262" i="11"/>
  <c r="K1832" i="11"/>
  <c r="K1482" i="11"/>
  <c r="K1095" i="11"/>
  <c r="K1046" i="11"/>
  <c r="K1681" i="11"/>
  <c r="K1017" i="11"/>
  <c r="K1371" i="11"/>
  <c r="K1171" i="11"/>
  <c r="K1437" i="11"/>
  <c r="K1737" i="11"/>
  <c r="K1127" i="11"/>
  <c r="K1096" i="11"/>
  <c r="K739" i="11"/>
  <c r="K694" i="11"/>
  <c r="K385" i="11"/>
  <c r="K548" i="11"/>
  <c r="K998" i="11"/>
  <c r="K1687" i="11"/>
  <c r="K1395" i="11"/>
  <c r="K1010" i="11"/>
  <c r="K550" i="11"/>
  <c r="K1520" i="11"/>
  <c r="K821" i="11"/>
  <c r="K407" i="11"/>
  <c r="K352" i="11"/>
  <c r="K1784" i="11"/>
  <c r="K1487" i="11"/>
  <c r="K511" i="11"/>
  <c r="K909" i="11"/>
  <c r="K932" i="11"/>
  <c r="K368" i="11"/>
  <c r="K262" i="11"/>
  <c r="K614" i="11"/>
  <c r="K324" i="11"/>
  <c r="K1591" i="11"/>
  <c r="K750" i="11"/>
  <c r="K293" i="11"/>
  <c r="K677" i="11"/>
  <c r="K713" i="11"/>
  <c r="K1352" i="11"/>
  <c r="K1106" i="11"/>
  <c r="K589" i="11"/>
  <c r="K673" i="11"/>
  <c r="K347" i="11"/>
  <c r="K928" i="11"/>
  <c r="K774" i="11"/>
  <c r="K770" i="11"/>
  <c r="K454" i="11"/>
  <c r="K861" i="11"/>
  <c r="K361" i="11"/>
  <c r="K1695" i="11"/>
  <c r="K465" i="11"/>
  <c r="K446" i="11"/>
  <c r="K1353" i="11"/>
  <c r="K469" i="11"/>
  <c r="K855" i="11"/>
  <c r="K1289" i="11"/>
  <c r="K332" i="11"/>
  <c r="K1217" i="11"/>
  <c r="K582" i="11"/>
  <c r="K539" i="11"/>
  <c r="K611" i="11"/>
  <c r="K109" i="11"/>
  <c r="K698" i="11"/>
  <c r="K224" i="11"/>
  <c r="K864" i="11"/>
  <c r="K350" i="11"/>
  <c r="K1066" i="11"/>
  <c r="K219" i="11"/>
  <c r="K695" i="11"/>
  <c r="K1442" i="11"/>
  <c r="K19" i="11"/>
  <c r="K384" i="11"/>
  <c r="K1362" i="11"/>
  <c r="K867" i="11"/>
  <c r="K802" i="11"/>
  <c r="K237" i="11"/>
  <c r="K906" i="11"/>
  <c r="K551" i="11"/>
  <c r="K1027" i="11"/>
  <c r="K738" i="11"/>
  <c r="K957" i="11"/>
  <c r="K1824" i="11"/>
  <c r="K1776" i="11"/>
  <c r="K862" i="11"/>
  <c r="K286" i="11"/>
  <c r="K451" i="11"/>
  <c r="K653" i="11"/>
  <c r="K1620" i="11"/>
  <c r="K308" i="11"/>
  <c r="K749" i="11"/>
  <c r="K164" i="11"/>
  <c r="K846" i="11"/>
  <c r="K970" i="11"/>
  <c r="K366" i="11"/>
  <c r="K151" i="11"/>
  <c r="K1472" i="11"/>
  <c r="K404" i="11"/>
  <c r="K518" i="11"/>
  <c r="K594" i="11"/>
  <c r="K873" i="11"/>
  <c r="K30" i="11"/>
  <c r="K765" i="11"/>
  <c r="K805" i="11"/>
  <c r="K287" i="11"/>
  <c r="K710" i="11"/>
  <c r="K1835" i="11"/>
  <c r="K274" i="11"/>
  <c r="K257" i="11"/>
  <c r="K1365" i="11"/>
  <c r="K691" i="11"/>
  <c r="K743" i="11"/>
  <c r="K705" i="11"/>
  <c r="K1842" i="11"/>
  <c r="K868" i="11"/>
  <c r="K936" i="11"/>
  <c r="K1098" i="11"/>
  <c r="K650" i="11"/>
  <c r="K471" i="11"/>
  <c r="K1210" i="11"/>
  <c r="K405" i="11"/>
  <c r="K860" i="11"/>
  <c r="K1811" i="11"/>
  <c r="K27" i="11"/>
  <c r="K96" i="11"/>
  <c r="K242" i="11"/>
  <c r="K841" i="11"/>
  <c r="K863" i="11"/>
  <c r="K1777" i="11"/>
  <c r="K60" i="11"/>
  <c r="K243" i="11"/>
  <c r="K1263" i="11"/>
  <c r="K902" i="11"/>
  <c r="K483" i="11"/>
  <c r="K1146" i="11"/>
  <c r="K763" i="11"/>
  <c r="K374" i="11"/>
  <c r="K587" i="11"/>
  <c r="K947" i="11"/>
  <c r="K494" i="11"/>
  <c r="K264" i="11"/>
  <c r="K687" i="11"/>
  <c r="K1113" i="11"/>
  <c r="K316" i="11"/>
  <c r="K228" i="11"/>
  <c r="K993" i="11"/>
  <c r="K972" i="11"/>
  <c r="K995" i="11"/>
  <c r="K1157" i="11"/>
  <c r="K783" i="11"/>
  <c r="K854" i="11"/>
  <c r="K847" i="11"/>
  <c r="K1198" i="11"/>
  <c r="K700" i="11"/>
  <c r="K318" i="11"/>
  <c r="K1073" i="11"/>
  <c r="K141" i="11"/>
  <c r="K38" i="11"/>
  <c r="K9" i="11"/>
  <c r="K132" i="11"/>
  <c r="K94" i="11"/>
  <c r="K147" i="11"/>
  <c r="K39" i="11"/>
  <c r="K84" i="11"/>
  <c r="K156" i="11"/>
  <c r="K24" i="11"/>
  <c r="K78" i="11"/>
  <c r="K116" i="11"/>
  <c r="K3" i="11"/>
  <c r="K204" i="11"/>
  <c r="K948" i="11"/>
  <c r="K63" i="11"/>
  <c r="K259" i="11"/>
  <c r="K28" i="11"/>
  <c r="K1071" i="11"/>
  <c r="K35" i="11"/>
  <c r="K925" i="11"/>
  <c r="K1698" i="11"/>
  <c r="K13" i="11"/>
  <c r="K138" i="11"/>
  <c r="K887" i="11"/>
  <c r="K51" i="11"/>
  <c r="K680" i="11"/>
  <c r="K736" i="11"/>
  <c r="K17" i="11"/>
  <c r="K10" i="11"/>
  <c r="K107" i="11"/>
  <c r="K844" i="11"/>
  <c r="K609" i="11"/>
  <c r="K618" i="11"/>
  <c r="K644" i="11"/>
  <c r="K193" i="11"/>
  <c r="K263" i="11"/>
  <c r="K794" i="11"/>
  <c r="K411" i="11"/>
  <c r="K459" i="11"/>
  <c r="K5" i="11"/>
  <c r="K249" i="11"/>
  <c r="K1372" i="11"/>
  <c r="K762" i="11"/>
  <c r="K542" i="11"/>
  <c r="K152" i="11"/>
  <c r="K779" i="11"/>
  <c r="K517" i="11"/>
  <c r="K872" i="11"/>
  <c r="K894" i="11"/>
  <c r="K1274" i="11"/>
  <c r="K513" i="11"/>
  <c r="K421" i="11"/>
  <c r="K418" i="11"/>
  <c r="K798" i="11"/>
  <c r="K1529" i="11"/>
  <c r="K1125" i="11"/>
  <c r="K250" i="11"/>
  <c r="K365" i="11"/>
  <c r="K1423" i="11"/>
  <c r="K1036" i="11"/>
  <c r="K409" i="11"/>
  <c r="K183" i="11"/>
  <c r="K669" i="11"/>
  <c r="K53" i="11"/>
  <c r="K91" i="11"/>
  <c r="K1761" i="11"/>
  <c r="K48" i="11"/>
  <c r="K415" i="11"/>
  <c r="K436" i="11"/>
  <c r="K912" i="11"/>
  <c r="K836" i="11"/>
  <c r="K1069" i="11"/>
  <c r="K512" i="11"/>
  <c r="K666" i="11"/>
  <c r="K265" i="11"/>
  <c r="K1467" i="11"/>
  <c r="K686" i="11"/>
  <c r="K303" i="11"/>
  <c r="K1038" i="11"/>
  <c r="K755" i="11"/>
  <c r="K1313" i="11"/>
  <c r="K815" i="11"/>
  <c r="K1047" i="11"/>
  <c r="K745" i="11"/>
  <c r="K959" i="11"/>
  <c r="K544" i="11"/>
  <c r="K1574" i="11"/>
  <c r="K1564" i="11"/>
  <c r="K299" i="11"/>
  <c r="K1147" i="11"/>
  <c r="K748" i="11"/>
  <c r="K229" i="11"/>
  <c r="K468" i="11"/>
  <c r="K276" i="11"/>
  <c r="K241" i="11"/>
  <c r="K62" i="11"/>
  <c r="K625" i="11"/>
  <c r="K314" i="11"/>
  <c r="K769" i="11"/>
  <c r="K456" i="11"/>
  <c r="K674" i="11"/>
  <c r="K1085" i="11"/>
  <c r="K150" i="11"/>
  <c r="K79" i="11"/>
  <c r="K1585" i="11"/>
  <c r="K1011" i="11"/>
  <c r="K112" i="11"/>
  <c r="K474" i="11"/>
  <c r="K423" i="11"/>
  <c r="K321" i="11"/>
  <c r="K245" i="11"/>
  <c r="K612" i="11"/>
  <c r="K346" i="11"/>
  <c r="K357" i="11"/>
  <c r="K766" i="11"/>
  <c r="K437" i="11"/>
  <c r="K203" i="11"/>
  <c r="K114" i="11"/>
  <c r="K372" i="11"/>
  <c r="K552" i="11"/>
  <c r="K667" i="11"/>
  <c r="K18" i="11"/>
  <c r="K703" i="11"/>
  <c r="K123" i="11"/>
  <c r="K655" i="11"/>
  <c r="K46" i="11"/>
  <c r="K1025" i="11"/>
  <c r="K707" i="11"/>
  <c r="K173" i="11"/>
  <c r="K154" i="11"/>
  <c r="K317" i="11"/>
  <c r="K760" i="11"/>
  <c r="K331" i="11"/>
  <c r="K895" i="11"/>
  <c r="K472" i="11"/>
  <c r="K413" i="11"/>
  <c r="K220" i="11"/>
  <c r="K66" i="11"/>
  <c r="K445" i="11"/>
  <c r="K40" i="11"/>
  <c r="K601" i="11"/>
  <c r="K304" i="11"/>
  <c r="K945" i="11"/>
  <c r="K523" i="11"/>
  <c r="K620" i="11"/>
  <c r="K256" i="11"/>
  <c r="K1054" i="11"/>
  <c r="K277" i="11"/>
  <c r="K1142" i="11"/>
  <c r="K849" i="11"/>
  <c r="K599" i="11"/>
  <c r="K196" i="11"/>
  <c r="K270" i="11"/>
  <c r="K567" i="11"/>
  <c r="K475" i="11"/>
  <c r="K1494" i="11"/>
  <c r="K58" i="11"/>
  <c r="K545" i="11"/>
  <c r="K292" i="11"/>
  <c r="K890" i="11"/>
  <c r="K195" i="11"/>
  <c r="K991" i="11"/>
  <c r="K410" i="11"/>
  <c r="K1569" i="11"/>
  <c r="K502" i="11"/>
  <c r="K168" i="11"/>
  <c r="K315" i="11"/>
  <c r="K390" i="11"/>
  <c r="K363" i="11"/>
  <c r="K145" i="11"/>
  <c r="K579" i="11"/>
  <c r="K161" i="11"/>
  <c r="K230" i="11"/>
  <c r="K309" i="11"/>
  <c r="K624" i="11"/>
  <c r="K1050" i="11"/>
  <c r="K80" i="11"/>
  <c r="K663" i="11"/>
  <c r="K81" i="11"/>
  <c r="K383" i="11"/>
  <c r="K326" i="11"/>
  <c r="K288" i="11"/>
  <c r="K482" i="11"/>
  <c r="K470" i="11"/>
  <c r="K822" i="11"/>
  <c r="K907" i="11"/>
  <c r="K305" i="11"/>
  <c r="K162" i="11"/>
  <c r="K1108" i="11"/>
  <c r="K20" i="11"/>
  <c r="K424" i="11"/>
  <c r="K216" i="11"/>
  <c r="K604" i="11"/>
  <c r="K130" i="11"/>
  <c r="K201" i="11"/>
  <c r="K662" i="11"/>
  <c r="K751" i="11"/>
  <c r="K602" i="11"/>
  <c r="K607" i="11"/>
  <c r="K1218" i="11"/>
  <c r="K775" i="11"/>
  <c r="K345" i="11"/>
  <c r="K1515" i="11"/>
  <c r="K671" i="11"/>
  <c r="K453" i="11"/>
  <c r="K1364" i="11"/>
  <c r="K306" i="11"/>
  <c r="K182" i="11"/>
  <c r="K1182" i="11"/>
  <c r="K571" i="11"/>
  <c r="K273" i="11"/>
  <c r="K803" i="11"/>
  <c r="K310" i="11"/>
  <c r="K166" i="11"/>
  <c r="K1833" i="11"/>
  <c r="K200" i="11"/>
  <c r="K825" i="11"/>
  <c r="K285" i="11"/>
  <c r="K1284" i="11"/>
  <c r="K543" i="11"/>
  <c r="K586" i="11"/>
  <c r="K338" i="11"/>
  <c r="K978" i="11"/>
  <c r="K791" i="11"/>
  <c r="K356" i="11"/>
  <c r="K1079" i="11"/>
  <c r="K651" i="11"/>
  <c r="K566" i="11"/>
  <c r="K139" i="11"/>
  <c r="K837" i="11"/>
  <c r="K371" i="11"/>
  <c r="K54" i="11"/>
  <c r="K845" i="11"/>
  <c r="K394" i="11"/>
  <c r="K297" i="11"/>
  <c r="K1271" i="11"/>
  <c r="K431" i="11"/>
  <c r="K412" i="11"/>
  <c r="K171" i="11"/>
  <c r="K772" i="11"/>
  <c r="K508" i="11"/>
  <c r="K380" i="11"/>
  <c r="K148" i="11"/>
  <c r="K102" i="11"/>
  <c r="K369" i="11"/>
  <c r="K239" i="11"/>
  <c r="K1281" i="11"/>
  <c r="K1107" i="11"/>
  <c r="K1075" i="11"/>
  <c r="K950" i="11"/>
  <c r="K1853" i="11"/>
  <c r="K729" i="11"/>
  <c r="K986" i="11"/>
  <c r="K359" i="11"/>
  <c r="K727" i="11"/>
  <c r="K495" i="11"/>
  <c r="K1610" i="11"/>
  <c r="K888" i="11"/>
  <c r="K104" i="11"/>
  <c r="K1865" i="11"/>
  <c r="K574" i="11"/>
  <c r="H503" i="11"/>
  <c r="I503" i="11"/>
  <c r="J503" i="11"/>
  <c r="H289" i="11"/>
  <c r="I289" i="11"/>
  <c r="J289" i="11"/>
  <c r="H608" i="11"/>
  <c r="I608" i="11"/>
  <c r="J608" i="11"/>
  <c r="H564" i="11"/>
  <c r="I564" i="11"/>
  <c r="J564" i="11"/>
  <c r="H213" i="11"/>
  <c r="I213" i="11"/>
  <c r="J213" i="11"/>
  <c r="H210" i="11"/>
  <c r="I210" i="11"/>
  <c r="J210" i="11"/>
  <c r="H476" i="11"/>
  <c r="I476" i="11"/>
  <c r="J476" i="11"/>
  <c r="H1426" i="11"/>
  <c r="I1426" i="11"/>
  <c r="J1426" i="11"/>
  <c r="H537" i="11"/>
  <c r="I537" i="11"/>
  <c r="J537" i="11"/>
  <c r="H376" i="11"/>
  <c r="I376" i="11"/>
  <c r="J376" i="11"/>
  <c r="H817" i="11"/>
  <c r="I817" i="11"/>
  <c r="J817" i="11"/>
  <c r="H444" i="11"/>
  <c r="I444" i="11"/>
  <c r="J444" i="11"/>
  <c r="H99" i="11"/>
  <c r="I99" i="11"/>
  <c r="J99" i="11"/>
  <c r="H516" i="11"/>
  <c r="I516" i="11"/>
  <c r="J516" i="11"/>
  <c r="H231" i="11"/>
  <c r="I231" i="11"/>
  <c r="J231" i="11"/>
  <c r="H835" i="11"/>
  <c r="I835" i="11"/>
  <c r="J835" i="11"/>
  <c r="H1311" i="11"/>
  <c r="I1311" i="11"/>
  <c r="J1311" i="11"/>
  <c r="H23" i="11"/>
  <c r="I23" i="11"/>
  <c r="J23" i="11"/>
  <c r="H597" i="11"/>
  <c r="I597" i="11"/>
  <c r="J597" i="11"/>
  <c r="H56" i="11"/>
  <c r="I56" i="11"/>
  <c r="J56" i="11"/>
  <c r="H428" i="11"/>
  <c r="I428" i="11"/>
  <c r="J428" i="11"/>
  <c r="H108" i="11"/>
  <c r="I108" i="11"/>
  <c r="J108" i="11"/>
  <c r="H600" i="11"/>
  <c r="I600" i="11"/>
  <c r="J600" i="11"/>
  <c r="H708" i="11"/>
  <c r="I708" i="11"/>
  <c r="J708" i="11"/>
  <c r="H254" i="11"/>
  <c r="I254" i="11"/>
  <c r="J254" i="11"/>
  <c r="H319" i="11"/>
  <c r="I319" i="11"/>
  <c r="J319" i="11"/>
  <c r="H320" i="11"/>
  <c r="I320" i="11"/>
  <c r="J320" i="11"/>
  <c r="H181" i="11"/>
  <c r="I181" i="11"/>
  <c r="J181" i="11"/>
  <c r="H180" i="11"/>
  <c r="I180" i="11"/>
  <c r="J180" i="11"/>
  <c r="H908" i="11"/>
  <c r="I908" i="11"/>
  <c r="J908" i="11"/>
  <c r="H387" i="11"/>
  <c r="I387" i="11"/>
  <c r="J387" i="11"/>
  <c r="H643" i="11"/>
  <c r="I643" i="11"/>
  <c r="J643" i="11"/>
  <c r="H386" i="11"/>
  <c r="I386" i="11"/>
  <c r="J386" i="11"/>
  <c r="H606" i="11"/>
  <c r="I606" i="11"/>
  <c r="J606" i="11"/>
  <c r="H416" i="11"/>
  <c r="I416" i="11"/>
  <c r="J416" i="11"/>
  <c r="H581" i="11"/>
  <c r="I581" i="11"/>
  <c r="J581" i="11"/>
  <c r="H360" i="11"/>
  <c r="I360" i="11"/>
  <c r="J360" i="11"/>
  <c r="H400" i="11"/>
  <c r="I400" i="11"/>
  <c r="J400" i="11"/>
  <c r="H188" i="11"/>
  <c r="I188" i="11"/>
  <c r="J188" i="11"/>
  <c r="H170" i="11"/>
  <c r="I170" i="11"/>
  <c r="J170" i="11"/>
  <c r="H217" i="11"/>
  <c r="I217" i="11"/>
  <c r="J217" i="11"/>
  <c r="H753" i="11"/>
  <c r="I753" i="11"/>
  <c r="J753" i="11"/>
  <c r="H562" i="11"/>
  <c r="I562" i="11"/>
  <c r="J562" i="11"/>
  <c r="H322" i="11"/>
  <c r="I322" i="11"/>
  <c r="J322" i="11"/>
  <c r="H501" i="11"/>
  <c r="I501" i="11"/>
  <c r="J501" i="11"/>
  <c r="H115" i="11"/>
  <c r="I115" i="11"/>
  <c r="J115" i="11"/>
  <c r="H401" i="11"/>
  <c r="I401" i="11"/>
  <c r="J401" i="11"/>
  <c r="H16" i="11"/>
  <c r="I16" i="11"/>
  <c r="J16" i="11"/>
  <c r="H73" i="11"/>
  <c r="I73" i="11"/>
  <c r="J73" i="11"/>
  <c r="H176" i="11"/>
  <c r="I176" i="11"/>
  <c r="J176" i="11"/>
  <c r="H342" i="11"/>
  <c r="I342" i="11"/>
  <c r="J342" i="11"/>
  <c r="H302" i="11"/>
  <c r="I302" i="11"/>
  <c r="J302" i="11"/>
  <c r="H82" i="11"/>
  <c r="I82" i="11"/>
  <c r="J82" i="11"/>
  <c r="H238" i="11"/>
  <c r="I238" i="11"/>
  <c r="J238" i="11"/>
  <c r="H31" i="11"/>
  <c r="I31" i="11"/>
  <c r="J31" i="11"/>
  <c r="H119" i="11"/>
  <c r="I119" i="11"/>
  <c r="J119" i="11"/>
  <c r="H626" i="11"/>
  <c r="I626" i="11"/>
  <c r="J626" i="11"/>
  <c r="H93" i="11"/>
  <c r="I93" i="11"/>
  <c r="J93" i="11"/>
  <c r="H157" i="11"/>
  <c r="I157" i="11"/>
  <c r="J157" i="11"/>
  <c r="H279" i="11"/>
  <c r="I279" i="11"/>
  <c r="J279" i="11"/>
  <c r="H83" i="11"/>
  <c r="I83" i="11"/>
  <c r="J83" i="11"/>
  <c r="H121" i="11"/>
  <c r="I121" i="11"/>
  <c r="J121" i="11"/>
  <c r="H215" i="11"/>
  <c r="I215" i="11"/>
  <c r="J215" i="11"/>
  <c r="H103" i="11"/>
  <c r="I103" i="11"/>
  <c r="J103" i="11"/>
  <c r="H258" i="11"/>
  <c r="I258" i="11"/>
  <c r="J258" i="11"/>
  <c r="H493" i="11"/>
  <c r="I493" i="11"/>
  <c r="J493" i="11"/>
  <c r="H22" i="11"/>
  <c r="I22" i="11"/>
  <c r="J22" i="11"/>
  <c r="H261" i="11"/>
  <c r="I261" i="11"/>
  <c r="J261" i="11"/>
  <c r="H89" i="11"/>
  <c r="I89" i="11"/>
  <c r="J89" i="11"/>
  <c r="H281" i="11"/>
  <c r="I281" i="11"/>
  <c r="J281" i="11"/>
  <c r="H354" i="11"/>
  <c r="I354" i="11"/>
  <c r="J354" i="11"/>
  <c r="H153" i="11"/>
  <c r="I153" i="11"/>
  <c r="J153" i="11"/>
  <c r="H353" i="11"/>
  <c r="I353" i="11"/>
  <c r="J353" i="11"/>
  <c r="H553" i="11"/>
  <c r="I553" i="11"/>
  <c r="J553" i="11"/>
  <c r="H527" i="11"/>
  <c r="I527" i="11"/>
  <c r="J527" i="11"/>
  <c r="H41" i="11"/>
  <c r="I41" i="11"/>
  <c r="J41" i="11"/>
  <c r="H403" i="11"/>
  <c r="I403" i="11"/>
  <c r="J403" i="11"/>
  <c r="H336" i="11"/>
  <c r="I336" i="11"/>
  <c r="J336" i="11"/>
  <c r="H1003" i="11"/>
  <c r="I1003" i="11"/>
  <c r="J1003" i="11"/>
  <c r="H6" i="11"/>
  <c r="I6" i="11"/>
  <c r="J6" i="11"/>
  <c r="H622" i="11"/>
  <c r="I622" i="11"/>
  <c r="J622" i="11"/>
  <c r="H101" i="11"/>
  <c r="I101" i="11"/>
  <c r="J101" i="11"/>
  <c r="H234" i="11"/>
  <c r="I234" i="11"/>
  <c r="J234" i="11"/>
  <c r="H246" i="11"/>
  <c r="I246" i="11"/>
  <c r="J246" i="11"/>
  <c r="H546" i="11"/>
  <c r="I546" i="11"/>
  <c r="J546" i="11"/>
  <c r="H1068" i="11"/>
  <c r="I1068" i="11"/>
  <c r="J1068" i="11"/>
  <c r="H76" i="11"/>
  <c r="I76" i="11"/>
  <c r="J76" i="11"/>
  <c r="H55" i="11"/>
  <c r="I55" i="11"/>
  <c r="J55" i="11"/>
  <c r="H65" i="11"/>
  <c r="I65" i="11"/>
  <c r="J65" i="11"/>
  <c r="H430" i="11"/>
  <c r="I430" i="11"/>
  <c r="J430" i="11"/>
  <c r="H370" i="11"/>
  <c r="I370" i="11"/>
  <c r="J370" i="11"/>
  <c r="H122" i="11"/>
  <c r="I122" i="11"/>
  <c r="J122" i="11"/>
  <c r="H169" i="11"/>
  <c r="I169" i="11"/>
  <c r="J169" i="11"/>
  <c r="H441" i="11"/>
  <c r="I441" i="11"/>
  <c r="J441" i="11"/>
  <c r="H592" i="11"/>
  <c r="I592" i="11"/>
  <c r="J592" i="11"/>
  <c r="H665" i="11"/>
  <c r="I665" i="11"/>
  <c r="J665" i="11"/>
  <c r="H100" i="11"/>
  <c r="I100" i="11"/>
  <c r="J100" i="11"/>
  <c r="H396" i="11"/>
  <c r="I396" i="11"/>
  <c r="J396" i="11"/>
  <c r="H85" i="11"/>
  <c r="I85" i="11"/>
  <c r="J85" i="11"/>
  <c r="H392" i="11"/>
  <c r="I392" i="11"/>
  <c r="J392" i="11"/>
  <c r="H328" i="11"/>
  <c r="I328" i="11"/>
  <c r="J328" i="11"/>
  <c r="H167" i="11"/>
  <c r="I167" i="11"/>
  <c r="J167" i="11"/>
  <c r="H105" i="11"/>
  <c r="I105" i="11"/>
  <c r="J105" i="11"/>
  <c r="H50" i="11"/>
  <c r="I50" i="11"/>
  <c r="J50" i="11"/>
  <c r="H339" i="11"/>
  <c r="I339" i="11"/>
  <c r="J339" i="11"/>
  <c r="H408" i="11"/>
  <c r="I408" i="11"/>
  <c r="J408" i="11"/>
  <c r="H615" i="11"/>
  <c r="I615" i="11"/>
  <c r="J615" i="11"/>
  <c r="H88" i="11"/>
  <c r="I88" i="11"/>
  <c r="J88" i="11"/>
  <c r="H526" i="11"/>
  <c r="I526" i="11"/>
  <c r="J526" i="11"/>
  <c r="H146" i="11"/>
  <c r="I146" i="11"/>
  <c r="J146" i="11"/>
  <c r="H280" i="11"/>
  <c r="I280" i="11"/>
  <c r="J280" i="11"/>
  <c r="H323" i="11"/>
  <c r="I323" i="11"/>
  <c r="J323" i="11"/>
  <c r="H448" i="11"/>
  <c r="I448" i="11"/>
  <c r="J448" i="11"/>
  <c r="H540" i="11"/>
  <c r="I540" i="11"/>
  <c r="J540" i="11"/>
  <c r="H422" i="11"/>
  <c r="I422" i="11"/>
  <c r="J422" i="11"/>
  <c r="H37" i="11"/>
  <c r="I37" i="11"/>
  <c r="J37" i="11"/>
  <c r="H131" i="11"/>
  <c r="I131" i="11"/>
  <c r="J131" i="11"/>
  <c r="H42" i="11"/>
  <c r="I42" i="11"/>
  <c r="J42" i="11"/>
  <c r="H43" i="11"/>
  <c r="I43" i="11"/>
  <c r="J43" i="11"/>
  <c r="H197" i="11"/>
  <c r="I197" i="11"/>
  <c r="J197" i="11"/>
  <c r="H25" i="11"/>
  <c r="I25" i="11"/>
  <c r="J25" i="11"/>
  <c r="H260" i="11"/>
  <c r="I260" i="11"/>
  <c r="J260" i="11"/>
  <c r="H283" i="11"/>
  <c r="I283" i="11"/>
  <c r="J283" i="11"/>
  <c r="H77" i="11"/>
  <c r="I77" i="11"/>
  <c r="J77" i="11"/>
  <c r="H577" i="11"/>
  <c r="I577" i="11"/>
  <c r="J577" i="11"/>
  <c r="H312" i="11"/>
  <c r="I312" i="11"/>
  <c r="J312" i="11"/>
  <c r="H106" i="11"/>
  <c r="I106" i="11"/>
  <c r="J106" i="11"/>
  <c r="H330" i="11"/>
  <c r="I330" i="11"/>
  <c r="J330" i="11"/>
  <c r="H580" i="11"/>
  <c r="I580" i="11"/>
  <c r="J580" i="11"/>
  <c r="H211" i="11"/>
  <c r="I211" i="11"/>
  <c r="J211" i="11"/>
  <c r="H343" i="11"/>
  <c r="I343" i="11"/>
  <c r="J343" i="11"/>
  <c r="H382" i="11"/>
  <c r="I382" i="11"/>
  <c r="J382" i="11"/>
  <c r="H337" i="11"/>
  <c r="I337" i="11"/>
  <c r="J337" i="11"/>
  <c r="H143" i="11"/>
  <c r="I143" i="11"/>
  <c r="J143" i="11"/>
  <c r="H71" i="11"/>
  <c r="I71" i="11"/>
  <c r="J71" i="11"/>
  <c r="H1140" i="11"/>
  <c r="I1140" i="11"/>
  <c r="J1140" i="11"/>
  <c r="H1018" i="11"/>
  <c r="I1018" i="11"/>
  <c r="J1018" i="11"/>
  <c r="H1291" i="11"/>
  <c r="I1291" i="11"/>
  <c r="J1291" i="11"/>
  <c r="H756" i="11"/>
  <c r="I756" i="11"/>
  <c r="J756" i="11"/>
  <c r="H918" i="11"/>
  <c r="I918" i="11"/>
  <c r="J918" i="11"/>
  <c r="H1185" i="11"/>
  <c r="I1185" i="11"/>
  <c r="J1185" i="11"/>
  <c r="H773" i="11"/>
  <c r="I773" i="11"/>
  <c r="J773" i="11"/>
  <c r="H1678" i="11"/>
  <c r="I1678" i="11"/>
  <c r="J1678" i="11"/>
  <c r="H1132" i="11"/>
  <c r="I1132" i="11"/>
  <c r="J1132" i="11"/>
  <c r="H804" i="11"/>
  <c r="I804" i="11"/>
  <c r="J804" i="11"/>
  <c r="H1006" i="11"/>
  <c r="I1006" i="11"/>
  <c r="J1006" i="11"/>
  <c r="H1293" i="11"/>
  <c r="I1293" i="11"/>
  <c r="J1293" i="11"/>
  <c r="H355" i="11"/>
  <c r="I355" i="11"/>
  <c r="J355" i="11"/>
  <c r="H399" i="11"/>
  <c r="I399" i="11"/>
  <c r="J399" i="11"/>
  <c r="H771" i="11"/>
  <c r="I771" i="11"/>
  <c r="J771" i="11"/>
  <c r="H373" i="11"/>
  <c r="I373" i="11"/>
  <c r="J373" i="11"/>
  <c r="H1476" i="11"/>
  <c r="I1476" i="11"/>
  <c r="J1476" i="11"/>
  <c r="H891" i="11"/>
  <c r="I891" i="11"/>
  <c r="J891" i="11"/>
  <c r="H1385" i="11"/>
  <c r="I1385" i="11"/>
  <c r="J1385" i="11"/>
  <c r="H1141" i="11"/>
  <c r="I1141" i="11"/>
  <c r="J1141" i="11"/>
  <c r="H865" i="11"/>
  <c r="I865" i="11"/>
  <c r="J865" i="11"/>
  <c r="H1526" i="11"/>
  <c r="I1526" i="11"/>
  <c r="J1526" i="11"/>
  <c r="H159" i="11"/>
  <c r="I159" i="11"/>
  <c r="J159" i="11"/>
  <c r="H790" i="11"/>
  <c r="I790" i="11"/>
  <c r="J790" i="11"/>
  <c r="H983" i="11"/>
  <c r="I983" i="11"/>
  <c r="J983" i="11"/>
  <c r="H1230" i="11"/>
  <c r="I1230" i="11"/>
  <c r="J1230" i="11"/>
  <c r="H479" i="11"/>
  <c r="I479" i="11"/>
  <c r="J479" i="11"/>
  <c r="H1270" i="11"/>
  <c r="I1270" i="11"/>
  <c r="J1270" i="11"/>
  <c r="H522" i="11"/>
  <c r="I522" i="11"/>
  <c r="J522" i="11"/>
  <c r="H1410" i="11"/>
  <c r="I1410" i="11"/>
  <c r="J1410" i="11"/>
  <c r="H732" i="11"/>
  <c r="I732" i="11"/>
  <c r="J732" i="11"/>
  <c r="H1251" i="11"/>
  <c r="I1251" i="11"/>
  <c r="J1251" i="11"/>
  <c r="H1195" i="11"/>
  <c r="I1195" i="11"/>
  <c r="J1195" i="11"/>
  <c r="H1227" i="11"/>
  <c r="I1227" i="11"/>
  <c r="J1227" i="11"/>
  <c r="H464" i="11"/>
  <c r="I464" i="11"/>
  <c r="J464" i="11"/>
  <c r="H1628" i="11"/>
  <c r="I1628" i="11"/>
  <c r="J1628" i="11"/>
  <c r="H1165" i="11"/>
  <c r="I1165" i="11"/>
  <c r="J1165" i="11"/>
  <c r="H926" i="11"/>
  <c r="I926" i="11"/>
  <c r="J926" i="11"/>
  <c r="H1048" i="11"/>
  <c r="I1048" i="11"/>
  <c r="J1048" i="11"/>
  <c r="H789" i="11"/>
  <c r="I789" i="11"/>
  <c r="J789" i="11"/>
  <c r="H576" i="11"/>
  <c r="I576" i="11"/>
  <c r="J576" i="11"/>
  <c r="H1286" i="11"/>
  <c r="I1286" i="11"/>
  <c r="J1286" i="11"/>
  <c r="H629" i="11"/>
  <c r="I629" i="11"/>
  <c r="J629" i="11"/>
  <c r="H559" i="11"/>
  <c r="I559" i="11"/>
  <c r="J559" i="11"/>
  <c r="H1597" i="11"/>
  <c r="I1597" i="11"/>
  <c r="J1597" i="11"/>
  <c r="H1396" i="11"/>
  <c r="I1396" i="11"/>
  <c r="J1396" i="11"/>
  <c r="H189" i="11"/>
  <c r="I189" i="11"/>
  <c r="J189" i="11"/>
  <c r="H569" i="11"/>
  <c r="I569" i="11"/>
  <c r="J569" i="11"/>
  <c r="H898" i="11"/>
  <c r="I898" i="11"/>
  <c r="J898" i="11"/>
  <c r="H1179" i="11"/>
  <c r="I1179" i="11"/>
  <c r="J1179" i="11"/>
  <c r="H271" i="11"/>
  <c r="I271" i="11"/>
  <c r="J271" i="11"/>
  <c r="H1346" i="11"/>
  <c r="I1346" i="11"/>
  <c r="J1346" i="11"/>
  <c r="H806" i="11"/>
  <c r="I806" i="11"/>
  <c r="J806" i="11"/>
  <c r="H961" i="11"/>
  <c r="I961" i="11"/>
  <c r="J961" i="11"/>
  <c r="H702" i="11"/>
  <c r="I702" i="11"/>
  <c r="J702" i="11"/>
  <c r="H1555" i="11"/>
  <c r="I1555" i="11"/>
  <c r="J1555" i="11"/>
  <c r="H1326" i="11"/>
  <c r="I1326" i="11"/>
  <c r="J1326" i="11"/>
  <c r="H1408" i="11"/>
  <c r="I1408" i="11"/>
  <c r="J1408" i="11"/>
  <c r="H975" i="11"/>
  <c r="I975" i="11"/>
  <c r="J975" i="11"/>
  <c r="H1655" i="11"/>
  <c r="I1655" i="11"/>
  <c r="J1655" i="11"/>
  <c r="H1745" i="11"/>
  <c r="I1745" i="11"/>
  <c r="J1745" i="11"/>
  <c r="H809" i="11"/>
  <c r="I809" i="11"/>
  <c r="J809" i="11"/>
  <c r="H1305" i="11"/>
  <c r="I1305" i="11"/>
  <c r="J1305" i="11"/>
  <c r="H648" i="11"/>
  <c r="I648" i="11"/>
  <c r="J648" i="11"/>
  <c r="H971" i="11"/>
  <c r="I971" i="11"/>
  <c r="J971" i="11"/>
  <c r="H1254" i="11"/>
  <c r="I1254" i="11"/>
  <c r="J1254" i="11"/>
  <c r="H992" i="11"/>
  <c r="I992" i="11"/>
  <c r="J992" i="11"/>
  <c r="H1351" i="11"/>
  <c r="I1351" i="11"/>
  <c r="J1351" i="11"/>
  <c r="H1042" i="11"/>
  <c r="I1042" i="11"/>
  <c r="J1042" i="11"/>
  <c r="H1233" i="11"/>
  <c r="I1233" i="11"/>
  <c r="J1233" i="11"/>
  <c r="H480" i="11"/>
  <c r="I480" i="11"/>
  <c r="J480" i="11"/>
  <c r="H679" i="11"/>
  <c r="I679" i="11"/>
  <c r="J679" i="11"/>
  <c r="H1388" i="11"/>
  <c r="I1388" i="11"/>
  <c r="J1388" i="11"/>
  <c r="H850" i="11"/>
  <c r="I850" i="11"/>
  <c r="J850" i="11"/>
  <c r="H1159" i="11"/>
  <c r="I1159" i="11"/>
  <c r="J1159" i="11"/>
  <c r="H1721" i="11"/>
  <c r="I1721" i="11"/>
  <c r="J1721" i="11"/>
  <c r="H1594" i="11"/>
  <c r="I1594" i="11"/>
  <c r="J1594" i="11"/>
  <c r="H593" i="11"/>
  <c r="I593" i="11"/>
  <c r="J593" i="11"/>
  <c r="H1191" i="11"/>
  <c r="I1191" i="11"/>
  <c r="J1191" i="11"/>
  <c r="H1577" i="11"/>
  <c r="I1577" i="11"/>
  <c r="J1577" i="11"/>
  <c r="H1808" i="11"/>
  <c r="I1808" i="11"/>
  <c r="J1808" i="11"/>
  <c r="H506" i="11"/>
  <c r="I506" i="11"/>
  <c r="J506" i="11"/>
  <c r="H1216" i="11"/>
  <c r="I1216" i="11"/>
  <c r="J1216" i="11"/>
  <c r="H296" i="11"/>
  <c r="I296" i="11"/>
  <c r="J296" i="11"/>
  <c r="H1116" i="11"/>
  <c r="I1116" i="11"/>
  <c r="J1116" i="11"/>
  <c r="H900" i="11"/>
  <c r="I900" i="11"/>
  <c r="J900" i="11"/>
  <c r="H1153" i="11"/>
  <c r="I1153" i="11"/>
  <c r="J1153" i="11"/>
  <c r="H1049" i="11"/>
  <c r="I1049" i="11"/>
  <c r="J1049" i="11"/>
  <c r="H1199" i="11"/>
  <c r="I1199" i="11"/>
  <c r="J1199" i="11"/>
  <c r="H828" i="11"/>
  <c r="I828" i="11"/>
  <c r="J828" i="11"/>
  <c r="H1729" i="11"/>
  <c r="I1729" i="11"/>
  <c r="J1729" i="11"/>
  <c r="H1411" i="11"/>
  <c r="I1411" i="11"/>
  <c r="J1411" i="11"/>
  <c r="H1682" i="11"/>
  <c r="I1682" i="11"/>
  <c r="J1682" i="11"/>
  <c r="H1320" i="11"/>
  <c r="I1320" i="11"/>
  <c r="J1320" i="11"/>
  <c r="H1169" i="11"/>
  <c r="I1169" i="11"/>
  <c r="J1169" i="11"/>
  <c r="H1260" i="11"/>
  <c r="I1260" i="11"/>
  <c r="J1260" i="11"/>
  <c r="H1164" i="11"/>
  <c r="I1164" i="11"/>
  <c r="J1164" i="11"/>
  <c r="H1611" i="11"/>
  <c r="I1611" i="11"/>
  <c r="J1611" i="11"/>
  <c r="H1123" i="11"/>
  <c r="I1123" i="11"/>
  <c r="J1123" i="11"/>
  <c r="H699" i="11"/>
  <c r="I699" i="11"/>
  <c r="J699" i="11"/>
  <c r="H937" i="11"/>
  <c r="I937" i="11"/>
  <c r="J937" i="11"/>
  <c r="H1572" i="11"/>
  <c r="I1572" i="11"/>
  <c r="J1572" i="11"/>
  <c r="H776" i="11"/>
  <c r="I776" i="11"/>
  <c r="J776" i="11"/>
  <c r="H1461" i="11"/>
  <c r="I1461" i="11"/>
  <c r="J1461" i="11"/>
  <c r="H461" i="11"/>
  <c r="I461" i="11"/>
  <c r="J461" i="11"/>
  <c r="H235" i="11"/>
  <c r="I235" i="11"/>
  <c r="J235" i="11"/>
  <c r="H1265" i="11"/>
  <c r="I1265" i="11"/>
  <c r="J1265" i="11"/>
  <c r="H1662" i="11"/>
  <c r="I1662" i="11"/>
  <c r="J1662" i="11"/>
  <c r="H1707" i="11"/>
  <c r="I1707" i="11"/>
  <c r="J1707" i="11"/>
  <c r="H742" i="11"/>
  <c r="I742" i="11"/>
  <c r="J742" i="11"/>
  <c r="H1373" i="11"/>
  <c r="I1373" i="11"/>
  <c r="J1373" i="11"/>
  <c r="H1471" i="11"/>
  <c r="I1471" i="11"/>
  <c r="J1471" i="11"/>
  <c r="H1205" i="11"/>
  <c r="I1205" i="11"/>
  <c r="J1205" i="11"/>
  <c r="H379" i="11"/>
  <c r="I379" i="11"/>
  <c r="J379" i="11"/>
  <c r="H1350" i="11"/>
  <c r="I1350" i="11"/>
  <c r="J1350" i="11"/>
  <c r="H858" i="11"/>
  <c r="I858" i="11"/>
  <c r="J858" i="11"/>
  <c r="H588" i="11"/>
  <c r="I588" i="11"/>
  <c r="J588" i="11"/>
  <c r="H1734" i="11"/>
  <c r="I1734" i="11"/>
  <c r="J1734" i="11"/>
  <c r="H929" i="11"/>
  <c r="I929" i="11"/>
  <c r="J929" i="11"/>
  <c r="H781" i="11"/>
  <c r="I781" i="11"/>
  <c r="J781" i="11"/>
  <c r="H389" i="11"/>
  <c r="I389" i="11"/>
  <c r="J389" i="11"/>
  <c r="H1206" i="11"/>
  <c r="I1206" i="11"/>
  <c r="J1206" i="11"/>
  <c r="H1059" i="11"/>
  <c r="I1059" i="11"/>
  <c r="J1059" i="11"/>
  <c r="H1731" i="11"/>
  <c r="I1731" i="11"/>
  <c r="J1731" i="11"/>
  <c r="H715" i="11"/>
  <c r="I715" i="11"/>
  <c r="J715" i="11"/>
  <c r="H532" i="11"/>
  <c r="I532" i="11"/>
  <c r="J532" i="11"/>
  <c r="H1000" i="11"/>
  <c r="I1000" i="11"/>
  <c r="J1000" i="11"/>
  <c r="H364" i="11"/>
  <c r="I364" i="11"/>
  <c r="J364" i="11"/>
  <c r="H735" i="11"/>
  <c r="I735" i="11"/>
  <c r="J735" i="11"/>
  <c r="H221" i="11"/>
  <c r="I221" i="11"/>
  <c r="J221" i="11"/>
  <c r="H1124" i="11"/>
  <c r="I1124" i="11"/>
  <c r="J1124" i="11"/>
  <c r="H426" i="11"/>
  <c r="I426" i="11"/>
  <c r="J426" i="11"/>
  <c r="H951" i="11"/>
  <c r="I951" i="11"/>
  <c r="J951" i="11"/>
  <c r="H1214" i="11"/>
  <c r="I1214" i="11"/>
  <c r="J1214" i="11"/>
  <c r="H432" i="11"/>
  <c r="I432" i="11"/>
  <c r="J432" i="11"/>
  <c r="H1187" i="11"/>
  <c r="I1187" i="11"/>
  <c r="J1187" i="11"/>
  <c r="H915" i="11"/>
  <c r="I915" i="11"/>
  <c r="J915" i="11"/>
  <c r="H298" i="11"/>
  <c r="I298" i="11"/>
  <c r="J298" i="11"/>
  <c r="H1565" i="11"/>
  <c r="I1565" i="11"/>
  <c r="J1565" i="11"/>
  <c r="H1193" i="11"/>
  <c r="I1193" i="11"/>
  <c r="J1193" i="11"/>
  <c r="H1177" i="11"/>
  <c r="I1177" i="11"/>
  <c r="J1177" i="11"/>
  <c r="H990" i="11"/>
  <c r="I990" i="11"/>
  <c r="J990" i="11"/>
  <c r="H1387" i="11"/>
  <c r="I1387" i="11"/>
  <c r="J1387" i="11"/>
  <c r="H583" i="11"/>
  <c r="I583" i="11"/>
  <c r="J583" i="11"/>
  <c r="H692" i="11"/>
  <c r="I692" i="11"/>
  <c r="J692" i="11"/>
  <c r="H1093" i="11"/>
  <c r="I1093" i="11"/>
  <c r="J1093" i="11"/>
  <c r="H1758" i="11"/>
  <c r="I1758" i="11"/>
  <c r="J1758" i="11"/>
  <c r="H632" i="11"/>
  <c r="I632" i="11"/>
  <c r="J632" i="11"/>
  <c r="H443" i="11"/>
  <c r="I443" i="11"/>
  <c r="J443" i="11"/>
  <c r="H711" i="11"/>
  <c r="I711" i="11"/>
  <c r="J711" i="11"/>
  <c r="H1447" i="11"/>
  <c r="I1447" i="11"/>
  <c r="J1447" i="11"/>
  <c r="H1022" i="11"/>
  <c r="I1022" i="11"/>
  <c r="J1022" i="11"/>
  <c r="H440" i="11"/>
  <c r="I440" i="11"/>
  <c r="J440" i="11"/>
  <c r="H876" i="11"/>
  <c r="I876" i="11"/>
  <c r="J876" i="11"/>
  <c r="H477" i="11"/>
  <c r="I477" i="11"/>
  <c r="J477" i="11"/>
  <c r="H979" i="11"/>
  <c r="I979" i="11"/>
  <c r="J979" i="11"/>
  <c r="H1766" i="11"/>
  <c r="I1766" i="11"/>
  <c r="J1766" i="11"/>
  <c r="H425" i="11"/>
  <c r="I425" i="11"/>
  <c r="J425" i="11"/>
  <c r="H1097" i="11"/>
  <c r="I1097" i="11"/>
  <c r="J1097" i="11"/>
  <c r="H816" i="11"/>
  <c r="I816" i="11"/>
  <c r="J816" i="11"/>
  <c r="H227" i="11"/>
  <c r="I227" i="11"/>
  <c r="J227" i="11"/>
  <c r="H1074" i="11"/>
  <c r="I1074" i="11"/>
  <c r="J1074" i="11"/>
  <c r="H1670" i="11"/>
  <c r="I1670" i="11"/>
  <c r="J1670" i="11"/>
  <c r="H764" i="11"/>
  <c r="I764" i="11"/>
  <c r="J764" i="11"/>
  <c r="H1484" i="11"/>
  <c r="I1484" i="11"/>
  <c r="J1484" i="11"/>
  <c r="H1176" i="11"/>
  <c r="I1176" i="11"/>
  <c r="J1176" i="11"/>
  <c r="H882" i="11"/>
  <c r="I882" i="11"/>
  <c r="J882" i="11"/>
  <c r="H848" i="11"/>
  <c r="I848" i="11"/>
  <c r="J848" i="11"/>
  <c r="H282" i="11"/>
  <c r="I282" i="11"/>
  <c r="J282" i="11"/>
  <c r="H1312" i="11"/>
  <c r="I1312" i="11"/>
  <c r="J1312" i="11"/>
  <c r="H1134" i="11"/>
  <c r="I1134" i="11"/>
  <c r="J1134" i="11"/>
  <c r="H1460" i="11"/>
  <c r="I1460" i="11"/>
  <c r="J1460" i="11"/>
  <c r="H682" i="11"/>
  <c r="I682" i="11"/>
  <c r="J682" i="11"/>
  <c r="H619" i="11"/>
  <c r="I619" i="11"/>
  <c r="J619" i="11"/>
  <c r="H395" i="11"/>
  <c r="I395" i="11"/>
  <c r="J395" i="11"/>
  <c r="H329" i="11"/>
  <c r="I329" i="11"/>
  <c r="J329" i="11"/>
  <c r="H521" i="11"/>
  <c r="I521" i="11"/>
  <c r="J521" i="11"/>
  <c r="H1099" i="11"/>
  <c r="I1099" i="11"/>
  <c r="J1099" i="11"/>
  <c r="H731" i="11"/>
  <c r="I731" i="11"/>
  <c r="J731" i="11"/>
  <c r="H838" i="11"/>
  <c r="I838" i="11"/>
  <c r="J838" i="11"/>
  <c r="H1186" i="11"/>
  <c r="I1186" i="11"/>
  <c r="J1186" i="11"/>
  <c r="H630" i="11"/>
  <c r="I630" i="11"/>
  <c r="J630" i="11"/>
  <c r="H32" i="11"/>
  <c r="I32" i="11"/>
  <c r="J32" i="11"/>
  <c r="H61" i="11"/>
  <c r="I61" i="11"/>
  <c r="J61" i="11"/>
  <c r="H134" i="11"/>
  <c r="I134" i="11"/>
  <c r="J134" i="11"/>
  <c r="H186" i="11"/>
  <c r="I186" i="11"/>
  <c r="J186" i="11"/>
  <c r="H519" i="11"/>
  <c r="I519" i="11"/>
  <c r="J519" i="11"/>
  <c r="H226" i="11"/>
  <c r="I226" i="11"/>
  <c r="J226" i="11"/>
  <c r="H209" i="11"/>
  <c r="I209" i="11"/>
  <c r="J209" i="11"/>
  <c r="H44" i="11"/>
  <c r="I44" i="11"/>
  <c r="J44" i="11"/>
  <c r="H165" i="11"/>
  <c r="I165" i="11"/>
  <c r="J165" i="11"/>
  <c r="H268" i="11"/>
  <c r="I268" i="11"/>
  <c r="J268" i="11"/>
  <c r="H113" i="11"/>
  <c r="I113" i="11"/>
  <c r="J113" i="11"/>
  <c r="H640" i="11"/>
  <c r="I640" i="11"/>
  <c r="J640" i="11"/>
  <c r="H1258" i="11"/>
  <c r="I1258" i="11"/>
  <c r="J1258" i="11"/>
  <c r="H184" i="11"/>
  <c r="I184" i="11"/>
  <c r="J184" i="11"/>
  <c r="H155" i="11"/>
  <c r="I155" i="11"/>
  <c r="J155" i="11"/>
  <c r="H172" i="11"/>
  <c r="I172" i="11"/>
  <c r="J172" i="11"/>
  <c r="H572" i="11"/>
  <c r="I572" i="11"/>
  <c r="J572" i="11"/>
  <c r="H721" i="11"/>
  <c r="I721" i="11"/>
  <c r="J721" i="11"/>
  <c r="H34" i="11"/>
  <c r="I34" i="11"/>
  <c r="J34" i="11"/>
  <c r="H110" i="11"/>
  <c r="I110" i="11"/>
  <c r="J110" i="11"/>
  <c r="H75" i="11"/>
  <c r="I75" i="11"/>
  <c r="J75" i="11"/>
  <c r="H236" i="11"/>
  <c r="I236" i="11"/>
  <c r="J236" i="11"/>
  <c r="H301" i="11"/>
  <c r="I301" i="11"/>
  <c r="J301" i="11"/>
  <c r="H248" i="11"/>
  <c r="I248" i="11"/>
  <c r="J248" i="11"/>
  <c r="H179" i="11"/>
  <c r="I179" i="11"/>
  <c r="J179" i="11"/>
  <c r="H275" i="11"/>
  <c r="I275" i="11"/>
  <c r="J275" i="11"/>
  <c r="H291" i="11"/>
  <c r="I291" i="11"/>
  <c r="J291" i="11"/>
  <c r="H397" i="11"/>
  <c r="I397" i="11"/>
  <c r="J397" i="11"/>
  <c r="H178" i="11"/>
  <c r="I178" i="11"/>
  <c r="J178" i="11"/>
  <c r="H294" i="11"/>
  <c r="I294" i="11"/>
  <c r="J294" i="11"/>
  <c r="H269" i="11"/>
  <c r="I269" i="11"/>
  <c r="J269" i="11"/>
  <c r="H125" i="11"/>
  <c r="I125" i="11"/>
  <c r="J125" i="11"/>
  <c r="H64" i="11"/>
  <c r="I64" i="11"/>
  <c r="J64" i="11"/>
  <c r="H222" i="11"/>
  <c r="I222" i="11"/>
  <c r="J222" i="11"/>
  <c r="H137" i="11"/>
  <c r="I137" i="11"/>
  <c r="J137" i="11"/>
  <c r="H174" i="11"/>
  <c r="I174" i="11"/>
  <c r="J174" i="11"/>
  <c r="H510" i="11"/>
  <c r="I510" i="11"/>
  <c r="J510" i="11"/>
  <c r="H21" i="11"/>
  <c r="I21" i="11"/>
  <c r="J21" i="11"/>
  <c r="H70" i="11"/>
  <c r="I70" i="11"/>
  <c r="J70" i="11"/>
  <c r="H198" i="11"/>
  <c r="I198" i="11"/>
  <c r="J198" i="11"/>
  <c r="H135" i="11"/>
  <c r="I135" i="11"/>
  <c r="J135" i="11"/>
  <c r="H1632" i="11"/>
  <c r="I1632" i="11"/>
  <c r="J1632" i="11"/>
  <c r="H59" i="11"/>
  <c r="I59" i="11"/>
  <c r="J59" i="11"/>
  <c r="H333" i="11"/>
  <c r="I333" i="11"/>
  <c r="J333" i="11"/>
  <c r="H452" i="11"/>
  <c r="I452" i="11"/>
  <c r="J452" i="11"/>
  <c r="H492" i="11"/>
  <c r="I492" i="11"/>
  <c r="J492" i="11"/>
  <c r="H129" i="11"/>
  <c r="I129" i="11"/>
  <c r="J129" i="11"/>
  <c r="H433" i="11"/>
  <c r="I433" i="11"/>
  <c r="J433" i="11"/>
  <c r="H95" i="11"/>
  <c r="I95" i="11"/>
  <c r="J95" i="11"/>
  <c r="H349" i="11"/>
  <c r="I349" i="11"/>
  <c r="J349" i="11"/>
  <c r="H541" i="11"/>
  <c r="I541" i="11"/>
  <c r="J541" i="11"/>
  <c r="H190" i="11"/>
  <c r="I190" i="11"/>
  <c r="J190" i="11"/>
  <c r="H86" i="11"/>
  <c r="I86" i="11"/>
  <c r="J86" i="11"/>
  <c r="H300" i="11"/>
  <c r="I300" i="11"/>
  <c r="J300" i="11"/>
  <c r="H163" i="11"/>
  <c r="I163" i="11"/>
  <c r="J163" i="11"/>
  <c r="H647" i="11"/>
  <c r="I647" i="11"/>
  <c r="J647" i="11"/>
  <c r="H90" i="11"/>
  <c r="I90" i="11"/>
  <c r="J90" i="11"/>
  <c r="H447" i="11"/>
  <c r="I447" i="11"/>
  <c r="J447" i="11"/>
  <c r="H1167" i="11"/>
  <c r="I1167" i="11"/>
  <c r="J1167" i="11"/>
  <c r="H969" i="11"/>
  <c r="I969" i="11"/>
  <c r="J969" i="11"/>
  <c r="H1714" i="11"/>
  <c r="I1714" i="11"/>
  <c r="J1714" i="11"/>
  <c r="H693" i="11"/>
  <c r="I693" i="11"/>
  <c r="J693" i="11"/>
  <c r="H429" i="11"/>
  <c r="I429" i="11"/>
  <c r="J429" i="11"/>
  <c r="H590" i="11"/>
  <c r="I590" i="11"/>
  <c r="J590" i="11"/>
  <c r="H1278" i="11"/>
  <c r="I1278" i="11"/>
  <c r="J1278" i="11"/>
  <c r="H87" i="11"/>
  <c r="I87" i="11"/>
  <c r="J87" i="11"/>
  <c r="H1188" i="11"/>
  <c r="I1188" i="11"/>
  <c r="J1188" i="11"/>
  <c r="H808" i="11"/>
  <c r="I808" i="11"/>
  <c r="J808" i="11"/>
  <c r="H1158" i="11"/>
  <c r="I1158" i="11"/>
  <c r="J1158" i="11"/>
  <c r="H307" i="11"/>
  <c r="I307" i="11"/>
  <c r="J307" i="11"/>
  <c r="H1691" i="11"/>
  <c r="I1691" i="11"/>
  <c r="J1691" i="11"/>
  <c r="H881" i="11"/>
  <c r="I881" i="11"/>
  <c r="J881" i="11"/>
  <c r="H866" i="11"/>
  <c r="I866" i="11"/>
  <c r="J866" i="11"/>
  <c r="H1583" i="11"/>
  <c r="I1583" i="11"/>
  <c r="J1583" i="11"/>
  <c r="H177" i="11"/>
  <c r="I177" i="11"/>
  <c r="J177" i="11"/>
  <c r="H252" i="11"/>
  <c r="I252" i="11"/>
  <c r="J252" i="11"/>
  <c r="H278" i="11"/>
  <c r="I278" i="11"/>
  <c r="J278" i="11"/>
  <c r="H341" i="11"/>
  <c r="I341" i="11"/>
  <c r="J341" i="11"/>
  <c r="H128" i="11"/>
  <c r="I128" i="11"/>
  <c r="J128" i="11"/>
  <c r="H645" i="11"/>
  <c r="I645" i="11"/>
  <c r="J645" i="11"/>
  <c r="H730" i="11"/>
  <c r="I730" i="11"/>
  <c r="J730" i="11"/>
  <c r="H335" i="11"/>
  <c r="I335" i="11"/>
  <c r="J335" i="11"/>
  <c r="H460" i="11"/>
  <c r="I460" i="11"/>
  <c r="J460" i="11"/>
  <c r="H533" i="11"/>
  <c r="I533" i="11"/>
  <c r="J533" i="11"/>
  <c r="H497" i="11"/>
  <c r="I497" i="11"/>
  <c r="J497" i="11"/>
  <c r="H1221" i="11"/>
  <c r="I1221" i="11"/>
  <c r="J1221" i="11"/>
  <c r="H1110" i="11"/>
  <c r="I1110" i="11"/>
  <c r="J1110" i="11"/>
  <c r="H578" i="11"/>
  <c r="I578" i="11"/>
  <c r="J578" i="11"/>
  <c r="H313" i="11"/>
  <c r="I313" i="11"/>
  <c r="J313" i="11"/>
  <c r="H595" i="11"/>
  <c r="I595" i="11"/>
  <c r="J595" i="11"/>
  <c r="H883" i="11"/>
  <c r="I883" i="11"/>
  <c r="J883" i="11"/>
  <c r="H531" i="11"/>
  <c r="I531" i="11"/>
  <c r="J531" i="11"/>
  <c r="H514" i="11"/>
  <c r="I514" i="11"/>
  <c r="J514" i="11"/>
  <c r="H1643" i="11"/>
  <c r="I1643" i="11"/>
  <c r="J1643" i="11"/>
  <c r="H1815" i="11"/>
  <c r="I1815" i="11"/>
  <c r="J1815" i="11"/>
  <c r="H938" i="11"/>
  <c r="I938" i="11"/>
  <c r="J938" i="11"/>
  <c r="H1030" i="11"/>
  <c r="I1030" i="11"/>
  <c r="J1030" i="11"/>
  <c r="H1012" i="11"/>
  <c r="I1012" i="11"/>
  <c r="J1012" i="11"/>
  <c r="H233" i="11"/>
  <c r="I233" i="11"/>
  <c r="J233" i="11"/>
  <c r="H605" i="11"/>
  <c r="I605" i="11"/>
  <c r="J605" i="11"/>
  <c r="H1864" i="11"/>
  <c r="I1864" i="11"/>
  <c r="J1864" i="11"/>
  <c r="H1354" i="11"/>
  <c r="I1354" i="11"/>
  <c r="J1354" i="11"/>
  <c r="H1468" i="11"/>
  <c r="I1468" i="11"/>
  <c r="J1468" i="11"/>
  <c r="H414" i="11"/>
  <c r="I414" i="11"/>
  <c r="J414" i="11"/>
  <c r="H728" i="11"/>
  <c r="I728" i="11"/>
  <c r="J728" i="11"/>
  <c r="H796" i="11"/>
  <c r="I796" i="11"/>
  <c r="J796" i="11"/>
  <c r="H575" i="11"/>
  <c r="I575" i="11"/>
  <c r="J575" i="11"/>
  <c r="H358" i="11"/>
  <c r="I358" i="11"/>
  <c r="J358" i="11"/>
  <c r="H980" i="11"/>
  <c r="I980" i="11"/>
  <c r="J980" i="11"/>
  <c r="H792" i="11"/>
  <c r="I792" i="11"/>
  <c r="J792" i="11"/>
  <c r="H218" i="11"/>
  <c r="I218" i="11"/>
  <c r="J218" i="11"/>
  <c r="H214" i="11"/>
  <c r="I214" i="11"/>
  <c r="J214" i="11"/>
  <c r="H538" i="11"/>
  <c r="I538" i="11"/>
  <c r="J538" i="11"/>
  <c r="H67" i="11"/>
  <c r="I67" i="11"/>
  <c r="J67" i="11"/>
  <c r="H953" i="11"/>
  <c r="I953" i="11"/>
  <c r="J953" i="11"/>
  <c r="H205" i="11"/>
  <c r="I205" i="11"/>
  <c r="J205" i="11"/>
  <c r="H631" i="11"/>
  <c r="I631" i="11"/>
  <c r="J631" i="11"/>
  <c r="H842" i="11"/>
  <c r="I842" i="11"/>
  <c r="J842" i="11"/>
  <c r="H637" i="11"/>
  <c r="I637" i="11"/>
  <c r="J637" i="11"/>
  <c r="H780" i="11"/>
  <c r="I780" i="11"/>
  <c r="J780" i="11"/>
  <c r="H1852" i="11"/>
  <c r="I1852" i="11"/>
  <c r="J1852" i="11"/>
  <c r="H26" i="11"/>
  <c r="I26" i="11"/>
  <c r="J26" i="11"/>
  <c r="H899" i="11"/>
  <c r="I899" i="11"/>
  <c r="J899" i="11"/>
  <c r="H636" i="11"/>
  <c r="I636" i="11"/>
  <c r="J636" i="11"/>
  <c r="H160" i="11"/>
  <c r="I160" i="11"/>
  <c r="J160" i="11"/>
  <c r="H1086" i="11"/>
  <c r="I1086" i="11"/>
  <c r="J1086" i="11"/>
  <c r="H381" i="11"/>
  <c r="I381" i="11"/>
  <c r="J381" i="11"/>
  <c r="H1209" i="11"/>
  <c r="I1209" i="11"/>
  <c r="J1209" i="11"/>
  <c r="H1359" i="11"/>
  <c r="I1359" i="11"/>
  <c r="J1359" i="11"/>
  <c r="H1212" i="11"/>
  <c r="I1212" i="11"/>
  <c r="J1212" i="11"/>
  <c r="H535" i="11"/>
  <c r="I535" i="11"/>
  <c r="J535" i="11"/>
  <c r="H202" i="11"/>
  <c r="I202" i="11"/>
  <c r="J202" i="11"/>
  <c r="H1444" i="11"/>
  <c r="I1444" i="11"/>
  <c r="J1444" i="11"/>
  <c r="H388" i="11"/>
  <c r="I388" i="11"/>
  <c r="J388" i="11"/>
  <c r="H623" i="11"/>
  <c r="I623" i="11"/>
  <c r="J623" i="11"/>
  <c r="H111" i="11"/>
  <c r="I111" i="11"/>
  <c r="J111" i="11"/>
  <c r="H1007" i="11"/>
  <c r="I1007" i="11"/>
  <c r="J1007" i="11"/>
  <c r="H1121" i="11"/>
  <c r="I1121" i="11"/>
  <c r="J1121" i="11"/>
  <c r="H1838" i="11"/>
  <c r="I1838" i="11"/>
  <c r="J1838" i="11"/>
  <c r="H977" i="11"/>
  <c r="I977" i="11"/>
  <c r="J977" i="11"/>
  <c r="H1080" i="11"/>
  <c r="I1080" i="11"/>
  <c r="J1080" i="11"/>
  <c r="H1612" i="11"/>
  <c r="I1612" i="11"/>
  <c r="J1612" i="11"/>
  <c r="H1220" i="11"/>
  <c r="I1220" i="11"/>
  <c r="J1220" i="11"/>
  <c r="H927" i="11"/>
  <c r="I927" i="11"/>
  <c r="J927" i="11"/>
  <c r="H1024" i="11"/>
  <c r="I1024" i="11"/>
  <c r="J1024" i="11"/>
  <c r="H701" i="11"/>
  <c r="I701" i="11"/>
  <c r="J701" i="11"/>
  <c r="H253" i="11"/>
  <c r="I253" i="11"/>
  <c r="J253" i="11"/>
  <c r="H827" i="11"/>
  <c r="I827" i="11"/>
  <c r="J827" i="11"/>
  <c r="H507" i="11"/>
  <c r="I507" i="11"/>
  <c r="J507" i="11"/>
  <c r="H1663" i="11"/>
  <c r="I1663" i="11"/>
  <c r="J1663" i="11"/>
  <c r="H558" i="11"/>
  <c r="I558" i="11"/>
  <c r="J558" i="11"/>
  <c r="H1072" i="11"/>
  <c r="I1072" i="11"/>
  <c r="J1072" i="11"/>
  <c r="H812" i="11"/>
  <c r="I812" i="11"/>
  <c r="J812" i="11"/>
  <c r="H1421" i="11"/>
  <c r="I1421" i="11"/>
  <c r="J1421" i="11"/>
  <c r="H922" i="11"/>
  <c r="I922" i="11"/>
  <c r="J922" i="11"/>
  <c r="H1315" i="11"/>
  <c r="I1315" i="11"/>
  <c r="J1315" i="11"/>
  <c r="H1317" i="11"/>
  <c r="I1317" i="11"/>
  <c r="J1317" i="11"/>
  <c r="H1560" i="11"/>
  <c r="I1560" i="11"/>
  <c r="J1560" i="11"/>
  <c r="H1542" i="11"/>
  <c r="I1542" i="11"/>
  <c r="J1542" i="11"/>
  <c r="H1584" i="11"/>
  <c r="I1584" i="11"/>
  <c r="J1584" i="11"/>
  <c r="H1511" i="11"/>
  <c r="I1511" i="11"/>
  <c r="J1511" i="11"/>
  <c r="H1799" i="11"/>
  <c r="I1799" i="11"/>
  <c r="J1799" i="11"/>
  <c r="H1834" i="11"/>
  <c r="I1834" i="11"/>
  <c r="J1834" i="11"/>
  <c r="H367" i="11"/>
  <c r="I367" i="11"/>
  <c r="J367" i="11"/>
  <c r="H1473" i="11"/>
  <c r="I1473" i="11"/>
  <c r="J1473" i="11"/>
  <c r="H1453" i="11"/>
  <c r="I1453" i="11"/>
  <c r="J1453" i="11"/>
  <c r="H1770" i="11"/>
  <c r="I1770" i="11"/>
  <c r="J1770" i="11"/>
  <c r="H1801" i="11"/>
  <c r="I1801" i="11"/>
  <c r="J1801" i="11"/>
  <c r="H1466" i="11"/>
  <c r="I1466" i="11"/>
  <c r="J1466" i="11"/>
  <c r="H832" i="11"/>
  <c r="I832" i="11"/>
  <c r="J832" i="11"/>
  <c r="H768" i="11"/>
  <c r="I768" i="11"/>
  <c r="J768" i="11"/>
  <c r="H1547" i="11"/>
  <c r="I1547" i="11"/>
  <c r="J1547" i="11"/>
  <c r="H1483" i="11"/>
  <c r="I1483" i="11"/>
  <c r="J1483" i="11"/>
  <c r="H1680" i="11"/>
  <c r="I1680" i="11"/>
  <c r="J1680" i="11"/>
  <c r="H973" i="11"/>
  <c r="I973" i="11"/>
  <c r="J973" i="11"/>
  <c r="H1405" i="11"/>
  <c r="I1405" i="11"/>
  <c r="J1405" i="11"/>
  <c r="H1718" i="11"/>
  <c r="I1718" i="11"/>
  <c r="J1718" i="11"/>
  <c r="H1440" i="11"/>
  <c r="I1440" i="11"/>
  <c r="J1440" i="11"/>
  <c r="H1810" i="11"/>
  <c r="I1810" i="11"/>
  <c r="J1810" i="11"/>
  <c r="H1793" i="11"/>
  <c r="I1793" i="11"/>
  <c r="J1793" i="11"/>
  <c r="H1368" i="11"/>
  <c r="I1368" i="11"/>
  <c r="J1368" i="11"/>
  <c r="H813" i="11"/>
  <c r="I813" i="11"/>
  <c r="J813" i="11"/>
  <c r="H1566" i="11"/>
  <c r="I1566" i="11"/>
  <c r="J1566" i="11"/>
  <c r="H1831" i="11"/>
  <c r="I1831" i="11"/>
  <c r="J1831" i="11"/>
  <c r="H1755" i="11"/>
  <c r="I1755" i="11"/>
  <c r="J1755" i="11"/>
  <c r="H654" i="11"/>
  <c r="I654" i="11"/>
  <c r="J654" i="11"/>
  <c r="H1823" i="11"/>
  <c r="I1823" i="11"/>
  <c r="J1823" i="11"/>
  <c r="H1827" i="11"/>
  <c r="I1827" i="11"/>
  <c r="J1827" i="11"/>
  <c r="H1485" i="11"/>
  <c r="I1485" i="11"/>
  <c r="J1485" i="11"/>
  <c r="H1588" i="11"/>
  <c r="I1588" i="11"/>
  <c r="J1588" i="11"/>
  <c r="H1694" i="11"/>
  <c r="I1694" i="11"/>
  <c r="J1694" i="11"/>
  <c r="H1779" i="11"/>
  <c r="I1779" i="11"/>
  <c r="J1779" i="11"/>
  <c r="H1517" i="11"/>
  <c r="I1517" i="11"/>
  <c r="J1517" i="11"/>
  <c r="H1798" i="11"/>
  <c r="I1798" i="11"/>
  <c r="J1798" i="11"/>
  <c r="H1769" i="11"/>
  <c r="I1769" i="11"/>
  <c r="J1769" i="11"/>
  <c r="H1492" i="11"/>
  <c r="I1492" i="11"/>
  <c r="J1492" i="11"/>
  <c r="H1711" i="11"/>
  <c r="I1711" i="11"/>
  <c r="J1711" i="11"/>
  <c r="H1299" i="11"/>
  <c r="I1299" i="11"/>
  <c r="J1299" i="11"/>
  <c r="H1280" i="11"/>
  <c r="I1280" i="11"/>
  <c r="J1280" i="11"/>
  <c r="H1593" i="11"/>
  <c r="I1593" i="11"/>
  <c r="J1593" i="11"/>
  <c r="H1092" i="11"/>
  <c r="I1092" i="11"/>
  <c r="J1092" i="11"/>
  <c r="H1061" i="11"/>
  <c r="I1061" i="11"/>
  <c r="J1061" i="11"/>
  <c r="H1774" i="11"/>
  <c r="I1774" i="11"/>
  <c r="J1774" i="11"/>
  <c r="H1728" i="11"/>
  <c r="I1728" i="11"/>
  <c r="J1728" i="11"/>
  <c r="H1586" i="11"/>
  <c r="I1586" i="11"/>
  <c r="J1586" i="11"/>
  <c r="H1654" i="11"/>
  <c r="I1654" i="11"/>
  <c r="J1654" i="11"/>
  <c r="H784" i="11"/>
  <c r="I784" i="11"/>
  <c r="J784" i="11"/>
  <c r="H1513" i="11"/>
  <c r="I1513" i="11"/>
  <c r="J1513" i="11"/>
  <c r="H1151" i="11"/>
  <c r="I1151" i="11"/>
  <c r="J1151" i="11"/>
  <c r="H930" i="11"/>
  <c r="I930" i="11"/>
  <c r="J930" i="11"/>
  <c r="H1298" i="11"/>
  <c r="I1298" i="11"/>
  <c r="J1298" i="11"/>
  <c r="H1741" i="11"/>
  <c r="I1741" i="11"/>
  <c r="J1741" i="11"/>
  <c r="H1148" i="11"/>
  <c r="I1148" i="11"/>
  <c r="J1148" i="11"/>
  <c r="H1709" i="11"/>
  <c r="I1709" i="11"/>
  <c r="J1709" i="11"/>
  <c r="H833" i="11"/>
  <c r="I833" i="11"/>
  <c r="J833" i="11"/>
  <c r="H939" i="11"/>
  <c r="I939" i="11"/>
  <c r="J939" i="11"/>
  <c r="H1754" i="11"/>
  <c r="I1754" i="11"/>
  <c r="J1754" i="11"/>
  <c r="H1674" i="11"/>
  <c r="I1674" i="11"/>
  <c r="J1674" i="11"/>
  <c r="H499" i="11"/>
  <c r="I499" i="11"/>
  <c r="J499" i="11"/>
  <c r="H1518" i="11"/>
  <c r="I1518" i="11"/>
  <c r="J1518" i="11"/>
  <c r="H734" i="11"/>
  <c r="I734" i="11"/>
  <c r="J734" i="11"/>
  <c r="H958" i="11"/>
  <c r="I958" i="11"/>
  <c r="J958" i="11"/>
  <c r="H1803" i="11"/>
  <c r="I1803" i="11"/>
  <c r="J1803" i="11"/>
  <c r="H1502" i="11"/>
  <c r="I1502" i="11"/>
  <c r="J1502" i="11"/>
  <c r="H1481" i="11"/>
  <c r="I1481" i="11"/>
  <c r="J1481" i="11"/>
  <c r="H716" i="11"/>
  <c r="I716" i="11"/>
  <c r="J716" i="11"/>
  <c r="H467" i="11"/>
  <c r="I467" i="11"/>
  <c r="J467" i="11"/>
  <c r="H1814" i="11"/>
  <c r="I1814" i="11"/>
  <c r="J1814" i="11"/>
  <c r="H684" i="11"/>
  <c r="I684" i="11"/>
  <c r="J684" i="11"/>
  <c r="H1753" i="11"/>
  <c r="I1753" i="11"/>
  <c r="J1753" i="11"/>
  <c r="H1641" i="11"/>
  <c r="I1641" i="11"/>
  <c r="J1641" i="11"/>
  <c r="H1623" i="11"/>
  <c r="I1623" i="11"/>
  <c r="J1623" i="11"/>
  <c r="H1683" i="11"/>
  <c r="I1683" i="11"/>
  <c r="J1683" i="11"/>
  <c r="H1477" i="11"/>
  <c r="I1477" i="11"/>
  <c r="J1477" i="11"/>
  <c r="H1334" i="11"/>
  <c r="I1334" i="11"/>
  <c r="J1334" i="11"/>
  <c r="H1062" i="11"/>
  <c r="I1062" i="11"/>
  <c r="J1062" i="11"/>
  <c r="H1719" i="11"/>
  <c r="I1719" i="11"/>
  <c r="J1719" i="11"/>
  <c r="H1742" i="11"/>
  <c r="I1742" i="11"/>
  <c r="J1742" i="11"/>
  <c r="H1215" i="11"/>
  <c r="I1215" i="11"/>
  <c r="J1215" i="11"/>
  <c r="H481" i="11"/>
  <c r="I481" i="11"/>
  <c r="J481" i="11"/>
  <c r="H1829" i="11"/>
  <c r="I1829" i="11"/>
  <c r="J1829" i="11"/>
  <c r="H1609" i="11"/>
  <c r="I1609" i="11"/>
  <c r="J1609" i="11"/>
  <c r="H1723" i="11"/>
  <c r="I1723" i="11"/>
  <c r="J1723" i="11"/>
  <c r="H1083" i="11"/>
  <c r="I1083" i="11"/>
  <c r="J1083" i="11"/>
  <c r="H1756" i="11"/>
  <c r="I1756" i="11"/>
  <c r="J1756" i="11"/>
  <c r="H935" i="11"/>
  <c r="I935" i="11"/>
  <c r="J935" i="11"/>
  <c r="H799" i="11"/>
  <c r="I799" i="11"/>
  <c r="J799" i="11"/>
  <c r="H807" i="11"/>
  <c r="I807" i="11"/>
  <c r="J807" i="11"/>
  <c r="H1431" i="11"/>
  <c r="I1431" i="11"/>
  <c r="J1431" i="11"/>
  <c r="H1393" i="11"/>
  <c r="I1393" i="11"/>
  <c r="J1393" i="11"/>
  <c r="H1791" i="11"/>
  <c r="I1791" i="11"/>
  <c r="J1791" i="11"/>
  <c r="H1250" i="11"/>
  <c r="I1250" i="11"/>
  <c r="J1250" i="11"/>
  <c r="H1428" i="11"/>
  <c r="I1428" i="11"/>
  <c r="J1428" i="11"/>
  <c r="H1031" i="11"/>
  <c r="I1031" i="11"/>
  <c r="J1031" i="11"/>
  <c r="H1563" i="11"/>
  <c r="I1563" i="11"/>
  <c r="J1563" i="11"/>
  <c r="H1664" i="11"/>
  <c r="I1664" i="11"/>
  <c r="J1664" i="11"/>
  <c r="H1667" i="11"/>
  <c r="I1667" i="11"/>
  <c r="J1667" i="11"/>
  <c r="H1688" i="11"/>
  <c r="I1688" i="11"/>
  <c r="J1688" i="11"/>
  <c r="H1243" i="11"/>
  <c r="I1243" i="11"/>
  <c r="J1243" i="11"/>
  <c r="H556" i="11"/>
  <c r="I556" i="11"/>
  <c r="J556" i="11"/>
  <c r="H1551" i="11"/>
  <c r="I1551" i="11"/>
  <c r="J1551" i="11"/>
  <c r="H1397" i="11"/>
  <c r="I1397" i="11"/>
  <c r="J1397" i="11"/>
  <c r="H1693" i="11"/>
  <c r="I1693" i="11"/>
  <c r="J1693" i="11"/>
  <c r="H1858" i="11"/>
  <c r="I1858" i="11"/>
  <c r="J1858" i="11"/>
  <c r="H1041" i="11"/>
  <c r="I1041" i="11"/>
  <c r="J1041" i="11"/>
  <c r="H1561" i="11"/>
  <c r="I1561" i="11"/>
  <c r="J1561" i="11"/>
  <c r="H1282" i="11"/>
  <c r="I1282" i="11"/>
  <c r="J1282" i="11"/>
  <c r="H1152" i="11"/>
  <c r="I1152" i="11"/>
  <c r="J1152" i="11"/>
  <c r="H1375" i="11"/>
  <c r="I1375" i="11"/>
  <c r="J1375" i="11"/>
  <c r="H719" i="11"/>
  <c r="I719" i="11"/>
  <c r="J719" i="11"/>
  <c r="H1488" i="11"/>
  <c r="I1488" i="11"/>
  <c r="J1488" i="11"/>
  <c r="H1297" i="11"/>
  <c r="I1297" i="11"/>
  <c r="J1297" i="11"/>
  <c r="H1580" i="11"/>
  <c r="I1580" i="11"/>
  <c r="J1580" i="11"/>
  <c r="H1295" i="11"/>
  <c r="I1295" i="11"/>
  <c r="J1295" i="11"/>
  <c r="H1805" i="11"/>
  <c r="I1805" i="11"/>
  <c r="J1805" i="11"/>
  <c r="H989" i="11"/>
  <c r="I989" i="11"/>
  <c r="J989" i="11"/>
  <c r="H1451" i="11"/>
  <c r="I1451" i="11"/>
  <c r="J1451" i="11"/>
  <c r="H1119" i="11"/>
  <c r="I1119" i="11"/>
  <c r="J1119" i="11"/>
  <c r="H1595" i="11"/>
  <c r="I1595" i="11"/>
  <c r="J1595" i="11"/>
  <c r="H1785" i="11"/>
  <c r="I1785" i="11"/>
  <c r="J1785" i="11"/>
  <c r="H1690" i="11"/>
  <c r="I1690" i="11"/>
  <c r="J1690" i="11"/>
  <c r="H1706" i="11"/>
  <c r="I1706" i="11"/>
  <c r="J1706" i="11"/>
  <c r="H1414" i="11"/>
  <c r="I1414" i="11"/>
  <c r="J1414" i="11"/>
  <c r="H1675" i="11"/>
  <c r="I1675" i="11"/>
  <c r="J1675" i="11"/>
  <c r="H1781" i="11"/>
  <c r="I1781" i="11"/>
  <c r="J1781" i="11"/>
  <c r="H1816" i="11"/>
  <c r="I1816" i="11"/>
  <c r="J1816" i="11"/>
  <c r="H690" i="11"/>
  <c r="I690" i="11"/>
  <c r="J690" i="11"/>
  <c r="H1848" i="11"/>
  <c r="I1848" i="11"/>
  <c r="J1848" i="11"/>
  <c r="H1860" i="11"/>
  <c r="I1860" i="11"/>
  <c r="J1860" i="11"/>
  <c r="H633" i="11"/>
  <c r="I633" i="11"/>
  <c r="J633" i="11"/>
  <c r="H616" i="11"/>
  <c r="I616" i="11"/>
  <c r="J616" i="11"/>
  <c r="H1817" i="11"/>
  <c r="I1817" i="11"/>
  <c r="J1817" i="11"/>
  <c r="H746" i="11"/>
  <c r="I746" i="11"/>
  <c r="J746" i="11"/>
  <c r="H1189" i="11"/>
  <c r="I1189" i="11"/>
  <c r="J1189" i="11"/>
  <c r="H1023" i="11"/>
  <c r="I1023" i="11"/>
  <c r="J1023" i="11"/>
  <c r="H1783" i="11"/>
  <c r="I1783" i="11"/>
  <c r="J1783" i="11"/>
  <c r="H840" i="11"/>
  <c r="I840" i="11"/>
  <c r="J840" i="11"/>
  <c r="H1404" i="11"/>
  <c r="I1404" i="11"/>
  <c r="J1404" i="11"/>
  <c r="H1856" i="11"/>
  <c r="I1856" i="11"/>
  <c r="J1856" i="11"/>
  <c r="H901" i="11"/>
  <c r="I901" i="11"/>
  <c r="J901" i="11"/>
  <c r="H1452" i="11"/>
  <c r="I1452" i="11"/>
  <c r="J1452" i="11"/>
  <c r="H1026" i="11"/>
  <c r="I1026" i="11"/>
  <c r="J1026" i="11"/>
  <c r="H1665" i="11"/>
  <c r="I1665" i="11"/>
  <c r="J1665" i="11"/>
  <c r="H1794" i="11"/>
  <c r="I1794" i="11"/>
  <c r="J1794" i="11"/>
  <c r="H1596" i="11"/>
  <c r="I1596" i="11"/>
  <c r="J1596" i="11"/>
  <c r="H712" i="11"/>
  <c r="I712" i="11"/>
  <c r="J712" i="11"/>
  <c r="H886" i="11"/>
  <c r="I886" i="11"/>
  <c r="J886" i="11"/>
  <c r="H1438" i="11"/>
  <c r="I1438" i="11"/>
  <c r="J1438" i="11"/>
  <c r="H1155" i="11"/>
  <c r="I1155" i="11"/>
  <c r="J1155" i="11"/>
  <c r="H1850" i="11"/>
  <c r="I1850" i="11"/>
  <c r="J1850" i="11"/>
  <c r="H1653" i="11"/>
  <c r="I1653" i="11"/>
  <c r="J1653" i="11"/>
  <c r="H1306" i="11"/>
  <c r="I1306" i="11"/>
  <c r="J1306" i="11"/>
  <c r="H1660" i="11"/>
  <c r="I1660" i="11"/>
  <c r="J1660" i="11"/>
  <c r="H1633" i="11"/>
  <c r="I1633" i="11"/>
  <c r="J1633" i="11"/>
  <c r="H1720" i="11"/>
  <c r="I1720" i="11"/>
  <c r="J1720" i="11"/>
  <c r="H1659" i="11"/>
  <c r="I1659" i="11"/>
  <c r="J1659" i="11"/>
  <c r="H1851" i="11"/>
  <c r="I1851" i="11"/>
  <c r="J1851" i="11"/>
  <c r="H1228" i="11"/>
  <c r="I1228" i="11"/>
  <c r="J1228" i="11"/>
  <c r="H1133" i="11"/>
  <c r="I1133" i="11"/>
  <c r="J1133" i="11"/>
  <c r="H1747" i="11"/>
  <c r="I1747" i="11"/>
  <c r="J1747" i="11"/>
  <c r="H1082" i="11"/>
  <c r="I1082" i="11"/>
  <c r="J1082" i="11"/>
  <c r="H810" i="11"/>
  <c r="I810" i="11"/>
  <c r="J810" i="11"/>
  <c r="H1008" i="11"/>
  <c r="I1008" i="11"/>
  <c r="J1008" i="11"/>
  <c r="H1545" i="11"/>
  <c r="I1545" i="11"/>
  <c r="J1545" i="11"/>
  <c r="H1420" i="11"/>
  <c r="I1420" i="11"/>
  <c r="J1420" i="11"/>
  <c r="H1480" i="11"/>
  <c r="I1480" i="11"/>
  <c r="J1480" i="11"/>
  <c r="H1102" i="11"/>
  <c r="I1102" i="11"/>
  <c r="J1102" i="11"/>
  <c r="H1787" i="11"/>
  <c r="I1787" i="11"/>
  <c r="J1787" i="11"/>
  <c r="H1621" i="11"/>
  <c r="I1621" i="11"/>
  <c r="J1621" i="11"/>
  <c r="H1458" i="11"/>
  <c r="I1458" i="11"/>
  <c r="J1458" i="11"/>
  <c r="H1522" i="11"/>
  <c r="I1522" i="11"/>
  <c r="J1522" i="11"/>
  <c r="H1173" i="11"/>
  <c r="I1173" i="11"/>
  <c r="J1173" i="11"/>
  <c r="H964" i="11"/>
  <c r="I964" i="11"/>
  <c r="J964" i="11"/>
  <c r="H793" i="11"/>
  <c r="I793" i="11"/>
  <c r="J793" i="11"/>
  <c r="H1150" i="11"/>
  <c r="I1150" i="11"/>
  <c r="J1150" i="11"/>
  <c r="H1367" i="11"/>
  <c r="I1367" i="11"/>
  <c r="J1367" i="11"/>
  <c r="H1325" i="11"/>
  <c r="I1325" i="11"/>
  <c r="J1325" i="11"/>
  <c r="H1088" i="11"/>
  <c r="I1088" i="11"/>
  <c r="J1088" i="11"/>
  <c r="H1845" i="11"/>
  <c r="I1845" i="11"/>
  <c r="J1845" i="11"/>
  <c r="H8" i="11"/>
  <c r="I8" i="11"/>
  <c r="J8" i="11"/>
  <c r="H1449" i="11"/>
  <c r="I1449" i="11"/>
  <c r="J1449" i="11"/>
  <c r="H1782" i="11"/>
  <c r="I1782" i="11"/>
  <c r="J1782" i="11"/>
  <c r="H1424" i="11"/>
  <c r="I1424" i="11"/>
  <c r="J1424" i="11"/>
  <c r="H457" i="11"/>
  <c r="I457" i="11"/>
  <c r="J457" i="11"/>
  <c r="H639" i="11"/>
  <c r="I639" i="11"/>
  <c r="J639" i="11"/>
  <c r="H1407" i="11"/>
  <c r="I1407" i="11"/>
  <c r="J1407" i="11"/>
  <c r="H1554" i="11"/>
  <c r="I1554" i="11"/>
  <c r="J1554" i="11"/>
  <c r="H747" i="11"/>
  <c r="I747" i="11"/>
  <c r="J747" i="11"/>
  <c r="H1549" i="11"/>
  <c r="I1549" i="11"/>
  <c r="J1549" i="11"/>
  <c r="H1239" i="11"/>
  <c r="I1239" i="11"/>
  <c r="J1239" i="11"/>
  <c r="H1847" i="11"/>
  <c r="I1847" i="11"/>
  <c r="J1847" i="11"/>
  <c r="H1708" i="11"/>
  <c r="I1708" i="11"/>
  <c r="J1708" i="11"/>
  <c r="H1223" i="11"/>
  <c r="I1223" i="11"/>
  <c r="J1223" i="11"/>
  <c r="H826" i="11"/>
  <c r="I826" i="11"/>
  <c r="J826" i="11"/>
  <c r="H486" i="11"/>
  <c r="I486" i="11"/>
  <c r="J486" i="11"/>
  <c r="H1382" i="11"/>
  <c r="I1382" i="11"/>
  <c r="J1382" i="11"/>
  <c r="H1063" i="11"/>
  <c r="I1063" i="11"/>
  <c r="J1063" i="11"/>
  <c r="H375" i="11"/>
  <c r="I375" i="11"/>
  <c r="J375" i="11"/>
  <c r="H1259" i="11"/>
  <c r="I1259" i="11"/>
  <c r="J1259" i="11"/>
  <c r="H1143" i="11"/>
  <c r="I1143" i="11"/>
  <c r="J1143" i="11"/>
  <c r="H1322" i="11"/>
  <c r="I1322" i="11"/>
  <c r="J1322" i="11"/>
  <c r="H1021" i="11"/>
  <c r="I1021" i="11"/>
  <c r="J1021" i="11"/>
  <c r="H965" i="11"/>
  <c r="I965" i="11"/>
  <c r="J965" i="11"/>
  <c r="H1318" i="11"/>
  <c r="I1318" i="11"/>
  <c r="J1318" i="11"/>
  <c r="H15" i="11"/>
  <c r="I15" i="11"/>
  <c r="J15" i="11"/>
  <c r="H1575" i="11"/>
  <c r="I1575" i="11"/>
  <c r="J1575" i="11"/>
  <c r="H1240" i="11"/>
  <c r="I1240" i="11"/>
  <c r="J1240" i="11"/>
  <c r="H819" i="11"/>
  <c r="I819" i="11"/>
  <c r="J819" i="11"/>
  <c r="H1013" i="11"/>
  <c r="I1013" i="11"/>
  <c r="J1013" i="11"/>
  <c r="H1156" i="11"/>
  <c r="I1156" i="11"/>
  <c r="J1156" i="11"/>
  <c r="H1524" i="11"/>
  <c r="I1524" i="11"/>
  <c r="J1524" i="11"/>
  <c r="H960" i="11"/>
  <c r="I960" i="11"/>
  <c r="J960" i="11"/>
  <c r="H1348" i="11"/>
  <c r="I1348" i="11"/>
  <c r="J1348" i="11"/>
  <c r="H7" i="11"/>
  <c r="I7" i="11"/>
  <c r="J7" i="11"/>
  <c r="H963" i="11"/>
  <c r="I963" i="11"/>
  <c r="J963" i="11"/>
  <c r="H737" i="11"/>
  <c r="I737" i="11"/>
  <c r="J737" i="11"/>
  <c r="H585" i="11"/>
  <c r="I585" i="11"/>
  <c r="J585" i="11"/>
  <c r="H1573" i="11"/>
  <c r="I1573" i="11"/>
  <c r="J1573" i="11"/>
  <c r="H568" i="11"/>
  <c r="I568" i="11"/>
  <c r="J568" i="11"/>
  <c r="H1335" i="11"/>
  <c r="I1335" i="11"/>
  <c r="J1335" i="11"/>
  <c r="H1067" i="11"/>
  <c r="I1067" i="11"/>
  <c r="J1067" i="11"/>
  <c r="H458" i="11"/>
  <c r="I458" i="11"/>
  <c r="J458" i="11"/>
  <c r="H1114" i="11"/>
  <c r="I1114" i="11"/>
  <c r="J1114" i="11"/>
  <c r="H940" i="11"/>
  <c r="I940" i="11"/>
  <c r="J940" i="11"/>
  <c r="H1327" i="11"/>
  <c r="I1327" i="11"/>
  <c r="J1327" i="11"/>
  <c r="H1064" i="11"/>
  <c r="I1064" i="11"/>
  <c r="J1064" i="11"/>
  <c r="H778" i="11"/>
  <c r="I778" i="11"/>
  <c r="J778" i="11"/>
  <c r="H547" i="11"/>
  <c r="I547" i="11"/>
  <c r="J547" i="11"/>
  <c r="H1530" i="11"/>
  <c r="I1530" i="11"/>
  <c r="J1530" i="11"/>
  <c r="H272" i="11"/>
  <c r="I272" i="11"/>
  <c r="J272" i="11"/>
  <c r="H877" i="11"/>
  <c r="I877" i="11"/>
  <c r="J877" i="11"/>
  <c r="H1332" i="11"/>
  <c r="I1332" i="11"/>
  <c r="J1332" i="11"/>
  <c r="H1379" i="11"/>
  <c r="I1379" i="11"/>
  <c r="J1379" i="11"/>
  <c r="H1592" i="11"/>
  <c r="I1592" i="11"/>
  <c r="J1592" i="11"/>
  <c r="H696" i="11"/>
  <c r="I696" i="11"/>
  <c r="J696" i="11"/>
  <c r="H1582" i="11"/>
  <c r="I1582" i="11"/>
  <c r="J1582" i="11"/>
  <c r="H1500" i="11"/>
  <c r="I1500" i="11"/>
  <c r="J1500" i="11"/>
  <c r="H1294" i="11"/>
  <c r="I1294" i="11"/>
  <c r="J1294" i="11"/>
  <c r="H1202" i="11"/>
  <c r="I1202" i="11"/>
  <c r="J1202" i="11"/>
  <c r="H1700" i="11"/>
  <c r="I1700" i="11"/>
  <c r="J1700" i="11"/>
  <c r="H598" i="11"/>
  <c r="I598" i="11"/>
  <c r="J598" i="11"/>
  <c r="H1528" i="11"/>
  <c r="I1528" i="11"/>
  <c r="J1528" i="11"/>
  <c r="H1634" i="11"/>
  <c r="I1634" i="11"/>
  <c r="J1634" i="11"/>
  <c r="H295" i="11"/>
  <c r="I295" i="11"/>
  <c r="J295" i="11"/>
  <c r="H1772" i="11"/>
  <c r="I1772" i="11"/>
  <c r="J1772" i="11"/>
  <c r="H1370" i="11"/>
  <c r="I1370" i="11"/>
  <c r="J1370" i="11"/>
  <c r="H1310" i="11"/>
  <c r="I1310" i="11"/>
  <c r="J1310" i="11"/>
  <c r="H509" i="11"/>
  <c r="I509" i="11"/>
  <c r="J509" i="11"/>
  <c r="H1128" i="11"/>
  <c r="I1128" i="11"/>
  <c r="J1128" i="11"/>
  <c r="H570" i="11"/>
  <c r="I570" i="11"/>
  <c r="J570" i="11"/>
  <c r="H1697" i="11"/>
  <c r="I1697" i="11"/>
  <c r="J1697" i="11"/>
  <c r="H1713" i="11"/>
  <c r="I1713" i="11"/>
  <c r="J1713" i="11"/>
  <c r="H1235" i="11"/>
  <c r="I1235" i="11"/>
  <c r="J1235" i="11"/>
  <c r="H896" i="11"/>
  <c r="I896" i="11"/>
  <c r="J896" i="11"/>
  <c r="H1336" i="11"/>
  <c r="I1336" i="11"/>
  <c r="J1336" i="11"/>
  <c r="H884" i="11"/>
  <c r="I884" i="11"/>
  <c r="J884" i="11"/>
  <c r="H1604" i="11"/>
  <c r="I1604" i="11"/>
  <c r="J1604" i="11"/>
  <c r="H1376" i="11"/>
  <c r="I1376" i="11"/>
  <c r="J1376" i="11"/>
  <c r="H1557" i="11"/>
  <c r="I1557" i="11"/>
  <c r="J1557" i="11"/>
  <c r="H718" i="11"/>
  <c r="I718" i="11"/>
  <c r="J718" i="11"/>
  <c r="H1394" i="11"/>
  <c r="I1394" i="11"/>
  <c r="J1394" i="11"/>
  <c r="H1341" i="11"/>
  <c r="I1341" i="11"/>
  <c r="J1341" i="11"/>
  <c r="H851" i="11"/>
  <c r="I851" i="11"/>
  <c r="J851" i="11"/>
  <c r="H1416" i="11"/>
  <c r="I1416" i="11"/>
  <c r="J1416" i="11"/>
  <c r="H1381" i="11"/>
  <c r="I1381" i="11"/>
  <c r="J1381" i="11"/>
  <c r="H1752" i="11"/>
  <c r="I1752" i="11"/>
  <c r="J1752" i="11"/>
  <c r="H1105" i="11"/>
  <c r="I1105" i="11"/>
  <c r="J1105" i="11"/>
  <c r="H496" i="11"/>
  <c r="I496" i="11"/>
  <c r="J496" i="11"/>
  <c r="H1536" i="11"/>
  <c r="I1536" i="11"/>
  <c r="J1536" i="11"/>
  <c r="H704" i="11"/>
  <c r="I704" i="11"/>
  <c r="J704" i="11"/>
  <c r="H1319" i="11"/>
  <c r="I1319" i="11"/>
  <c r="J1319" i="11"/>
  <c r="H1773" i="11"/>
  <c r="I1773" i="11"/>
  <c r="J1773" i="11"/>
  <c r="H919" i="11"/>
  <c r="I919" i="11"/>
  <c r="J919" i="11"/>
  <c r="H1475" i="11"/>
  <c r="I1475" i="11"/>
  <c r="J1475" i="11"/>
  <c r="H839" i="11"/>
  <c r="I839" i="11"/>
  <c r="J839" i="11"/>
  <c r="H660" i="11"/>
  <c r="I660" i="11"/>
  <c r="J660" i="11"/>
  <c r="H434" i="11"/>
  <c r="I434" i="11"/>
  <c r="J434" i="11"/>
  <c r="H1676" i="11"/>
  <c r="I1676" i="11"/>
  <c r="J1676" i="11"/>
  <c r="H916" i="11"/>
  <c r="I916" i="11"/>
  <c r="J916" i="11"/>
  <c r="H1455" i="11"/>
  <c r="I1455" i="11"/>
  <c r="J1455" i="11"/>
  <c r="H1637" i="11"/>
  <c r="I1637" i="11"/>
  <c r="J1637" i="11"/>
  <c r="H1567" i="11"/>
  <c r="I1567" i="11"/>
  <c r="J1567" i="11"/>
  <c r="H1236" i="11"/>
  <c r="I1236" i="11"/>
  <c r="J1236" i="11"/>
  <c r="H621" i="11"/>
  <c r="I621" i="11"/>
  <c r="J621" i="11"/>
  <c r="H136" i="11"/>
  <c r="I136" i="11"/>
  <c r="J136" i="11"/>
  <c r="H1800" i="11"/>
  <c r="I1800" i="11"/>
  <c r="J1800" i="11"/>
  <c r="H1540" i="11"/>
  <c r="I1540" i="11"/>
  <c r="J1540" i="11"/>
  <c r="H1689" i="11"/>
  <c r="I1689" i="11"/>
  <c r="J1689" i="11"/>
  <c r="H1434" i="11"/>
  <c r="I1434" i="11"/>
  <c r="J1434" i="11"/>
  <c r="H1015" i="11"/>
  <c r="I1015" i="11"/>
  <c r="J1015" i="11"/>
  <c r="H1360" i="11"/>
  <c r="I1360" i="11"/>
  <c r="J1360" i="11"/>
  <c r="H1489" i="11"/>
  <c r="I1489" i="11"/>
  <c r="J1489" i="11"/>
  <c r="H1710" i="11"/>
  <c r="I1710" i="11"/>
  <c r="J1710" i="11"/>
  <c r="H1446" i="11"/>
  <c r="I1446" i="11"/>
  <c r="J1446" i="11"/>
  <c r="H635" i="11"/>
  <c r="I635" i="11"/>
  <c r="J635" i="11"/>
  <c r="H1257" i="11"/>
  <c r="I1257" i="11"/>
  <c r="J1257" i="11"/>
  <c r="H1253" i="11"/>
  <c r="I1253" i="11"/>
  <c r="J1253" i="11"/>
  <c r="H1264" i="11"/>
  <c r="I1264" i="11"/>
  <c r="J1264" i="11"/>
  <c r="H4" i="11"/>
  <c r="I4" i="11"/>
  <c r="J4" i="11"/>
  <c r="H1725" i="11"/>
  <c r="I1725" i="11"/>
  <c r="J1725" i="11"/>
  <c r="H857" i="11"/>
  <c r="I857" i="11"/>
  <c r="J857" i="11"/>
  <c r="H69" i="11"/>
  <c r="I69" i="11"/>
  <c r="J69" i="11"/>
  <c r="H1722" i="11"/>
  <c r="I1722" i="11"/>
  <c r="J1722" i="11"/>
  <c r="H144" i="11"/>
  <c r="I144" i="11"/>
  <c r="J144" i="11"/>
  <c r="H1474" i="11"/>
  <c r="I1474" i="11"/>
  <c r="J1474" i="11"/>
  <c r="H984" i="11"/>
  <c r="I984" i="11"/>
  <c r="J984" i="11"/>
  <c r="H714" i="11"/>
  <c r="I714" i="11"/>
  <c r="J714" i="11"/>
  <c r="H1252" i="11"/>
  <c r="I1252" i="11"/>
  <c r="J1252" i="11"/>
  <c r="H869" i="11"/>
  <c r="I869" i="11"/>
  <c r="J869" i="11"/>
  <c r="H1301" i="11"/>
  <c r="I1301" i="11"/>
  <c r="J1301" i="11"/>
  <c r="H1273" i="11"/>
  <c r="I1273" i="11"/>
  <c r="J1273" i="11"/>
  <c r="H466" i="11"/>
  <c r="I466" i="11"/>
  <c r="J466" i="11"/>
  <c r="H955" i="11"/>
  <c r="I955" i="11"/>
  <c r="J955" i="11"/>
  <c r="H1430" i="11"/>
  <c r="I1430" i="11"/>
  <c r="J1430" i="11"/>
  <c r="H1846" i="11"/>
  <c r="I1846" i="11"/>
  <c r="J1846" i="11"/>
  <c r="H689" i="11"/>
  <c r="I689" i="11"/>
  <c r="J689" i="11"/>
  <c r="H1052" i="11"/>
  <c r="I1052" i="11"/>
  <c r="J1052" i="11"/>
  <c r="H47" i="11"/>
  <c r="I47" i="11"/>
  <c r="J47" i="11"/>
  <c r="H1378" i="11"/>
  <c r="I1378" i="11"/>
  <c r="J1378" i="11"/>
  <c r="H1323" i="11"/>
  <c r="I1323" i="11"/>
  <c r="J1323" i="11"/>
  <c r="H676" i="11"/>
  <c r="I676" i="11"/>
  <c r="J676" i="11"/>
  <c r="H617" i="11"/>
  <c r="I617" i="11"/>
  <c r="J617" i="11"/>
  <c r="H757" i="11"/>
  <c r="I757" i="11"/>
  <c r="J757" i="11"/>
  <c r="H1144" i="11"/>
  <c r="I1144" i="11"/>
  <c r="J1144" i="11"/>
  <c r="H1712" i="11"/>
  <c r="I1712" i="11"/>
  <c r="J1712" i="11"/>
  <c r="H1267" i="11"/>
  <c r="I1267" i="11"/>
  <c r="J1267" i="11"/>
  <c r="H1615" i="11"/>
  <c r="I1615" i="11"/>
  <c r="J1615" i="11"/>
  <c r="H1630" i="11"/>
  <c r="I1630" i="11"/>
  <c r="J1630" i="11"/>
  <c r="H1268" i="11"/>
  <c r="I1268" i="11"/>
  <c r="J1268" i="11"/>
  <c r="H1516" i="11"/>
  <c r="I1516" i="11"/>
  <c r="J1516" i="11"/>
  <c r="H1819" i="11"/>
  <c r="I1819" i="11"/>
  <c r="J1819" i="11"/>
  <c r="H1759" i="11"/>
  <c r="I1759" i="11"/>
  <c r="J1759" i="11"/>
  <c r="H1696" i="11"/>
  <c r="I1696" i="11"/>
  <c r="J1696" i="11"/>
  <c r="H1118" i="11"/>
  <c r="I1118" i="11"/>
  <c r="J1118" i="11"/>
  <c r="H491" i="11"/>
  <c r="I491" i="11"/>
  <c r="J491" i="11"/>
  <c r="H777" i="11"/>
  <c r="I777" i="11"/>
  <c r="J777" i="11"/>
  <c r="H917" i="11"/>
  <c r="I917" i="11"/>
  <c r="J917" i="11"/>
  <c r="H843" i="11"/>
  <c r="I843" i="11"/>
  <c r="J843" i="11"/>
  <c r="H985" i="11"/>
  <c r="I985" i="11"/>
  <c r="J985" i="11"/>
  <c r="H191" i="11"/>
  <c r="I191" i="11"/>
  <c r="J191" i="11"/>
  <c r="H638" i="11"/>
  <c r="I638" i="11"/>
  <c r="J638" i="11"/>
  <c r="H1735" i="11"/>
  <c r="I1735" i="11"/>
  <c r="J1735" i="11"/>
  <c r="H1287" i="11"/>
  <c r="I1287" i="11"/>
  <c r="J1287" i="11"/>
  <c r="H140" i="11"/>
  <c r="I140" i="11"/>
  <c r="J140" i="11"/>
  <c r="H1454" i="11"/>
  <c r="I1454" i="11"/>
  <c r="J1454" i="11"/>
  <c r="H1635" i="11"/>
  <c r="I1635" i="11"/>
  <c r="J1635" i="11"/>
  <c r="H634" i="11"/>
  <c r="I634" i="11"/>
  <c r="J634" i="11"/>
  <c r="H1553" i="11"/>
  <c r="I1553" i="11"/>
  <c r="J1553" i="11"/>
  <c r="H212" i="11"/>
  <c r="I212" i="11"/>
  <c r="J212" i="11"/>
  <c r="H1704" i="11"/>
  <c r="I1704" i="11"/>
  <c r="J1704" i="11"/>
  <c r="H192" i="11"/>
  <c r="I192" i="11"/>
  <c r="J192" i="11"/>
  <c r="H487" i="11"/>
  <c r="I487" i="11"/>
  <c r="J487" i="11"/>
  <c r="H49" i="11"/>
  <c r="I49" i="11"/>
  <c r="J49" i="11"/>
  <c r="H98" i="11"/>
  <c r="I98" i="11"/>
  <c r="J98" i="11"/>
  <c r="H1053" i="11"/>
  <c r="I1053" i="11"/>
  <c r="J1053" i="11"/>
  <c r="H1716" i="11"/>
  <c r="I1716" i="11"/>
  <c r="J1716" i="11"/>
  <c r="H1749" i="11"/>
  <c r="I1749" i="11"/>
  <c r="J1749" i="11"/>
  <c r="H1057" i="11"/>
  <c r="I1057" i="11"/>
  <c r="J1057" i="11"/>
  <c r="H1238" i="11"/>
  <c r="I1238" i="11"/>
  <c r="J1238" i="11"/>
  <c r="H1056" i="11"/>
  <c r="I1056" i="11"/>
  <c r="J1056" i="11"/>
  <c r="H1190" i="11"/>
  <c r="I1190" i="11"/>
  <c r="J1190" i="11"/>
  <c r="H1070" i="11"/>
  <c r="I1070" i="11"/>
  <c r="J1070" i="11"/>
  <c r="H988" i="11"/>
  <c r="I988" i="11"/>
  <c r="J988" i="11"/>
  <c r="H1822" i="11"/>
  <c r="I1822" i="11"/>
  <c r="J1822" i="11"/>
  <c r="H1115" i="11"/>
  <c r="I1115" i="11"/>
  <c r="J1115" i="11"/>
  <c r="H1760" i="11"/>
  <c r="I1760" i="11"/>
  <c r="J1760" i="11"/>
  <c r="H1222" i="11"/>
  <c r="I1222" i="11"/>
  <c r="J1222" i="11"/>
  <c r="H11" i="11"/>
  <c r="I11" i="11"/>
  <c r="J11" i="11"/>
  <c r="H378" i="11"/>
  <c r="I378" i="11"/>
  <c r="J378" i="11"/>
  <c r="H1058" i="11"/>
  <c r="I1058" i="11"/>
  <c r="J1058" i="11"/>
  <c r="H911" i="11"/>
  <c r="I911" i="11"/>
  <c r="J911" i="11"/>
  <c r="H1519" i="11"/>
  <c r="I1519" i="11"/>
  <c r="J1519" i="11"/>
  <c r="H697" i="11"/>
  <c r="I697" i="11"/>
  <c r="J697" i="11"/>
  <c r="H1377" i="11"/>
  <c r="I1377" i="11"/>
  <c r="J1377" i="11"/>
  <c r="H1180" i="11"/>
  <c r="I1180" i="11"/>
  <c r="J1180" i="11"/>
  <c r="H1701" i="11"/>
  <c r="I1701" i="11"/>
  <c r="J1701" i="11"/>
  <c r="H1288" i="11"/>
  <c r="I1288" i="11"/>
  <c r="J1288" i="11"/>
  <c r="H1225" i="11"/>
  <c r="I1225" i="11"/>
  <c r="J1225" i="11"/>
  <c r="H893" i="11"/>
  <c r="I893" i="11"/>
  <c r="J893" i="11"/>
  <c r="H1618" i="11"/>
  <c r="I1618" i="11"/>
  <c r="J1618" i="11"/>
  <c r="H649" i="11"/>
  <c r="I649" i="11"/>
  <c r="J649" i="11"/>
  <c r="H534" i="11"/>
  <c r="I534" i="11"/>
  <c r="J534" i="11"/>
  <c r="H1546" i="11"/>
  <c r="I1546" i="11"/>
  <c r="J1546" i="11"/>
  <c r="H1005" i="11"/>
  <c r="I1005" i="11"/>
  <c r="J1005" i="11"/>
  <c r="H1861" i="11"/>
  <c r="I1861" i="11"/>
  <c r="J1861" i="11"/>
  <c r="H1094" i="11"/>
  <c r="I1094" i="11"/>
  <c r="J1094" i="11"/>
  <c r="H1765" i="11"/>
  <c r="I1765" i="11"/>
  <c r="J1765" i="11"/>
  <c r="H1276" i="11"/>
  <c r="I1276" i="11"/>
  <c r="J1276" i="11"/>
  <c r="H420" i="11"/>
  <c r="I420" i="11"/>
  <c r="J420" i="11"/>
  <c r="H1347" i="11"/>
  <c r="I1347" i="11"/>
  <c r="J1347" i="11"/>
  <c r="H852" i="11"/>
  <c r="I852" i="11"/>
  <c r="J852" i="11"/>
  <c r="H688" i="11"/>
  <c r="I688" i="11"/>
  <c r="J688" i="11"/>
  <c r="H1139" i="11"/>
  <c r="I1139" i="11"/>
  <c r="J1139" i="11"/>
  <c r="H1413" i="11"/>
  <c r="I1413" i="11"/>
  <c r="J1413" i="11"/>
  <c r="H1498" i="11"/>
  <c r="I1498" i="11"/>
  <c r="J1498" i="11"/>
  <c r="H661" i="11"/>
  <c r="I661" i="11"/>
  <c r="J661" i="11"/>
  <c r="H1625" i="11"/>
  <c r="I1625" i="11"/>
  <c r="J1625" i="11"/>
  <c r="H1136" i="11"/>
  <c r="I1136" i="11"/>
  <c r="J1136" i="11"/>
  <c r="H419" i="11"/>
  <c r="I419" i="11"/>
  <c r="J419" i="11"/>
  <c r="H1009" i="11"/>
  <c r="I1009" i="11"/>
  <c r="J1009" i="11"/>
  <c r="H584" i="11"/>
  <c r="I584" i="11"/>
  <c r="J584" i="11"/>
  <c r="H1531" i="11"/>
  <c r="I1531" i="11"/>
  <c r="J1531" i="11"/>
  <c r="H1576" i="11"/>
  <c r="I1576" i="11"/>
  <c r="J1576" i="11"/>
  <c r="H999" i="11"/>
  <c r="I999" i="11"/>
  <c r="J999" i="11"/>
  <c r="H1562" i="11"/>
  <c r="I1562" i="11"/>
  <c r="J1562" i="11"/>
  <c r="H941" i="11"/>
  <c r="I941" i="11"/>
  <c r="J941" i="11"/>
  <c r="H442" i="11"/>
  <c r="I442" i="11"/>
  <c r="J442" i="11"/>
  <c r="H1443" i="11"/>
  <c r="I1443" i="11"/>
  <c r="J1443" i="11"/>
  <c r="H1084" i="11"/>
  <c r="I1084" i="11"/>
  <c r="J1084" i="11"/>
  <c r="H1543" i="11"/>
  <c r="I1543" i="11"/>
  <c r="J1543" i="11"/>
  <c r="H1640" i="11"/>
  <c r="I1640" i="11"/>
  <c r="J1640" i="11"/>
  <c r="H1081" i="11"/>
  <c r="I1081" i="11"/>
  <c r="J1081" i="11"/>
  <c r="H1581" i="11"/>
  <c r="I1581" i="11"/>
  <c r="J1581" i="11"/>
  <c r="H1599" i="11"/>
  <c r="I1599" i="11"/>
  <c r="J1599" i="11"/>
  <c r="H1646" i="11"/>
  <c r="I1646" i="11"/>
  <c r="J1646" i="11"/>
  <c r="H905" i="11"/>
  <c r="I905" i="11"/>
  <c r="J905" i="11"/>
  <c r="H982" i="11"/>
  <c r="I982" i="11"/>
  <c r="J982" i="11"/>
  <c r="H1175" i="11"/>
  <c r="I1175" i="11"/>
  <c r="J1175" i="11"/>
  <c r="H754" i="11"/>
  <c r="I754" i="11"/>
  <c r="J754" i="11"/>
  <c r="H811" i="11"/>
  <c r="I811" i="11"/>
  <c r="J811" i="11"/>
  <c r="H1727" i="11"/>
  <c r="I1727" i="11"/>
  <c r="J1727" i="11"/>
  <c r="H1501" i="11"/>
  <c r="I1501" i="11"/>
  <c r="J1501" i="11"/>
  <c r="H1658" i="11"/>
  <c r="I1658" i="11"/>
  <c r="J1658" i="11"/>
  <c r="H1809" i="11"/>
  <c r="I1809" i="11"/>
  <c r="J1809" i="11"/>
  <c r="H1245" i="11"/>
  <c r="I1245" i="11"/>
  <c r="J1245" i="11"/>
  <c r="H1807" i="11"/>
  <c r="I1807" i="11"/>
  <c r="J1807" i="11"/>
  <c r="H1616" i="11"/>
  <c r="I1616" i="11"/>
  <c r="J1616" i="11"/>
  <c r="H1825" i="11"/>
  <c r="I1825" i="11"/>
  <c r="J1825" i="11"/>
  <c r="H1419" i="11"/>
  <c r="I1419" i="11"/>
  <c r="J1419" i="11"/>
  <c r="H1732" i="11"/>
  <c r="I1732" i="11"/>
  <c r="J1732" i="11"/>
  <c r="H1244" i="11"/>
  <c r="I1244" i="11"/>
  <c r="J1244" i="11"/>
  <c r="H1279" i="11"/>
  <c r="I1279" i="11"/>
  <c r="J1279" i="11"/>
  <c r="H1624" i="11"/>
  <c r="I1624" i="11"/>
  <c r="J1624" i="11"/>
  <c r="H1839" i="11"/>
  <c r="I1839" i="11"/>
  <c r="J1839" i="11"/>
  <c r="H1550" i="11"/>
  <c r="I1550" i="11"/>
  <c r="J1550" i="11"/>
  <c r="H1559" i="11"/>
  <c r="I1559" i="11"/>
  <c r="J1559" i="11"/>
  <c r="H1837" i="11"/>
  <c r="I1837" i="11"/>
  <c r="J1837" i="11"/>
  <c r="H1764" i="11"/>
  <c r="I1764" i="11"/>
  <c r="J1764" i="11"/>
  <c r="H1702" i="11"/>
  <c r="I1702" i="11"/>
  <c r="J1702" i="11"/>
  <c r="H1537" i="11"/>
  <c r="I1537" i="11"/>
  <c r="J1537" i="11"/>
  <c r="H1857" i="11"/>
  <c r="I1857" i="11"/>
  <c r="J1857" i="11"/>
  <c r="H1644" i="11"/>
  <c r="I1644" i="11"/>
  <c r="J1644" i="11"/>
  <c r="H1087" i="11"/>
  <c r="I1087" i="11"/>
  <c r="J1087" i="11"/>
  <c r="H1035" i="11"/>
  <c r="I1035" i="11"/>
  <c r="J1035" i="11"/>
  <c r="H1790" i="11"/>
  <c r="I1790" i="11"/>
  <c r="J1790" i="11"/>
  <c r="H1836" i="11"/>
  <c r="I1836" i="11"/>
  <c r="J1836" i="11"/>
  <c r="H1445" i="11"/>
  <c r="I1445" i="11"/>
  <c r="J1445" i="11"/>
  <c r="H1415" i="11"/>
  <c r="I1415" i="11"/>
  <c r="J1415" i="11"/>
  <c r="H1642" i="11"/>
  <c r="I1642" i="11"/>
  <c r="J1642" i="11"/>
  <c r="H1505" i="11"/>
  <c r="I1505" i="11"/>
  <c r="J1505" i="11"/>
  <c r="H1672" i="11"/>
  <c r="I1672" i="11"/>
  <c r="J1672" i="11"/>
  <c r="H1598" i="11"/>
  <c r="I1598" i="11"/>
  <c r="J1598" i="11"/>
  <c r="H1740" i="11"/>
  <c r="I1740" i="11"/>
  <c r="J1740" i="11"/>
  <c r="H1743" i="11"/>
  <c r="I1743" i="11"/>
  <c r="J1743" i="11"/>
  <c r="H1224" i="11"/>
  <c r="I1224" i="11"/>
  <c r="J1224" i="11"/>
  <c r="H1767" i="11"/>
  <c r="I1767" i="11"/>
  <c r="J1767" i="11"/>
  <c r="H1788" i="11"/>
  <c r="I1788" i="11"/>
  <c r="J1788" i="11"/>
  <c r="H1778" i="11"/>
  <c r="I1778" i="11"/>
  <c r="J1778" i="11"/>
  <c r="H1101" i="11"/>
  <c r="I1101" i="11"/>
  <c r="J1101" i="11"/>
  <c r="H1792" i="11"/>
  <c r="I1792" i="11"/>
  <c r="J1792" i="11"/>
  <c r="H1571" i="11"/>
  <c r="I1571" i="11"/>
  <c r="J1571" i="11"/>
  <c r="H1504" i="11"/>
  <c r="I1504" i="11"/>
  <c r="J1504" i="11"/>
  <c r="H1746" i="11"/>
  <c r="I1746" i="11"/>
  <c r="J1746" i="11"/>
  <c r="H933" i="11"/>
  <c r="I933" i="11"/>
  <c r="J933" i="11"/>
  <c r="H1601" i="11"/>
  <c r="I1601" i="11"/>
  <c r="J1601" i="11"/>
  <c r="H1645" i="11"/>
  <c r="I1645" i="11"/>
  <c r="J1645" i="11"/>
  <c r="H1429" i="11"/>
  <c r="I1429" i="11"/>
  <c r="J1429" i="11"/>
  <c r="H1606" i="11"/>
  <c r="I1606" i="11"/>
  <c r="J1606" i="11"/>
  <c r="H1201" i="11"/>
  <c r="I1201" i="11"/>
  <c r="J1201" i="11"/>
  <c r="H1541" i="11"/>
  <c r="I1541" i="11"/>
  <c r="J1541" i="11"/>
  <c r="H1607" i="11"/>
  <c r="I1607" i="11"/>
  <c r="J1607" i="11"/>
  <c r="H1392" i="11"/>
  <c r="I1392" i="11"/>
  <c r="J1392" i="11"/>
  <c r="H1402" i="11"/>
  <c r="I1402" i="11"/>
  <c r="J1402" i="11"/>
  <c r="H1196" i="11"/>
  <c r="I1196" i="11"/>
  <c r="J1196" i="11"/>
  <c r="H1556" i="11"/>
  <c r="I1556" i="11"/>
  <c r="J1556" i="11"/>
  <c r="H1639" i="11"/>
  <c r="I1639" i="11"/>
  <c r="J1639" i="11"/>
  <c r="H1804" i="11"/>
  <c r="I1804" i="11"/>
  <c r="J1804" i="11"/>
  <c r="H1751" i="11"/>
  <c r="I1751" i="11"/>
  <c r="J1751" i="11"/>
  <c r="H1818" i="11"/>
  <c r="I1818" i="11"/>
  <c r="J1818" i="11"/>
  <c r="H1684" i="11"/>
  <c r="I1684" i="11"/>
  <c r="J1684" i="11"/>
  <c r="H820" i="11"/>
  <c r="I820" i="11"/>
  <c r="J820" i="11"/>
  <c r="H954" i="11"/>
  <c r="I954" i="11"/>
  <c r="J954" i="11"/>
  <c r="H1661" i="11"/>
  <c r="I1661" i="11"/>
  <c r="J1661" i="11"/>
  <c r="H996" i="11"/>
  <c r="I996" i="11"/>
  <c r="J996" i="11"/>
  <c r="H1669" i="11"/>
  <c r="I1669" i="11"/>
  <c r="J1669" i="11"/>
  <c r="H1685" i="11"/>
  <c r="I1685" i="11"/>
  <c r="J1685" i="11"/>
  <c r="H683" i="11"/>
  <c r="I683" i="11"/>
  <c r="J683" i="11"/>
  <c r="H1137" i="11"/>
  <c r="I1137" i="11"/>
  <c r="J1137" i="11"/>
  <c r="H1330" i="11"/>
  <c r="I1330" i="11"/>
  <c r="J1330" i="11"/>
  <c r="H1356" i="11"/>
  <c r="I1356" i="11"/>
  <c r="J1356" i="11"/>
  <c r="H1409" i="11"/>
  <c r="I1409" i="11"/>
  <c r="J1409" i="11"/>
  <c r="H1343" i="11"/>
  <c r="I1343" i="11"/>
  <c r="J1343" i="11"/>
  <c r="H1532" i="11"/>
  <c r="I1532" i="11"/>
  <c r="J1532" i="11"/>
  <c r="H1439" i="11"/>
  <c r="I1439" i="11"/>
  <c r="J1439" i="11"/>
  <c r="H1184" i="11"/>
  <c r="I1184" i="11"/>
  <c r="J1184" i="11"/>
  <c r="H1425" i="11"/>
  <c r="I1425" i="11"/>
  <c r="J1425" i="11"/>
  <c r="H1657" i="11"/>
  <c r="I1657" i="11"/>
  <c r="J1657" i="11"/>
  <c r="H1131" i="11"/>
  <c r="I1131" i="11"/>
  <c r="J1131" i="11"/>
  <c r="H1821" i="11"/>
  <c r="I1821" i="11"/>
  <c r="J1821" i="11"/>
  <c r="H1796" i="11"/>
  <c r="I1796" i="11"/>
  <c r="J1796" i="11"/>
  <c r="H1855" i="11"/>
  <c r="I1855" i="11"/>
  <c r="J1855" i="11"/>
  <c r="H1304" i="11"/>
  <c r="I1304" i="11"/>
  <c r="J1304" i="11"/>
  <c r="H646" i="11"/>
  <c r="I646" i="11"/>
  <c r="J646" i="11"/>
  <c r="H1436" i="11"/>
  <c r="I1436" i="11"/>
  <c r="J1436" i="11"/>
  <c r="H1200" i="11"/>
  <c r="I1200" i="11"/>
  <c r="J1200" i="11"/>
  <c r="H1600" i="11"/>
  <c r="I1600" i="11"/>
  <c r="J1600" i="11"/>
  <c r="H1558" i="11"/>
  <c r="I1558" i="11"/>
  <c r="J1558" i="11"/>
  <c r="H1401" i="11"/>
  <c r="I1401" i="11"/>
  <c r="J1401" i="11"/>
  <c r="H1497" i="11"/>
  <c r="I1497" i="11"/>
  <c r="J1497" i="11"/>
  <c r="H1448" i="11"/>
  <c r="I1448" i="11"/>
  <c r="J1448" i="11"/>
  <c r="H1863" i="11"/>
  <c r="I1863" i="11"/>
  <c r="J1863" i="11"/>
  <c r="H968" i="11"/>
  <c r="I968" i="11"/>
  <c r="J968" i="11"/>
  <c r="H450" i="11"/>
  <c r="I450" i="11"/>
  <c r="J450" i="11"/>
  <c r="H1578" i="11"/>
  <c r="I1578" i="11"/>
  <c r="J1578" i="11"/>
  <c r="H1738" i="11"/>
  <c r="I1738" i="11"/>
  <c r="J1738" i="11"/>
  <c r="H1802" i="11"/>
  <c r="I1802" i="11"/>
  <c r="J1802" i="11"/>
  <c r="H1459" i="11"/>
  <c r="I1459" i="11"/>
  <c r="J1459" i="11"/>
  <c r="H1337" i="11"/>
  <c r="I1337" i="11"/>
  <c r="J1337" i="11"/>
  <c r="H724" i="11"/>
  <c r="I724" i="11"/>
  <c r="J724" i="11"/>
  <c r="H187" i="11"/>
  <c r="I187" i="11"/>
  <c r="J187" i="11"/>
  <c r="H1795" i="11"/>
  <c r="I1795" i="11"/>
  <c r="J1795" i="11"/>
  <c r="H1830" i="11"/>
  <c r="I1830" i="11"/>
  <c r="J1830" i="11"/>
  <c r="H1168" i="11"/>
  <c r="I1168" i="11"/>
  <c r="J1168" i="11"/>
  <c r="H1677" i="11"/>
  <c r="I1677" i="11"/>
  <c r="J1677" i="11"/>
  <c r="H1843" i="11"/>
  <c r="I1843" i="11"/>
  <c r="J1843" i="11"/>
  <c r="H1613" i="11"/>
  <c r="I1613" i="11"/>
  <c r="J1613" i="11"/>
  <c r="H1627" i="11"/>
  <c r="I1627" i="11"/>
  <c r="J1627" i="11"/>
  <c r="H1626" i="11"/>
  <c r="I1626" i="11"/>
  <c r="J1626" i="11"/>
  <c r="H1255" i="11"/>
  <c r="I1255" i="11"/>
  <c r="J1255" i="11"/>
  <c r="H856" i="11"/>
  <c r="I856" i="11"/>
  <c r="J856" i="11"/>
  <c r="H1020" i="11"/>
  <c r="I1020" i="11"/>
  <c r="J1020" i="11"/>
  <c r="H1552" i="11"/>
  <c r="I1552" i="11"/>
  <c r="J1552" i="11"/>
  <c r="H1780" i="11"/>
  <c r="I1780" i="11"/>
  <c r="J1780" i="11"/>
  <c r="H1463" i="11"/>
  <c r="I1463" i="11"/>
  <c r="J1463" i="11"/>
  <c r="H1470" i="11"/>
  <c r="I1470" i="11"/>
  <c r="J1470" i="11"/>
  <c r="H1638" i="11"/>
  <c r="I1638" i="11"/>
  <c r="J1638" i="11"/>
  <c r="H1060" i="11"/>
  <c r="I1060" i="11"/>
  <c r="J1060" i="11"/>
  <c r="H1398" i="11"/>
  <c r="I1398" i="11"/>
  <c r="J1398" i="11"/>
  <c r="H1862" i="11"/>
  <c r="I1862" i="11"/>
  <c r="J1862" i="11"/>
  <c r="H1211" i="11"/>
  <c r="I1211" i="11"/>
  <c r="J1211" i="11"/>
  <c r="H563" i="11"/>
  <c r="I563" i="11"/>
  <c r="J563" i="11"/>
  <c r="H1369" i="11"/>
  <c r="I1369" i="11"/>
  <c r="J1369" i="11"/>
  <c r="H351" i="11"/>
  <c r="I351" i="11"/>
  <c r="J351" i="11"/>
  <c r="H1605" i="11"/>
  <c r="I1605" i="11"/>
  <c r="J1605" i="11"/>
  <c r="H1775" i="11"/>
  <c r="I1775" i="11"/>
  <c r="J1775" i="11"/>
  <c r="H1232" i="11"/>
  <c r="I1232" i="11"/>
  <c r="J1232" i="11"/>
  <c r="H591" i="11"/>
  <c r="I591" i="11"/>
  <c r="J591" i="11"/>
  <c r="H752" i="11"/>
  <c r="I752" i="11"/>
  <c r="J752" i="11"/>
  <c r="H1204" i="11"/>
  <c r="I1204" i="11"/>
  <c r="J1204" i="11"/>
  <c r="H733" i="11"/>
  <c r="I733" i="11"/>
  <c r="J733" i="11"/>
  <c r="H1380" i="11"/>
  <c r="I1380" i="11"/>
  <c r="J1380" i="11"/>
  <c r="H1512" i="11"/>
  <c r="I1512" i="11"/>
  <c r="J1512" i="11"/>
  <c r="H1464" i="11"/>
  <c r="I1464" i="11"/>
  <c r="J1464" i="11"/>
  <c r="H1535" i="11"/>
  <c r="I1535" i="11"/>
  <c r="J1535" i="11"/>
  <c r="H787" i="11"/>
  <c r="I787" i="11"/>
  <c r="J787" i="11"/>
  <c r="H1256" i="11"/>
  <c r="I1256" i="11"/>
  <c r="J1256" i="11"/>
  <c r="H1091" i="11"/>
  <c r="I1091" i="11"/>
  <c r="J1091" i="11"/>
  <c r="H1333" i="11"/>
  <c r="I1333" i="11"/>
  <c r="J1333" i="11"/>
  <c r="H1456" i="11"/>
  <c r="I1456" i="11"/>
  <c r="J1456" i="11"/>
  <c r="H1192" i="11"/>
  <c r="I1192" i="11"/>
  <c r="J1192" i="11"/>
  <c r="H1302" i="11"/>
  <c r="I1302" i="11"/>
  <c r="J1302" i="11"/>
  <c r="H1820" i="11"/>
  <c r="I1820" i="11"/>
  <c r="J1820" i="11"/>
  <c r="H1117" i="11"/>
  <c r="I1117" i="11"/>
  <c r="J1117" i="11"/>
  <c r="H1329" i="11"/>
  <c r="I1329" i="11"/>
  <c r="J1329" i="11"/>
  <c r="H1316" i="11"/>
  <c r="I1316" i="11"/>
  <c r="J1316" i="11"/>
  <c r="H1636" i="11"/>
  <c r="I1636" i="11"/>
  <c r="J1636" i="11"/>
  <c r="H290" i="11"/>
  <c r="I290" i="11"/>
  <c r="J290" i="11"/>
  <c r="H944" i="11"/>
  <c r="I944" i="11"/>
  <c r="J944" i="11"/>
  <c r="H334" i="11"/>
  <c r="I334" i="11"/>
  <c r="J334" i="11"/>
  <c r="H1507" i="11"/>
  <c r="I1507" i="11"/>
  <c r="J1507" i="11"/>
  <c r="H484" i="11"/>
  <c r="I484" i="11"/>
  <c r="J484" i="11"/>
  <c r="H1149" i="11"/>
  <c r="I1149" i="11"/>
  <c r="J1149" i="11"/>
  <c r="H515" i="11"/>
  <c r="I515" i="11"/>
  <c r="J515" i="11"/>
  <c r="H824" i="11"/>
  <c r="I824" i="11"/>
  <c r="J824" i="11"/>
  <c r="H1028" i="11"/>
  <c r="I1028" i="11"/>
  <c r="J1028" i="11"/>
  <c r="H1338" i="11"/>
  <c r="I1338" i="11"/>
  <c r="J1338" i="11"/>
  <c r="H1533" i="11"/>
  <c r="I1533" i="11"/>
  <c r="J1533" i="11"/>
  <c r="H1469" i="11"/>
  <c r="I1469" i="11"/>
  <c r="J1469" i="11"/>
  <c r="H1617" i="11"/>
  <c r="I1617" i="11"/>
  <c r="J1617" i="11"/>
  <c r="H1465" i="11"/>
  <c r="I1465" i="11"/>
  <c r="J1465" i="11"/>
  <c r="H1622" i="11"/>
  <c r="I1622" i="11"/>
  <c r="J1622" i="11"/>
  <c r="H949" i="11"/>
  <c r="I949" i="11"/>
  <c r="J949" i="11"/>
  <c r="H1045" i="11"/>
  <c r="I1045" i="11"/>
  <c r="J1045" i="11"/>
  <c r="H1358" i="11"/>
  <c r="I1358" i="11"/>
  <c r="J1358" i="11"/>
  <c r="H871" i="11"/>
  <c r="I871" i="11"/>
  <c r="J871" i="11"/>
  <c r="H1650" i="11"/>
  <c r="I1650" i="11"/>
  <c r="J1650" i="11"/>
  <c r="H741" i="11"/>
  <c r="I741" i="11"/>
  <c r="J741" i="11"/>
  <c r="H1579" i="11"/>
  <c r="I1579" i="11"/>
  <c r="J1579" i="11"/>
  <c r="H377" i="11"/>
  <c r="I377" i="11"/>
  <c r="J377" i="11"/>
  <c r="H1589" i="11"/>
  <c r="I1589" i="11"/>
  <c r="J1589" i="11"/>
  <c r="H1651" i="11"/>
  <c r="I1651" i="11"/>
  <c r="J1651" i="11"/>
  <c r="H1181" i="11"/>
  <c r="I1181" i="11"/>
  <c r="J1181" i="11"/>
  <c r="H1016" i="11"/>
  <c r="I1016" i="11"/>
  <c r="J1016" i="11"/>
  <c r="H1275" i="11"/>
  <c r="I1275" i="11"/>
  <c r="J1275" i="11"/>
  <c r="H1399" i="11"/>
  <c r="I1399" i="11"/>
  <c r="J1399" i="11"/>
  <c r="H1324" i="11"/>
  <c r="I1324" i="11"/>
  <c r="J1324" i="11"/>
  <c r="H490" i="11"/>
  <c r="I490" i="11"/>
  <c r="J490" i="11"/>
  <c r="H1534" i="11"/>
  <c r="I1534" i="11"/>
  <c r="J1534" i="11"/>
  <c r="H1587" i="11"/>
  <c r="I1587" i="11"/>
  <c r="J1587" i="11"/>
  <c r="H1812" i="11"/>
  <c r="I1812" i="11"/>
  <c r="J1812" i="11"/>
  <c r="H1197" i="11"/>
  <c r="I1197" i="11"/>
  <c r="J1197" i="11"/>
  <c r="H1717" i="11"/>
  <c r="I1717" i="11"/>
  <c r="J1717" i="11"/>
  <c r="H225" i="11"/>
  <c r="I225" i="11"/>
  <c r="J225" i="11"/>
  <c r="H1412" i="11"/>
  <c r="I1412" i="11"/>
  <c r="J1412" i="11"/>
  <c r="H706" i="11"/>
  <c r="I706" i="11"/>
  <c r="J706" i="11"/>
  <c r="H398" i="11"/>
  <c r="I398" i="11"/>
  <c r="J398" i="11"/>
  <c r="H485" i="11"/>
  <c r="I485" i="11"/>
  <c r="J485" i="11"/>
  <c r="H560" i="11"/>
  <c r="I560" i="11"/>
  <c r="J560" i="11"/>
  <c r="H1040" i="11"/>
  <c r="I1040" i="11"/>
  <c r="J1040" i="11"/>
  <c r="H1247" i="11"/>
  <c r="I1247" i="11"/>
  <c r="J1247" i="11"/>
  <c r="H1671" i="11"/>
  <c r="I1671" i="11"/>
  <c r="J1671" i="11"/>
  <c r="H1506" i="11"/>
  <c r="I1506" i="11"/>
  <c r="J1506" i="11"/>
  <c r="H1762" i="11"/>
  <c r="I1762" i="11"/>
  <c r="J1762" i="11"/>
  <c r="H1679" i="11"/>
  <c r="I1679" i="11"/>
  <c r="J1679" i="11"/>
  <c r="H1441" i="11"/>
  <c r="I1441" i="11"/>
  <c r="J1441" i="11"/>
  <c r="H1813" i="11"/>
  <c r="I1813" i="11"/>
  <c r="J1813" i="11"/>
  <c r="H1103" i="11"/>
  <c r="I1103" i="11"/>
  <c r="J1103" i="11"/>
  <c r="H439" i="11"/>
  <c r="I439" i="11"/>
  <c r="J439" i="11"/>
  <c r="H1495" i="11"/>
  <c r="I1495" i="11"/>
  <c r="J1495" i="11"/>
  <c r="H831" i="11"/>
  <c r="I831" i="11"/>
  <c r="J831" i="11"/>
  <c r="H1619" i="11"/>
  <c r="I1619" i="11"/>
  <c r="J1619" i="11"/>
  <c r="H642" i="11"/>
  <c r="I642" i="11"/>
  <c r="J642" i="11"/>
  <c r="H934" i="11"/>
  <c r="I934" i="11"/>
  <c r="J934" i="11"/>
  <c r="H1806" i="11"/>
  <c r="I1806" i="11"/>
  <c r="J1806" i="11"/>
  <c r="H1111" i="11"/>
  <c r="I1111" i="11"/>
  <c r="J1111" i="11"/>
  <c r="H1450" i="11"/>
  <c r="I1450" i="11"/>
  <c r="J1450" i="11"/>
  <c r="H1321" i="11"/>
  <c r="I1321" i="11"/>
  <c r="J1321" i="11"/>
  <c r="H529" i="11"/>
  <c r="I529" i="11"/>
  <c r="J529" i="11"/>
  <c r="H966" i="11"/>
  <c r="I966" i="11"/>
  <c r="J966" i="11"/>
  <c r="H1328" i="11"/>
  <c r="I1328" i="11"/>
  <c r="J1328" i="11"/>
  <c r="H1283" i="11"/>
  <c r="I1283" i="11"/>
  <c r="J1283" i="11"/>
  <c r="H1486" i="11"/>
  <c r="I1486" i="11"/>
  <c r="J1486" i="11"/>
  <c r="H1307" i="11"/>
  <c r="I1307" i="11"/>
  <c r="J1307" i="11"/>
  <c r="H1648" i="11"/>
  <c r="I1648" i="11"/>
  <c r="J1648" i="11"/>
  <c r="H1261" i="11"/>
  <c r="I1261" i="11"/>
  <c r="J1261" i="11"/>
  <c r="H1521" i="11"/>
  <c r="I1521" i="11"/>
  <c r="J1521" i="11"/>
  <c r="H1715" i="11"/>
  <c r="I1715" i="11"/>
  <c r="J1715" i="11"/>
  <c r="H1234" i="11"/>
  <c r="I1234" i="11"/>
  <c r="J1234" i="11"/>
  <c r="H1841" i="11"/>
  <c r="I1841" i="11"/>
  <c r="J1841" i="11"/>
  <c r="H1161" i="11"/>
  <c r="I1161" i="11"/>
  <c r="J1161" i="11"/>
  <c r="H987" i="11"/>
  <c r="I987" i="11"/>
  <c r="J987" i="11"/>
  <c r="H1213" i="11"/>
  <c r="I1213" i="11"/>
  <c r="J1213" i="11"/>
  <c r="H1130" i="11"/>
  <c r="I1130" i="11"/>
  <c r="J1130" i="11"/>
  <c r="H652" i="11"/>
  <c r="I652" i="11"/>
  <c r="J652" i="11"/>
  <c r="H1349" i="11"/>
  <c r="I1349" i="11"/>
  <c r="J1349" i="11"/>
  <c r="H1748" i="11"/>
  <c r="I1748" i="11"/>
  <c r="J1748" i="11"/>
  <c r="H1649" i="11"/>
  <c r="I1649" i="11"/>
  <c r="J1649" i="11"/>
  <c r="H1001" i="11"/>
  <c r="I1001" i="11"/>
  <c r="J1001" i="11"/>
  <c r="H675" i="11"/>
  <c r="I675" i="11"/>
  <c r="J675" i="11"/>
  <c r="H1231" i="11"/>
  <c r="I1231" i="11"/>
  <c r="J1231" i="11"/>
  <c r="H1503" i="11"/>
  <c r="I1503" i="11"/>
  <c r="J1503" i="11"/>
  <c r="H1174" i="11"/>
  <c r="I1174" i="11"/>
  <c r="J1174" i="11"/>
  <c r="H528" i="11"/>
  <c r="I528" i="11"/>
  <c r="J528" i="11"/>
  <c r="H1705" i="11"/>
  <c r="I1705" i="11"/>
  <c r="J1705" i="11"/>
  <c r="H1730" i="11"/>
  <c r="I1730" i="11"/>
  <c r="J1730" i="11"/>
  <c r="H1272" i="11"/>
  <c r="I1272" i="11"/>
  <c r="J1272" i="11"/>
  <c r="H1538" i="11"/>
  <c r="I1538" i="11"/>
  <c r="J1538" i="11"/>
  <c r="H1154" i="11"/>
  <c r="I1154" i="11"/>
  <c r="J1154" i="11"/>
  <c r="H427" i="11"/>
  <c r="I427" i="11"/>
  <c r="J427" i="11"/>
  <c r="H1342" i="11"/>
  <c r="I1342" i="11"/>
  <c r="J1342" i="11"/>
  <c r="H1219" i="11"/>
  <c r="I1219" i="11"/>
  <c r="J1219" i="11"/>
  <c r="H1296" i="11"/>
  <c r="I1296" i="11"/>
  <c r="J1296" i="11"/>
  <c r="H1603" i="11"/>
  <c r="I1603" i="11"/>
  <c r="J1603" i="11"/>
  <c r="H1078" i="11"/>
  <c r="I1078" i="11"/>
  <c r="J1078" i="11"/>
  <c r="H1479" i="11"/>
  <c r="I1479" i="11"/>
  <c r="J1479" i="11"/>
  <c r="H610" i="11"/>
  <c r="I610" i="11"/>
  <c r="J610" i="11"/>
  <c r="H284" i="11"/>
  <c r="I284" i="11"/>
  <c r="J284" i="11"/>
  <c r="H1051" i="11"/>
  <c r="I1051" i="11"/>
  <c r="J1051" i="11"/>
  <c r="H801" i="11"/>
  <c r="I801" i="11"/>
  <c r="J801" i="11"/>
  <c r="H1303" i="11"/>
  <c r="I1303" i="11"/>
  <c r="J1303" i="11"/>
  <c r="H1840" i="11"/>
  <c r="I1840" i="11"/>
  <c r="J1840" i="11"/>
  <c r="H1089" i="11"/>
  <c r="I1089" i="11"/>
  <c r="J1089" i="11"/>
  <c r="H1248" i="11"/>
  <c r="I1248" i="11"/>
  <c r="J1248" i="11"/>
  <c r="H1602" i="11"/>
  <c r="I1602" i="11"/>
  <c r="J1602" i="11"/>
  <c r="H1828" i="11"/>
  <c r="I1828" i="11"/>
  <c r="J1828" i="11"/>
  <c r="H726" i="11"/>
  <c r="I726" i="11"/>
  <c r="J726" i="11"/>
  <c r="H974" i="11"/>
  <c r="I974" i="11"/>
  <c r="J974" i="11"/>
  <c r="H1145" i="11"/>
  <c r="I1145" i="11"/>
  <c r="J1145" i="11"/>
  <c r="H1166" i="11"/>
  <c r="I1166" i="11"/>
  <c r="J1166" i="11"/>
  <c r="H672" i="11"/>
  <c r="I672" i="11"/>
  <c r="J672" i="11"/>
  <c r="H1548" i="11"/>
  <c r="I1548" i="11"/>
  <c r="J1548" i="11"/>
  <c r="H1104" i="11"/>
  <c r="I1104" i="11"/>
  <c r="J1104" i="11"/>
  <c r="H1309" i="11"/>
  <c r="I1309" i="11"/>
  <c r="J1309" i="11"/>
  <c r="H1249" i="11"/>
  <c r="I1249" i="11"/>
  <c r="J1249" i="11"/>
  <c r="H554" i="11"/>
  <c r="I554" i="11"/>
  <c r="J554" i="11"/>
  <c r="H1510" i="11"/>
  <c r="I1510" i="11"/>
  <c r="J1510" i="11"/>
  <c r="H1237" i="11"/>
  <c r="I1237" i="11"/>
  <c r="J1237" i="11"/>
  <c r="H685" i="11"/>
  <c r="I685" i="11"/>
  <c r="J685" i="11"/>
  <c r="H1826" i="11"/>
  <c r="I1826" i="11"/>
  <c r="J1826" i="11"/>
  <c r="H1435" i="11"/>
  <c r="I1435" i="11"/>
  <c r="J1435" i="11"/>
  <c r="H520" i="11"/>
  <c r="I520" i="11"/>
  <c r="J520" i="11"/>
  <c r="H942" i="11"/>
  <c r="I942" i="11"/>
  <c r="J942" i="11"/>
  <c r="H1357" i="11"/>
  <c r="I1357" i="11"/>
  <c r="J1357" i="11"/>
  <c r="H1246" i="11"/>
  <c r="I1246" i="11"/>
  <c r="J1246" i="11"/>
  <c r="H1004" i="11"/>
  <c r="I1004" i="11"/>
  <c r="J1004" i="11"/>
  <c r="H1750" i="11"/>
  <c r="I1750" i="11"/>
  <c r="J1750" i="11"/>
  <c r="H967" i="11"/>
  <c r="I967" i="11"/>
  <c r="J967" i="11"/>
  <c r="H596" i="11"/>
  <c r="I596" i="11"/>
  <c r="J596" i="11"/>
  <c r="H1374" i="11"/>
  <c r="I1374" i="11"/>
  <c r="J1374" i="11"/>
  <c r="H1292" i="11"/>
  <c r="I1292" i="11"/>
  <c r="J1292" i="11"/>
  <c r="H1355" i="11"/>
  <c r="I1355" i="11"/>
  <c r="J1355" i="11"/>
  <c r="H1544" i="11"/>
  <c r="I1544" i="11"/>
  <c r="J1544" i="11"/>
  <c r="H1170" i="11"/>
  <c r="I1170" i="11"/>
  <c r="J1170" i="11"/>
  <c r="H1194" i="11"/>
  <c r="I1194" i="11"/>
  <c r="J1194" i="11"/>
  <c r="H1432" i="11"/>
  <c r="I1432" i="11"/>
  <c r="J1432" i="11"/>
  <c r="H1033" i="11"/>
  <c r="I1033" i="11"/>
  <c r="J1033" i="11"/>
  <c r="H1744" i="11"/>
  <c r="I1744" i="11"/>
  <c r="J1744" i="11"/>
  <c r="H1527" i="11"/>
  <c r="I1527" i="11"/>
  <c r="J1527" i="11"/>
  <c r="H1433" i="11"/>
  <c r="I1433" i="11"/>
  <c r="J1433" i="11"/>
  <c r="H1160" i="11"/>
  <c r="I1160" i="11"/>
  <c r="J1160" i="11"/>
  <c r="H1308" i="11"/>
  <c r="I1308" i="11"/>
  <c r="J1308" i="11"/>
  <c r="H1290" i="11"/>
  <c r="I1290" i="11"/>
  <c r="J1290" i="11"/>
  <c r="H1285" i="11"/>
  <c r="I1285" i="11"/>
  <c r="J1285" i="11"/>
  <c r="H670" i="11"/>
  <c r="I670" i="11"/>
  <c r="J670" i="11"/>
  <c r="H1406" i="11"/>
  <c r="I1406" i="11"/>
  <c r="J1406" i="11"/>
  <c r="H1739" i="11"/>
  <c r="I1739" i="11"/>
  <c r="J1739" i="11"/>
  <c r="H1163" i="11"/>
  <c r="I1163" i="11"/>
  <c r="J1163" i="11"/>
  <c r="H946" i="11"/>
  <c r="I946" i="11"/>
  <c r="J946" i="11"/>
  <c r="H1457" i="11"/>
  <c r="I1457" i="11"/>
  <c r="J1457" i="11"/>
  <c r="H1523" i="11"/>
  <c r="I1523" i="11"/>
  <c r="J1523" i="11"/>
  <c r="H931" i="11"/>
  <c r="I931" i="11"/>
  <c r="J931" i="11"/>
  <c r="H1570" i="11"/>
  <c r="I1570" i="11"/>
  <c r="J1570" i="11"/>
  <c r="H555" i="11"/>
  <c r="I555" i="11"/>
  <c r="J555" i="11"/>
  <c r="H1631" i="11"/>
  <c r="I1631" i="11"/>
  <c r="J1631" i="11"/>
  <c r="H1339" i="11"/>
  <c r="I1339" i="11"/>
  <c r="J1339" i="11"/>
  <c r="H904" i="11"/>
  <c r="I904" i="11"/>
  <c r="J904" i="11"/>
  <c r="H627" i="11"/>
  <c r="I627" i="11"/>
  <c r="J627" i="11"/>
  <c r="H744" i="11"/>
  <c r="I744" i="11"/>
  <c r="J744" i="11"/>
  <c r="H1138" i="11"/>
  <c r="I1138" i="11"/>
  <c r="J1138" i="11"/>
  <c r="H1386" i="11"/>
  <c r="I1386" i="11"/>
  <c r="J1386" i="11"/>
  <c r="H1733" i="11"/>
  <c r="I1733" i="11"/>
  <c r="J1733" i="11"/>
  <c r="H455" i="11"/>
  <c r="I455" i="11"/>
  <c r="J455" i="11"/>
  <c r="H1366" i="11"/>
  <c r="I1366" i="11"/>
  <c r="J1366" i="11"/>
  <c r="H1462" i="11"/>
  <c r="I1462" i="11"/>
  <c r="J1462" i="11"/>
  <c r="H488" i="11"/>
  <c r="I488" i="11"/>
  <c r="J488" i="11"/>
  <c r="H1363" i="11"/>
  <c r="I1363" i="11"/>
  <c r="J1363" i="11"/>
  <c r="H1400" i="11"/>
  <c r="I1400" i="11"/>
  <c r="J1400" i="11"/>
  <c r="H1340" i="11"/>
  <c r="I1340" i="11"/>
  <c r="J1340" i="11"/>
  <c r="H344" i="11"/>
  <c r="I344" i="11"/>
  <c r="J344" i="11"/>
  <c r="H1789" i="11"/>
  <c r="I1789" i="11"/>
  <c r="J1789" i="11"/>
  <c r="H897" i="11"/>
  <c r="I897" i="11"/>
  <c r="J897" i="11"/>
  <c r="H1077" i="11"/>
  <c r="I1077" i="11"/>
  <c r="J1077" i="11"/>
  <c r="H1786" i="11"/>
  <c r="I1786" i="11"/>
  <c r="J1786" i="11"/>
  <c r="H1208" i="11"/>
  <c r="I1208" i="11"/>
  <c r="J1208" i="11"/>
  <c r="H903" i="11"/>
  <c r="I903" i="11"/>
  <c r="J903" i="11"/>
  <c r="H525" i="11"/>
  <c r="I525" i="11"/>
  <c r="J525" i="11"/>
  <c r="H1172" i="11"/>
  <c r="I1172" i="11"/>
  <c r="J1172" i="11"/>
  <c r="H709" i="11"/>
  <c r="I709" i="11"/>
  <c r="J709" i="11"/>
  <c r="H1568" i="11"/>
  <c r="I1568" i="11"/>
  <c r="J1568" i="11"/>
  <c r="H1002" i="11"/>
  <c r="I1002" i="11"/>
  <c r="J1002" i="11"/>
  <c r="H1112" i="11"/>
  <c r="I1112" i="11"/>
  <c r="J1112" i="11"/>
  <c r="H1668" i="11"/>
  <c r="I1668" i="11"/>
  <c r="J1668" i="11"/>
  <c r="H1844" i="11"/>
  <c r="I1844" i="11"/>
  <c r="J1844" i="11"/>
  <c r="H681" i="11"/>
  <c r="I681" i="11"/>
  <c r="J681" i="11"/>
  <c r="H1109" i="11"/>
  <c r="I1109" i="11"/>
  <c r="J1109" i="11"/>
  <c r="H740" i="11"/>
  <c r="I740" i="11"/>
  <c r="J740" i="11"/>
  <c r="H1417" i="11"/>
  <c r="I1417" i="11"/>
  <c r="J1417" i="11"/>
  <c r="H1129" i="11"/>
  <c r="I1129" i="11"/>
  <c r="J1129" i="11"/>
  <c r="H1314" i="11"/>
  <c r="I1314" i="11"/>
  <c r="J1314" i="11"/>
  <c r="H603" i="11"/>
  <c r="I603" i="11"/>
  <c r="J603" i="11"/>
  <c r="H1345" i="11"/>
  <c r="I1345" i="11"/>
  <c r="J1345" i="11"/>
  <c r="H1859" i="11"/>
  <c r="I1859" i="11"/>
  <c r="J1859" i="11"/>
  <c r="H1509" i="11"/>
  <c r="I1509" i="11"/>
  <c r="J1509" i="11"/>
  <c r="H1652" i="11"/>
  <c r="I1652" i="11"/>
  <c r="J1652" i="11"/>
  <c r="H1608" i="11"/>
  <c r="I1608" i="11"/>
  <c r="J1608" i="11"/>
  <c r="H1647" i="11"/>
  <c r="I1647" i="11"/>
  <c r="J1647" i="11"/>
  <c r="H1757" i="11"/>
  <c r="I1757" i="11"/>
  <c r="J1757" i="11"/>
  <c r="H656" i="11"/>
  <c r="I656" i="11"/>
  <c r="J656" i="11"/>
  <c r="H1277" i="11"/>
  <c r="I1277" i="11"/>
  <c r="J1277" i="11"/>
  <c r="H1178" i="11"/>
  <c r="I1178" i="11"/>
  <c r="J1178" i="11"/>
  <c r="H489" i="11"/>
  <c r="I489" i="11"/>
  <c r="J489" i="11"/>
  <c r="H1039" i="11"/>
  <c r="I1039" i="11"/>
  <c r="J1039" i="11"/>
  <c r="H885" i="11"/>
  <c r="I885" i="11"/>
  <c r="J885" i="11"/>
  <c r="H1014" i="11"/>
  <c r="I1014" i="11"/>
  <c r="J1014" i="11"/>
  <c r="H1162" i="11"/>
  <c r="I1162" i="11"/>
  <c r="J1162" i="11"/>
  <c r="H1055" i="11"/>
  <c r="I1055" i="11"/>
  <c r="J1055" i="11"/>
  <c r="H1666" i="11"/>
  <c r="I1666" i="11"/>
  <c r="J1666" i="11"/>
  <c r="H823" i="11"/>
  <c r="I823" i="11"/>
  <c r="J823" i="11"/>
  <c r="H1724" i="11"/>
  <c r="I1724" i="11"/>
  <c r="J1724" i="11"/>
  <c r="H1390" i="11"/>
  <c r="I1390" i="11"/>
  <c r="J1390" i="11"/>
  <c r="H1269" i="11"/>
  <c r="I1269" i="11"/>
  <c r="J1269" i="11"/>
  <c r="H664" i="11"/>
  <c r="I664" i="11"/>
  <c r="J664" i="11"/>
  <c r="H717" i="11"/>
  <c r="I717" i="11"/>
  <c r="J717" i="11"/>
  <c r="H1496" i="11"/>
  <c r="I1496" i="11"/>
  <c r="J1496" i="11"/>
  <c r="H325" i="11"/>
  <c r="I325" i="11"/>
  <c r="J325" i="11"/>
  <c r="H818" i="11"/>
  <c r="I818" i="11"/>
  <c r="J818" i="11"/>
  <c r="H1771" i="11"/>
  <c r="I1771" i="11"/>
  <c r="J1771" i="11"/>
  <c r="H1300" i="11"/>
  <c r="I1300" i="11"/>
  <c r="J1300" i="11"/>
  <c r="H1266" i="11"/>
  <c r="I1266" i="11"/>
  <c r="J1266" i="11"/>
  <c r="H1703" i="11"/>
  <c r="I1703" i="11"/>
  <c r="J1703" i="11"/>
  <c r="H657" i="11"/>
  <c r="I657" i="11"/>
  <c r="J657" i="11"/>
  <c r="H1590" i="11"/>
  <c r="I1590" i="11"/>
  <c r="J1590" i="11"/>
  <c r="H910" i="11"/>
  <c r="I910" i="11"/>
  <c r="J910" i="11"/>
  <c r="H1344" i="11"/>
  <c r="I1344" i="11"/>
  <c r="J1344" i="11"/>
  <c r="H1490" i="11"/>
  <c r="I1490" i="11"/>
  <c r="J1490" i="11"/>
  <c r="H1361" i="11"/>
  <c r="I1361" i="11"/>
  <c r="J1361" i="11"/>
  <c r="H1241" i="11"/>
  <c r="I1241" i="11"/>
  <c r="J1241" i="11"/>
  <c r="H1032" i="11"/>
  <c r="I1032" i="11"/>
  <c r="J1032" i="11"/>
  <c r="H1384" i="11"/>
  <c r="I1384" i="11"/>
  <c r="J1384" i="11"/>
  <c r="H1478" i="11"/>
  <c r="I1478" i="11"/>
  <c r="J1478" i="11"/>
  <c r="H1525" i="11"/>
  <c r="I1525" i="11"/>
  <c r="J1525" i="11"/>
  <c r="H1226" i="11"/>
  <c r="I1226" i="11"/>
  <c r="J1226" i="11"/>
  <c r="H1391" i="11"/>
  <c r="I1391" i="11"/>
  <c r="J1391" i="11"/>
  <c r="H1207" i="11"/>
  <c r="I1207" i="11"/>
  <c r="J1207" i="11"/>
  <c r="H1090" i="11"/>
  <c r="I1090" i="11"/>
  <c r="J1090" i="11"/>
  <c r="H1656" i="11"/>
  <c r="I1656" i="11"/>
  <c r="J1656" i="11"/>
  <c r="H1763" i="11"/>
  <c r="I1763" i="11"/>
  <c r="J1763" i="11"/>
  <c r="H1614" i="11"/>
  <c r="I1614" i="11"/>
  <c r="J1614" i="11"/>
  <c r="H1418" i="11"/>
  <c r="I1418" i="11"/>
  <c r="J1418" i="11"/>
  <c r="H1242" i="11"/>
  <c r="I1242" i="11"/>
  <c r="J1242" i="11"/>
  <c r="H1120" i="11"/>
  <c r="I1120" i="11"/>
  <c r="J1120" i="11"/>
  <c r="H185" i="11"/>
  <c r="I185" i="11"/>
  <c r="J185" i="11"/>
  <c r="H327" i="11"/>
  <c r="I327" i="11"/>
  <c r="J327" i="11"/>
  <c r="H149" i="11"/>
  <c r="I149" i="11"/>
  <c r="J149" i="11"/>
  <c r="H244" i="11"/>
  <c r="I244" i="11"/>
  <c r="J244" i="11"/>
  <c r="H29" i="11"/>
  <c r="I29" i="11"/>
  <c r="J29" i="11"/>
  <c r="H767" i="11"/>
  <c r="I767" i="11"/>
  <c r="J767" i="11"/>
  <c r="H435" i="11"/>
  <c r="I435" i="11"/>
  <c r="J435" i="11"/>
  <c r="H889" i="11"/>
  <c r="I889" i="11"/>
  <c r="J889" i="11"/>
  <c r="H97" i="11"/>
  <c r="I97" i="11"/>
  <c r="J97" i="11"/>
  <c r="H1422" i="11"/>
  <c r="I1422" i="11"/>
  <c r="J1422" i="11"/>
  <c r="H956" i="11"/>
  <c r="I956" i="11"/>
  <c r="J956" i="11"/>
  <c r="H1065" i="11"/>
  <c r="I1065" i="11"/>
  <c r="J1065" i="11"/>
  <c r="H914" i="11"/>
  <c r="I914" i="11"/>
  <c r="J914" i="11"/>
  <c r="H859" i="11"/>
  <c r="I859" i="11"/>
  <c r="J859" i="11"/>
  <c r="H478" i="11"/>
  <c r="I478" i="11"/>
  <c r="J478" i="11"/>
  <c r="H402" i="11"/>
  <c r="I402" i="11"/>
  <c r="J402" i="11"/>
  <c r="H199" i="11"/>
  <c r="I199" i="11"/>
  <c r="J199" i="11"/>
  <c r="H524" i="11"/>
  <c r="I524" i="11"/>
  <c r="J524" i="11"/>
  <c r="H875" i="11"/>
  <c r="I875" i="11"/>
  <c r="J875" i="11"/>
  <c r="H1539" i="11"/>
  <c r="I1539" i="11"/>
  <c r="J1539" i="11"/>
  <c r="H722" i="11"/>
  <c r="I722" i="11"/>
  <c r="J722" i="11"/>
  <c r="H834" i="11"/>
  <c r="I834" i="11"/>
  <c r="J834" i="11"/>
  <c r="H994" i="11"/>
  <c r="I994" i="11"/>
  <c r="J994" i="11"/>
  <c r="H473" i="11"/>
  <c r="I473" i="11"/>
  <c r="J473" i="11"/>
  <c r="H678" i="11"/>
  <c r="I678" i="11"/>
  <c r="J678" i="11"/>
  <c r="H127" i="11"/>
  <c r="I127" i="11"/>
  <c r="J127" i="11"/>
  <c r="H207" i="11"/>
  <c r="I207" i="11"/>
  <c r="J207" i="11"/>
  <c r="H923" i="11"/>
  <c r="I923" i="11"/>
  <c r="J923" i="11"/>
  <c r="H659" i="11"/>
  <c r="I659" i="11"/>
  <c r="J659" i="11"/>
  <c r="H880" i="11"/>
  <c r="I880" i="11"/>
  <c r="J880" i="11"/>
  <c r="H879" i="11"/>
  <c r="I879" i="11"/>
  <c r="J879" i="11"/>
  <c r="H500" i="11"/>
  <c r="I500" i="11"/>
  <c r="J500" i="11"/>
  <c r="H1076" i="11"/>
  <c r="I1076" i="11"/>
  <c r="J1076" i="11"/>
  <c r="H1135" i="11"/>
  <c r="I1135" i="11"/>
  <c r="J1135" i="11"/>
  <c r="H668" i="11"/>
  <c r="I668" i="11"/>
  <c r="J668" i="11"/>
  <c r="H658" i="11"/>
  <c r="I658" i="11"/>
  <c r="J658" i="11"/>
  <c r="H206" i="11"/>
  <c r="I206" i="11"/>
  <c r="J206" i="11"/>
  <c r="H962" i="11"/>
  <c r="I962" i="11"/>
  <c r="J962" i="11"/>
  <c r="H1493" i="11"/>
  <c r="I1493" i="11"/>
  <c r="J1493" i="11"/>
  <c r="H194" i="11"/>
  <c r="I194" i="11"/>
  <c r="J194" i="11"/>
  <c r="H232" i="11"/>
  <c r="I232" i="11"/>
  <c r="J232" i="11"/>
  <c r="H829" i="11"/>
  <c r="I829" i="11"/>
  <c r="J829" i="11"/>
  <c r="H782" i="11"/>
  <c r="I782" i="11"/>
  <c r="J782" i="11"/>
  <c r="H391" i="11"/>
  <c r="I391" i="11"/>
  <c r="J391" i="11"/>
  <c r="H1029" i="11"/>
  <c r="I1029" i="11"/>
  <c r="J1029" i="11"/>
  <c r="H723" i="11"/>
  <c r="I723" i="11"/>
  <c r="J723" i="11"/>
  <c r="H878" i="11"/>
  <c r="I878" i="11"/>
  <c r="J878" i="11"/>
  <c r="H785" i="11"/>
  <c r="I785" i="11"/>
  <c r="J785" i="11"/>
  <c r="H255" i="11"/>
  <c r="I255" i="11"/>
  <c r="J255" i="11"/>
  <c r="H1673" i="11"/>
  <c r="I1673" i="11"/>
  <c r="J1673" i="11"/>
  <c r="H498" i="11"/>
  <c r="I498" i="11"/>
  <c r="J498" i="11"/>
  <c r="H463" i="11"/>
  <c r="I463" i="11"/>
  <c r="J463" i="11"/>
  <c r="H536" i="11"/>
  <c r="I536" i="11"/>
  <c r="J536" i="11"/>
  <c r="H45" i="11"/>
  <c r="I45" i="11"/>
  <c r="J45" i="11"/>
  <c r="H72" i="11"/>
  <c r="I72" i="11"/>
  <c r="J72" i="11"/>
  <c r="H1122" i="11"/>
  <c r="I1122" i="11"/>
  <c r="J1122" i="11"/>
  <c r="H311" i="11"/>
  <c r="I311" i="11"/>
  <c r="J311" i="11"/>
  <c r="H267" i="11"/>
  <c r="I267" i="11"/>
  <c r="J267" i="11"/>
  <c r="H92" i="11"/>
  <c r="I92" i="11"/>
  <c r="J92" i="11"/>
  <c r="H788" i="11"/>
  <c r="I788" i="11"/>
  <c r="J788" i="11"/>
  <c r="H1126" i="11"/>
  <c r="I1126" i="11"/>
  <c r="J1126" i="11"/>
  <c r="H725" i="11"/>
  <c r="I725" i="11"/>
  <c r="J725" i="11"/>
  <c r="H1726" i="11"/>
  <c r="I1726" i="11"/>
  <c r="J1726" i="11"/>
  <c r="H530" i="11"/>
  <c r="I530" i="11"/>
  <c r="J530" i="11"/>
  <c r="H57" i="11"/>
  <c r="I57" i="11"/>
  <c r="J57" i="11"/>
  <c r="H126" i="11"/>
  <c r="I126" i="11"/>
  <c r="J126" i="11"/>
  <c r="H449" i="11"/>
  <c r="I449" i="11"/>
  <c r="J449" i="11"/>
  <c r="H117" i="11"/>
  <c r="I117" i="11"/>
  <c r="J117" i="11"/>
  <c r="H340" i="11"/>
  <c r="I340" i="11"/>
  <c r="J340" i="11"/>
  <c r="H118" i="11"/>
  <c r="I118" i="11"/>
  <c r="J118" i="11"/>
  <c r="H943" i="11"/>
  <c r="I943" i="11"/>
  <c r="J943" i="11"/>
  <c r="H976" i="11"/>
  <c r="I976" i="11"/>
  <c r="J976" i="11"/>
  <c r="H913" i="11"/>
  <c r="I913" i="11"/>
  <c r="J913" i="11"/>
  <c r="H628" i="11"/>
  <c r="I628" i="11"/>
  <c r="J628" i="11"/>
  <c r="H830" i="11"/>
  <c r="I830" i="11"/>
  <c r="J830" i="11"/>
  <c r="H348" i="11"/>
  <c r="I348" i="11"/>
  <c r="J348" i="11"/>
  <c r="H853" i="11"/>
  <c r="I853" i="11"/>
  <c r="J853" i="11"/>
  <c r="H362" i="11"/>
  <c r="I362" i="11"/>
  <c r="J362" i="11"/>
  <c r="H1034" i="11"/>
  <c r="I1034" i="11"/>
  <c r="J1034" i="11"/>
  <c r="H759" i="11"/>
  <c r="I759" i="11"/>
  <c r="J759" i="11"/>
  <c r="H870" i="11"/>
  <c r="I870" i="11"/>
  <c r="J870" i="11"/>
  <c r="H1019" i="11"/>
  <c r="I1019" i="11"/>
  <c r="J1019" i="11"/>
  <c r="H800" i="11"/>
  <c r="I800" i="11"/>
  <c r="J800" i="11"/>
  <c r="H924" i="11"/>
  <c r="I924" i="11"/>
  <c r="J924" i="11"/>
  <c r="H438" i="11"/>
  <c r="I438" i="11"/>
  <c r="J438" i="11"/>
  <c r="H1043" i="11"/>
  <c r="I1043" i="11"/>
  <c r="J1043" i="11"/>
  <c r="H142" i="11"/>
  <c r="I142" i="11"/>
  <c r="J142" i="11"/>
  <c r="H761" i="11"/>
  <c r="I761" i="11"/>
  <c r="J761" i="11"/>
  <c r="H74" i="11"/>
  <c r="I74" i="11"/>
  <c r="J74" i="11"/>
  <c r="H120" i="11"/>
  <c r="I120" i="11"/>
  <c r="J120" i="11"/>
  <c r="H133" i="11"/>
  <c r="I133" i="11"/>
  <c r="J133" i="11"/>
  <c r="H573" i="11"/>
  <c r="I573" i="11"/>
  <c r="J573" i="11"/>
  <c r="H1499" i="11"/>
  <c r="I1499" i="11"/>
  <c r="J1499" i="11"/>
  <c r="H462" i="11"/>
  <c r="I462" i="11"/>
  <c r="J462" i="11"/>
  <c r="H613" i="11"/>
  <c r="I613" i="11"/>
  <c r="J613" i="11"/>
  <c r="H561" i="11"/>
  <c r="I561" i="11"/>
  <c r="J561" i="11"/>
  <c r="H52" i="11"/>
  <c r="I52" i="11"/>
  <c r="J52" i="11"/>
  <c r="H1629" i="11"/>
  <c r="I1629" i="11"/>
  <c r="J1629" i="11"/>
  <c r="H505" i="11"/>
  <c r="I505" i="11"/>
  <c r="J505" i="11"/>
  <c r="H124" i="11"/>
  <c r="I124" i="11"/>
  <c r="J124" i="11"/>
  <c r="H997" i="11"/>
  <c r="I997" i="11"/>
  <c r="J997" i="11"/>
  <c r="H1331" i="11"/>
  <c r="I1331" i="11"/>
  <c r="J1331" i="11"/>
  <c r="H549" i="11"/>
  <c r="I549" i="11"/>
  <c r="J549" i="11"/>
  <c r="H892" i="11"/>
  <c r="I892" i="11"/>
  <c r="J892" i="11"/>
  <c r="H68" i="11"/>
  <c r="I68" i="11"/>
  <c r="J68" i="11"/>
  <c r="H557" i="11"/>
  <c r="I557" i="11"/>
  <c r="J557" i="11"/>
  <c r="H1383" i="11"/>
  <c r="I1383" i="11"/>
  <c r="J1383" i="11"/>
  <c r="H795" i="11"/>
  <c r="I795" i="11"/>
  <c r="J795" i="11"/>
  <c r="H720" i="11"/>
  <c r="I720" i="11"/>
  <c r="J720" i="11"/>
  <c r="H417" i="11"/>
  <c r="I417" i="11"/>
  <c r="J417" i="11"/>
  <c r="H504" i="11"/>
  <c r="I504" i="11"/>
  <c r="J504" i="11"/>
  <c r="H33" i="11"/>
  <c r="I33" i="11"/>
  <c r="J33" i="11"/>
  <c r="H1100" i="11"/>
  <c r="I1100" i="11"/>
  <c r="J1100" i="11"/>
  <c r="H175" i="11"/>
  <c r="I175" i="11"/>
  <c r="J175" i="11"/>
  <c r="H158" i="11"/>
  <c r="I158" i="11"/>
  <c r="J158" i="11"/>
  <c r="H565" i="11"/>
  <c r="I565" i="11"/>
  <c r="J565" i="11"/>
  <c r="H1044" i="11"/>
  <c r="I1044" i="11"/>
  <c r="J1044" i="11"/>
  <c r="H251" i="11"/>
  <c r="I251" i="11"/>
  <c r="J251" i="11"/>
  <c r="H758" i="11"/>
  <c r="I758" i="11"/>
  <c r="J758" i="11"/>
  <c r="H247" i="11"/>
  <c r="I247" i="11"/>
  <c r="J247" i="11"/>
  <c r="H1037" i="11"/>
  <c r="I1037" i="11"/>
  <c r="J1037" i="11"/>
  <c r="H393" i="11"/>
  <c r="I393" i="11"/>
  <c r="J393" i="11"/>
  <c r="H266" i="11"/>
  <c r="I266" i="11"/>
  <c r="J266" i="11"/>
  <c r="H36" i="11"/>
  <c r="I36" i="11"/>
  <c r="J36" i="11"/>
  <c r="H814" i="11"/>
  <c r="I814" i="11"/>
  <c r="J814" i="11"/>
  <c r="H1229" i="11"/>
  <c r="I1229" i="11"/>
  <c r="J1229" i="11"/>
  <c r="H406" i="11"/>
  <c r="I406" i="11"/>
  <c r="J406" i="11"/>
  <c r="H1736" i="11"/>
  <c r="I1736" i="11"/>
  <c r="J1736" i="11"/>
  <c r="H981" i="11"/>
  <c r="I981" i="11"/>
  <c r="J981" i="11"/>
  <c r="H641" i="11"/>
  <c r="I641" i="11"/>
  <c r="J641" i="11"/>
  <c r="H874" i="11"/>
  <c r="I874" i="11"/>
  <c r="J874" i="11"/>
  <c r="H12" i="11"/>
  <c r="I12" i="11"/>
  <c r="J12" i="11"/>
  <c r="H208" i="11"/>
  <c r="I208" i="11"/>
  <c r="J208" i="11"/>
  <c r="H952" i="11"/>
  <c r="I952" i="11"/>
  <c r="J952" i="11"/>
  <c r="H1699" i="11"/>
  <c r="I1699" i="11"/>
  <c r="J1699" i="11"/>
  <c r="H223" i="11"/>
  <c r="I223" i="11"/>
  <c r="J223" i="11"/>
  <c r="H786" i="11"/>
  <c r="I786" i="11"/>
  <c r="J786" i="11"/>
  <c r="H1203" i="11"/>
  <c r="I1203" i="11"/>
  <c r="J1203" i="11"/>
  <c r="H1389" i="11"/>
  <c r="I1389" i="11"/>
  <c r="J1389" i="11"/>
  <c r="H1403" i="11"/>
  <c r="I1403" i="11"/>
  <c r="J1403" i="11"/>
  <c r="H1854" i="11"/>
  <c r="I1854" i="11"/>
  <c r="J1854" i="11"/>
  <c r="H920" i="11"/>
  <c r="I920" i="11"/>
  <c r="J920" i="11"/>
  <c r="H1491" i="11"/>
  <c r="I1491" i="11"/>
  <c r="J1491" i="11"/>
  <c r="H1508" i="11"/>
  <c r="I1508" i="11"/>
  <c r="J1508" i="11"/>
  <c r="H1183" i="11"/>
  <c r="I1183" i="11"/>
  <c r="J1183" i="11"/>
  <c r="H1768" i="11"/>
  <c r="I1768" i="11"/>
  <c r="J1768" i="11"/>
  <c r="H1692" i="11"/>
  <c r="I1692" i="11"/>
  <c r="J1692" i="11"/>
  <c r="H1797" i="11"/>
  <c r="I1797" i="11"/>
  <c r="J1797" i="11"/>
  <c r="H1427" i="11"/>
  <c r="I1427" i="11"/>
  <c r="J1427" i="11"/>
  <c r="H1686" i="11"/>
  <c r="I1686" i="11"/>
  <c r="J1686" i="11"/>
  <c r="H921" i="11"/>
  <c r="I921" i="11"/>
  <c r="J921" i="11"/>
  <c r="H1514" i="11"/>
  <c r="I1514" i="11"/>
  <c r="J1514" i="11"/>
  <c r="H797" i="11"/>
  <c r="I797" i="11"/>
  <c r="J797" i="11"/>
  <c r="H14" i="11"/>
  <c r="I14" i="11"/>
  <c r="J14" i="11"/>
  <c r="H1849" i="11"/>
  <c r="I1849" i="11"/>
  <c r="J1849" i="11"/>
  <c r="H240" i="11"/>
  <c r="I240" i="11"/>
  <c r="J240" i="11"/>
  <c r="H1262" i="11"/>
  <c r="I1262" i="11"/>
  <c r="J1262" i="11"/>
  <c r="H1832" i="11"/>
  <c r="I1832" i="11"/>
  <c r="J1832" i="11"/>
  <c r="H1482" i="11"/>
  <c r="I1482" i="11"/>
  <c r="J1482" i="11"/>
  <c r="H1095" i="11"/>
  <c r="I1095" i="11"/>
  <c r="J1095" i="11"/>
  <c r="H1046" i="11"/>
  <c r="I1046" i="11"/>
  <c r="J1046" i="11"/>
  <c r="H1681" i="11"/>
  <c r="I1681" i="11"/>
  <c r="J1681" i="11"/>
  <c r="H1017" i="11"/>
  <c r="I1017" i="11"/>
  <c r="J1017" i="11"/>
  <c r="H1371" i="11"/>
  <c r="I1371" i="11"/>
  <c r="J1371" i="11"/>
  <c r="H1171" i="11"/>
  <c r="I1171" i="11"/>
  <c r="J1171" i="11"/>
  <c r="H1437" i="11"/>
  <c r="I1437" i="11"/>
  <c r="J1437" i="11"/>
  <c r="H1737" i="11"/>
  <c r="I1737" i="11"/>
  <c r="J1737" i="11"/>
  <c r="H1127" i="11"/>
  <c r="I1127" i="11"/>
  <c r="J1127" i="11"/>
  <c r="H1096" i="11"/>
  <c r="I1096" i="11"/>
  <c r="J1096" i="11"/>
  <c r="H739" i="11"/>
  <c r="I739" i="11"/>
  <c r="J739" i="11"/>
  <c r="H694" i="11"/>
  <c r="I694" i="11"/>
  <c r="J694" i="11"/>
  <c r="H385" i="11"/>
  <c r="I385" i="11"/>
  <c r="J385" i="11"/>
  <c r="H548" i="11"/>
  <c r="I548" i="11"/>
  <c r="J548" i="11"/>
  <c r="H998" i="11"/>
  <c r="I998" i="11"/>
  <c r="J998" i="11"/>
  <c r="H1687" i="11"/>
  <c r="I1687" i="11"/>
  <c r="J1687" i="11"/>
  <c r="H1395" i="11"/>
  <c r="I1395" i="11"/>
  <c r="J1395" i="11"/>
  <c r="H1010" i="11"/>
  <c r="I1010" i="11"/>
  <c r="J1010" i="11"/>
  <c r="H550" i="11"/>
  <c r="I550" i="11"/>
  <c r="J550" i="11"/>
  <c r="H1520" i="11"/>
  <c r="I1520" i="11"/>
  <c r="J1520" i="11"/>
  <c r="H821" i="11"/>
  <c r="I821" i="11"/>
  <c r="J821" i="11"/>
  <c r="H407" i="11"/>
  <c r="I407" i="11"/>
  <c r="J407" i="11"/>
  <c r="H352" i="11"/>
  <c r="I352" i="11"/>
  <c r="J352" i="11"/>
  <c r="H1784" i="11"/>
  <c r="I1784" i="11"/>
  <c r="J1784" i="11"/>
  <c r="H1487" i="11"/>
  <c r="I1487" i="11"/>
  <c r="J1487" i="11"/>
  <c r="H511" i="11"/>
  <c r="I511" i="11"/>
  <c r="J511" i="11"/>
  <c r="H909" i="11"/>
  <c r="I909" i="11"/>
  <c r="J909" i="11"/>
  <c r="H932" i="11"/>
  <c r="I932" i="11"/>
  <c r="J932" i="11"/>
  <c r="H368" i="11"/>
  <c r="I368" i="11"/>
  <c r="J368" i="11"/>
  <c r="H262" i="11"/>
  <c r="I262" i="11"/>
  <c r="J262" i="11"/>
  <c r="H614" i="11"/>
  <c r="I614" i="11"/>
  <c r="J614" i="11"/>
  <c r="H324" i="11"/>
  <c r="I324" i="11"/>
  <c r="J324" i="11"/>
  <c r="H1591" i="11"/>
  <c r="I1591" i="11"/>
  <c r="J1591" i="11"/>
  <c r="H750" i="11"/>
  <c r="I750" i="11"/>
  <c r="J750" i="11"/>
  <c r="H293" i="11"/>
  <c r="I293" i="11"/>
  <c r="J293" i="11"/>
  <c r="H677" i="11"/>
  <c r="I677" i="11"/>
  <c r="J677" i="11"/>
  <c r="H713" i="11"/>
  <c r="I713" i="11"/>
  <c r="J713" i="11"/>
  <c r="H1352" i="11"/>
  <c r="I1352" i="11"/>
  <c r="J1352" i="11"/>
  <c r="H1106" i="11"/>
  <c r="I1106" i="11"/>
  <c r="J1106" i="11"/>
  <c r="H589" i="11"/>
  <c r="I589" i="11"/>
  <c r="J589" i="11"/>
  <c r="H673" i="11"/>
  <c r="I673" i="11"/>
  <c r="J673" i="11"/>
  <c r="H347" i="11"/>
  <c r="I347" i="11"/>
  <c r="J347" i="11"/>
  <c r="H928" i="11"/>
  <c r="I928" i="11"/>
  <c r="J928" i="11"/>
  <c r="H774" i="11"/>
  <c r="I774" i="11"/>
  <c r="J774" i="11"/>
  <c r="H770" i="11"/>
  <c r="I770" i="11"/>
  <c r="J770" i="11"/>
  <c r="H454" i="11"/>
  <c r="I454" i="11"/>
  <c r="J454" i="11"/>
  <c r="H861" i="11"/>
  <c r="I861" i="11"/>
  <c r="J861" i="11"/>
  <c r="H361" i="11"/>
  <c r="I361" i="11"/>
  <c r="J361" i="11"/>
  <c r="H1695" i="11"/>
  <c r="I1695" i="11"/>
  <c r="J1695" i="11"/>
  <c r="H465" i="11"/>
  <c r="I465" i="11"/>
  <c r="J465" i="11"/>
  <c r="H446" i="11"/>
  <c r="I446" i="11"/>
  <c r="J446" i="11"/>
  <c r="H1353" i="11"/>
  <c r="I1353" i="11"/>
  <c r="J1353" i="11"/>
  <c r="H469" i="11"/>
  <c r="I469" i="11"/>
  <c r="J469" i="11"/>
  <c r="H855" i="11"/>
  <c r="I855" i="11"/>
  <c r="J855" i="11"/>
  <c r="H1289" i="11"/>
  <c r="I1289" i="11"/>
  <c r="J1289" i="11"/>
  <c r="H332" i="11"/>
  <c r="I332" i="11"/>
  <c r="J332" i="11"/>
  <c r="H1217" i="11"/>
  <c r="I1217" i="11"/>
  <c r="J1217" i="11"/>
  <c r="H582" i="11"/>
  <c r="I582" i="11"/>
  <c r="J582" i="11"/>
  <c r="H539" i="11"/>
  <c r="I539" i="11"/>
  <c r="J539" i="11"/>
  <c r="H611" i="11"/>
  <c r="I611" i="11"/>
  <c r="J611" i="11"/>
  <c r="H109" i="11"/>
  <c r="I109" i="11"/>
  <c r="J109" i="11"/>
  <c r="H698" i="11"/>
  <c r="I698" i="11"/>
  <c r="J698" i="11"/>
  <c r="H224" i="11"/>
  <c r="I224" i="11"/>
  <c r="J224" i="11"/>
  <c r="H864" i="11"/>
  <c r="I864" i="11"/>
  <c r="J864" i="11"/>
  <c r="H350" i="11"/>
  <c r="I350" i="11"/>
  <c r="J350" i="11"/>
  <c r="H1066" i="11"/>
  <c r="I1066" i="11"/>
  <c r="J1066" i="11"/>
  <c r="H219" i="11"/>
  <c r="I219" i="11"/>
  <c r="J219" i="11"/>
  <c r="H695" i="11"/>
  <c r="I695" i="11"/>
  <c r="J695" i="11"/>
  <c r="H1442" i="11"/>
  <c r="I1442" i="11"/>
  <c r="J1442" i="11"/>
  <c r="H19" i="11"/>
  <c r="I19" i="11"/>
  <c r="J19" i="11"/>
  <c r="H384" i="11"/>
  <c r="I384" i="11"/>
  <c r="J384" i="11"/>
  <c r="H1362" i="11"/>
  <c r="I1362" i="11"/>
  <c r="J1362" i="11"/>
  <c r="H867" i="11"/>
  <c r="I867" i="11"/>
  <c r="J867" i="11"/>
  <c r="H802" i="11"/>
  <c r="I802" i="11"/>
  <c r="J802" i="11"/>
  <c r="H237" i="11"/>
  <c r="I237" i="11"/>
  <c r="J237" i="11"/>
  <c r="H906" i="11"/>
  <c r="I906" i="11"/>
  <c r="J906" i="11"/>
  <c r="H551" i="11"/>
  <c r="I551" i="11"/>
  <c r="J551" i="11"/>
  <c r="H1027" i="11"/>
  <c r="I1027" i="11"/>
  <c r="J1027" i="11"/>
  <c r="H738" i="11"/>
  <c r="I738" i="11"/>
  <c r="J738" i="11"/>
  <c r="H957" i="11"/>
  <c r="I957" i="11"/>
  <c r="J957" i="11"/>
  <c r="H1824" i="11"/>
  <c r="I1824" i="11"/>
  <c r="J1824" i="11"/>
  <c r="H1776" i="11"/>
  <c r="I1776" i="11"/>
  <c r="J1776" i="11"/>
  <c r="H862" i="11"/>
  <c r="I862" i="11"/>
  <c r="J862" i="11"/>
  <c r="H286" i="11"/>
  <c r="I286" i="11"/>
  <c r="J286" i="11"/>
  <c r="H451" i="11"/>
  <c r="I451" i="11"/>
  <c r="J451" i="11"/>
  <c r="H653" i="11"/>
  <c r="I653" i="11"/>
  <c r="J653" i="11"/>
  <c r="H1620" i="11"/>
  <c r="I1620" i="11"/>
  <c r="J1620" i="11"/>
  <c r="H308" i="11"/>
  <c r="I308" i="11"/>
  <c r="J308" i="11"/>
  <c r="H749" i="11"/>
  <c r="I749" i="11"/>
  <c r="J749" i="11"/>
  <c r="H164" i="11"/>
  <c r="I164" i="11"/>
  <c r="J164" i="11"/>
  <c r="H846" i="11"/>
  <c r="I846" i="11"/>
  <c r="J846" i="11"/>
  <c r="H970" i="11"/>
  <c r="I970" i="11"/>
  <c r="J970" i="11"/>
  <c r="H366" i="11"/>
  <c r="I366" i="11"/>
  <c r="J366" i="11"/>
  <c r="H151" i="11"/>
  <c r="I151" i="11"/>
  <c r="J151" i="11"/>
  <c r="H1472" i="11"/>
  <c r="I1472" i="11"/>
  <c r="J1472" i="11"/>
  <c r="H404" i="11"/>
  <c r="I404" i="11"/>
  <c r="J404" i="11"/>
  <c r="H518" i="11"/>
  <c r="I518" i="11"/>
  <c r="J518" i="11"/>
  <c r="H594" i="11"/>
  <c r="I594" i="11"/>
  <c r="J594" i="11"/>
  <c r="H873" i="11"/>
  <c r="I873" i="11"/>
  <c r="J873" i="11"/>
  <c r="H30" i="11"/>
  <c r="I30" i="11"/>
  <c r="J30" i="11"/>
  <c r="H765" i="11"/>
  <c r="I765" i="11"/>
  <c r="J765" i="11"/>
  <c r="H805" i="11"/>
  <c r="I805" i="11"/>
  <c r="J805" i="11"/>
  <c r="H287" i="11"/>
  <c r="I287" i="11"/>
  <c r="J287" i="11"/>
  <c r="H710" i="11"/>
  <c r="I710" i="11"/>
  <c r="J710" i="11"/>
  <c r="H1835" i="11"/>
  <c r="I1835" i="11"/>
  <c r="J1835" i="11"/>
  <c r="H274" i="11"/>
  <c r="I274" i="11"/>
  <c r="J274" i="11"/>
  <c r="H257" i="11"/>
  <c r="I257" i="11"/>
  <c r="J257" i="11"/>
  <c r="H1365" i="11"/>
  <c r="I1365" i="11"/>
  <c r="J1365" i="11"/>
  <c r="H691" i="11"/>
  <c r="I691" i="11"/>
  <c r="J691" i="11"/>
  <c r="H743" i="11"/>
  <c r="I743" i="11"/>
  <c r="J743" i="11"/>
  <c r="H705" i="11"/>
  <c r="I705" i="11"/>
  <c r="J705" i="11"/>
  <c r="H1842" i="11"/>
  <c r="I1842" i="11"/>
  <c r="J1842" i="11"/>
  <c r="H868" i="11"/>
  <c r="I868" i="11"/>
  <c r="J868" i="11"/>
  <c r="H936" i="11"/>
  <c r="I936" i="11"/>
  <c r="J936" i="11"/>
  <c r="H1098" i="11"/>
  <c r="I1098" i="11"/>
  <c r="J1098" i="11"/>
  <c r="H650" i="11"/>
  <c r="I650" i="11"/>
  <c r="J650" i="11"/>
  <c r="H471" i="11"/>
  <c r="I471" i="11"/>
  <c r="J471" i="11"/>
  <c r="H1210" i="11"/>
  <c r="I1210" i="11"/>
  <c r="J1210" i="11"/>
  <c r="H405" i="11"/>
  <c r="I405" i="11"/>
  <c r="J405" i="11"/>
  <c r="H860" i="11"/>
  <c r="I860" i="11"/>
  <c r="J860" i="11"/>
  <c r="H1811" i="11"/>
  <c r="I1811" i="11"/>
  <c r="J1811" i="11"/>
  <c r="H27" i="11"/>
  <c r="I27" i="11"/>
  <c r="J27" i="11"/>
  <c r="H96" i="11"/>
  <c r="I96" i="11"/>
  <c r="J96" i="11"/>
  <c r="H242" i="11"/>
  <c r="I242" i="11"/>
  <c r="J242" i="11"/>
  <c r="H841" i="11"/>
  <c r="I841" i="11"/>
  <c r="J841" i="11"/>
  <c r="H863" i="11"/>
  <c r="I863" i="11"/>
  <c r="J863" i="11"/>
  <c r="H1777" i="11"/>
  <c r="I1777" i="11"/>
  <c r="J1777" i="11"/>
  <c r="H60" i="11"/>
  <c r="I60" i="11"/>
  <c r="J60" i="11"/>
  <c r="H243" i="11"/>
  <c r="I243" i="11"/>
  <c r="J243" i="11"/>
  <c r="H1263" i="11"/>
  <c r="I1263" i="11"/>
  <c r="J1263" i="11"/>
  <c r="H902" i="11"/>
  <c r="I902" i="11"/>
  <c r="J902" i="11"/>
  <c r="H483" i="11"/>
  <c r="I483" i="11"/>
  <c r="J483" i="11"/>
  <c r="H1146" i="11"/>
  <c r="I1146" i="11"/>
  <c r="J1146" i="11"/>
  <c r="H763" i="11"/>
  <c r="I763" i="11"/>
  <c r="J763" i="11"/>
  <c r="H374" i="11"/>
  <c r="I374" i="11"/>
  <c r="J374" i="11"/>
  <c r="H587" i="11"/>
  <c r="I587" i="11"/>
  <c r="J587" i="11"/>
  <c r="H947" i="11"/>
  <c r="I947" i="11"/>
  <c r="J947" i="11"/>
  <c r="H494" i="11"/>
  <c r="I494" i="11"/>
  <c r="J494" i="11"/>
  <c r="H264" i="11"/>
  <c r="I264" i="11"/>
  <c r="J264" i="11"/>
  <c r="H687" i="11"/>
  <c r="I687" i="11"/>
  <c r="J687" i="11"/>
  <c r="H1113" i="11"/>
  <c r="I1113" i="11"/>
  <c r="J1113" i="11"/>
  <c r="H316" i="11"/>
  <c r="I316" i="11"/>
  <c r="J316" i="11"/>
  <c r="H228" i="11"/>
  <c r="I228" i="11"/>
  <c r="J228" i="11"/>
  <c r="H993" i="11"/>
  <c r="I993" i="11"/>
  <c r="J993" i="11"/>
  <c r="H972" i="11"/>
  <c r="I972" i="11"/>
  <c r="J972" i="11"/>
  <c r="H995" i="11"/>
  <c r="I995" i="11"/>
  <c r="J995" i="11"/>
  <c r="H1157" i="11"/>
  <c r="I1157" i="11"/>
  <c r="J1157" i="11"/>
  <c r="H783" i="11"/>
  <c r="I783" i="11"/>
  <c r="J783" i="11"/>
  <c r="H854" i="11"/>
  <c r="I854" i="11"/>
  <c r="J854" i="11"/>
  <c r="H847" i="11"/>
  <c r="I847" i="11"/>
  <c r="J847" i="11"/>
  <c r="H1198" i="11"/>
  <c r="I1198" i="11"/>
  <c r="J1198" i="11"/>
  <c r="H700" i="11"/>
  <c r="I700" i="11"/>
  <c r="J700" i="11"/>
  <c r="H318" i="11"/>
  <c r="I318" i="11"/>
  <c r="J318" i="11"/>
  <c r="H1073" i="11"/>
  <c r="I1073" i="11"/>
  <c r="J1073" i="11"/>
  <c r="H141" i="11"/>
  <c r="I141" i="11"/>
  <c r="J141" i="11"/>
  <c r="H38" i="11"/>
  <c r="I38" i="11"/>
  <c r="J38" i="11"/>
  <c r="H9" i="11"/>
  <c r="I9" i="11"/>
  <c r="J9" i="11"/>
  <c r="H132" i="11"/>
  <c r="I132" i="11"/>
  <c r="J132" i="11"/>
  <c r="H94" i="11"/>
  <c r="I94" i="11"/>
  <c r="J94" i="11"/>
  <c r="H147" i="11"/>
  <c r="I147" i="11"/>
  <c r="J147" i="11"/>
  <c r="H39" i="11"/>
  <c r="I39" i="11"/>
  <c r="J39" i="11"/>
  <c r="H84" i="11"/>
  <c r="I84" i="11"/>
  <c r="J84" i="11"/>
  <c r="H156" i="11"/>
  <c r="I156" i="11"/>
  <c r="J156" i="11"/>
  <c r="H24" i="11"/>
  <c r="I24" i="11"/>
  <c r="J24" i="11"/>
  <c r="H78" i="11"/>
  <c r="I78" i="11"/>
  <c r="J78" i="11"/>
  <c r="H116" i="11"/>
  <c r="I116" i="11"/>
  <c r="J116" i="11"/>
  <c r="H3" i="11"/>
  <c r="I3" i="11"/>
  <c r="J3" i="11"/>
  <c r="H204" i="11"/>
  <c r="I204" i="11"/>
  <c r="J204" i="11"/>
  <c r="H948" i="11"/>
  <c r="I948" i="11"/>
  <c r="J948" i="11"/>
  <c r="H63" i="11"/>
  <c r="I63" i="11"/>
  <c r="J63" i="11"/>
  <c r="H259" i="11"/>
  <c r="I259" i="11"/>
  <c r="J259" i="11"/>
  <c r="H28" i="11"/>
  <c r="I28" i="11"/>
  <c r="J28" i="11"/>
  <c r="H1071" i="11"/>
  <c r="I1071" i="11"/>
  <c r="J1071" i="11"/>
  <c r="H35" i="11"/>
  <c r="I35" i="11"/>
  <c r="J35" i="11"/>
  <c r="H925" i="11"/>
  <c r="I925" i="11"/>
  <c r="J925" i="11"/>
  <c r="H1698" i="11"/>
  <c r="I1698" i="11"/>
  <c r="J1698" i="11"/>
  <c r="H13" i="11"/>
  <c r="I13" i="11"/>
  <c r="J13" i="11"/>
  <c r="H138" i="11"/>
  <c r="I138" i="11"/>
  <c r="J138" i="11"/>
  <c r="H887" i="11"/>
  <c r="I887" i="11"/>
  <c r="J887" i="11"/>
  <c r="H51" i="11"/>
  <c r="I51" i="11"/>
  <c r="J51" i="11"/>
  <c r="H680" i="11"/>
  <c r="I680" i="11"/>
  <c r="J680" i="11"/>
  <c r="H736" i="11"/>
  <c r="I736" i="11"/>
  <c r="J736" i="11"/>
  <c r="H17" i="11"/>
  <c r="I17" i="11"/>
  <c r="J17" i="11"/>
  <c r="H10" i="11"/>
  <c r="I10" i="11"/>
  <c r="J10" i="11"/>
  <c r="H107" i="11"/>
  <c r="I107" i="11"/>
  <c r="J107" i="11"/>
  <c r="H844" i="11"/>
  <c r="I844" i="11"/>
  <c r="J844" i="11"/>
  <c r="H609" i="11"/>
  <c r="I609" i="11"/>
  <c r="J609" i="11"/>
  <c r="H618" i="11"/>
  <c r="I618" i="11"/>
  <c r="J618" i="11"/>
  <c r="H644" i="11"/>
  <c r="I644" i="11"/>
  <c r="J644" i="11"/>
  <c r="H193" i="11"/>
  <c r="I193" i="11"/>
  <c r="J193" i="11"/>
  <c r="H263" i="11"/>
  <c r="I263" i="11"/>
  <c r="J263" i="11"/>
  <c r="H794" i="11"/>
  <c r="I794" i="11"/>
  <c r="J794" i="11"/>
  <c r="H411" i="11"/>
  <c r="I411" i="11"/>
  <c r="J411" i="11"/>
  <c r="H459" i="11"/>
  <c r="I459" i="11"/>
  <c r="J459" i="11"/>
  <c r="H5" i="11"/>
  <c r="I5" i="11"/>
  <c r="J5" i="11"/>
  <c r="H249" i="11"/>
  <c r="I249" i="11"/>
  <c r="J249" i="11"/>
  <c r="H1372" i="11"/>
  <c r="I1372" i="11"/>
  <c r="J1372" i="11"/>
  <c r="H762" i="11"/>
  <c r="I762" i="11"/>
  <c r="J762" i="11"/>
  <c r="H542" i="11"/>
  <c r="I542" i="11"/>
  <c r="J542" i="11"/>
  <c r="H152" i="11"/>
  <c r="I152" i="11"/>
  <c r="J152" i="11"/>
  <c r="H779" i="11"/>
  <c r="I779" i="11"/>
  <c r="J779" i="11"/>
  <c r="H517" i="11"/>
  <c r="I517" i="11"/>
  <c r="J517" i="11"/>
  <c r="H872" i="11"/>
  <c r="I872" i="11"/>
  <c r="J872" i="11"/>
  <c r="H894" i="11"/>
  <c r="I894" i="11"/>
  <c r="J894" i="11"/>
  <c r="H1274" i="11"/>
  <c r="I1274" i="11"/>
  <c r="J1274" i="11"/>
  <c r="H513" i="11"/>
  <c r="I513" i="11"/>
  <c r="J513" i="11"/>
  <c r="H421" i="11"/>
  <c r="I421" i="11"/>
  <c r="J421" i="11"/>
  <c r="H418" i="11"/>
  <c r="I418" i="11"/>
  <c r="J418" i="11"/>
  <c r="H798" i="11"/>
  <c r="I798" i="11"/>
  <c r="J798" i="11"/>
  <c r="H1529" i="11"/>
  <c r="I1529" i="11"/>
  <c r="J1529" i="11"/>
  <c r="H1125" i="11"/>
  <c r="I1125" i="11"/>
  <c r="J1125" i="11"/>
  <c r="H250" i="11"/>
  <c r="I250" i="11"/>
  <c r="J250" i="11"/>
  <c r="H365" i="11"/>
  <c r="I365" i="11"/>
  <c r="J365" i="11"/>
  <c r="H1423" i="11"/>
  <c r="I1423" i="11"/>
  <c r="J1423" i="11"/>
  <c r="H1036" i="11"/>
  <c r="I1036" i="11"/>
  <c r="J1036" i="11"/>
  <c r="H409" i="11"/>
  <c r="I409" i="11"/>
  <c r="J409" i="11"/>
  <c r="H183" i="11"/>
  <c r="I183" i="11"/>
  <c r="J183" i="11"/>
  <c r="H669" i="11"/>
  <c r="I669" i="11"/>
  <c r="J669" i="11"/>
  <c r="H53" i="11"/>
  <c r="I53" i="11"/>
  <c r="J53" i="11"/>
  <c r="H91" i="11"/>
  <c r="I91" i="11"/>
  <c r="J91" i="11"/>
  <c r="H1761" i="11"/>
  <c r="I1761" i="11"/>
  <c r="J1761" i="11"/>
  <c r="H48" i="11"/>
  <c r="I48" i="11"/>
  <c r="J48" i="11"/>
  <c r="H415" i="11"/>
  <c r="I415" i="11"/>
  <c r="J415" i="11"/>
  <c r="H436" i="11"/>
  <c r="I436" i="11"/>
  <c r="J436" i="11"/>
  <c r="H912" i="11"/>
  <c r="I912" i="11"/>
  <c r="J912" i="11"/>
  <c r="H836" i="11"/>
  <c r="I836" i="11"/>
  <c r="J836" i="11"/>
  <c r="H1069" i="11"/>
  <c r="I1069" i="11"/>
  <c r="J1069" i="11"/>
  <c r="H512" i="11"/>
  <c r="I512" i="11"/>
  <c r="J512" i="11"/>
  <c r="H666" i="11"/>
  <c r="I666" i="11"/>
  <c r="J666" i="11"/>
  <c r="H265" i="11"/>
  <c r="I265" i="11"/>
  <c r="J265" i="11"/>
  <c r="H1467" i="11"/>
  <c r="I1467" i="11"/>
  <c r="J1467" i="11"/>
  <c r="H686" i="11"/>
  <c r="I686" i="11"/>
  <c r="J686" i="11"/>
  <c r="H303" i="11"/>
  <c r="I303" i="11"/>
  <c r="J303" i="11"/>
  <c r="H1038" i="11"/>
  <c r="I1038" i="11"/>
  <c r="J1038" i="11"/>
  <c r="H755" i="11"/>
  <c r="I755" i="11"/>
  <c r="J755" i="11"/>
  <c r="H1313" i="11"/>
  <c r="I1313" i="11"/>
  <c r="J1313" i="11"/>
  <c r="H815" i="11"/>
  <c r="I815" i="11"/>
  <c r="J815" i="11"/>
  <c r="H1047" i="11"/>
  <c r="I1047" i="11"/>
  <c r="J1047" i="11"/>
  <c r="H745" i="11"/>
  <c r="I745" i="11"/>
  <c r="J745" i="11"/>
  <c r="H959" i="11"/>
  <c r="I959" i="11"/>
  <c r="J959" i="11"/>
  <c r="H544" i="11"/>
  <c r="I544" i="11"/>
  <c r="J544" i="11"/>
  <c r="H1574" i="11"/>
  <c r="I1574" i="11"/>
  <c r="J1574" i="11"/>
  <c r="H1564" i="11"/>
  <c r="I1564" i="11"/>
  <c r="J1564" i="11"/>
  <c r="H299" i="11"/>
  <c r="I299" i="11"/>
  <c r="J299" i="11"/>
  <c r="H1147" i="11"/>
  <c r="I1147" i="11"/>
  <c r="J1147" i="11"/>
  <c r="H748" i="11"/>
  <c r="I748" i="11"/>
  <c r="J748" i="11"/>
  <c r="H229" i="11"/>
  <c r="I229" i="11"/>
  <c r="J229" i="11"/>
  <c r="H468" i="11"/>
  <c r="I468" i="11"/>
  <c r="J468" i="11"/>
  <c r="H276" i="11"/>
  <c r="I276" i="11"/>
  <c r="J276" i="11"/>
  <c r="H241" i="11"/>
  <c r="I241" i="11"/>
  <c r="J241" i="11"/>
  <c r="H62" i="11"/>
  <c r="I62" i="11"/>
  <c r="J62" i="11"/>
  <c r="H625" i="11"/>
  <c r="I625" i="11"/>
  <c r="J625" i="11"/>
  <c r="H314" i="11"/>
  <c r="I314" i="11"/>
  <c r="J314" i="11"/>
  <c r="H769" i="11"/>
  <c r="I769" i="11"/>
  <c r="J769" i="11"/>
  <c r="H456" i="11"/>
  <c r="I456" i="11"/>
  <c r="J456" i="11"/>
  <c r="H674" i="11"/>
  <c r="I674" i="11"/>
  <c r="J674" i="11"/>
  <c r="H1085" i="11"/>
  <c r="I1085" i="11"/>
  <c r="J1085" i="11"/>
  <c r="H150" i="11"/>
  <c r="I150" i="11"/>
  <c r="J150" i="11"/>
  <c r="H79" i="11"/>
  <c r="I79" i="11"/>
  <c r="J79" i="11"/>
  <c r="H1585" i="11"/>
  <c r="I1585" i="11"/>
  <c r="J1585" i="11"/>
  <c r="H1011" i="11"/>
  <c r="I1011" i="11"/>
  <c r="J1011" i="11"/>
  <c r="H112" i="11"/>
  <c r="I112" i="11"/>
  <c r="J112" i="11"/>
  <c r="H474" i="11"/>
  <c r="I474" i="11"/>
  <c r="J474" i="11"/>
  <c r="H423" i="11"/>
  <c r="I423" i="11"/>
  <c r="J423" i="11"/>
  <c r="H321" i="11"/>
  <c r="I321" i="11"/>
  <c r="J321" i="11"/>
  <c r="H245" i="11"/>
  <c r="I245" i="11"/>
  <c r="J245" i="11"/>
  <c r="H612" i="11"/>
  <c r="I612" i="11"/>
  <c r="J612" i="11"/>
  <c r="H346" i="11"/>
  <c r="I346" i="11"/>
  <c r="J346" i="11"/>
  <c r="H357" i="11"/>
  <c r="I357" i="11"/>
  <c r="J357" i="11"/>
  <c r="H766" i="11"/>
  <c r="I766" i="11"/>
  <c r="J766" i="11"/>
  <c r="H437" i="11"/>
  <c r="I437" i="11"/>
  <c r="J437" i="11"/>
  <c r="H203" i="11"/>
  <c r="I203" i="11"/>
  <c r="J203" i="11"/>
  <c r="H114" i="11"/>
  <c r="I114" i="11"/>
  <c r="J114" i="11"/>
  <c r="H372" i="11"/>
  <c r="I372" i="11"/>
  <c r="J372" i="11"/>
  <c r="H552" i="11"/>
  <c r="I552" i="11"/>
  <c r="J552" i="11"/>
  <c r="H667" i="11"/>
  <c r="I667" i="11"/>
  <c r="J667" i="11"/>
  <c r="H18" i="11"/>
  <c r="I18" i="11"/>
  <c r="J18" i="11"/>
  <c r="H703" i="11"/>
  <c r="I703" i="11"/>
  <c r="J703" i="11"/>
  <c r="H123" i="11"/>
  <c r="I123" i="11"/>
  <c r="J123" i="11"/>
  <c r="H655" i="11"/>
  <c r="I655" i="11"/>
  <c r="J655" i="11"/>
  <c r="H46" i="11"/>
  <c r="I46" i="11"/>
  <c r="J46" i="11"/>
  <c r="H1025" i="11"/>
  <c r="I1025" i="11"/>
  <c r="J1025" i="11"/>
  <c r="H707" i="11"/>
  <c r="I707" i="11"/>
  <c r="J707" i="11"/>
  <c r="H173" i="11"/>
  <c r="I173" i="11"/>
  <c r="J173" i="11"/>
  <c r="H154" i="11"/>
  <c r="I154" i="11"/>
  <c r="J154" i="11"/>
  <c r="H317" i="11"/>
  <c r="I317" i="11"/>
  <c r="J317" i="11"/>
  <c r="H760" i="11"/>
  <c r="I760" i="11"/>
  <c r="J760" i="11"/>
  <c r="H331" i="11"/>
  <c r="I331" i="11"/>
  <c r="J331" i="11"/>
  <c r="H895" i="11"/>
  <c r="I895" i="11"/>
  <c r="J895" i="11"/>
  <c r="H472" i="11"/>
  <c r="I472" i="11"/>
  <c r="J472" i="11"/>
  <c r="H413" i="11"/>
  <c r="I413" i="11"/>
  <c r="J413" i="11"/>
  <c r="H220" i="11"/>
  <c r="I220" i="11"/>
  <c r="J220" i="11"/>
  <c r="H66" i="11"/>
  <c r="I66" i="11"/>
  <c r="J66" i="11"/>
  <c r="H445" i="11"/>
  <c r="I445" i="11"/>
  <c r="J445" i="11"/>
  <c r="H40" i="11"/>
  <c r="I40" i="11"/>
  <c r="J40" i="11"/>
  <c r="H601" i="11"/>
  <c r="I601" i="11"/>
  <c r="J601" i="11"/>
  <c r="H304" i="11"/>
  <c r="I304" i="11"/>
  <c r="J304" i="11"/>
  <c r="H945" i="11"/>
  <c r="I945" i="11"/>
  <c r="J945" i="11"/>
  <c r="H523" i="11"/>
  <c r="I523" i="11"/>
  <c r="J523" i="11"/>
  <c r="H620" i="11"/>
  <c r="I620" i="11"/>
  <c r="J620" i="11"/>
  <c r="H256" i="11"/>
  <c r="I256" i="11"/>
  <c r="J256" i="11"/>
  <c r="H1054" i="11"/>
  <c r="I1054" i="11"/>
  <c r="J1054" i="11"/>
  <c r="H277" i="11"/>
  <c r="I277" i="11"/>
  <c r="J277" i="11"/>
  <c r="H1142" i="11"/>
  <c r="I1142" i="11"/>
  <c r="J1142" i="11"/>
  <c r="H849" i="11"/>
  <c r="I849" i="11"/>
  <c r="J849" i="11"/>
  <c r="H599" i="11"/>
  <c r="I599" i="11"/>
  <c r="J599" i="11"/>
  <c r="H196" i="11"/>
  <c r="I196" i="11"/>
  <c r="J196" i="11"/>
  <c r="H270" i="11"/>
  <c r="I270" i="11"/>
  <c r="J270" i="11"/>
  <c r="H567" i="11"/>
  <c r="I567" i="11"/>
  <c r="J567" i="11"/>
  <c r="H475" i="11"/>
  <c r="I475" i="11"/>
  <c r="J475" i="11"/>
  <c r="H1494" i="11"/>
  <c r="I1494" i="11"/>
  <c r="J1494" i="11"/>
  <c r="H58" i="11"/>
  <c r="I58" i="11"/>
  <c r="J58" i="11"/>
  <c r="H545" i="11"/>
  <c r="I545" i="11"/>
  <c r="J545" i="11"/>
  <c r="H292" i="11"/>
  <c r="I292" i="11"/>
  <c r="J292" i="11"/>
  <c r="H890" i="11"/>
  <c r="I890" i="11"/>
  <c r="J890" i="11"/>
  <c r="H195" i="11"/>
  <c r="I195" i="11"/>
  <c r="J195" i="11"/>
  <c r="H991" i="11"/>
  <c r="I991" i="11"/>
  <c r="J991" i="11"/>
  <c r="H410" i="11"/>
  <c r="I410" i="11"/>
  <c r="J410" i="11"/>
  <c r="H1569" i="11"/>
  <c r="I1569" i="11"/>
  <c r="J1569" i="11"/>
  <c r="H502" i="11"/>
  <c r="I502" i="11"/>
  <c r="J502" i="11"/>
  <c r="H168" i="11"/>
  <c r="I168" i="11"/>
  <c r="J168" i="11"/>
  <c r="H315" i="11"/>
  <c r="I315" i="11"/>
  <c r="J315" i="11"/>
  <c r="H390" i="11"/>
  <c r="I390" i="11"/>
  <c r="J390" i="11"/>
  <c r="H363" i="11"/>
  <c r="I363" i="11"/>
  <c r="J363" i="11"/>
  <c r="H145" i="11"/>
  <c r="I145" i="11"/>
  <c r="J145" i="11"/>
  <c r="H579" i="11"/>
  <c r="I579" i="11"/>
  <c r="J579" i="11"/>
  <c r="H161" i="11"/>
  <c r="I161" i="11"/>
  <c r="J161" i="11"/>
  <c r="H230" i="11"/>
  <c r="I230" i="11"/>
  <c r="J230" i="11"/>
  <c r="H309" i="11"/>
  <c r="I309" i="11"/>
  <c r="J309" i="11"/>
  <c r="H624" i="11"/>
  <c r="I624" i="11"/>
  <c r="J624" i="11"/>
  <c r="H1050" i="11"/>
  <c r="I1050" i="11"/>
  <c r="J1050" i="11"/>
  <c r="H80" i="11"/>
  <c r="I80" i="11"/>
  <c r="J80" i="11"/>
  <c r="H663" i="11"/>
  <c r="I663" i="11"/>
  <c r="J663" i="11"/>
  <c r="H81" i="11"/>
  <c r="I81" i="11"/>
  <c r="J81" i="11"/>
  <c r="H383" i="11"/>
  <c r="I383" i="11"/>
  <c r="J383" i="11"/>
  <c r="H326" i="11"/>
  <c r="I326" i="11"/>
  <c r="J326" i="11"/>
  <c r="H288" i="11"/>
  <c r="I288" i="11"/>
  <c r="J288" i="11"/>
  <c r="H482" i="11"/>
  <c r="I482" i="11"/>
  <c r="J482" i="11"/>
  <c r="H470" i="11"/>
  <c r="I470" i="11"/>
  <c r="J470" i="11"/>
  <c r="H822" i="11"/>
  <c r="I822" i="11"/>
  <c r="J822" i="11"/>
  <c r="H907" i="11"/>
  <c r="I907" i="11"/>
  <c r="J907" i="11"/>
  <c r="H305" i="11"/>
  <c r="I305" i="11"/>
  <c r="J305" i="11"/>
  <c r="H162" i="11"/>
  <c r="I162" i="11"/>
  <c r="J162" i="11"/>
  <c r="H1108" i="11"/>
  <c r="I1108" i="11"/>
  <c r="J1108" i="11"/>
  <c r="H20" i="11"/>
  <c r="I20" i="11"/>
  <c r="J20" i="11"/>
  <c r="H424" i="11"/>
  <c r="I424" i="11"/>
  <c r="J424" i="11"/>
  <c r="H216" i="11"/>
  <c r="I216" i="11"/>
  <c r="J216" i="11"/>
  <c r="H604" i="11"/>
  <c r="I604" i="11"/>
  <c r="J604" i="11"/>
  <c r="H130" i="11"/>
  <c r="I130" i="11"/>
  <c r="J130" i="11"/>
  <c r="H201" i="11"/>
  <c r="I201" i="11"/>
  <c r="J201" i="11"/>
  <c r="H662" i="11"/>
  <c r="I662" i="11"/>
  <c r="J662" i="11"/>
  <c r="H751" i="11"/>
  <c r="I751" i="11"/>
  <c r="J751" i="11"/>
  <c r="H602" i="11"/>
  <c r="I602" i="11"/>
  <c r="J602" i="11"/>
  <c r="H607" i="11"/>
  <c r="I607" i="11"/>
  <c r="J607" i="11"/>
  <c r="H1218" i="11"/>
  <c r="I1218" i="11"/>
  <c r="J1218" i="11"/>
  <c r="H775" i="11"/>
  <c r="I775" i="11"/>
  <c r="J775" i="11"/>
  <c r="H345" i="11"/>
  <c r="I345" i="11"/>
  <c r="J345" i="11"/>
  <c r="H1515" i="11"/>
  <c r="I1515" i="11"/>
  <c r="J1515" i="11"/>
  <c r="H671" i="11"/>
  <c r="I671" i="11"/>
  <c r="J671" i="11"/>
  <c r="H453" i="11"/>
  <c r="I453" i="11"/>
  <c r="J453" i="11"/>
  <c r="H1364" i="11"/>
  <c r="I1364" i="11"/>
  <c r="J1364" i="11"/>
  <c r="H306" i="11"/>
  <c r="I306" i="11"/>
  <c r="J306" i="11"/>
  <c r="H182" i="11"/>
  <c r="I182" i="11"/>
  <c r="J182" i="11"/>
  <c r="H1182" i="11"/>
  <c r="I1182" i="11"/>
  <c r="J1182" i="11"/>
  <c r="H571" i="11"/>
  <c r="I571" i="11"/>
  <c r="J571" i="11"/>
  <c r="H273" i="11"/>
  <c r="I273" i="11"/>
  <c r="J273" i="11"/>
  <c r="H803" i="11"/>
  <c r="I803" i="11"/>
  <c r="J803" i="11"/>
  <c r="H310" i="11"/>
  <c r="I310" i="11"/>
  <c r="J310" i="11"/>
  <c r="H166" i="11"/>
  <c r="I166" i="11"/>
  <c r="J166" i="11"/>
  <c r="H1833" i="11"/>
  <c r="I1833" i="11"/>
  <c r="J1833" i="11"/>
  <c r="H200" i="11"/>
  <c r="I200" i="11"/>
  <c r="J200" i="11"/>
  <c r="H825" i="11"/>
  <c r="I825" i="11"/>
  <c r="J825" i="11"/>
  <c r="H285" i="11"/>
  <c r="I285" i="11"/>
  <c r="J285" i="11"/>
  <c r="H1284" i="11"/>
  <c r="I1284" i="11"/>
  <c r="J1284" i="11"/>
  <c r="H543" i="11"/>
  <c r="I543" i="11"/>
  <c r="J543" i="11"/>
  <c r="H586" i="11"/>
  <c r="I586" i="11"/>
  <c r="J586" i="11"/>
  <c r="H338" i="11"/>
  <c r="I338" i="11"/>
  <c r="J338" i="11"/>
  <c r="H978" i="11"/>
  <c r="I978" i="11"/>
  <c r="J978" i="11"/>
  <c r="H791" i="11"/>
  <c r="I791" i="11"/>
  <c r="J791" i="11"/>
  <c r="H356" i="11"/>
  <c r="I356" i="11"/>
  <c r="J356" i="11"/>
  <c r="H1079" i="11"/>
  <c r="I1079" i="11"/>
  <c r="J1079" i="11"/>
  <c r="H651" i="11"/>
  <c r="I651" i="11"/>
  <c r="J651" i="11"/>
  <c r="H566" i="11"/>
  <c r="I566" i="11"/>
  <c r="J566" i="11"/>
  <c r="H139" i="11"/>
  <c r="I139" i="11"/>
  <c r="J139" i="11"/>
  <c r="H837" i="11"/>
  <c r="I837" i="11"/>
  <c r="J837" i="11"/>
  <c r="H371" i="11"/>
  <c r="I371" i="11"/>
  <c r="J371" i="11"/>
  <c r="H54" i="11"/>
  <c r="I54" i="11"/>
  <c r="J54" i="11"/>
  <c r="H845" i="11"/>
  <c r="I845" i="11"/>
  <c r="J845" i="11"/>
  <c r="H394" i="11"/>
  <c r="I394" i="11"/>
  <c r="J394" i="11"/>
  <c r="H297" i="11"/>
  <c r="I297" i="11"/>
  <c r="J297" i="11"/>
  <c r="H1271" i="11"/>
  <c r="I1271" i="11"/>
  <c r="J1271" i="11"/>
  <c r="H431" i="11"/>
  <c r="I431" i="11"/>
  <c r="J431" i="11"/>
  <c r="H412" i="11"/>
  <c r="I412" i="11"/>
  <c r="J412" i="11"/>
  <c r="H171" i="11"/>
  <c r="I171" i="11"/>
  <c r="J171" i="11"/>
  <c r="H772" i="11"/>
  <c r="I772" i="11"/>
  <c r="J772" i="11"/>
  <c r="H508" i="11"/>
  <c r="I508" i="11"/>
  <c r="J508" i="11"/>
  <c r="H380" i="11"/>
  <c r="I380" i="11"/>
  <c r="J380" i="11"/>
  <c r="H148" i="11"/>
  <c r="I148" i="11"/>
  <c r="J148" i="11"/>
  <c r="H102" i="11"/>
  <c r="I102" i="11"/>
  <c r="J102" i="11"/>
  <c r="H369" i="11"/>
  <c r="I369" i="11"/>
  <c r="J369" i="11"/>
  <c r="H239" i="11"/>
  <c r="I239" i="11"/>
  <c r="J239" i="11"/>
  <c r="H1281" i="11"/>
  <c r="I1281" i="11"/>
  <c r="J1281" i="11"/>
  <c r="H1107" i="11"/>
  <c r="I1107" i="11"/>
  <c r="J1107" i="11"/>
  <c r="H1075" i="11"/>
  <c r="I1075" i="11"/>
  <c r="J1075" i="11"/>
  <c r="H950" i="11"/>
  <c r="I950" i="11"/>
  <c r="J950" i="11"/>
  <c r="H1853" i="11"/>
  <c r="I1853" i="11"/>
  <c r="J1853" i="11"/>
  <c r="H729" i="11"/>
  <c r="I729" i="11"/>
  <c r="J729" i="11"/>
  <c r="H986" i="11"/>
  <c r="I986" i="11"/>
  <c r="J986" i="11"/>
  <c r="H359" i="11"/>
  <c r="I359" i="11"/>
  <c r="J359" i="11"/>
  <c r="H727" i="11"/>
  <c r="I727" i="11"/>
  <c r="J727" i="11"/>
  <c r="H495" i="11"/>
  <c r="I495" i="11"/>
  <c r="J495" i="11"/>
  <c r="H1610" i="11"/>
  <c r="I1610" i="11"/>
  <c r="J1610" i="11"/>
  <c r="H888" i="11"/>
  <c r="I888" i="11"/>
  <c r="J888" i="11"/>
  <c r="H104" i="11"/>
  <c r="I104" i="11"/>
  <c r="J104" i="11"/>
  <c r="H1865" i="11"/>
  <c r="I1865" i="11"/>
  <c r="J1865" i="11"/>
  <c r="I4" i="10"/>
  <c r="I5" i="10"/>
  <c r="I6" i="10"/>
  <c r="I7" i="10"/>
  <c r="I8" i="10"/>
  <c r="I9" i="10"/>
  <c r="I10" i="10"/>
  <c r="I11" i="10"/>
  <c r="I12" i="10"/>
  <c r="I3" i="10"/>
  <c r="J574" i="11"/>
  <c r="I574" i="11"/>
  <c r="H574" i="11"/>
  <c r="F614" i="10"/>
  <c r="G614" i="10" s="1"/>
  <c r="F473" i="10"/>
  <c r="G473" i="10" s="1"/>
  <c r="F117" i="10"/>
  <c r="G117" i="10" s="1"/>
  <c r="F654" i="10"/>
  <c r="G654" i="10" s="1"/>
  <c r="F44" i="10"/>
  <c r="G44" i="10" s="1"/>
  <c r="F7" i="10"/>
  <c r="G7" i="10" s="1"/>
  <c r="K7" i="10" s="1"/>
  <c r="F634" i="10"/>
  <c r="G634" i="10" s="1"/>
  <c r="F602" i="10"/>
  <c r="G602" i="10" s="1"/>
  <c r="F648" i="10"/>
  <c r="G648" i="10" s="1"/>
  <c r="F519" i="10"/>
  <c r="G519" i="10" s="1"/>
  <c r="F645" i="10"/>
  <c r="G645" i="10" s="1"/>
  <c r="F97" i="10"/>
  <c r="G97" i="10" s="1"/>
  <c r="F352" i="10"/>
  <c r="G352" i="10" s="1"/>
  <c r="F702" i="10"/>
  <c r="G702" i="10" s="1"/>
  <c r="F80" i="10"/>
  <c r="G80" i="10" s="1"/>
  <c r="F438" i="10"/>
  <c r="G438" i="10" s="1"/>
  <c r="F662" i="10"/>
  <c r="G662" i="10" s="1"/>
  <c r="F342" i="10"/>
  <c r="G342" i="10" s="1"/>
  <c r="F743" i="10"/>
  <c r="G743" i="10" s="1"/>
  <c r="F699" i="10"/>
  <c r="G699" i="10" s="1"/>
  <c r="F769" i="10"/>
  <c r="G769" i="10" s="1"/>
  <c r="F383" i="10"/>
  <c r="G383" i="10" s="1"/>
  <c r="F531" i="10"/>
  <c r="G531" i="10" s="1"/>
  <c r="F220" i="10"/>
  <c r="G220" i="10" s="1"/>
  <c r="F771" i="10"/>
  <c r="G771" i="10" s="1"/>
  <c r="F145" i="10"/>
  <c r="G145" i="10" s="1"/>
  <c r="F477" i="10"/>
  <c r="G477" i="10" s="1"/>
  <c r="F246" i="10"/>
  <c r="G246" i="10" s="1"/>
  <c r="F481" i="10"/>
  <c r="G481" i="10" s="1"/>
  <c r="F504" i="10"/>
  <c r="G504" i="10" s="1"/>
  <c r="F129" i="10"/>
  <c r="G129" i="10" s="1"/>
  <c r="F359" i="10"/>
  <c r="G359" i="10" s="1"/>
  <c r="F690" i="10"/>
  <c r="G690" i="10" s="1"/>
  <c r="F43" i="10"/>
  <c r="G43" i="10" s="1"/>
  <c r="F154" i="10"/>
  <c r="G154" i="10" s="1"/>
  <c r="F127" i="10"/>
  <c r="G127" i="10" s="1"/>
  <c r="F146" i="10"/>
  <c r="G146" i="10" s="1"/>
  <c r="F466" i="10"/>
  <c r="G466" i="10" s="1"/>
  <c r="F708" i="10"/>
  <c r="G708" i="10" s="1"/>
  <c r="F672" i="10"/>
  <c r="G672" i="10" s="1"/>
  <c r="F91" i="10"/>
  <c r="G91" i="10" s="1"/>
  <c r="F773" i="10"/>
  <c r="G773" i="10" s="1"/>
  <c r="F499" i="10"/>
  <c r="G499" i="10" s="1"/>
  <c r="F234" i="10"/>
  <c r="G234" i="10" s="1"/>
  <c r="F616" i="10"/>
  <c r="G616" i="10" s="1"/>
  <c r="F405" i="10"/>
  <c r="G405" i="10" s="1"/>
  <c r="F760" i="10"/>
  <c r="G760" i="10" s="1"/>
  <c r="F63" i="10"/>
  <c r="G63" i="10" s="1"/>
  <c r="F784" i="10"/>
  <c r="G784" i="10" s="1"/>
  <c r="F144" i="10"/>
  <c r="G144" i="10" s="1"/>
  <c r="F279" i="10"/>
  <c r="G279" i="10" s="1"/>
  <c r="F244" i="10"/>
  <c r="G244" i="10" s="1"/>
  <c r="F787" i="10"/>
  <c r="G787" i="10" s="1"/>
  <c r="F165" i="10"/>
  <c r="G165" i="10" s="1"/>
  <c r="F715" i="10"/>
  <c r="G715" i="10" s="1"/>
  <c r="F254" i="10"/>
  <c r="G254" i="10" s="1"/>
  <c r="F669" i="10"/>
  <c r="G669" i="10" s="1"/>
  <c r="F593" i="10"/>
  <c r="G593" i="10" s="1"/>
  <c r="F195" i="10"/>
  <c r="G195" i="10" s="1"/>
  <c r="F703" i="10"/>
  <c r="G703" i="10" s="1"/>
  <c r="F305" i="10"/>
  <c r="G305" i="10" s="1"/>
  <c r="F723" i="10"/>
  <c r="G723" i="10" s="1"/>
  <c r="F500" i="10"/>
  <c r="G500" i="10" s="1"/>
  <c r="F685" i="10"/>
  <c r="G685" i="10" s="1"/>
  <c r="F60" i="10"/>
  <c r="G60" i="10" s="1"/>
  <c r="F291" i="10"/>
  <c r="G291" i="10" s="1"/>
  <c r="F89" i="10"/>
  <c r="G89" i="10" s="1"/>
  <c r="F153" i="10"/>
  <c r="G153" i="10" s="1"/>
  <c r="F748" i="10"/>
  <c r="G748" i="10" s="1"/>
  <c r="F239" i="10"/>
  <c r="G239" i="10" s="1"/>
  <c r="F514" i="10"/>
  <c r="G514" i="10" s="1"/>
  <c r="F716" i="10"/>
  <c r="G716" i="10" s="1"/>
  <c r="F516" i="10"/>
  <c r="G516" i="10" s="1"/>
  <c r="F701" i="10"/>
  <c r="G701" i="10" s="1"/>
  <c r="F169" i="10"/>
  <c r="G169" i="10" s="1"/>
  <c r="F396" i="10"/>
  <c r="G396" i="10" s="1"/>
  <c r="F484" i="10"/>
  <c r="G484" i="10" s="1"/>
  <c r="F712" i="10"/>
  <c r="G712" i="10" s="1"/>
  <c r="F556" i="10"/>
  <c r="G556" i="10" s="1"/>
  <c r="F299" i="10"/>
  <c r="G299" i="10" s="1"/>
  <c r="F757" i="10"/>
  <c r="G757" i="10" s="1"/>
  <c r="F87" i="10"/>
  <c r="G87" i="10" s="1"/>
  <c r="F505" i="10"/>
  <c r="G505" i="10" s="1"/>
  <c r="F676" i="10"/>
  <c r="G676" i="10" s="1"/>
  <c r="F313" i="10"/>
  <c r="G313" i="10" s="1"/>
  <c r="F460" i="10"/>
  <c r="G460" i="10" s="1"/>
  <c r="F628" i="10"/>
  <c r="G628" i="10" s="1"/>
  <c r="F74" i="10"/>
  <c r="G74" i="10" s="1"/>
  <c r="F700" i="10"/>
  <c r="G700" i="10" s="1"/>
  <c r="F15" i="10"/>
  <c r="G15" i="10" s="1"/>
  <c r="F673" i="10"/>
  <c r="G673" i="10" s="1"/>
  <c r="F53" i="10"/>
  <c r="G53" i="10" s="1"/>
  <c r="F555" i="10"/>
  <c r="G555" i="10" s="1"/>
  <c r="F759" i="10"/>
  <c r="G759" i="10" s="1"/>
  <c r="F528" i="10"/>
  <c r="G528" i="10" s="1"/>
  <c r="F329" i="10"/>
  <c r="G329" i="10" s="1"/>
  <c r="F779" i="10"/>
  <c r="G779" i="10" s="1"/>
  <c r="F631" i="10"/>
  <c r="G631" i="10" s="1"/>
  <c r="F372" i="10"/>
  <c r="G372" i="10" s="1"/>
  <c r="F488" i="10"/>
  <c r="G488" i="10" s="1"/>
  <c r="F208" i="10"/>
  <c r="G208" i="10" s="1"/>
  <c r="F591" i="10"/>
  <c r="G591" i="10" s="1"/>
  <c r="F363" i="10"/>
  <c r="G363" i="10" s="1"/>
  <c r="F21" i="10"/>
  <c r="G21" i="10" s="1"/>
  <c r="F192" i="10"/>
  <c r="G192" i="10" s="1"/>
  <c r="F368" i="10"/>
  <c r="G368" i="10" s="1"/>
  <c r="F240" i="10"/>
  <c r="G240" i="10" s="1"/>
  <c r="F349" i="10"/>
  <c r="G349" i="10" s="1"/>
  <c r="F640" i="10"/>
  <c r="G640" i="10" s="1"/>
  <c r="F346" i="10"/>
  <c r="G346" i="10" s="1"/>
  <c r="F417" i="10"/>
  <c r="G417" i="10" s="1"/>
  <c r="F711" i="10"/>
  <c r="G711" i="10" s="1"/>
  <c r="F734" i="10"/>
  <c r="G734" i="10" s="1"/>
  <c r="F328" i="10"/>
  <c r="G328" i="10" s="1"/>
  <c r="F257" i="10"/>
  <c r="G257" i="10" s="1"/>
  <c r="F517" i="10"/>
  <c r="G517" i="10" s="1"/>
  <c r="F736" i="10"/>
  <c r="G736" i="10" s="1"/>
  <c r="F134" i="10"/>
  <c r="G134" i="10" s="1"/>
  <c r="F479" i="10"/>
  <c r="G479" i="10" s="1"/>
  <c r="F200" i="10"/>
  <c r="G200" i="10" s="1"/>
  <c r="F493" i="10"/>
  <c r="G493" i="10" s="1"/>
  <c r="F335" i="10"/>
  <c r="G335" i="10" s="1"/>
  <c r="F538" i="10"/>
  <c r="G538" i="10" s="1"/>
  <c r="F280" i="10"/>
  <c r="G280" i="10" s="1"/>
  <c r="F81" i="10"/>
  <c r="G81" i="10" s="1"/>
  <c r="F449" i="10"/>
  <c r="G449" i="10" s="1"/>
  <c r="F167" i="10"/>
  <c r="G167" i="10" s="1"/>
  <c r="F474" i="10"/>
  <c r="G474" i="10" s="1"/>
  <c r="F364" i="10"/>
  <c r="G364" i="10" s="1"/>
  <c r="F187" i="10"/>
  <c r="G187" i="10" s="1"/>
  <c r="F12" i="10"/>
  <c r="G12" i="10" s="1"/>
  <c r="K12" i="10" s="1"/>
  <c r="F303" i="10"/>
  <c r="G303" i="10" s="1"/>
  <c r="F497" i="10"/>
  <c r="G497" i="10" s="1"/>
  <c r="F781" i="10"/>
  <c r="G781" i="10" s="1"/>
  <c r="F351" i="10"/>
  <c r="G351" i="10" s="1"/>
  <c r="F395" i="10"/>
  <c r="G395" i="10" s="1"/>
  <c r="F304" i="10"/>
  <c r="G304" i="10" s="1"/>
  <c r="F439" i="10"/>
  <c r="G439" i="10" s="1"/>
  <c r="F706" i="10"/>
  <c r="G706" i="10" s="1"/>
  <c r="F587" i="10"/>
  <c r="G587" i="10" s="1"/>
  <c r="F463" i="10"/>
  <c r="G463" i="10" s="1"/>
  <c r="F650" i="10"/>
  <c r="G650" i="10" s="1"/>
  <c r="F596" i="10"/>
  <c r="G596" i="10" s="1"/>
  <c r="F515" i="10"/>
  <c r="G515" i="10" s="1"/>
  <c r="F793" i="10"/>
  <c r="G793" i="10" s="1"/>
  <c r="F17" i="10"/>
  <c r="G17" i="10" s="1"/>
  <c r="F262" i="10"/>
  <c r="G262" i="10" s="1"/>
  <c r="F288" i="10"/>
  <c r="G288" i="10" s="1"/>
  <c r="F378" i="10"/>
  <c r="G378" i="10" s="1"/>
  <c r="F506" i="10"/>
  <c r="G506" i="10" s="1"/>
  <c r="F573" i="10"/>
  <c r="G573" i="10" s="1"/>
  <c r="F18" i="10"/>
  <c r="G18" i="10" s="1"/>
  <c r="F384" i="10"/>
  <c r="G384" i="10" s="1"/>
  <c r="F494" i="10"/>
  <c r="G494" i="10" s="1"/>
  <c r="F718" i="10"/>
  <c r="G718" i="10" s="1"/>
  <c r="F496" i="10"/>
  <c r="G496" i="10" s="1"/>
  <c r="F353" i="10"/>
  <c r="G353" i="10" s="1"/>
  <c r="F523" i="10"/>
  <c r="G523" i="10" s="1"/>
  <c r="F389" i="10"/>
  <c r="G389" i="10" s="1"/>
  <c r="F28" i="10"/>
  <c r="G28" i="10" s="1"/>
  <c r="F752" i="10"/>
  <c r="G752" i="10" s="1"/>
  <c r="F72" i="10"/>
  <c r="G72" i="10" s="1"/>
  <c r="F179" i="10"/>
  <c r="G179" i="10" s="1"/>
  <c r="F565" i="10"/>
  <c r="G565" i="10" s="1"/>
  <c r="F104" i="10"/>
  <c r="G104" i="10" s="1"/>
  <c r="F88" i="10"/>
  <c r="G88" i="10" s="1"/>
  <c r="F428" i="10"/>
  <c r="G428" i="10" s="1"/>
  <c r="F724" i="10"/>
  <c r="G724" i="10" s="1"/>
  <c r="F503" i="10"/>
  <c r="G503" i="10" s="1"/>
  <c r="F544" i="10"/>
  <c r="G544" i="10" s="1"/>
  <c r="F569" i="10"/>
  <c r="G569" i="10" s="1"/>
  <c r="F720" i="10"/>
  <c r="G720" i="10" s="1"/>
  <c r="F281" i="10"/>
  <c r="G281" i="10" s="1"/>
  <c r="F656" i="10"/>
  <c r="G656" i="10" s="1"/>
  <c r="F667" i="10"/>
  <c r="G667" i="10" s="1"/>
  <c r="F319" i="10"/>
  <c r="G319" i="10" s="1"/>
  <c r="F256" i="10"/>
  <c r="G256" i="10" s="1"/>
  <c r="F210" i="10"/>
  <c r="G210" i="10" s="1"/>
  <c r="F719" i="10"/>
  <c r="G719" i="10" s="1"/>
  <c r="F609" i="10"/>
  <c r="G609" i="10" s="1"/>
  <c r="F90" i="10"/>
  <c r="G90" i="10" s="1"/>
  <c r="F249" i="10"/>
  <c r="G249" i="10" s="1"/>
  <c r="F310" i="10"/>
  <c r="G310" i="10" s="1"/>
  <c r="F380" i="10"/>
  <c r="G380" i="10" s="1"/>
  <c r="F599" i="10"/>
  <c r="G599" i="10" s="1"/>
  <c r="F296" i="10"/>
  <c r="G296" i="10" s="1"/>
  <c r="F775" i="10"/>
  <c r="G775" i="10" s="1"/>
  <c r="F421" i="10"/>
  <c r="G421" i="10" s="1"/>
  <c r="F308" i="10"/>
  <c r="G308" i="10" s="1"/>
  <c r="F143" i="10"/>
  <c r="G143" i="10" s="1"/>
  <c r="F285" i="10"/>
  <c r="G285" i="10" s="1"/>
  <c r="F388" i="10"/>
  <c r="G388" i="10" s="1"/>
  <c r="F139" i="10"/>
  <c r="G139" i="10" s="1"/>
  <c r="F607" i="10"/>
  <c r="G607" i="10" s="1"/>
  <c r="F485" i="10"/>
  <c r="G485" i="10" s="1"/>
  <c r="F188" i="10"/>
  <c r="G188" i="10" s="1"/>
  <c r="F444" i="10"/>
  <c r="G444" i="10" s="1"/>
  <c r="F595" i="10"/>
  <c r="G595" i="10" s="1"/>
  <c r="F233" i="10"/>
  <c r="G233" i="10" s="1"/>
  <c r="F592" i="10"/>
  <c r="G592" i="10" s="1"/>
  <c r="F758" i="10"/>
  <c r="G758" i="10" s="1"/>
  <c r="F350" i="10"/>
  <c r="G350" i="10" s="1"/>
  <c r="F376" i="10"/>
  <c r="G376" i="10" s="1"/>
  <c r="F258" i="10"/>
  <c r="G258" i="10" s="1"/>
  <c r="F121" i="10"/>
  <c r="G121" i="10" s="1"/>
  <c r="F618" i="10"/>
  <c r="G618" i="10" s="1"/>
  <c r="F441" i="10"/>
  <c r="G441" i="10" s="1"/>
  <c r="F358" i="10"/>
  <c r="G358" i="10" s="1"/>
  <c r="F230" i="10"/>
  <c r="G230" i="10" s="1"/>
  <c r="F243" i="10"/>
  <c r="G243" i="10" s="1"/>
  <c r="F162" i="10"/>
  <c r="G162" i="10" s="1"/>
  <c r="F489" i="10"/>
  <c r="G489" i="10" s="1"/>
  <c r="F334" i="10"/>
  <c r="G334" i="10" s="1"/>
  <c r="F674" i="10"/>
  <c r="G674" i="10" s="1"/>
  <c r="F130" i="10"/>
  <c r="G130" i="10" s="1"/>
  <c r="F235" i="10"/>
  <c r="G235" i="10" s="1"/>
  <c r="F521" i="10"/>
  <c r="G521" i="10" s="1"/>
  <c r="F242" i="10"/>
  <c r="G242" i="10" s="1"/>
  <c r="F529" i="10"/>
  <c r="G529" i="10" s="1"/>
  <c r="F714" i="10"/>
  <c r="G714" i="10" s="1"/>
  <c r="F217" i="10"/>
  <c r="G217" i="10" s="1"/>
  <c r="F683" i="10"/>
  <c r="G683" i="10" s="1"/>
  <c r="F558" i="10"/>
  <c r="G558" i="10" s="1"/>
  <c r="F71" i="10"/>
  <c r="G71" i="10" s="1"/>
  <c r="F176" i="10"/>
  <c r="G176" i="10" s="1"/>
  <c r="F549" i="10"/>
  <c r="G549" i="10" s="1"/>
  <c r="F429" i="10"/>
  <c r="G429" i="10" s="1"/>
  <c r="F566" i="10"/>
  <c r="G566" i="10" s="1"/>
  <c r="F572" i="10"/>
  <c r="G572" i="10" s="1"/>
  <c r="F617" i="10"/>
  <c r="G617" i="10" s="1"/>
  <c r="F409" i="10"/>
  <c r="G409" i="10" s="1"/>
  <c r="F611" i="10"/>
  <c r="G611" i="10" s="1"/>
  <c r="F56" i="10"/>
  <c r="G56" i="10" s="1"/>
  <c r="F99" i="10"/>
  <c r="G99" i="10" s="1"/>
  <c r="F64" i="10"/>
  <c r="G64" i="10" s="1"/>
  <c r="F33" i="10"/>
  <c r="G33" i="10" s="1"/>
  <c r="F475" i="10"/>
  <c r="G475" i="10" s="1"/>
  <c r="F300" i="10"/>
  <c r="G300" i="10" s="1"/>
  <c r="F601" i="10"/>
  <c r="G601" i="10" s="1"/>
  <c r="F231" i="10"/>
  <c r="G231" i="10" s="1"/>
  <c r="F608" i="10"/>
  <c r="G608" i="10" s="1"/>
  <c r="F110" i="10"/>
  <c r="G110" i="10" s="1"/>
  <c r="F746" i="10"/>
  <c r="G746" i="10" s="1"/>
  <c r="F589" i="10"/>
  <c r="G589" i="10" s="1"/>
  <c r="F306" i="10"/>
  <c r="G306" i="10" s="1"/>
  <c r="F211" i="10"/>
  <c r="G211" i="10" s="1"/>
  <c r="F250" i="10"/>
  <c r="G250" i="10" s="1"/>
  <c r="F156" i="10"/>
  <c r="G156" i="10" s="1"/>
  <c r="F318" i="10"/>
  <c r="G318" i="10" s="1"/>
  <c r="F642" i="10"/>
  <c r="G642" i="10" s="1"/>
  <c r="F498" i="10"/>
  <c r="G498" i="10" s="1"/>
  <c r="F273" i="10"/>
  <c r="G273" i="10" s="1"/>
  <c r="F590" i="10"/>
  <c r="G590" i="10" s="1"/>
  <c r="F727" i="10"/>
  <c r="G727" i="10" s="1"/>
  <c r="F221" i="10"/>
  <c r="G221" i="10" s="1"/>
  <c r="F468" i="10"/>
  <c r="G468" i="10" s="1"/>
  <c r="F22" i="10"/>
  <c r="G22" i="10" s="1"/>
  <c r="F697" i="10"/>
  <c r="G697" i="10" s="1"/>
  <c r="F670" i="10"/>
  <c r="G670" i="10" s="1"/>
  <c r="F585" i="10"/>
  <c r="G585" i="10" s="1"/>
  <c r="F271" i="10"/>
  <c r="G271" i="10" s="1"/>
  <c r="F646" i="10"/>
  <c r="G646" i="10" s="1"/>
  <c r="F425" i="10"/>
  <c r="G425" i="10" s="1"/>
  <c r="F333" i="10"/>
  <c r="G333" i="10" s="1"/>
  <c r="F564" i="10"/>
  <c r="G564" i="10" s="1"/>
  <c r="F780" i="10"/>
  <c r="G780" i="10" s="1"/>
  <c r="F347" i="10"/>
  <c r="G347" i="10" s="1"/>
  <c r="F387" i="10"/>
  <c r="G387" i="10" s="1"/>
  <c r="F644" i="10"/>
  <c r="G644" i="10" s="1"/>
  <c r="F765" i="10"/>
  <c r="G765" i="10" s="1"/>
  <c r="F620" i="10"/>
  <c r="G620" i="10" s="1"/>
  <c r="F142" i="10"/>
  <c r="G142" i="10" s="1"/>
  <c r="F744" i="10"/>
  <c r="G744" i="10" s="1"/>
  <c r="F414" i="10"/>
  <c r="G414" i="10" s="1"/>
  <c r="F100" i="10"/>
  <c r="G100" i="10" s="1"/>
  <c r="F579" i="10"/>
  <c r="G579" i="10" s="1"/>
  <c r="F218" i="10"/>
  <c r="G218" i="10" s="1"/>
  <c r="F138" i="10"/>
  <c r="G138" i="10" s="1"/>
  <c r="F284" i="10"/>
  <c r="G284" i="10" s="1"/>
  <c r="F224" i="10"/>
  <c r="G224" i="10" s="1"/>
  <c r="F191" i="10"/>
  <c r="G191" i="10" s="1"/>
  <c r="F548" i="10"/>
  <c r="G548" i="10" s="1"/>
  <c r="F166" i="10"/>
  <c r="G166" i="10" s="1"/>
  <c r="F394" i="10"/>
  <c r="G394" i="10" s="1"/>
  <c r="F57" i="10"/>
  <c r="G57" i="10" s="1"/>
  <c r="F366" i="10"/>
  <c r="G366" i="10" s="1"/>
  <c r="F205" i="10"/>
  <c r="G205" i="10" s="1"/>
  <c r="F355" i="10"/>
  <c r="G355" i="10" s="1"/>
  <c r="F330" i="10"/>
  <c r="G330" i="10" s="1"/>
  <c r="F177" i="10"/>
  <c r="G177" i="10" s="1"/>
  <c r="F785" i="10"/>
  <c r="G785" i="10" s="1"/>
  <c r="F185" i="10"/>
  <c r="G185" i="10" s="1"/>
  <c r="F543" i="10"/>
  <c r="G543" i="10" s="1"/>
  <c r="F510" i="10"/>
  <c r="G510" i="10" s="1"/>
  <c r="F136" i="10"/>
  <c r="G136" i="10" s="1"/>
  <c r="F456" i="10"/>
  <c r="G456" i="10" s="1"/>
  <c r="F406" i="10"/>
  <c r="G406" i="10" s="1"/>
  <c r="F312" i="10"/>
  <c r="G312" i="10" s="1"/>
  <c r="F171" i="10"/>
  <c r="G171" i="10" s="1"/>
  <c r="F550" i="10"/>
  <c r="G550" i="10" s="1"/>
  <c r="F777" i="10"/>
  <c r="G777" i="10" s="1"/>
  <c r="F65" i="10"/>
  <c r="G65" i="10" s="1"/>
  <c r="F216" i="10"/>
  <c r="G216" i="10" s="1"/>
  <c r="F272" i="10"/>
  <c r="G272" i="10" s="1"/>
  <c r="F576" i="10"/>
  <c r="G576" i="10" s="1"/>
  <c r="F260" i="10"/>
  <c r="G260" i="10" s="1"/>
  <c r="F82" i="10"/>
  <c r="G82" i="10" s="1"/>
  <c r="F764" i="10"/>
  <c r="G764" i="10" s="1"/>
  <c r="F568" i="10"/>
  <c r="G568" i="10" s="1"/>
  <c r="F24" i="10"/>
  <c r="G24" i="10" s="1"/>
  <c r="F14" i="10"/>
  <c r="G14" i="10" s="1"/>
  <c r="F766" i="10"/>
  <c r="G766" i="10" s="1"/>
  <c r="F416" i="10"/>
  <c r="G416" i="10" s="1"/>
  <c r="F157" i="10"/>
  <c r="G157" i="10" s="1"/>
  <c r="F370" i="10"/>
  <c r="G370" i="10" s="1"/>
  <c r="F424" i="10"/>
  <c r="G424" i="10" s="1"/>
  <c r="F341" i="10"/>
  <c r="G341" i="10" s="1"/>
  <c r="F761" i="10"/>
  <c r="G761" i="10" s="1"/>
  <c r="F657" i="10"/>
  <c r="G657" i="10" s="1"/>
  <c r="F354" i="10"/>
  <c r="G354" i="10" s="1"/>
  <c r="F677" i="10"/>
  <c r="G677" i="10" s="1"/>
  <c r="F247" i="10"/>
  <c r="G247" i="10" s="1"/>
  <c r="F207" i="10"/>
  <c r="G207" i="10" s="1"/>
  <c r="F768" i="10"/>
  <c r="G768" i="10" s="1"/>
  <c r="F745" i="10"/>
  <c r="G745" i="10" s="1"/>
  <c r="F126" i="10"/>
  <c r="G126" i="10" s="1"/>
  <c r="F10" i="10"/>
  <c r="G10" i="10" s="1"/>
  <c r="K10" i="10" s="1"/>
  <c r="F37" i="10"/>
  <c r="G37" i="10" s="1"/>
  <c r="F691" i="10"/>
  <c r="G691" i="10" s="1"/>
  <c r="F443" i="10"/>
  <c r="G443" i="10" s="1"/>
  <c r="F567" i="10"/>
  <c r="G567" i="10" s="1"/>
  <c r="F112" i="10"/>
  <c r="G112" i="10" s="1"/>
  <c r="F25" i="10"/>
  <c r="G25" i="10" s="1"/>
  <c r="F653" i="10"/>
  <c r="G653" i="10" s="1"/>
  <c r="F684" i="10"/>
  <c r="G684" i="10" s="1"/>
  <c r="F118" i="10"/>
  <c r="G118" i="10" s="1"/>
  <c r="F302" i="10"/>
  <c r="G302" i="10" s="1"/>
  <c r="F122" i="10"/>
  <c r="G122" i="10" s="1"/>
  <c r="F66" i="10"/>
  <c r="G66" i="10" s="1"/>
  <c r="F472" i="10"/>
  <c r="G472" i="10" s="1"/>
  <c r="F652" i="10"/>
  <c r="G652" i="10" s="1"/>
  <c r="F705" i="10"/>
  <c r="G705" i="10" s="1"/>
  <c r="F356" i="10"/>
  <c r="G356" i="10" s="1"/>
  <c r="F786" i="10"/>
  <c r="G786" i="10" s="1"/>
  <c r="F612" i="10"/>
  <c r="G612" i="10" s="1"/>
  <c r="F316" i="10"/>
  <c r="G316" i="10" s="1"/>
  <c r="F663" i="10"/>
  <c r="G663" i="10" s="1"/>
  <c r="F427" i="10"/>
  <c r="G427" i="10" s="1"/>
  <c r="F49" i="10"/>
  <c r="G49" i="10" s="1"/>
  <c r="F737" i="10"/>
  <c r="G737" i="10" s="1"/>
  <c r="F695" i="10"/>
  <c r="G695" i="10" s="1"/>
  <c r="F29" i="10"/>
  <c r="G29" i="10" s="1"/>
  <c r="F546" i="10"/>
  <c r="G546" i="10" s="1"/>
  <c r="F45" i="10"/>
  <c r="G45" i="10" s="1"/>
  <c r="F30" i="10"/>
  <c r="G30" i="10" s="1"/>
  <c r="F61" i="10"/>
  <c r="G61" i="10" s="1"/>
  <c r="F327" i="10"/>
  <c r="G327" i="10" s="1"/>
  <c r="F393" i="10"/>
  <c r="G393" i="10" s="1"/>
  <c r="F638" i="10"/>
  <c r="G638" i="10" s="1"/>
  <c r="F452" i="10"/>
  <c r="G452" i="10" s="1"/>
  <c r="F379" i="10"/>
  <c r="G379" i="10" s="1"/>
  <c r="F606" i="10"/>
  <c r="G606" i="10" s="1"/>
  <c r="F170" i="10"/>
  <c r="G170" i="10" s="1"/>
  <c r="F382" i="10"/>
  <c r="G382" i="10" s="1"/>
  <c r="F70" i="10"/>
  <c r="G70" i="10" s="1"/>
  <c r="F403" i="10"/>
  <c r="G403" i="10" s="1"/>
  <c r="F520" i="10"/>
  <c r="G520" i="10" s="1"/>
  <c r="F750" i="10"/>
  <c r="G750" i="10" s="1"/>
  <c r="F721" i="10"/>
  <c r="G721" i="10" s="1"/>
  <c r="F637" i="10"/>
  <c r="G637" i="10" s="1"/>
  <c r="F41" i="10"/>
  <c r="G41" i="10" s="1"/>
  <c r="F399" i="10"/>
  <c r="G399" i="10" s="1"/>
  <c r="F694" i="10"/>
  <c r="G694" i="10" s="1"/>
  <c r="F770" i="10"/>
  <c r="G770" i="10" s="1"/>
  <c r="F151" i="10"/>
  <c r="G151" i="10" s="1"/>
  <c r="F738" i="10"/>
  <c r="G738" i="10" s="1"/>
  <c r="F326" i="10"/>
  <c r="G326" i="10" s="1"/>
  <c r="F203" i="10"/>
  <c r="G203" i="10" s="1"/>
  <c r="F133" i="10"/>
  <c r="G133" i="10" s="1"/>
  <c r="F128" i="10"/>
  <c r="G128" i="10" s="1"/>
  <c r="F204" i="10"/>
  <c r="G204" i="10" s="1"/>
  <c r="F292" i="10"/>
  <c r="G292" i="10" s="1"/>
  <c r="F586" i="10"/>
  <c r="G586" i="10" s="1"/>
  <c r="F508" i="10"/>
  <c r="G508" i="10" s="1"/>
  <c r="F412" i="10"/>
  <c r="G412" i="10" s="1"/>
  <c r="F259" i="10"/>
  <c r="G259" i="10" s="1"/>
  <c r="F23" i="10"/>
  <c r="G23" i="10" s="1"/>
  <c r="F324" i="10"/>
  <c r="G324" i="10" s="1"/>
  <c r="F261" i="10"/>
  <c r="G261" i="10" s="1"/>
  <c r="F471" i="10"/>
  <c r="G471" i="10" s="1"/>
  <c r="F483" i="10"/>
  <c r="G483" i="10" s="1"/>
  <c r="F751" i="10"/>
  <c r="G751" i="10" s="1"/>
  <c r="F660" i="10"/>
  <c r="G660" i="10" s="1"/>
  <c r="F48" i="10"/>
  <c r="G48" i="10" s="1"/>
  <c r="F309" i="10"/>
  <c r="G309" i="10" s="1"/>
  <c r="F245" i="10"/>
  <c r="G245" i="10" s="1"/>
  <c r="F451" i="10"/>
  <c r="G451" i="10" s="1"/>
  <c r="F604" i="10"/>
  <c r="G604" i="10" s="1"/>
  <c r="F495" i="10"/>
  <c r="G495" i="10" s="1"/>
  <c r="F212" i="10"/>
  <c r="G212" i="10" s="1"/>
  <c r="F486" i="10"/>
  <c r="G486" i="10" s="1"/>
  <c r="F594" i="10"/>
  <c r="G594" i="10" s="1"/>
  <c r="F661" i="10"/>
  <c r="G661" i="10" s="1"/>
  <c r="F413" i="10"/>
  <c r="G413" i="10" s="1"/>
  <c r="F541" i="10"/>
  <c r="G541" i="10" s="1"/>
  <c r="F600" i="10"/>
  <c r="G600" i="10" s="1"/>
  <c r="F193" i="10"/>
  <c r="G193" i="10" s="1"/>
  <c r="F726" i="10"/>
  <c r="G726" i="10" s="1"/>
  <c r="F357" i="10"/>
  <c r="G357" i="10" s="1"/>
  <c r="F46" i="10"/>
  <c r="G46" i="10" s="1"/>
  <c r="F581" i="10"/>
  <c r="G581" i="10" s="1"/>
  <c r="F535" i="10"/>
  <c r="G535" i="10" s="1"/>
  <c r="F518" i="10"/>
  <c r="G518" i="10" s="1"/>
  <c r="F263" i="10"/>
  <c r="G263" i="10" s="1"/>
  <c r="F509" i="10"/>
  <c r="G509" i="10" s="1"/>
  <c r="F649" i="10"/>
  <c r="G649" i="10" s="1"/>
  <c r="F321" i="10"/>
  <c r="G321" i="10" s="1"/>
  <c r="F630" i="10"/>
  <c r="G630" i="10" s="1"/>
  <c r="F430" i="10"/>
  <c r="G430" i="10" s="1"/>
  <c r="F190" i="10"/>
  <c r="G190" i="10" s="1"/>
  <c r="F597" i="10"/>
  <c r="G597" i="10" s="1"/>
  <c r="F35" i="10"/>
  <c r="G35" i="10" s="1"/>
  <c r="F455" i="10"/>
  <c r="G455" i="10" s="1"/>
  <c r="F38" i="10"/>
  <c r="G38" i="10" s="1"/>
  <c r="F401" i="10"/>
  <c r="G401" i="10" s="1"/>
  <c r="F492" i="10"/>
  <c r="G492" i="10" s="1"/>
  <c r="F20" i="10"/>
  <c r="G20" i="10" s="1"/>
  <c r="F236" i="10"/>
  <c r="G236" i="10" s="1"/>
  <c r="F269" i="10"/>
  <c r="G269" i="10" s="1"/>
  <c r="F86" i="10"/>
  <c r="G86" i="10" s="1"/>
  <c r="F186" i="10"/>
  <c r="G186" i="10" s="1"/>
  <c r="F84" i="10"/>
  <c r="G84" i="10" s="1"/>
  <c r="F119" i="10"/>
  <c r="G119" i="10" s="1"/>
  <c r="F8" i="10"/>
  <c r="G8" i="10" s="1"/>
  <c r="K8" i="10" s="1"/>
  <c r="F397" i="10"/>
  <c r="G397" i="10" s="1"/>
  <c r="F93" i="10"/>
  <c r="G93" i="10" s="1"/>
  <c r="F728" i="10"/>
  <c r="G728" i="10" s="1"/>
  <c r="F124" i="10"/>
  <c r="G124" i="10" s="1"/>
  <c r="F338" i="10"/>
  <c r="G338" i="10" s="1"/>
  <c r="F420" i="10"/>
  <c r="G420" i="10" s="1"/>
  <c r="F392" i="10"/>
  <c r="G392" i="10" s="1"/>
  <c r="F783" i="10"/>
  <c r="G783" i="10" s="1"/>
  <c r="F276" i="10"/>
  <c r="G276" i="10" s="1"/>
  <c r="F140" i="10"/>
  <c r="G140" i="10" s="1"/>
  <c r="F152" i="10"/>
  <c r="G152" i="10" s="1"/>
  <c r="F729" i="10"/>
  <c r="G729" i="10" s="1"/>
  <c r="F31" i="10"/>
  <c r="G31" i="10" s="1"/>
  <c r="F788" i="10"/>
  <c r="G788" i="10" s="1"/>
  <c r="F120" i="10"/>
  <c r="G120" i="10" s="1"/>
  <c r="F343" i="10"/>
  <c r="G343" i="10" s="1"/>
  <c r="F47" i="10"/>
  <c r="G47" i="10" s="1"/>
  <c r="F147" i="10"/>
  <c r="G147" i="10" s="1"/>
  <c r="F248" i="10"/>
  <c r="G248" i="10" s="1"/>
  <c r="F432" i="10"/>
  <c r="G432" i="10" s="1"/>
  <c r="F336" i="10"/>
  <c r="G336" i="10" s="1"/>
  <c r="F794" i="10"/>
  <c r="G794" i="10" s="1"/>
  <c r="F448" i="10"/>
  <c r="G448" i="10" s="1"/>
  <c r="F524" i="10"/>
  <c r="G524" i="10" s="1"/>
  <c r="F183" i="10"/>
  <c r="G183" i="10" s="1"/>
  <c r="F753" i="10"/>
  <c r="G753" i="10" s="1"/>
  <c r="F391" i="10"/>
  <c r="G391" i="10" s="1"/>
  <c r="F749" i="10"/>
  <c r="G749" i="10" s="1"/>
  <c r="F478" i="10"/>
  <c r="G478" i="10" s="1"/>
  <c r="F322" i="10"/>
  <c r="G322" i="10" s="1"/>
  <c r="F552" i="10"/>
  <c r="G552" i="10" s="1"/>
  <c r="F704" i="10"/>
  <c r="G704" i="10" s="1"/>
  <c r="F682" i="10"/>
  <c r="G682" i="10" s="1"/>
  <c r="F209" i="10"/>
  <c r="G209" i="10" s="1"/>
  <c r="F115" i="10"/>
  <c r="G115" i="10" s="1"/>
  <c r="F458" i="10"/>
  <c r="G458" i="10" s="1"/>
  <c r="F307" i="10"/>
  <c r="G307" i="10" s="1"/>
  <c r="F282" i="10"/>
  <c r="G282" i="10" s="1"/>
  <c r="F625" i="10"/>
  <c r="G625" i="10" s="1"/>
  <c r="F742" i="10"/>
  <c r="G742" i="10" s="1"/>
  <c r="F627" i="10"/>
  <c r="G627" i="10" s="1"/>
  <c r="F747" i="10"/>
  <c r="G747" i="10" s="1"/>
  <c r="F290" i="10"/>
  <c r="G290" i="10" s="1"/>
  <c r="F404" i="10"/>
  <c r="G404" i="10" s="1"/>
  <c r="F252" i="10"/>
  <c r="G252" i="10" s="1"/>
  <c r="F574" i="10"/>
  <c r="G574" i="10" s="1"/>
  <c r="F103" i="10"/>
  <c r="G103" i="10" s="1"/>
  <c r="F160" i="10"/>
  <c r="G160" i="10" s="1"/>
  <c r="F371" i="10"/>
  <c r="G371" i="10" s="1"/>
  <c r="F513" i="10"/>
  <c r="G513" i="10" s="1"/>
  <c r="F536" i="10"/>
  <c r="G536" i="10" s="1"/>
  <c r="F323" i="10"/>
  <c r="G323" i="10" s="1"/>
  <c r="F150" i="10"/>
  <c r="G150" i="10" s="1"/>
  <c r="F563" i="10"/>
  <c r="G563" i="10" s="1"/>
  <c r="F373" i="10"/>
  <c r="G373" i="10" s="1"/>
  <c r="F398" i="10"/>
  <c r="G398" i="10" s="1"/>
  <c r="F675" i="10"/>
  <c r="G675" i="10" s="1"/>
  <c r="F198" i="10"/>
  <c r="G198" i="10" s="1"/>
  <c r="F408" i="10"/>
  <c r="G408" i="10" s="1"/>
  <c r="F507" i="10"/>
  <c r="G507" i="10" s="1"/>
  <c r="F202" i="10"/>
  <c r="G202" i="10" s="1"/>
  <c r="F588" i="10"/>
  <c r="G588" i="10" s="1"/>
  <c r="F19" i="10"/>
  <c r="G19" i="10" s="1"/>
  <c r="F453" i="10"/>
  <c r="G453" i="10" s="1"/>
  <c r="F575" i="10"/>
  <c r="G575" i="10" s="1"/>
  <c r="F643" i="10"/>
  <c r="G643" i="10" s="1"/>
  <c r="F476" i="10"/>
  <c r="G476" i="10" s="1"/>
  <c r="F201" i="10"/>
  <c r="G201" i="10" s="1"/>
  <c r="F385" i="10"/>
  <c r="G385" i="10" s="1"/>
  <c r="F553" i="10"/>
  <c r="G553" i="10" s="1"/>
  <c r="F582" i="10"/>
  <c r="G582" i="10" s="1"/>
  <c r="F678" i="10"/>
  <c r="G678" i="10" s="1"/>
  <c r="F274" i="10"/>
  <c r="G274" i="10" s="1"/>
  <c r="F792" i="10"/>
  <c r="G792" i="10" s="1"/>
  <c r="F375" i="10"/>
  <c r="G375" i="10" s="1"/>
  <c r="F735" i="10"/>
  <c r="G735" i="10" s="1"/>
  <c r="F367" i="10"/>
  <c r="G367" i="10" s="1"/>
  <c r="F578" i="10"/>
  <c r="G578" i="10" s="1"/>
  <c r="F411" i="10"/>
  <c r="G411" i="10" s="1"/>
  <c r="F283" i="10"/>
  <c r="G283" i="10" s="1"/>
  <c r="F98" i="10"/>
  <c r="G98" i="10" s="1"/>
  <c r="F73" i="10"/>
  <c r="G73" i="10" s="1"/>
  <c r="F390" i="10"/>
  <c r="G390" i="10" s="1"/>
  <c r="F622" i="10"/>
  <c r="G622" i="10" s="1"/>
  <c r="F325" i="10"/>
  <c r="G325" i="10" s="1"/>
  <c r="F294" i="10"/>
  <c r="G294" i="10" s="1"/>
  <c r="F435" i="10"/>
  <c r="G435" i="10" s="1"/>
  <c r="F687" i="10"/>
  <c r="G687" i="10" s="1"/>
  <c r="F772" i="10"/>
  <c r="G772" i="10" s="1"/>
  <c r="F561" i="10"/>
  <c r="G561" i="10" s="1"/>
  <c r="F199" i="10"/>
  <c r="G199" i="10" s="1"/>
  <c r="F320" i="10"/>
  <c r="G320" i="10" s="1"/>
  <c r="F679" i="10"/>
  <c r="G679" i="10" s="1"/>
  <c r="F362" i="10"/>
  <c r="G362" i="10" s="1"/>
  <c r="F647" i="10"/>
  <c r="G647" i="10" s="1"/>
  <c r="F490" i="10"/>
  <c r="G490" i="10" s="1"/>
  <c r="F776" i="10"/>
  <c r="G776" i="10" s="1"/>
  <c r="F255" i="10"/>
  <c r="G255" i="10" s="1"/>
  <c r="F180" i="10"/>
  <c r="G180" i="10" s="1"/>
  <c r="F116" i="10"/>
  <c r="G116" i="10" s="1"/>
  <c r="F707" i="10"/>
  <c r="G707" i="10" s="1"/>
  <c r="F51" i="10"/>
  <c r="G51" i="10" s="1"/>
  <c r="F725" i="10"/>
  <c r="G725" i="10" s="1"/>
  <c r="F501" i="10"/>
  <c r="G501" i="10" s="1"/>
  <c r="F264" i="10"/>
  <c r="G264" i="10" s="1"/>
  <c r="F741" i="10"/>
  <c r="G741" i="10" s="1"/>
  <c r="F664" i="10"/>
  <c r="G664" i="10" s="1"/>
  <c r="F298" i="10"/>
  <c r="G298" i="10" s="1"/>
  <c r="F559" i="10"/>
  <c r="G559" i="10" s="1"/>
  <c r="F512" i="10"/>
  <c r="G512" i="10" s="1"/>
  <c r="F482" i="10"/>
  <c r="G482" i="10" s="1"/>
  <c r="F107" i="10"/>
  <c r="G107" i="10" s="1"/>
  <c r="F111" i="10"/>
  <c r="G111" i="10" s="1"/>
  <c r="F400" i="10"/>
  <c r="G400" i="10" s="1"/>
  <c r="F173" i="10"/>
  <c r="G173" i="10" s="1"/>
  <c r="F713" i="10"/>
  <c r="G713" i="10" s="1"/>
  <c r="F348" i="10"/>
  <c r="G348" i="10" s="1"/>
  <c r="F756" i="10"/>
  <c r="G756" i="10" s="1"/>
  <c r="F446" i="10"/>
  <c r="G446" i="10" s="1"/>
  <c r="F365" i="10"/>
  <c r="G365" i="10" s="1"/>
  <c r="F407" i="10"/>
  <c r="G407" i="10" s="1"/>
  <c r="F36" i="10"/>
  <c r="G36" i="10" s="1"/>
  <c r="F470" i="10"/>
  <c r="G470" i="10" s="1"/>
  <c r="F159" i="10"/>
  <c r="G159" i="10" s="1"/>
  <c r="F297" i="10"/>
  <c r="G297" i="10" s="1"/>
  <c r="F34" i="10"/>
  <c r="G34" i="10" s="1"/>
  <c r="F740" i="10"/>
  <c r="G740" i="10" s="1"/>
  <c r="F440" i="10"/>
  <c r="G440" i="10" s="1"/>
  <c r="F462" i="10"/>
  <c r="G462" i="10" s="1"/>
  <c r="F545" i="10"/>
  <c r="G545" i="10" s="1"/>
  <c r="F331" i="10"/>
  <c r="G331" i="10" s="1"/>
  <c r="F717" i="10"/>
  <c r="G717" i="10" s="1"/>
  <c r="F540" i="10"/>
  <c r="G540" i="10" s="1"/>
  <c r="F67" i="10"/>
  <c r="G67" i="10" s="1"/>
  <c r="F426" i="10"/>
  <c r="G426" i="10" s="1"/>
  <c r="F96" i="10"/>
  <c r="G96" i="10" s="1"/>
  <c r="F189" i="10"/>
  <c r="G189" i="10" s="1"/>
  <c r="F583" i="10"/>
  <c r="G583" i="10" s="1"/>
  <c r="F42" i="10"/>
  <c r="G42" i="10" s="1"/>
  <c r="F381" i="10"/>
  <c r="G381" i="10" s="1"/>
  <c r="F345" i="10"/>
  <c r="G345" i="10" s="1"/>
  <c r="F286" i="10"/>
  <c r="G286" i="10" s="1"/>
  <c r="F55" i="10"/>
  <c r="G55" i="10" s="1"/>
  <c r="F361" i="10"/>
  <c r="G361" i="10" s="1"/>
  <c r="F511" i="10"/>
  <c r="G511" i="10" s="1"/>
  <c r="F196" i="10"/>
  <c r="G196" i="10" s="1"/>
  <c r="F693" i="10"/>
  <c r="G693" i="10" s="1"/>
  <c r="F689" i="10"/>
  <c r="G689" i="10" s="1"/>
  <c r="F696" i="10"/>
  <c r="G696" i="10" s="1"/>
  <c r="F530" i="10"/>
  <c r="G530" i="10" s="1"/>
  <c r="F778" i="10"/>
  <c r="G778" i="10" s="1"/>
  <c r="F467" i="10"/>
  <c r="G467" i="10" s="1"/>
  <c r="F610" i="10"/>
  <c r="G610" i="10" s="1"/>
  <c r="F27" i="10"/>
  <c r="G27" i="10" s="1"/>
  <c r="F317" i="10"/>
  <c r="G317" i="10" s="1"/>
  <c r="F410" i="10"/>
  <c r="G410" i="10" s="1"/>
  <c r="F270" i="10"/>
  <c r="G270" i="10" s="1"/>
  <c r="F445" i="10"/>
  <c r="G445" i="10" s="1"/>
  <c r="F692" i="10"/>
  <c r="G692" i="10" s="1"/>
  <c r="F584" i="10"/>
  <c r="G584" i="10" s="1"/>
  <c r="F469" i="10"/>
  <c r="G469" i="10" s="1"/>
  <c r="F533" i="10"/>
  <c r="G533" i="10" s="1"/>
  <c r="F32" i="10"/>
  <c r="G32" i="10" s="1"/>
  <c r="F763" i="10"/>
  <c r="G763" i="10" s="1"/>
  <c r="F542" i="10"/>
  <c r="G542" i="10" s="1"/>
  <c r="F174" i="10"/>
  <c r="G174" i="10" s="1"/>
  <c r="F526" i="10"/>
  <c r="G526" i="10" s="1"/>
  <c r="F50" i="10"/>
  <c r="G50" i="10" s="1"/>
  <c r="F360" i="10"/>
  <c r="G360" i="10" s="1"/>
  <c r="F125" i="10"/>
  <c r="G125" i="10" s="1"/>
  <c r="F613" i="10"/>
  <c r="G613" i="10" s="1"/>
  <c r="F54" i="10"/>
  <c r="G54" i="10" s="1"/>
  <c r="F465" i="10"/>
  <c r="G465" i="10" s="1"/>
  <c r="F418" i="10"/>
  <c r="G418" i="10" s="1"/>
  <c r="F570" i="10"/>
  <c r="G570" i="10" s="1"/>
  <c r="F59" i="10"/>
  <c r="G59" i="10" s="1"/>
  <c r="F774" i="10"/>
  <c r="G774" i="10" s="1"/>
  <c r="F301" i="10"/>
  <c r="G301" i="10" s="1"/>
  <c r="F222" i="10"/>
  <c r="G222" i="10" s="1"/>
  <c r="F184" i="10"/>
  <c r="G184" i="10" s="1"/>
  <c r="F79" i="10"/>
  <c r="G79" i="10" s="1"/>
  <c r="F337" i="10"/>
  <c r="G337" i="10" s="1"/>
  <c r="F194" i="10"/>
  <c r="G194" i="10" s="1"/>
  <c r="F131" i="10"/>
  <c r="G131" i="10" s="1"/>
  <c r="F491" i="10"/>
  <c r="G491" i="10" s="1"/>
  <c r="F626" i="10"/>
  <c r="G626" i="10" s="1"/>
  <c r="F5" i="10"/>
  <c r="G5" i="10" s="1"/>
  <c r="K5" i="10" s="1"/>
  <c r="F332" i="10"/>
  <c r="G332" i="10" s="1"/>
  <c r="F137" i="10"/>
  <c r="G137" i="10" s="1"/>
  <c r="F722" i="10"/>
  <c r="G722" i="10" s="1"/>
  <c r="F767" i="10"/>
  <c r="G767" i="10" s="1"/>
  <c r="F436" i="10"/>
  <c r="G436" i="10" s="1"/>
  <c r="F92" i="10"/>
  <c r="G92" i="10" s="1"/>
  <c r="F635" i="10"/>
  <c r="G635" i="10" s="1"/>
  <c r="F655" i="10"/>
  <c r="G655" i="10" s="1"/>
  <c r="F163" i="10"/>
  <c r="G163" i="10" s="1"/>
  <c r="F295" i="10"/>
  <c r="G295" i="10" s="1"/>
  <c r="F315" i="10"/>
  <c r="G315" i="10" s="1"/>
  <c r="F539" i="10"/>
  <c r="G539" i="10" s="1"/>
  <c r="F598" i="10"/>
  <c r="G598" i="10" s="1"/>
  <c r="F265" i="10"/>
  <c r="G265" i="10" s="1"/>
  <c r="F633" i="10"/>
  <c r="G633" i="10" s="1"/>
  <c r="F789" i="10"/>
  <c r="G789" i="10" s="1"/>
  <c r="F659" i="10"/>
  <c r="G659" i="10" s="1"/>
  <c r="F237" i="10"/>
  <c r="G237" i="10" s="1"/>
  <c r="F386" i="10"/>
  <c r="G386" i="10" s="1"/>
  <c r="F641" i="10"/>
  <c r="G641" i="10" s="1"/>
  <c r="F214" i="10"/>
  <c r="G214" i="10" s="1"/>
  <c r="F58" i="10"/>
  <c r="G58" i="10" s="1"/>
  <c r="F688" i="10"/>
  <c r="G688" i="10" s="1"/>
  <c r="F433" i="10"/>
  <c r="G433" i="10" s="1"/>
  <c r="F527" i="10"/>
  <c r="G527" i="10" s="1"/>
  <c r="F75" i="10"/>
  <c r="G75" i="10" s="1"/>
  <c r="F532" i="10"/>
  <c r="G532" i="10" s="1"/>
  <c r="F85" i="10"/>
  <c r="G85" i="10" s="1"/>
  <c r="F782" i="10"/>
  <c r="G782" i="10" s="1"/>
  <c r="F197" i="10"/>
  <c r="G197" i="10" s="1"/>
  <c r="F639" i="10"/>
  <c r="G639" i="10" s="1"/>
  <c r="F114" i="10"/>
  <c r="G114" i="10" s="1"/>
  <c r="F422" i="10"/>
  <c r="G422" i="10" s="1"/>
  <c r="F709" i="10"/>
  <c r="G709" i="10" s="1"/>
  <c r="F238" i="10"/>
  <c r="G238" i="10" s="1"/>
  <c r="F253" i="10"/>
  <c r="G253" i="10" s="1"/>
  <c r="F172" i="10"/>
  <c r="G172" i="10" s="1"/>
  <c r="F791" i="10"/>
  <c r="G791" i="10" s="1"/>
  <c r="F52" i="10"/>
  <c r="G52" i="10" s="1"/>
  <c r="F241" i="10"/>
  <c r="G241" i="10" s="1"/>
  <c r="F219" i="10"/>
  <c r="G219" i="10" s="1"/>
  <c r="F132" i="10"/>
  <c r="G132" i="10" s="1"/>
  <c r="F551" i="10"/>
  <c r="G551" i="10" s="1"/>
  <c r="F69" i="10"/>
  <c r="G69" i="10" s="1"/>
  <c r="F39" i="10"/>
  <c r="G39" i="10" s="1"/>
  <c r="F228" i="10"/>
  <c r="G228" i="10" s="1"/>
  <c r="F141" i="10"/>
  <c r="G141" i="10" s="1"/>
  <c r="F9" i="10"/>
  <c r="G9" i="10" s="1"/>
  <c r="K9" i="10" s="1"/>
  <c r="F155" i="10"/>
  <c r="G155" i="10" s="1"/>
  <c r="F206" i="10"/>
  <c r="G206" i="10" s="1"/>
  <c r="F181" i="10"/>
  <c r="G181" i="10" s="1"/>
  <c r="F83" i="10"/>
  <c r="G83" i="10" s="1"/>
  <c r="F459" i="10"/>
  <c r="G459" i="10" s="1"/>
  <c r="F651" i="10"/>
  <c r="G651" i="10" s="1"/>
  <c r="F577" i="10"/>
  <c r="G577" i="10" s="1"/>
  <c r="F344" i="10"/>
  <c r="G344" i="10" s="1"/>
  <c r="F113" i="10"/>
  <c r="G113" i="10" s="1"/>
  <c r="F148" i="10"/>
  <c r="G148" i="10" s="1"/>
  <c r="F755" i="10"/>
  <c r="G755" i="10" s="1"/>
  <c r="F754" i="10"/>
  <c r="G754" i="10" s="1"/>
  <c r="F78" i="10"/>
  <c r="G78" i="10" s="1"/>
  <c r="F11" i="10"/>
  <c r="G11" i="10" s="1"/>
  <c r="K11" i="10" s="1"/>
  <c r="F680" i="10"/>
  <c r="G680" i="10" s="1"/>
  <c r="F223" i="10"/>
  <c r="G223" i="10" s="1"/>
  <c r="F232" i="10"/>
  <c r="G232" i="10" s="1"/>
  <c r="F226" i="10"/>
  <c r="G226" i="10" s="1"/>
  <c r="F457" i="10"/>
  <c r="G457" i="10" s="1"/>
  <c r="F268" i="10"/>
  <c r="G268" i="10" s="1"/>
  <c r="F790" i="10"/>
  <c r="G790" i="10" s="1"/>
  <c r="F225" i="10"/>
  <c r="G225" i="10" s="1"/>
  <c r="F419" i="10"/>
  <c r="G419" i="10" s="1"/>
  <c r="F431" i="10"/>
  <c r="G431" i="10" s="1"/>
  <c r="F182" i="10"/>
  <c r="G182" i="10" s="1"/>
  <c r="F554" i="10"/>
  <c r="G554" i="10" s="1"/>
  <c r="F560" i="10"/>
  <c r="G560" i="10" s="1"/>
  <c r="F658" i="10"/>
  <c r="G658" i="10" s="1"/>
  <c r="F278" i="10"/>
  <c r="G278" i="10" s="1"/>
  <c r="F762" i="10"/>
  <c r="G762" i="10" s="1"/>
  <c r="F3" i="10"/>
  <c r="G3" i="10" s="1"/>
  <c r="K3" i="10" s="1"/>
  <c r="F619" i="10"/>
  <c r="G619" i="10" s="1"/>
  <c r="F95" i="10"/>
  <c r="G95" i="10" s="1"/>
  <c r="F464" i="10"/>
  <c r="G464" i="10" s="1"/>
  <c r="F267" i="10"/>
  <c r="G267" i="10" s="1"/>
  <c r="F339" i="10"/>
  <c r="G339" i="10" s="1"/>
  <c r="F562" i="10"/>
  <c r="G562" i="10" s="1"/>
  <c r="F102" i="10"/>
  <c r="G102" i="10" s="1"/>
  <c r="F461" i="10"/>
  <c r="G461" i="10" s="1"/>
  <c r="F161" i="10"/>
  <c r="G161" i="10" s="1"/>
  <c r="F178" i="10"/>
  <c r="G178" i="10" s="1"/>
  <c r="F251" i="10"/>
  <c r="G251" i="10" s="1"/>
  <c r="F158" i="10"/>
  <c r="G158" i="10" s="1"/>
  <c r="F557" i="10"/>
  <c r="G557" i="10" s="1"/>
  <c r="F277" i="10"/>
  <c r="G277" i="10" s="1"/>
  <c r="F710" i="10"/>
  <c r="G710" i="10" s="1"/>
  <c r="F733" i="10"/>
  <c r="G733" i="10" s="1"/>
  <c r="F636" i="10"/>
  <c r="G636" i="10" s="1"/>
  <c r="F731" i="10"/>
  <c r="G731" i="10" s="1"/>
  <c r="F340" i="10"/>
  <c r="G340" i="10" s="1"/>
  <c r="F16" i="10"/>
  <c r="G16" i="10" s="1"/>
  <c r="F175" i="10"/>
  <c r="G175" i="10" s="1"/>
  <c r="F571" i="10"/>
  <c r="G571" i="10" s="1"/>
  <c r="F454" i="10"/>
  <c r="G454" i="10" s="1"/>
  <c r="F605" i="10"/>
  <c r="G605" i="10" s="1"/>
  <c r="F447" i="10"/>
  <c r="G447" i="10" s="1"/>
  <c r="F624" i="10"/>
  <c r="G624" i="10" s="1"/>
  <c r="F293" i="10"/>
  <c r="G293" i="10" s="1"/>
  <c r="F681" i="10"/>
  <c r="G681" i="10" s="1"/>
  <c r="F213" i="10"/>
  <c r="G213" i="10" s="1"/>
  <c r="F6" i="10"/>
  <c r="G6" i="10" s="1"/>
  <c r="K6" i="10" s="1"/>
  <c r="F525" i="10"/>
  <c r="G525" i="10" s="1"/>
  <c r="F215" i="10"/>
  <c r="G215" i="10" s="1"/>
  <c r="F671" i="10"/>
  <c r="G671" i="10" s="1"/>
  <c r="F502" i="10"/>
  <c r="G502" i="10" s="1"/>
  <c r="F415" i="10"/>
  <c r="G415" i="10" s="1"/>
  <c r="F668" i="10"/>
  <c r="G668" i="10" s="1"/>
  <c r="F26" i="10"/>
  <c r="G26" i="10" s="1"/>
  <c r="F135" i="10"/>
  <c r="G135" i="10" s="1"/>
  <c r="F547" i="10"/>
  <c r="G547" i="10" s="1"/>
  <c r="F314" i="10"/>
  <c r="G314" i="10" s="1"/>
  <c r="F4" i="10"/>
  <c r="G4" i="10" s="1"/>
  <c r="K4" i="10" s="1"/>
  <c r="F621" i="10"/>
  <c r="G621" i="10" s="1"/>
  <c r="F164" i="10"/>
  <c r="G164" i="10" s="1"/>
  <c r="F580" i="10"/>
  <c r="G580" i="10" s="1"/>
  <c r="F686" i="10"/>
  <c r="G686" i="10" s="1"/>
  <c r="F534" i="10"/>
  <c r="G534" i="10" s="1"/>
  <c r="F275" i="10"/>
  <c r="G275" i="10" s="1"/>
  <c r="F434" i="10"/>
  <c r="G434" i="10" s="1"/>
  <c r="F374" i="10"/>
  <c r="G374" i="10" s="1"/>
  <c r="F289" i="10"/>
  <c r="G289" i="10" s="1"/>
  <c r="F623" i="10"/>
  <c r="G623" i="10" s="1"/>
  <c r="F168" i="10"/>
  <c r="G168" i="10" s="1"/>
  <c r="F287" i="10"/>
  <c r="G287" i="10" s="1"/>
  <c r="F603" i="10"/>
  <c r="G603" i="10" s="1"/>
  <c r="F266" i="10"/>
  <c r="G266" i="10" s="1"/>
  <c r="F149" i="10"/>
  <c r="G149" i="10" s="1"/>
  <c r="F108" i="10"/>
  <c r="G108" i="10" s="1"/>
  <c r="F450" i="10"/>
  <c r="G450" i="10" s="1"/>
  <c r="F698" i="10"/>
  <c r="G698" i="10" s="1"/>
  <c r="F795" i="10"/>
  <c r="G795" i="10" s="1"/>
  <c r="F423" i="10"/>
  <c r="G423" i="10" s="1"/>
  <c r="F105" i="10"/>
  <c r="G105" i="10" s="1"/>
  <c r="F632" i="10"/>
  <c r="G632" i="10" s="1"/>
  <c r="F13" i="10"/>
  <c r="G13" i="10" s="1"/>
  <c r="F437" i="10"/>
  <c r="G437" i="10" s="1"/>
  <c r="F402" i="10"/>
  <c r="G402" i="10" s="1"/>
  <c r="F311" i="10"/>
  <c r="G311" i="10" s="1"/>
  <c r="F227" i="10"/>
  <c r="G227" i="10" s="1"/>
  <c r="F123" i="10"/>
  <c r="G123" i="10" s="1"/>
  <c r="F537" i="10"/>
  <c r="G537" i="10" s="1"/>
  <c r="F730" i="10"/>
  <c r="G730" i="10" s="1"/>
  <c r="F106" i="10"/>
  <c r="G106" i="10" s="1"/>
  <c r="F109" i="10"/>
  <c r="G109" i="10" s="1"/>
  <c r="F487" i="10"/>
  <c r="G487" i="10" s="1"/>
  <c r="F442" i="10"/>
  <c r="G442" i="10" s="1"/>
  <c r="F68" i="10"/>
  <c r="G68" i="10" s="1"/>
  <c r="F665" i="10"/>
  <c r="G665" i="10" s="1"/>
  <c r="F666" i="10"/>
  <c r="G666" i="10" s="1"/>
  <c r="F732" i="10"/>
  <c r="G732" i="10" s="1"/>
  <c r="F369" i="10"/>
  <c r="G369" i="10" s="1"/>
  <c r="F739" i="10"/>
  <c r="G739" i="10" s="1"/>
  <c r="F629" i="10"/>
  <c r="G629" i="10" s="1"/>
  <c r="F229" i="10"/>
  <c r="G229" i="10" s="1"/>
  <c r="F615" i="10"/>
  <c r="G615" i="10" s="1"/>
  <c r="F480" i="10"/>
  <c r="G480" i="10" s="1"/>
  <c r="F77" i="10"/>
  <c r="G77" i="10" s="1"/>
  <c r="F76" i="10"/>
  <c r="G76" i="10" s="1"/>
  <c r="F377" i="10"/>
  <c r="G377" i="10" s="1"/>
  <c r="F101" i="10"/>
  <c r="G101" i="10" s="1"/>
  <c r="F62" i="10"/>
  <c r="G62" i="10" s="1"/>
  <c r="F40" i="10"/>
  <c r="G40" i="10" s="1"/>
  <c r="F522" i="10"/>
  <c r="G522" i="10" s="1"/>
  <c r="F796" i="10"/>
  <c r="G796" i="10" s="1"/>
  <c r="F797" i="10"/>
  <c r="G797" i="10" s="1"/>
  <c r="F94" i="10"/>
  <c r="G94" i="10" s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3" i="9"/>
  <c r="B3" i="8"/>
  <c r="C3" i="8" s="1"/>
  <c r="J7" i="10" l="1"/>
  <c r="J10" i="10"/>
  <c r="J3" i="10"/>
  <c r="J6" i="10"/>
  <c r="J9" i="10"/>
  <c r="J12" i="10"/>
  <c r="J5" i="10"/>
  <c r="J8" i="10"/>
  <c r="J11" i="10"/>
  <c r="J4" i="10"/>
  <c r="T3" i="15"/>
  <c r="I3" i="16"/>
  <c r="N3" i="16" s="1"/>
  <c r="K13" i="15"/>
  <c r="L14" i="15"/>
  <c r="L9" i="15"/>
  <c r="L4" i="15"/>
  <c r="L11" i="15"/>
  <c r="L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<sst xmlns="http://schemas.openxmlformats.org/spreadsheetml/2006/main" count="134964" uniqueCount="11004">
  <si>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</si>
  <si>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</si>
  <si>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</si>
  <si>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</si>
  <si>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</si>
  <si>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</si>
  <si>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</si>
  <si>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</si>
  <si>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</si>
  <si>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</si>
  <si>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</si>
  <si>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</si>
  <si>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</si>
  <si>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</si>
  <si>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</si>
  <si>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</si>
  <si>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</si>
  <si>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</si>
  <si>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</si>
  <si>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</si>
  <si>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</si>
  <si>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</si>
  <si>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</si>
  <si>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</si>
  <si>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</si>
  <si>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</si>
  <si>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</si>
  <si>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</si>
  <si>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</si>
  <si>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</si>
  <si>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</si>
  <si>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</si>
  <si>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</si>
  <si>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</si>
  <si>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</si>
  <si>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</si>
  <si>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</si>
  <si>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</si>
  <si>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</si>
  <si>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</si>
  <si>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</si>
  <si>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</si>
  <si>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</si>
  <si>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</si>
  <si>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</si>
  <si>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</si>
  <si>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</si>
  <si>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</si>
  <si>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</si>
  <si>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</si>
  <si>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</si>
  <si>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</si>
  <si>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</si>
  <si>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</si>
  <si>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</si>
  <si>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</si>
  <si>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</si>
  <si>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</si>
  <si>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</si>
  <si>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</si>
  <si>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</si>
  <si>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</si>
  <si>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</si>
  <si>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</si>
  <si>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</si>
  <si>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</si>
  <si>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</si>
  <si>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</si>
  <si>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</si>
  <si>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</si>
  <si>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</si>
  <si>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</si>
  <si>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</si>
  <si>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</si>
  <si>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</si>
  <si>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</si>
  <si>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</si>
  <si>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</si>
  <si>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</si>
  <si>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</si>
  <si>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</si>
  <si>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</si>
  <si>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</si>
  <si>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</si>
  <si>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</si>
  <si>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</si>
  <si>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</si>
  <si>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</si>
  <si>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</si>
  <si>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</si>
  <si>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</si>
  <si>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</si>
  <si>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</si>
  <si>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</si>
  <si>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</si>
  <si>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</si>
  <si>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</si>
  <si>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</si>
  <si>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</si>
  <si>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</si>
  <si>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</si>
  <si>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</si>
  <si>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</si>
  <si>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</si>
  <si>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</si>
  <si>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</si>
  <si>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</si>
  <si>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</si>
  <si>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</si>
  <si>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</si>
  <si>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</si>
  <si>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</si>
  <si>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</si>
  <si>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</si>
  <si>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</si>
  <si>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</si>
  <si>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</si>
  <si>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</si>
  <si>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</si>
  <si>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</si>
  <si>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</si>
  <si>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</si>
  <si>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</si>
  <si>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</si>
  <si>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</si>
  <si>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</si>
  <si>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</si>
  <si>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</si>
  <si>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</si>
  <si>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</si>
  <si>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</si>
  <si>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</si>
  <si>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</si>
  <si>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</si>
  <si>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</si>
  <si>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</si>
  <si>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</si>
  <si>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</si>
  <si>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</si>
  <si>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</si>
  <si>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</si>
  <si>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</si>
  <si>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</si>
  <si>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</si>
  <si>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</si>
  <si>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</si>
  <si>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</si>
  <si>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</si>
  <si>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</si>
  <si>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</si>
  <si>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</si>
  <si>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</si>
  <si>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</si>
  <si>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</si>
  <si>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</si>
  <si>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</si>
  <si>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</si>
  <si>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</si>
  <si>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</si>
  <si>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</si>
  <si>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</si>
  <si>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</si>
  <si>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</si>
  <si>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</si>
  <si>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</si>
  <si>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</si>
  <si>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</si>
  <si>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</si>
  <si>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</si>
  <si>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</si>
  <si>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</si>
  <si>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</si>
  <si>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</si>
  <si>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</si>
  <si>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</si>
  <si>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</si>
  <si>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</si>
  <si>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</si>
  <si>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</si>
  <si>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</si>
  <si>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</si>
  <si>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</si>
  <si>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</si>
  <si>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</si>
  <si>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</si>
  <si>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</si>
  <si>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</si>
  <si>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</si>
  <si>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</si>
  <si>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</si>
  <si>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</si>
  <si>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</si>
  <si>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</si>
  <si>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</si>
  <si>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</si>
  <si>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</si>
  <si>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</si>
  <si>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</si>
  <si>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</si>
  <si>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</si>
  <si>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</si>
  <si>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</si>
  <si>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</si>
  <si>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</si>
  <si>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</si>
  <si>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</si>
  <si>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</si>
  <si>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</si>
  <si>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</si>
  <si>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</si>
  <si>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</si>
  <si>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</si>
  <si>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</si>
  <si>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</si>
  <si>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</si>
  <si>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</si>
  <si>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</si>
  <si>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</si>
  <si>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</si>
  <si>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</si>
  <si>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</si>
  <si>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</si>
  <si>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</si>
  <si>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</si>
  <si>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</si>
  <si>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</si>
  <si>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</si>
  <si>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</si>
  <si>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</si>
  <si>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</si>
  <si>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</si>
  <si>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</si>
  <si>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</si>
  <si>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</si>
  <si>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</si>
  <si>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</si>
  <si>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</si>
  <si>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</si>
  <si>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</si>
  <si>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</si>
  <si>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</si>
  <si>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</si>
  <si>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</si>
  <si>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</si>
  <si>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</si>
  <si>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</si>
  <si>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</si>
  <si>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</si>
  <si>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</si>
  <si>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</si>
  <si>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</si>
  <si>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</si>
  <si>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</si>
  <si>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</si>
  <si>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</si>
  <si>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</si>
  <si>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</si>
  <si>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</si>
  <si>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</si>
  <si>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</si>
  <si>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</si>
  <si>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</si>
  <si>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</si>
  <si>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</si>
  <si>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</si>
  <si>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</si>
  <si>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</si>
  <si>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</si>
  <si>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</si>
  <si>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</si>
  <si>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</si>
  <si>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</si>
  <si>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</si>
  <si>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</si>
  <si>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</si>
  <si>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</si>
  <si>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</si>
  <si>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</si>
  <si>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</si>
  <si>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</si>
  <si>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</si>
  <si>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</si>
  <si>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</si>
  <si>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</si>
  <si>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</si>
  <si>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</si>
  <si>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</si>
  <si>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</si>
  <si>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</si>
  <si>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</si>
  <si>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</si>
  <si>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</si>
  <si>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</si>
  <si>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</si>
  <si>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</si>
  <si>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</si>
  <si>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</si>
  <si>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</si>
  <si>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</si>
  <si>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</si>
  <si>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</si>
  <si>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</si>
  <si>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</si>
  <si>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</si>
  <si>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</si>
  <si>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</si>
  <si>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</si>
  <si>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</si>
  <si>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</si>
  <si>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</si>
  <si>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</si>
  <si>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</si>
  <si>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</si>
  <si>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</si>
  <si>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</si>
  <si>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</si>
  <si>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</si>
  <si>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</si>
  <si>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</si>
  <si>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</si>
  <si>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</si>
  <si>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</si>
  <si>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</si>
  <si>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</si>
  <si>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</si>
  <si>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</si>
  <si>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</si>
  <si>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</si>
  <si>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</si>
  <si>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</si>
  <si>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</si>
  <si>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</si>
  <si>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</si>
  <si>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</si>
  <si>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</si>
  <si>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</si>
  <si>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</si>
  <si>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</si>
  <si>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</si>
  <si>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</si>
  <si>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</si>
  <si>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</si>
  <si>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</si>
  <si>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</si>
  <si>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</si>
  <si>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</si>
  <si>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</si>
  <si>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</si>
  <si>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</si>
  <si>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</si>
  <si>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</si>
  <si>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</si>
  <si>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</si>
  <si>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</si>
  <si>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</si>
  <si>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</si>
  <si>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</si>
  <si>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</si>
  <si>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</si>
  <si>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</si>
  <si>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</si>
  <si>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</si>
  <si>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</si>
  <si>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</si>
  <si>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</si>
  <si>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</si>
  <si>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</si>
  <si>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</si>
  <si>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</si>
  <si>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</si>
  <si>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</si>
  <si>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</si>
  <si>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</si>
  <si>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</si>
  <si>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</si>
  <si>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</si>
  <si>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</si>
  <si>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</si>
  <si>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</si>
  <si>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</si>
  <si>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</si>
  <si>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</si>
  <si>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</si>
  <si>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</si>
  <si>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</si>
  <si>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</si>
  <si>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</si>
  <si>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</si>
  <si>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</si>
  <si>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</si>
  <si>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</si>
  <si>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</si>
  <si>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</si>
  <si>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</si>
  <si>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</si>
  <si>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</si>
  <si>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</si>
  <si>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</si>
  <si>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</si>
  <si>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</si>
  <si>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</si>
  <si>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</si>
  <si>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</si>
  <si>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</si>
  <si>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</si>
  <si>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</si>
  <si>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</si>
  <si>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</si>
  <si>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</si>
  <si>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</si>
  <si>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</si>
  <si>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</si>
  <si>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</si>
  <si>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</si>
  <si>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</si>
  <si>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</si>
  <si>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</si>
  <si>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</si>
  <si>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</si>
  <si>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</si>
  <si>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</si>
  <si>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</si>
  <si>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</si>
  <si>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</si>
  <si>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</si>
  <si>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</si>
  <si>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</si>
  <si>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</si>
  <si>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</si>
  <si>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</si>
  <si>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</si>
  <si>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</si>
  <si>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</si>
  <si>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</si>
  <si>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</si>
  <si>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</si>
  <si>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</si>
  <si>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</si>
  <si>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</si>
  <si>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</si>
  <si>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</si>
  <si>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</si>
  <si>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</si>
  <si>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</si>
  <si>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</si>
  <si>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</si>
  <si>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</si>
  <si>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</si>
  <si>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</si>
  <si>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</si>
  <si>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</si>
  <si>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</si>
  <si>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</si>
  <si>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</si>
  <si>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</si>
  <si>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</si>
  <si>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</si>
  <si>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</si>
  <si>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</si>
  <si>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</si>
  <si>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</si>
  <si>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</si>
  <si>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</si>
  <si>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</si>
  <si>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</si>
  <si>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</si>
  <si>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</si>
  <si>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</si>
  <si>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</si>
  <si>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</si>
  <si>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</si>
  <si>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</si>
  <si>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</si>
  <si>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</si>
  <si>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</si>
  <si>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</si>
  <si>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</si>
  <si>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</si>
  <si>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</si>
  <si>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</si>
  <si>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</si>
  <si>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</si>
  <si>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</si>
  <si>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</si>
  <si>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</si>
  <si>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</si>
  <si>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</si>
  <si>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</si>
  <si>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</si>
  <si>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</si>
  <si>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</si>
  <si>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</si>
  <si>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</si>
  <si>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</si>
  <si>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</si>
  <si>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</si>
  <si>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</si>
  <si>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</si>
  <si>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</si>
  <si>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</si>
  <si>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</si>
  <si>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</si>
  <si>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</si>
  <si>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</si>
  <si>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</si>
  <si>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</si>
  <si>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</si>
  <si>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</si>
  <si>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</si>
  <si>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</si>
  <si>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</si>
  <si>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</si>
  <si>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</si>
  <si>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</si>
  <si>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</si>
  <si>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</si>
  <si>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</si>
  <si>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</si>
  <si>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</si>
  <si>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</si>
  <si>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</si>
  <si>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</si>
  <si>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</si>
  <si>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</si>
  <si>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</si>
  <si>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</si>
  <si>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</si>
  <si>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</si>
  <si>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</si>
  <si>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</si>
  <si>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</si>
  <si>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</si>
  <si>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</si>
  <si>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</si>
  <si>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</si>
  <si>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</si>
  <si>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</si>
  <si>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</si>
  <si>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</si>
  <si>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</si>
  <si>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</si>
  <si>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</si>
  <si>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</si>
  <si>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</si>
  <si>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</si>
  <si>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</si>
  <si>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</si>
  <si>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</si>
  <si>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</si>
  <si>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</si>
  <si>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</si>
  <si>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</si>
  <si>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</si>
  <si>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</si>
  <si>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</si>
  <si>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</si>
  <si>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</si>
  <si>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</si>
  <si>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</si>
  <si>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</si>
  <si>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</si>
  <si>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</si>
  <si>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</si>
  <si>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</si>
  <si>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</si>
  <si>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</si>
  <si>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</si>
  <si>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</si>
  <si>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</si>
  <si>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</si>
  <si>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</si>
  <si>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</si>
  <si>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</si>
  <si>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</si>
  <si>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</si>
  <si>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</si>
  <si>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</si>
  <si>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</si>
  <si>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</si>
  <si>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</si>
  <si>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</si>
  <si>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</si>
  <si>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</si>
  <si>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</si>
  <si>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</si>
  <si>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</si>
  <si>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</si>
  <si>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</si>
  <si>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</si>
  <si>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</si>
  <si>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</si>
  <si>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</si>
  <si>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</si>
  <si>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</si>
  <si>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</si>
  <si>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</si>
  <si>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</si>
  <si>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</si>
  <si>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</si>
  <si>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</si>
  <si>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</si>
  <si>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</si>
  <si>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</si>
  <si>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</si>
  <si>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</si>
  <si>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</si>
  <si>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</si>
  <si>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</si>
  <si>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</si>
  <si>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</si>
  <si>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</si>
  <si>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</si>
  <si>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</si>
  <si>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</si>
  <si>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</si>
  <si>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</si>
  <si>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</si>
  <si>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</si>
  <si>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</si>
  <si>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</si>
  <si>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</si>
  <si>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</si>
  <si>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</si>
  <si>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</si>
  <si>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</si>
  <si>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</si>
  <si>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</si>
  <si>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</si>
  <si>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</si>
  <si>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</si>
  <si>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</si>
  <si>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</si>
  <si>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</si>
  <si>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</si>
  <si>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</si>
  <si>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</si>
  <si>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</si>
  <si>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</si>
  <si>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</si>
  <si>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</si>
  <si>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</si>
  <si>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</si>
  <si>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</si>
  <si>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</si>
  <si>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</si>
  <si>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</si>
  <si>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</si>
  <si>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</si>
  <si>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</si>
  <si>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</si>
  <si>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</si>
  <si>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</si>
  <si>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</si>
  <si>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</si>
  <si>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</si>
  <si>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</si>
  <si>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</si>
  <si>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</si>
  <si>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</si>
  <si>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</si>
  <si>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</si>
  <si>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</si>
  <si>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</si>
  <si>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</si>
  <si>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</si>
  <si>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</si>
  <si>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</si>
  <si>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</si>
  <si>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</si>
  <si>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</si>
  <si>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</si>
  <si>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</si>
  <si>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</si>
  <si>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</si>
  <si>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</si>
  <si>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</si>
  <si>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</si>
  <si>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</si>
  <si>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</si>
  <si>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</si>
  <si>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</si>
  <si>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</si>
  <si>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</si>
  <si>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</si>
  <si>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</si>
  <si>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</si>
  <si>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</si>
  <si>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</si>
  <si>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</si>
  <si>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</si>
  <si>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</si>
  <si>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</si>
  <si>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</si>
  <si>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</si>
  <si>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</si>
  <si>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</si>
  <si>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</si>
  <si>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</si>
  <si>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</si>
  <si>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</si>
  <si>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</si>
  <si>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</si>
  <si>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</si>
  <si>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</si>
  <si>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</si>
  <si>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</si>
  <si>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</si>
  <si>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</si>
  <si>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</si>
  <si>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</si>
  <si>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</si>
  <si>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</si>
  <si>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</si>
  <si>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</si>
  <si>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</si>
  <si>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</si>
  <si>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</si>
  <si>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</si>
  <si>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</si>
  <si>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</si>
  <si>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</si>
  <si>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</si>
  <si>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</si>
  <si>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</si>
  <si>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</si>
  <si>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</si>
  <si>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</si>
  <si>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</si>
  <si>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</si>
  <si>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</si>
  <si>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</si>
  <si>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</si>
  <si>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</si>
  <si>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</si>
  <si>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</si>
  <si>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</si>
  <si>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</si>
  <si>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</si>
  <si>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</si>
  <si>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</si>
  <si>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</si>
  <si>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</si>
  <si>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</si>
  <si>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</si>
  <si>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</si>
  <si>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</si>
  <si>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</si>
  <si>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</si>
  <si>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</si>
  <si>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</si>
  <si>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</si>
  <si>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</si>
  <si>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</si>
  <si>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</si>
  <si>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</si>
  <si>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</si>
  <si>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</si>
  <si>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</si>
  <si>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</si>
  <si>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</si>
  <si>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</si>
  <si>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</si>
  <si>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</si>
  <si>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</si>
  <si>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</si>
  <si>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</si>
  <si>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</si>
  <si>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</si>
  <si>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</si>
  <si>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</si>
  <si>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</si>
  <si>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</si>
  <si>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</si>
  <si>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</si>
  <si>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</si>
  <si>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</si>
  <si>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</si>
  <si>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</si>
  <si>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</si>
  <si>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</si>
  <si>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</si>
  <si>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</si>
  <si>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</si>
  <si>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</si>
  <si>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</si>
  <si>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</si>
  <si>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</si>
  <si>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</si>
  <si>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</si>
  <si>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</si>
  <si>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</si>
  <si>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</si>
  <si>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</si>
  <si>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</si>
  <si>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</si>
  <si>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</si>
  <si>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</si>
  <si>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</si>
  <si>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</si>
  <si>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</si>
  <si>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</si>
  <si>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</si>
  <si>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</si>
  <si>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</si>
  <si>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</si>
  <si>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</si>
  <si>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</si>
  <si>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</si>
  <si>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</si>
  <si>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</si>
  <si>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</si>
  <si>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</si>
  <si>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</si>
  <si>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</si>
  <si>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</si>
  <si>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</si>
  <si>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</si>
  <si>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</si>
  <si>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</si>
  <si>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</si>
  <si>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</si>
  <si>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</si>
  <si>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</si>
  <si>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</si>
  <si>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</si>
  <si>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</si>
  <si>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</si>
  <si>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</si>
  <si>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</si>
  <si>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</si>
  <si>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</si>
  <si>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</si>
  <si>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</si>
  <si>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</si>
  <si>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</si>
  <si>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</si>
  <si>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</si>
  <si>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</si>
  <si>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</si>
  <si>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</si>
  <si>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</si>
  <si>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</si>
  <si>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</si>
  <si>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</si>
  <si>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</si>
  <si>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</si>
  <si>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</si>
  <si>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</si>
  <si>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</si>
  <si>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</si>
  <si>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</si>
  <si>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</si>
  <si>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</si>
  <si>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</si>
  <si>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</si>
  <si>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</si>
  <si>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</si>
  <si>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</si>
  <si>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</si>
  <si>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</si>
  <si>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</si>
  <si>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</si>
  <si>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</si>
  <si>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</si>
  <si>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</si>
  <si>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</si>
  <si>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</si>
  <si>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</si>
  <si>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</si>
  <si>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</si>
  <si>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</si>
  <si>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</si>
  <si>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</si>
  <si>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</si>
  <si>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</si>
  <si>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</si>
  <si>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</si>
  <si>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</si>
  <si>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</si>
  <si>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</si>
  <si>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</si>
  <si>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</si>
  <si>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</si>
  <si>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</si>
  <si>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</si>
  <si>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</si>
  <si>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</si>
  <si>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</si>
  <si>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</si>
  <si>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</si>
  <si>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</si>
  <si>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</si>
  <si>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</si>
  <si>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</si>
  <si>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</si>
  <si>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</si>
  <si>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</si>
  <si>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</si>
  <si>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</si>
  <si>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</si>
  <si>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</si>
  <si>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</si>
  <si>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</si>
  <si>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</si>
  <si>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</si>
  <si>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</si>
  <si>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</si>
  <si>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</si>
  <si>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</si>
  <si>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</si>
  <si>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</si>
  <si>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</si>
  <si>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</si>
  <si>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</si>
  <si>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</si>
  <si>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</si>
  <si>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</si>
  <si>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</si>
  <si>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</si>
  <si>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</si>
  <si>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</si>
  <si>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</si>
  <si>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</si>
  <si>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</si>
  <si>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</si>
  <si>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</si>
  <si>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</si>
  <si>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</si>
  <si>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</si>
  <si>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</si>
  <si>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</si>
  <si>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</si>
  <si>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</si>
  <si>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</si>
  <si>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</si>
  <si>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</si>
  <si>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</si>
  <si>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</si>
  <si>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</si>
  <si>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</si>
  <si>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</si>
  <si>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</si>
  <si>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</si>
  <si>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</si>
  <si>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</si>
  <si>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</si>
  <si>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</si>
  <si>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</si>
  <si>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</si>
  <si>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</si>
  <si>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</si>
  <si>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</si>
  <si>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</si>
  <si>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</si>
  <si>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</si>
  <si>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</si>
  <si>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</si>
  <si>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</si>
  <si>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</si>
  <si>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</si>
  <si>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</si>
  <si>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</si>
  <si>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</si>
  <si>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</si>
  <si>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</si>
  <si>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</si>
  <si>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</si>
  <si>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</si>
  <si>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</si>
  <si>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</si>
  <si>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</si>
  <si>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</si>
  <si>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</si>
  <si>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</si>
  <si>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</si>
  <si>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</si>
  <si>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</si>
  <si>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</si>
  <si>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</si>
  <si>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</si>
  <si>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</si>
  <si>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</si>
  <si>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</si>
  <si>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</si>
  <si>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</si>
  <si>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</si>
  <si>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</si>
  <si>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</si>
  <si>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</si>
  <si>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</si>
  <si>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</si>
  <si>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</si>
  <si>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</si>
  <si>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</si>
  <si>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</si>
  <si>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</si>
  <si>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</si>
  <si>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</si>
  <si>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</si>
  <si>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</si>
  <si>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</si>
  <si>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</si>
  <si>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</si>
  <si>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</si>
  <si>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</si>
  <si>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</si>
  <si>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</si>
  <si>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</si>
  <si>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</si>
  <si>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</si>
  <si>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</si>
  <si>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</si>
  <si>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</si>
  <si>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</si>
  <si>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</si>
  <si>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</si>
  <si>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</si>
  <si>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</si>
  <si>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</si>
  <si>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</si>
  <si>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</si>
  <si>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</si>
  <si>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</si>
  <si>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</si>
  <si>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</si>
  <si>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</si>
  <si>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</si>
  <si>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</si>
  <si>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</si>
  <si>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</si>
  <si>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</si>
  <si>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</si>
  <si>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</si>
  <si>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</si>
  <si>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</si>
  <si>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</si>
  <si>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</si>
  <si>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</si>
  <si>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</si>
  <si>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</si>
  <si>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</si>
  <si>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</si>
  <si>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</si>
  <si>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</si>
  <si>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</si>
  <si>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</si>
  <si>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</si>
  <si>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</si>
  <si>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</si>
  <si>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</si>
  <si>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</si>
  <si>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</si>
  <si>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</si>
  <si>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</si>
  <si>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</si>
  <si>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</si>
  <si>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</si>
  <si>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</si>
  <si>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</si>
  <si>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</si>
  <si>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</si>
  <si>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</si>
  <si>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</si>
  <si>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</si>
  <si>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</si>
  <si>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</si>
  <si>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</si>
  <si>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</si>
  <si>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</si>
  <si>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</si>
  <si>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</si>
  <si>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</si>
  <si>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</si>
  <si>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</si>
  <si>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</si>
  <si>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</si>
  <si>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</si>
  <si>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</si>
  <si>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</si>
  <si>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</si>
  <si>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</si>
  <si>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</si>
  <si>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</si>
  <si>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</si>
  <si>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</si>
  <si>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</si>
  <si>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</si>
  <si>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</si>
  <si>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</si>
  <si>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</si>
  <si>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</si>
  <si>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</si>
  <si>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</si>
  <si>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</si>
  <si>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</si>
  <si>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</si>
  <si>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</si>
  <si>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</si>
  <si>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</si>
  <si>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</si>
  <si>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</si>
  <si>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</si>
  <si>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</si>
  <si>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</si>
  <si>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</si>
  <si>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</si>
  <si>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</si>
  <si>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</si>
  <si>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</si>
  <si>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</si>
  <si>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</si>
  <si>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</si>
  <si>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</si>
  <si>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</si>
  <si>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</si>
  <si>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</si>
  <si>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</si>
  <si>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</si>
  <si>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</si>
  <si>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</si>
  <si>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</si>
  <si>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</si>
  <si>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</si>
  <si>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</si>
  <si>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</si>
  <si>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</si>
  <si>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</si>
  <si>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</si>
  <si>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</si>
  <si>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</si>
  <si>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</si>
  <si>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</si>
  <si>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</si>
  <si>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</si>
  <si>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</si>
  <si>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</si>
  <si>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</si>
  <si>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</si>
  <si>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</si>
  <si>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</si>
  <si>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</si>
  <si>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</si>
  <si>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</si>
  <si>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</si>
  <si>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</si>
  <si>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</si>
  <si>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</si>
  <si>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</si>
  <si>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</si>
  <si>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</si>
  <si>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</si>
  <si>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</si>
  <si>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</si>
  <si>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</si>
  <si>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</si>
  <si>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</si>
  <si>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</si>
  <si>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</si>
  <si>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</si>
  <si>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</si>
  <si>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</si>
  <si>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</si>
  <si>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</si>
  <si>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</si>
  <si>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</si>
  <si>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</si>
  <si>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</si>
  <si>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</si>
  <si>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</si>
  <si>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</si>
  <si>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</si>
  <si>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</si>
  <si>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</si>
  <si>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</si>
  <si>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</si>
  <si>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</si>
  <si>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</si>
  <si>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</si>
  <si>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</si>
  <si>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</si>
  <si>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</si>
  <si>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</si>
  <si>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</si>
  <si>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</si>
  <si>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</si>
  <si>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</si>
  <si>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</si>
  <si>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</si>
  <si>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</si>
  <si>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</si>
  <si>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</si>
  <si>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</si>
  <si>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</si>
  <si>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</si>
  <si>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</si>
  <si>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</si>
  <si>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</si>
  <si>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</si>
  <si>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</si>
  <si>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</si>
  <si>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</si>
  <si>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</si>
  <si>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</si>
  <si>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</si>
  <si>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</si>
  <si>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</si>
  <si>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</si>
  <si>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</si>
  <si>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</si>
  <si>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</si>
  <si>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</si>
  <si>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</si>
  <si>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</si>
  <si>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</si>
  <si>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</si>
  <si>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</si>
  <si>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</si>
  <si>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</si>
  <si>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</si>
  <si>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</si>
  <si>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</si>
  <si>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</si>
  <si>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</si>
  <si>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</si>
  <si>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</si>
  <si>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</si>
  <si>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</si>
  <si>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</si>
  <si>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</si>
  <si>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</si>
  <si>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</si>
  <si>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</si>
  <si>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</si>
  <si>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</si>
  <si>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</si>
  <si>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</si>
  <si>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</si>
  <si>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</si>
  <si>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</si>
  <si>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</si>
  <si>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</si>
  <si>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</si>
  <si>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</si>
  <si>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</si>
  <si>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</si>
  <si>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</si>
  <si>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</si>
  <si>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</si>
  <si>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</si>
  <si>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</si>
  <si>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</si>
  <si>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</si>
  <si>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</si>
  <si>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</si>
  <si>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</si>
  <si>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</si>
  <si>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</si>
  <si>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</si>
  <si>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</si>
  <si>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</si>
  <si>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</si>
  <si>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</si>
  <si>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</si>
  <si>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</si>
  <si>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</si>
  <si>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</si>
  <si>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</si>
  <si>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</si>
  <si>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</si>
  <si>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</si>
  <si>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</si>
  <si>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</si>
  <si>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</si>
  <si>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</si>
  <si>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</si>
  <si>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</si>
  <si>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</si>
  <si>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</si>
  <si>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</si>
  <si>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</si>
  <si>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</si>
  <si>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</si>
  <si>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</si>
  <si>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</si>
  <si>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</si>
  <si>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</si>
  <si>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</si>
  <si>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</si>
  <si>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</si>
  <si>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</si>
  <si>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</si>
  <si>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</si>
  <si>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</si>
  <si>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</si>
  <si>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</si>
  <si>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</si>
  <si>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</si>
  <si>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</si>
  <si>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</si>
  <si>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</si>
  <si>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</si>
  <si>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</si>
  <si>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</si>
  <si>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</si>
  <si>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</si>
  <si>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</si>
  <si>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</si>
  <si>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</si>
  <si>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</si>
  <si>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</si>
  <si>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</si>
  <si>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</si>
  <si>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</si>
  <si>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</si>
  <si>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</si>
  <si>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</si>
  <si>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</si>
  <si>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</si>
  <si>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</si>
  <si>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</si>
  <si>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</si>
  <si>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</si>
  <si>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</si>
  <si>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</si>
  <si>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</si>
  <si>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</si>
  <si>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</si>
  <si>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</si>
  <si>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</si>
  <si>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</si>
  <si>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</si>
  <si>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</si>
  <si>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</si>
  <si>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</si>
  <si>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</si>
  <si>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</si>
  <si>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</si>
  <si>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</si>
  <si>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</si>
  <si>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</si>
  <si>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</si>
  <si>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</si>
  <si>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</si>
  <si>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</si>
  <si>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</si>
  <si>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</si>
  <si>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</si>
  <si>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</si>
  <si>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</si>
  <si>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</si>
  <si>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</si>
  <si>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</si>
  <si>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</si>
  <si>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</si>
  <si>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</si>
  <si>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</si>
  <si>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</si>
  <si>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</si>
  <si>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</si>
  <si>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</si>
  <si>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</si>
  <si>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</si>
  <si>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</si>
  <si>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</si>
  <si>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</si>
  <si>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</si>
  <si>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</si>
  <si>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</si>
  <si>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</si>
  <si>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</si>
  <si>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</si>
  <si>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</si>
  <si>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</si>
  <si>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</si>
  <si>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</si>
  <si>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</si>
  <si>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</si>
  <si>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</si>
  <si>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</si>
  <si>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</si>
  <si>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</si>
  <si>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</si>
  <si>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</si>
  <si>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</si>
  <si>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</si>
  <si>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</si>
  <si>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</si>
  <si>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</si>
  <si>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</si>
  <si>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</si>
  <si>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</si>
  <si>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</si>
  <si>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</si>
  <si>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</si>
  <si>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</si>
  <si>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</si>
  <si>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</si>
  <si>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</si>
  <si>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</si>
  <si>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</si>
  <si>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</si>
  <si>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</si>
  <si>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</si>
  <si>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</si>
  <si>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</si>
  <si>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</si>
  <si>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</si>
  <si>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</si>
  <si>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</si>
  <si>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</si>
  <si>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</si>
  <si>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</si>
  <si>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</si>
  <si>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</si>
  <si>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</si>
  <si>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</si>
  <si>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</si>
  <si>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</si>
  <si>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</si>
  <si>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</si>
  <si>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</si>
  <si>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</si>
  <si>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</si>
  <si>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</si>
  <si>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</si>
  <si>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</si>
  <si>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</si>
  <si>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</si>
  <si>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</si>
  <si>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</si>
  <si>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</si>
  <si>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</si>
  <si>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</si>
  <si>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</si>
  <si>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</si>
  <si>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</si>
  <si>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</si>
  <si>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</si>
  <si>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</si>
  <si>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</si>
  <si>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</si>
  <si>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</si>
  <si>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</si>
  <si>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</si>
  <si>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</si>
  <si>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</si>
  <si>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</si>
  <si>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</si>
  <si>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</si>
  <si>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</si>
  <si>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</si>
  <si>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</si>
  <si>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</si>
  <si>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</si>
  <si>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</si>
  <si>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</si>
  <si>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</si>
  <si>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</si>
  <si>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</si>
  <si>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</si>
  <si>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</si>
  <si>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</si>
  <si>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</si>
  <si>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</si>
  <si>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</si>
  <si>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</si>
  <si>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</si>
  <si>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</si>
  <si>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</si>
  <si>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</si>
  <si>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</si>
  <si>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</si>
  <si>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</si>
  <si>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</si>
  <si>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</si>
  <si>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</si>
  <si>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</si>
  <si>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</si>
  <si>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</si>
  <si>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</si>
  <si>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</si>
  <si>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</si>
  <si>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</si>
  <si>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</si>
  <si>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</si>
  <si>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</si>
  <si>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</si>
  <si>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</si>
  <si>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</si>
  <si>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</si>
  <si>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</si>
  <si>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</si>
  <si>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</si>
  <si>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</si>
  <si>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</si>
  <si>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</si>
  <si>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</si>
  <si>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</si>
  <si>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</si>
  <si>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</si>
  <si>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</si>
  <si>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</si>
  <si>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</si>
  <si>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</si>
  <si>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</si>
  <si>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</si>
  <si>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</si>
  <si>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</si>
  <si>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</si>
  <si>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</si>
  <si>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</si>
  <si>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</si>
  <si>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</si>
  <si>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</si>
  <si>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</si>
  <si>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</si>
  <si>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</si>
  <si>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</si>
  <si>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</si>
  <si>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</si>
  <si>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</si>
  <si>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</si>
  <si>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</si>
  <si>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</si>
  <si>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</si>
  <si>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</si>
  <si>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</si>
  <si>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</si>
  <si>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</si>
  <si>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</si>
  <si>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</si>
  <si>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</si>
  <si>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</si>
  <si>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</si>
  <si>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</si>
  <si>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</si>
  <si>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</si>
  <si>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</si>
  <si>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</si>
  <si>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</si>
  <si>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</si>
  <si>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</si>
  <si>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</si>
  <si>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</si>
  <si>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</si>
  <si>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</si>
  <si>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</si>
  <si>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</si>
  <si>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</si>
  <si>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</si>
  <si>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</si>
  <si>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</si>
  <si>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</si>
  <si>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</si>
  <si>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</si>
  <si>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</si>
  <si>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</si>
  <si>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</si>
  <si>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</si>
  <si>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</si>
  <si>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</si>
  <si>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</si>
  <si>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</si>
  <si>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</si>
  <si>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</si>
  <si>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</si>
  <si>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</si>
  <si>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</si>
  <si>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</si>
  <si>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</si>
  <si>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</si>
  <si>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</si>
  <si>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</si>
  <si>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</si>
  <si>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</si>
  <si>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</si>
  <si>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</si>
  <si>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</si>
  <si>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</si>
  <si>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</si>
  <si>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</si>
  <si>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</si>
  <si>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</si>
  <si>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</si>
  <si>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</si>
  <si>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</si>
  <si>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</si>
  <si>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</si>
  <si>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</si>
  <si>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</si>
  <si>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</si>
  <si>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</si>
  <si>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</si>
  <si>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</si>
  <si>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</si>
  <si>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</si>
  <si>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</si>
  <si>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</si>
  <si>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</si>
  <si>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</si>
  <si>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</si>
  <si>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</si>
  <si>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</si>
  <si>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</si>
  <si>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</si>
  <si>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</si>
  <si>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</si>
  <si>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</si>
  <si>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</si>
  <si>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</si>
  <si>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</si>
  <si>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</si>
  <si>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</si>
  <si>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</si>
  <si>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</si>
  <si>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</si>
  <si>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</si>
  <si>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</si>
  <si>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</si>
  <si>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</si>
  <si>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</si>
  <si>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</si>
  <si>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</si>
  <si>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</si>
  <si>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</si>
  <si>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</si>
  <si>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</si>
  <si>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</si>
  <si>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</si>
  <si>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</si>
  <si>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</si>
  <si>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</si>
  <si>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</si>
  <si>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</si>
  <si>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</si>
  <si>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</si>
  <si>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</si>
  <si>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</si>
  <si>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</si>
  <si>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</si>
  <si>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</si>
  <si>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</si>
  <si>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</si>
  <si>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</si>
  <si>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</si>
  <si>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</si>
  <si>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</si>
  <si>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</si>
  <si>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</si>
  <si>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</si>
  <si>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</si>
  <si>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</si>
  <si>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</si>
  <si>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</si>
  <si>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</si>
  <si>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</si>
  <si>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</si>
  <si>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</si>
  <si>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</si>
  <si>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</si>
  <si>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</si>
  <si>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</si>
  <si>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</si>
  <si>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</si>
  <si>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</si>
  <si>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</si>
  <si>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</si>
  <si>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</si>
  <si>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</si>
  <si>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</si>
  <si>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</si>
  <si>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</si>
  <si>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</si>
  <si>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</si>
  <si>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</si>
  <si>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</si>
  <si>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</si>
  <si>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</si>
  <si>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</si>
  <si>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</si>
  <si>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</si>
  <si>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</si>
  <si>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</si>
  <si>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</si>
  <si>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</si>
  <si>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</si>
  <si>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</si>
  <si>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</si>
  <si>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</si>
  <si>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</si>
  <si>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</si>
  <si>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</si>
  <si>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</si>
  <si>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</si>
  <si>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</si>
  <si>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</si>
  <si>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</si>
  <si>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</si>
  <si>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</si>
  <si>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</si>
  <si>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</si>
  <si>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</si>
  <si>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</si>
  <si>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</si>
  <si>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</si>
  <si>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</si>
  <si>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</si>
  <si>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</si>
  <si>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</si>
  <si>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</si>
  <si>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</si>
  <si>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</si>
  <si>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</si>
  <si>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</si>
  <si>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</si>
  <si>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</si>
  <si>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</si>
  <si>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</si>
  <si>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</si>
  <si>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</si>
  <si>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</si>
  <si>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</si>
  <si>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</si>
  <si>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</si>
  <si>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</si>
  <si>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</si>
  <si>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</si>
  <si>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</si>
  <si>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</si>
  <si>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</si>
  <si>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</si>
  <si>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</si>
  <si>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</si>
  <si>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</si>
  <si>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</si>
  <si>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</si>
  <si>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</si>
  <si>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</si>
  <si>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</si>
  <si>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</si>
  <si>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</si>
  <si>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</si>
  <si>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</si>
  <si>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</si>
  <si>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</si>
  <si>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</si>
  <si>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</si>
  <si>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</si>
  <si>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</si>
  <si>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</si>
  <si>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</si>
  <si>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</si>
  <si>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</si>
  <si>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</si>
  <si>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</si>
  <si>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</si>
  <si>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</si>
  <si>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</si>
  <si>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</si>
  <si>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</si>
  <si>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</si>
  <si>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</si>
  <si>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</si>
  <si>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</si>
  <si>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</si>
  <si>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</si>
  <si>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</si>
  <si>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</si>
  <si>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</si>
  <si>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</si>
  <si>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</si>
  <si>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</si>
  <si>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</si>
  <si>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</si>
  <si>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</si>
  <si>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</si>
  <si>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</si>
  <si>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</si>
  <si>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</si>
  <si>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</si>
  <si>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</si>
  <si>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</si>
  <si>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</si>
  <si>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</si>
  <si>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</si>
  <si>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</si>
  <si>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</si>
  <si>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</si>
  <si>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Imation†16GB Mini TravelDrive USB 2.0†Flash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</si>
  <si>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</si>
  <si>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</si>
  <si>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</si>
  <si>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</si>
  <si>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</si>
  <si>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</si>
  <si>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</si>
  <si>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</si>
  <si>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</si>
  <si>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</si>
  <si>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</si>
  <si>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</si>
  <si>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</si>
  <si>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</si>
  <si>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</si>
  <si>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</si>
  <si>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</si>
  <si>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</si>
  <si>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</si>
  <si>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</si>
  <si>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</si>
  <si>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</si>
  <si>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</si>
  <si>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</si>
  <si>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</si>
  <si>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</si>
  <si>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</si>
  <si>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</si>
  <si>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</si>
  <si>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</si>
  <si>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</si>
  <si>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</si>
  <si>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</si>
  <si>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</si>
  <si>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</si>
  <si>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</si>
  <si>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</si>
  <si>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</si>
  <si>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</si>
  <si>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</si>
  <si>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</si>
  <si>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</si>
  <si>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</si>
  <si>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</si>
  <si>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</si>
  <si>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</si>
  <si>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</si>
  <si>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</si>
  <si>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</si>
  <si>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</si>
  <si>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</si>
  <si>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</si>
  <si>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</si>
  <si>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</si>
  <si>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</si>
  <si>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</si>
  <si>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</si>
  <si>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</si>
  <si>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</si>
  <si>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</si>
  <si>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</si>
  <si>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</si>
  <si>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</si>
  <si>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</si>
  <si>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</si>
  <si>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</si>
  <si>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</si>
  <si>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</si>
  <si>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</si>
  <si>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</si>
  <si>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</si>
  <si>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</si>
  <si>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</si>
  <si>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</si>
  <si>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</si>
  <si>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</si>
  <si>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</si>
  <si>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</si>
  <si>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</si>
  <si>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</si>
  <si>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</si>
  <si>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</si>
  <si>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</si>
  <si>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</si>
  <si>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</si>
  <si>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</si>
  <si>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</si>
  <si>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</si>
  <si>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</si>
  <si>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</si>
  <si>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</si>
  <si>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</si>
  <si>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</si>
  <si>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</si>
  <si>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</si>
  <si>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</si>
  <si>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</si>
  <si>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</si>
  <si>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</si>
  <si>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</si>
  <si>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</si>
  <si>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</si>
  <si>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</si>
  <si>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</si>
  <si>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</si>
  <si>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</si>
  <si>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</si>
  <si>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</si>
  <si>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</si>
  <si>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</si>
  <si>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</si>
  <si>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</si>
  <si>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</si>
  <si>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</si>
  <si>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</si>
  <si>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</si>
  <si>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</si>
  <si>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</si>
  <si>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</si>
  <si>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</si>
  <si>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</si>
  <si>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</si>
  <si>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</si>
  <si>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</si>
  <si>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</si>
  <si>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</si>
  <si>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</si>
  <si>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</si>
  <si>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</si>
  <si>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</si>
  <si>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</si>
  <si>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</si>
  <si>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</si>
  <si>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</si>
  <si>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</si>
  <si>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</si>
  <si>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</si>
  <si>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</si>
  <si>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</si>
  <si>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</si>
  <si>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</si>
  <si>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</si>
  <si>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</si>
  <si>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</si>
  <si>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</si>
  <si>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</si>
  <si>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</si>
  <si>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</si>
  <si>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</si>
  <si>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</si>
  <si>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</si>
  <si>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</si>
  <si>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</si>
  <si>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</si>
  <si>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</si>
  <si>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</si>
  <si>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</si>
  <si>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</si>
  <si>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</si>
  <si>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</si>
  <si>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</si>
  <si>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</si>
  <si>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</si>
  <si>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</si>
  <si>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</si>
  <si>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</si>
  <si>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</si>
  <si>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</si>
  <si>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</si>
  <si>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</si>
  <si>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</si>
  <si>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</si>
  <si>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</si>
  <si>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</si>
  <si>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</si>
  <si>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</si>
  <si>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</si>
  <si>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</si>
  <si>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</si>
  <si>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</si>
  <si>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</si>
  <si>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</si>
  <si>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</si>
  <si>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</si>
  <si>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</si>
  <si>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</si>
  <si>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</si>
  <si>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</si>
  <si>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</si>
  <si>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</si>
  <si>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</si>
  <si>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</si>
  <si>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</si>
  <si>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</si>
  <si>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</si>
  <si>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</si>
  <si>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</si>
  <si>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</si>
  <si>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</si>
  <si>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</si>
  <si>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</si>
  <si>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</si>
  <si>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</si>
  <si>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</si>
  <si>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</si>
  <si>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</si>
  <si>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</si>
  <si>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</si>
  <si>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</si>
  <si>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</si>
  <si>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</si>
  <si>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</si>
  <si>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</si>
  <si>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</si>
  <si>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</si>
  <si>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</si>
  <si>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</si>
  <si>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</si>
  <si>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</si>
  <si>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</si>
  <si>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</si>
  <si>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</si>
  <si>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</si>
  <si>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</si>
  <si>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</si>
  <si>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</si>
  <si>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</si>
  <si>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</si>
  <si>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</si>
  <si>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</si>
  <si>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</si>
  <si>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</si>
  <si>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</si>
  <si>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</si>
  <si>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</si>
  <si>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</si>
  <si>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</si>
  <si>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</si>
  <si>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</si>
  <si>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</si>
  <si>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</si>
  <si>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</si>
  <si>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</si>
  <si>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</si>
  <si>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</si>
  <si>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</si>
  <si>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</si>
  <si>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</si>
  <si>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</si>
  <si>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</si>
  <si>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</si>
  <si>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</si>
  <si>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</si>
  <si>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</si>
  <si>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</si>
  <si>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</si>
  <si>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</si>
  <si>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</si>
  <si>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</si>
  <si>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</si>
  <si>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</si>
  <si>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</si>
  <si>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</si>
  <si>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</si>
  <si>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</si>
  <si>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</si>
  <si>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</si>
  <si>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</si>
  <si>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</si>
  <si>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</si>
  <si>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</si>
  <si>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</si>
  <si>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</si>
  <si>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</si>
  <si>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</si>
  <si>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</si>
  <si>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</si>
  <si>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</si>
  <si>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</si>
  <si>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</si>
  <si>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</si>
  <si>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</si>
  <si>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</si>
  <si>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</si>
  <si>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</si>
  <si>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</si>
  <si>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</si>
  <si>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</si>
  <si>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</si>
  <si>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</si>
  <si>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</si>
  <si>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</si>
  <si>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</si>
  <si>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</si>
  <si>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</si>
  <si>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</si>
  <si>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</si>
  <si>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</si>
  <si>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</si>
  <si>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</si>
  <si>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</si>
  <si>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</si>
  <si>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</si>
  <si>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</si>
  <si>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</si>
  <si>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</si>
  <si>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</si>
  <si>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</si>
  <si>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</si>
  <si>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</si>
  <si>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</si>
  <si>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</si>
  <si>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</si>
  <si>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</si>
  <si>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</si>
  <si>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</si>
  <si>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</si>
  <si>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</si>
  <si>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</si>
  <si>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</si>
  <si>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</si>
  <si>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</si>
  <si>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</si>
  <si>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</si>
  <si>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</si>
  <si>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</si>
  <si>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</si>
  <si>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</si>
  <si>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</si>
  <si>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</si>
  <si>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</si>
  <si>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</si>
  <si>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</si>
  <si>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</si>
  <si>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</si>
  <si>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</si>
  <si>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</si>
  <si>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</si>
  <si>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</si>
  <si>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</si>
  <si>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</si>
  <si>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</si>
  <si>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</si>
  <si>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</si>
  <si>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</si>
  <si>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</si>
  <si>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</si>
  <si>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</si>
  <si>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</si>
  <si>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</si>
  <si>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</si>
  <si>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</si>
  <si>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</si>
  <si>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</si>
  <si>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</si>
  <si>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</si>
  <si>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</si>
  <si>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</si>
  <si>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</si>
  <si>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</si>
  <si>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</si>
  <si>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</si>
  <si>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</si>
  <si>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</si>
  <si>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</si>
  <si>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</si>
  <si>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</si>
  <si>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</si>
  <si>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</si>
  <si>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</si>
  <si>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</si>
  <si>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</si>
  <si>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</si>
  <si>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</si>
  <si>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</si>
  <si>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</si>
  <si>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</si>
  <si>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</si>
  <si>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</si>
  <si>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</si>
  <si>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</si>
  <si>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</si>
  <si>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</si>
  <si>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</si>
  <si>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</si>
  <si>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</si>
  <si>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</si>
  <si>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</si>
  <si>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</si>
  <si>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</si>
  <si>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</si>
  <si>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</si>
  <si>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</si>
  <si>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</si>
  <si>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</si>
  <si>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</si>
  <si>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</si>
  <si>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</si>
  <si>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</si>
  <si>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</si>
  <si>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</si>
  <si>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</si>
  <si>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</si>
  <si>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</si>
  <si>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</si>
  <si>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</si>
  <si>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</si>
  <si>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</si>
  <si>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</si>
  <si>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</si>
  <si>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</si>
  <si>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</si>
  <si>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</si>
  <si>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</si>
  <si>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</si>
  <si>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</si>
  <si>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</si>
  <si>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</si>
  <si>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</si>
  <si>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</si>
  <si>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</si>
  <si>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</si>
  <si>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</si>
  <si>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</si>
  <si>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</si>
  <si>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</si>
  <si>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</si>
  <si>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</si>
  <si>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</si>
  <si>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</si>
  <si>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</si>
  <si>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</si>
  <si>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</si>
  <si>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</si>
  <si>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</si>
  <si>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</si>
  <si>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</si>
  <si>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</si>
  <si>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</si>
  <si>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</si>
  <si>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</si>
  <si>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</si>
  <si>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</si>
  <si>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</si>
  <si>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</si>
  <si>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</si>
  <si>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</si>
  <si>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</si>
  <si>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</si>
  <si>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</si>
  <si>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</si>
  <si>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</si>
  <si>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</si>
  <si>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</si>
  <si>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</si>
  <si>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</si>
  <si>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</si>
  <si>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</si>
  <si>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</si>
  <si>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</si>
  <si>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</si>
  <si>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</si>
  <si>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</si>
  <si>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</si>
  <si>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</si>
  <si>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</si>
  <si>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</si>
  <si>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</si>
  <si>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</si>
  <si>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</si>
  <si>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</si>
  <si>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</si>
  <si>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</si>
  <si>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</si>
  <si>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</si>
  <si>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</si>
  <si>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</si>
  <si>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</si>
  <si>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</si>
  <si>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</si>
  <si>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</si>
  <si>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</si>
  <si>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</si>
  <si>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</si>
  <si>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</si>
  <si>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</si>
  <si>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</si>
  <si>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</si>
  <si>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</si>
  <si>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</si>
  <si>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</si>
  <si>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</si>
  <si>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</si>
  <si>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</si>
  <si>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</si>
  <si>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</si>
  <si>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</si>
  <si>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</si>
  <si>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</si>
  <si>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</si>
  <si>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</si>
  <si>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</si>
  <si>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</si>
  <si>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</si>
  <si>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</si>
  <si>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</si>
  <si>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</si>
  <si>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</si>
  <si>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</si>
  <si>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</si>
  <si>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</si>
  <si>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</si>
  <si>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</si>
  <si>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</si>
  <si>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</si>
  <si>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</si>
  <si>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</si>
  <si>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</si>
  <si>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</si>
  <si>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</si>
  <si>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</si>
  <si>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</si>
  <si>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</si>
  <si>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</si>
  <si>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</si>
  <si>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</si>
  <si>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</si>
  <si>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</si>
  <si>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</si>
  <si>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</si>
  <si>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</si>
  <si>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</si>
  <si>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</si>
  <si>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</si>
  <si>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</si>
  <si>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</si>
  <si>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</si>
  <si>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</si>
  <si>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</si>
  <si>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</si>
  <si>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</si>
  <si>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</si>
  <si>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</si>
  <si>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</si>
  <si>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</si>
  <si>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</si>
  <si>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</si>
  <si>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</si>
  <si>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</si>
  <si>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</si>
  <si>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</si>
  <si>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</si>
  <si>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</si>
  <si>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</si>
  <si>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</si>
  <si>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</si>
  <si>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</si>
  <si>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</si>
  <si>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</si>
  <si>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</si>
  <si>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</si>
  <si>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</si>
  <si>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</si>
  <si>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</si>
  <si>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</si>
  <si>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</si>
  <si>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</si>
  <si>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</si>
  <si>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</si>
  <si>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</si>
  <si>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</si>
  <si>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</si>
  <si>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</si>
  <si>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</si>
  <si>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</si>
  <si>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</si>
  <si>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</si>
  <si>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</si>
  <si>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</si>
  <si>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</si>
  <si>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</si>
  <si>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</si>
  <si>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</si>
  <si>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</si>
  <si>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</si>
  <si>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</si>
  <si>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</si>
  <si>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</si>
  <si>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</si>
  <si>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</si>
  <si>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</si>
  <si>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</si>
  <si>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</si>
  <si>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</si>
  <si>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</si>
  <si>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</si>
  <si>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</si>
  <si>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</si>
  <si>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</si>
  <si>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</si>
  <si>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</si>
  <si>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</si>
  <si>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</si>
  <si>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</si>
  <si>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</si>
  <si>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</si>
  <si>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</si>
  <si>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</si>
  <si>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</si>
  <si>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</si>
  <si>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</si>
  <si>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</si>
  <si>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</si>
  <si>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</si>
  <si>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</si>
  <si>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</si>
  <si>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</si>
  <si>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</si>
  <si>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</si>
  <si>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</si>
  <si>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</si>
  <si>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</si>
  <si>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</si>
  <si>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</si>
  <si>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</si>
  <si>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</si>
  <si>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</si>
  <si>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</si>
  <si>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</si>
  <si>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</si>
  <si>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</si>
  <si>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</si>
  <si>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</si>
  <si>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</si>
  <si>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</si>
  <si>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</si>
  <si>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</si>
  <si>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</si>
  <si>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</si>
  <si>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</si>
  <si>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</si>
  <si>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</si>
  <si>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</si>
  <si>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</si>
  <si>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</si>
  <si>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</si>
  <si>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</si>
  <si>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</si>
  <si>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</si>
  <si>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</si>
  <si>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</si>
  <si>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</si>
  <si>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</si>
  <si>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</si>
  <si>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</si>
  <si>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</si>
  <si>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</si>
  <si>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</si>
  <si>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</si>
  <si>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</si>
  <si>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</si>
  <si>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</si>
  <si>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</si>
  <si>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</si>
  <si>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</si>
  <si>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</si>
  <si>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</si>
  <si>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</si>
  <si>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</si>
  <si>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</si>
  <si>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</si>
  <si>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</si>
  <si>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</si>
  <si>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</si>
  <si>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</si>
  <si>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</si>
  <si>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</si>
  <si>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</si>
  <si>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</si>
  <si>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</si>
  <si>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</si>
  <si>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</si>
  <si>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</si>
  <si>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</si>
  <si>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</si>
  <si>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</si>
  <si>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</si>
  <si>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</si>
  <si>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</si>
  <si>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</si>
  <si>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</si>
  <si>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</si>
  <si>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</si>
  <si>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</si>
  <si>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</si>
  <si>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</si>
  <si>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</si>
  <si>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</si>
  <si>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</si>
  <si>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</si>
  <si>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</si>
  <si>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</si>
  <si>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</si>
  <si>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</si>
  <si>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</si>
  <si>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</si>
  <si>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</si>
  <si>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</si>
  <si>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</si>
  <si>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</si>
  <si>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</si>
  <si>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</si>
  <si>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</si>
  <si>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</si>
  <si>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</si>
  <si>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</si>
  <si>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</si>
  <si>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</si>
  <si>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</si>
  <si>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</si>
  <si>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</si>
  <si>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</si>
  <si>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</si>
  <si>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</si>
  <si>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</si>
  <si>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</si>
  <si>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</si>
  <si>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</si>
  <si>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</si>
  <si>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</si>
  <si>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</si>
  <si>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</si>
  <si>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</si>
  <si>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</si>
  <si>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</si>
  <si>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</si>
  <si>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</si>
  <si>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</si>
  <si>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</si>
  <si>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</si>
  <si>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</si>
  <si>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</si>
  <si>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</si>
  <si>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</si>
  <si>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</si>
  <si>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</si>
  <si>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</si>
  <si>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</si>
  <si>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</si>
  <si>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</si>
  <si>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</si>
  <si>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</si>
  <si>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</si>
  <si>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</si>
  <si>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</si>
  <si>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</si>
  <si>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</si>
  <si>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</si>
  <si>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</si>
  <si>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</si>
  <si>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</si>
  <si>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</si>
  <si>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</si>
  <si>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</si>
  <si>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</si>
  <si>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</si>
  <si>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</si>
  <si>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</si>
  <si>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</si>
  <si>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</si>
  <si>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</si>
  <si>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</si>
  <si>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</si>
  <si>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</si>
  <si>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</si>
  <si>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</si>
  <si>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</si>
  <si>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</si>
  <si>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</si>
  <si>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</si>
  <si>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</si>
  <si>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</si>
  <si>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</si>
  <si>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</si>
  <si>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</si>
  <si>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</si>
  <si>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</si>
  <si>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</si>
  <si>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</si>
  <si>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</si>
  <si>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</si>
  <si>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</si>
  <si>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</si>
  <si>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</si>
  <si>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</si>
  <si>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</si>
  <si>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</si>
  <si>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</si>
  <si>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</si>
  <si>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</si>
  <si>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</si>
  <si>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</si>
  <si>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</si>
  <si>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</si>
  <si>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</si>
  <si>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</si>
  <si>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</si>
  <si>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</si>
  <si>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</si>
  <si>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</si>
  <si>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</si>
  <si>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</si>
  <si>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</si>
  <si>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</si>
  <si>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</si>
  <si>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</si>
  <si>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</si>
  <si>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</si>
  <si>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</si>
  <si>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</si>
  <si>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</si>
  <si>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</si>
  <si>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</si>
  <si>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</si>
  <si>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</si>
  <si>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</si>
  <si>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</si>
  <si>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</si>
  <si>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</si>
  <si>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</si>
  <si>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</si>
  <si>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</si>
  <si>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</si>
  <si>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</si>
  <si>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</si>
  <si>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</si>
  <si>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</si>
  <si>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</si>
  <si>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</si>
  <si>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</si>
  <si>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</si>
  <si>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</si>
  <si>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</si>
  <si>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</si>
  <si>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</si>
  <si>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</si>
  <si>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</si>
  <si>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</si>
  <si>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</si>
  <si>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</si>
  <si>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</si>
  <si>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</si>
  <si>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</si>
  <si>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</si>
  <si>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</si>
  <si>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</si>
  <si>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</si>
  <si>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</si>
  <si>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</si>
  <si>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</si>
  <si>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</si>
  <si>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</si>
  <si>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</si>
  <si>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</si>
  <si>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</si>
  <si>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</si>
  <si>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</si>
  <si>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</si>
  <si>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</si>
  <si>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</si>
  <si>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</si>
  <si>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</si>
  <si>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</si>
  <si>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</si>
  <si>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</si>
  <si>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</si>
  <si>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</si>
  <si>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</si>
  <si>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</si>
  <si>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</si>
  <si>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</si>
  <si>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</si>
  <si>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</si>
  <si>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</si>
  <si>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</si>
  <si>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</si>
  <si>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</si>
  <si>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</si>
  <si>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</si>
  <si>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</si>
  <si>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</si>
  <si>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</si>
  <si>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</si>
  <si>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</si>
  <si>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</si>
  <si>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</si>
  <si>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</si>
  <si>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</si>
  <si>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</si>
  <si>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</si>
  <si>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</si>
  <si>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</si>
  <si>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</si>
  <si>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</si>
  <si>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</si>
  <si>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</si>
  <si>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</si>
  <si>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</si>
  <si>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</si>
  <si>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</si>
  <si>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</si>
  <si>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</si>
  <si>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</si>
  <si>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</si>
  <si>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</si>
  <si>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</si>
  <si>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</si>
  <si>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</si>
  <si>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</si>
  <si>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</si>
  <si>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</si>
  <si>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</si>
  <si>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</si>
  <si>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</si>
  <si>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</si>
  <si>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</si>
  <si>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</si>
  <si>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</si>
  <si>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</si>
  <si>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</si>
  <si>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</si>
  <si>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</si>
  <si>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</si>
  <si>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</si>
  <si>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</si>
  <si>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</si>
  <si>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</si>
  <si>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</si>
  <si>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</si>
  <si>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</si>
  <si>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</si>
  <si>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</si>
  <si>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</si>
  <si>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</si>
  <si>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</si>
  <si>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</si>
  <si>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</si>
  <si>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</si>
  <si>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</si>
  <si>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</si>
  <si>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</si>
  <si>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</si>
  <si>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</si>
  <si>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</si>
  <si>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</si>
  <si>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</si>
  <si>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</si>
  <si>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</si>
  <si>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</si>
  <si>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</si>
  <si>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</si>
  <si>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</si>
  <si>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</si>
  <si>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</si>
  <si>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</si>
  <si>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</si>
  <si>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</si>
  <si>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</si>
  <si>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</si>
  <si>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</si>
  <si>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</si>
  <si>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</si>
  <si>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</si>
  <si>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</si>
  <si>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</si>
  <si>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</si>
  <si>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</si>
  <si>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</si>
  <si>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</si>
  <si>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</si>
  <si>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</si>
  <si>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</si>
  <si>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</si>
  <si>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</si>
  <si>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</si>
  <si>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</si>
  <si>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</si>
  <si>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</si>
  <si>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</si>
  <si>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</si>
  <si>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</si>
  <si>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</si>
  <si>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</si>
  <si>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</si>
  <si>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</si>
  <si>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</si>
  <si>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</si>
  <si>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</si>
  <si>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</si>
  <si>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</si>
  <si>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</si>
  <si>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</si>
  <si>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</si>
  <si>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</si>
  <si>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</si>
  <si>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</si>
  <si>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</si>
  <si>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</si>
  <si>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</si>
  <si>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</si>
  <si>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</si>
  <si>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</si>
  <si>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</si>
  <si>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</si>
  <si>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</si>
  <si>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</si>
  <si>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</si>
  <si>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</si>
  <si>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</si>
  <si>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</si>
  <si>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</si>
  <si>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</si>
  <si>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</si>
  <si>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</si>
  <si>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</si>
  <si>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</si>
  <si>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</si>
  <si>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</si>
  <si>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</si>
  <si>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</si>
  <si>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</si>
  <si>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</si>
  <si>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</si>
  <si>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</si>
  <si>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</si>
  <si>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</si>
  <si>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</si>
  <si>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</si>
  <si>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</si>
  <si>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</si>
  <si>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</si>
  <si>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</si>
  <si>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</si>
  <si>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</si>
  <si>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</si>
  <si>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</si>
  <si>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</si>
  <si>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</si>
  <si>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</si>
  <si>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</si>
  <si>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</si>
  <si>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</si>
  <si>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</si>
  <si>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</si>
  <si>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</si>
  <si>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</si>
  <si>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</si>
  <si>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</si>
  <si>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</si>
  <si>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</si>
  <si>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</si>
  <si>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</si>
  <si>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</si>
  <si>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</si>
  <si>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</si>
  <si>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</si>
  <si>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</si>
  <si>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</si>
  <si>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</si>
  <si>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</si>
  <si>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</si>
  <si>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</si>
  <si>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</si>
  <si>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</si>
  <si>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</si>
  <si>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</si>
  <si>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</si>
  <si>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</si>
  <si>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</si>
  <si>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</si>
  <si>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</si>
  <si>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</si>
  <si>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</si>
  <si>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</si>
  <si>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</si>
  <si>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</si>
  <si>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</si>
  <si>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</si>
  <si>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</si>
  <si>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</si>
  <si>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</si>
  <si>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</si>
  <si>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</si>
  <si>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</si>
  <si>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</si>
  <si>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</si>
  <si>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</si>
  <si>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</si>
  <si>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</si>
  <si>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</si>
  <si>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</si>
  <si>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</si>
  <si>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</si>
  <si>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</si>
  <si>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</si>
  <si>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</si>
  <si>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</si>
  <si>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</si>
  <si>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</si>
  <si>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</si>
  <si>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</si>
  <si>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</si>
  <si>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</si>
  <si>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</si>
  <si>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</si>
  <si>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</si>
  <si>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</si>
  <si>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</si>
  <si>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</si>
  <si>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</si>
  <si>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</si>
  <si>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</si>
  <si>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</si>
  <si>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</si>
  <si>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</si>
  <si>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</si>
  <si>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</si>
  <si>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</si>
  <si>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</si>
  <si>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</si>
  <si>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</si>
  <si>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</si>
  <si>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</si>
  <si>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</si>
  <si>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</si>
  <si>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</si>
  <si>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</si>
  <si>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</si>
  <si>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</si>
  <si>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</si>
  <si>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</si>
  <si>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</si>
  <si>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</si>
  <si>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</si>
  <si>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</si>
  <si>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</si>
  <si>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</si>
  <si>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</si>
  <si>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</si>
  <si>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</si>
  <si>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</si>
  <si>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</si>
  <si>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</si>
  <si>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</si>
  <si>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</si>
  <si>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</si>
  <si>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</si>
  <si>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</si>
  <si>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</si>
  <si>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</si>
  <si>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</si>
  <si>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</si>
  <si>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</si>
  <si>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</si>
  <si>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</si>
  <si>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</si>
  <si>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</si>
  <si>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</si>
  <si>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</si>
  <si>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</si>
  <si>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</si>
  <si>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</si>
  <si>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</si>
  <si>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</si>
  <si>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</si>
  <si>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</si>
  <si>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</si>
  <si>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</si>
  <si>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</si>
  <si>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</si>
  <si>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</si>
  <si>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</si>
  <si>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</si>
  <si>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</si>
  <si>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</si>
  <si>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</si>
  <si>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</si>
  <si>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</si>
  <si>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</si>
  <si>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</si>
  <si>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</si>
  <si>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</si>
  <si>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</si>
  <si>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</si>
  <si>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</si>
  <si>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</si>
  <si>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</si>
  <si>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</si>
  <si>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</si>
  <si>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</si>
  <si>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</si>
  <si>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</si>
  <si>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</si>
  <si>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</si>
  <si>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</si>
  <si>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</si>
  <si>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</si>
  <si>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</si>
  <si>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</si>
  <si>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</si>
  <si>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</si>
  <si>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</si>
  <si>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</si>
  <si>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</si>
  <si>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</si>
  <si>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</si>
  <si>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</si>
  <si>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</si>
  <si>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</si>
  <si>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</si>
  <si>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</si>
  <si>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</si>
  <si>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</si>
  <si>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</si>
  <si>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</si>
  <si>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</si>
  <si>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</si>
  <si>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</si>
  <si>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</si>
  <si>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</si>
  <si>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</si>
  <si>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</si>
  <si>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</si>
  <si>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</si>
  <si>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</si>
  <si>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</si>
  <si>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</si>
  <si>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</si>
  <si>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</si>
  <si>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</si>
  <si>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</si>
  <si>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</si>
  <si>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</si>
  <si>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</si>
  <si>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</si>
  <si>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</si>
  <si>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</si>
  <si>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</si>
  <si>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</si>
  <si>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</si>
  <si>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</si>
  <si>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</si>
  <si>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</si>
  <si>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</si>
  <si>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</si>
  <si>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</si>
  <si>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</si>
  <si>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</si>
  <si>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</si>
  <si>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</si>
  <si>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</si>
  <si>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</si>
  <si>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</si>
  <si>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</si>
  <si>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</si>
  <si>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</si>
  <si>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</si>
  <si>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</si>
  <si>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</si>
  <si>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</si>
  <si>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</si>
  <si>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</si>
  <si>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</si>
  <si>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</si>
  <si>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</si>
  <si>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</si>
  <si>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</si>
  <si>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</si>
  <si>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</si>
  <si>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</si>
  <si>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</si>
  <si>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</si>
  <si>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</si>
  <si>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</si>
  <si>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</si>
  <si>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</si>
  <si>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</si>
  <si>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</si>
  <si>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</si>
  <si>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</si>
  <si>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</si>
  <si>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</si>
  <si>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</si>
  <si>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</si>
  <si>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</si>
  <si>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</si>
  <si>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</si>
  <si>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</si>
  <si>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</si>
  <si>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</si>
  <si>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</si>
  <si>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</si>
  <si>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</si>
  <si>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</si>
  <si>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</si>
  <si>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</si>
  <si>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</si>
  <si>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</si>
  <si>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</si>
  <si>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</si>
  <si>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</si>
  <si>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</si>
  <si>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</si>
  <si>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</si>
  <si>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</si>
  <si>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</si>
  <si>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</si>
  <si>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</si>
  <si>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</si>
  <si>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</si>
  <si>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</si>
  <si>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</si>
  <si>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</si>
  <si>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</si>
  <si>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</si>
  <si>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</si>
  <si>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</si>
  <si>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</si>
  <si>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</si>
  <si>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</si>
  <si>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</si>
  <si>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</si>
  <si>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</si>
  <si>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</si>
  <si>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</si>
  <si>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</si>
  <si>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</si>
  <si>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</si>
  <si>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</si>
  <si>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</si>
  <si>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</si>
  <si>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</si>
  <si>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</si>
  <si>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</si>
  <si>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</si>
  <si>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</si>
  <si>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</si>
  <si>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</si>
  <si>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</si>
  <si>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</si>
  <si>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</si>
  <si>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</si>
  <si>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</si>
  <si>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</si>
  <si>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</si>
  <si>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</si>
  <si>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</si>
  <si>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</si>
  <si>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</si>
  <si>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</si>
  <si>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</si>
  <si>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</si>
  <si>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</si>
  <si>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</si>
  <si>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</si>
  <si>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</si>
  <si>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</si>
  <si>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</si>
  <si>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</si>
  <si>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</si>
  <si>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</si>
  <si>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</si>
  <si>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</si>
  <si>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</si>
  <si>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</si>
  <si>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</si>
  <si>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</si>
  <si>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</si>
  <si>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</si>
  <si>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</si>
  <si>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</si>
  <si>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</si>
  <si>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</si>
  <si>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</si>
  <si>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</si>
  <si>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</si>
  <si>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</si>
  <si>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</si>
  <si>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</si>
  <si>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</si>
  <si>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</si>
  <si>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</si>
  <si>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</si>
  <si>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</si>
  <si>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</si>
  <si>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</si>
  <si>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</si>
  <si>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</si>
  <si>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</si>
  <si>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</si>
  <si>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</si>
  <si>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</si>
  <si>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</si>
  <si>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</si>
  <si>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</si>
  <si>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</si>
  <si>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</si>
  <si>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</si>
  <si>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</si>
  <si>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</si>
  <si>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</si>
  <si>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</si>
  <si>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</si>
  <si>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</si>
  <si>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</si>
  <si>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</si>
  <si>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</si>
  <si>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</si>
  <si>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</si>
  <si>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</si>
  <si>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</si>
  <si>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</si>
  <si>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</si>
  <si>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</si>
  <si>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</si>
  <si>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</si>
  <si>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</si>
  <si>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</si>
  <si>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</si>
  <si>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</si>
  <si>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</si>
  <si>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</si>
  <si>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</si>
  <si>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</si>
  <si>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</si>
  <si>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</si>
  <si>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</si>
  <si>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</si>
  <si>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</si>
  <si>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</si>
  <si>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</si>
  <si>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</si>
  <si>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</si>
  <si>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</si>
  <si>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</si>
  <si>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</si>
  <si>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</si>
  <si>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</si>
  <si>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</si>
  <si>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</si>
  <si>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</si>
  <si>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</si>
  <si>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</si>
  <si>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</si>
  <si>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</si>
  <si>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</si>
  <si>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</si>
  <si>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</si>
  <si>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</si>
  <si>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</si>
  <si>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</si>
  <si>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</si>
  <si>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</si>
  <si>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</si>
  <si>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</si>
  <si>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</si>
  <si>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</si>
  <si>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</si>
  <si>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</si>
  <si>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</si>
  <si>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</si>
  <si>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</si>
  <si>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</si>
  <si>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</si>
  <si>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</si>
  <si>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</si>
  <si>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</si>
  <si>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</si>
  <si>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</si>
  <si>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</si>
  <si>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</si>
  <si>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</si>
  <si>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</si>
  <si>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</si>
  <si>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</si>
  <si>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</si>
  <si>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</si>
  <si>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</si>
  <si>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</si>
  <si>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</si>
  <si>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</si>
  <si>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</si>
  <si>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</si>
  <si>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</si>
  <si>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</si>
  <si>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</si>
  <si>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</si>
  <si>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</si>
  <si>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</si>
  <si>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</si>
  <si>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</si>
  <si>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</si>
  <si>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</si>
  <si>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</si>
  <si>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</si>
  <si>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</si>
  <si>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</si>
  <si>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</si>
  <si>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</si>
  <si>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</si>
  <si>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</si>
  <si>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</si>
  <si>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</si>
  <si>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</si>
  <si>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</si>
  <si>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</si>
  <si>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</si>
  <si>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</si>
  <si>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</si>
  <si>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</si>
  <si>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</si>
  <si>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</si>
  <si>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</si>
  <si>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</si>
  <si>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</si>
  <si>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</si>
  <si>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</si>
  <si>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</si>
  <si>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</si>
  <si>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</si>
  <si>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</si>
  <si>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</si>
  <si>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</si>
  <si>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</si>
  <si>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</si>
  <si>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</si>
  <si>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</si>
  <si>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</si>
  <si>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</si>
  <si>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</si>
  <si>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</si>
  <si>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</si>
  <si>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</si>
  <si>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</si>
  <si>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</si>
  <si>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</si>
  <si>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</si>
  <si>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</si>
  <si>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</si>
  <si>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</si>
  <si>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</si>
  <si>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</si>
  <si>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</si>
  <si>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</si>
  <si>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</si>
  <si>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</si>
  <si>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</si>
  <si>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</si>
  <si>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</si>
  <si>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</si>
  <si>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</si>
  <si>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</si>
  <si>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</si>
  <si>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</si>
  <si>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</si>
  <si>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</si>
  <si>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</si>
  <si>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</si>
  <si>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</si>
  <si>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</si>
  <si>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</si>
  <si>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</si>
  <si>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</si>
  <si>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</si>
  <si>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</si>
  <si>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</si>
  <si>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</si>
  <si>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</si>
  <si>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</si>
  <si>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</si>
  <si>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</si>
  <si>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</si>
  <si>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</si>
  <si>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</si>
  <si>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</si>
  <si>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</si>
  <si>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</si>
  <si>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</si>
  <si>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</si>
  <si>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</si>
  <si>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</si>
  <si>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</si>
  <si>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</si>
  <si>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</si>
  <si>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</si>
  <si>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</si>
  <si>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</si>
  <si>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</si>
  <si>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</si>
  <si>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</si>
  <si>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</si>
  <si>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</si>
  <si>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</si>
  <si>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</si>
  <si>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</si>
  <si>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</si>
  <si>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</si>
  <si>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</si>
  <si>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</si>
  <si>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</si>
  <si>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</si>
  <si>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</si>
  <si>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</si>
  <si>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</si>
  <si>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</si>
  <si>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</si>
  <si>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</si>
  <si>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</si>
  <si>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</si>
  <si>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</si>
  <si>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</si>
  <si>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</si>
  <si>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</si>
  <si>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</si>
  <si>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</si>
  <si>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</si>
  <si>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</si>
  <si>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</si>
  <si>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</si>
  <si>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</si>
  <si>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</si>
  <si>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</si>
  <si>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</si>
  <si>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</si>
  <si>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</si>
  <si>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</si>
  <si>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</si>
  <si>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</si>
  <si>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</si>
  <si>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</si>
  <si>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</si>
  <si>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</si>
  <si>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</si>
  <si>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</si>
  <si>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</si>
  <si>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</si>
  <si>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</si>
  <si>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</si>
  <si>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</si>
  <si>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</si>
  <si>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</si>
  <si>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</si>
  <si>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</si>
  <si>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</si>
  <si>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</si>
  <si>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</si>
  <si>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</si>
  <si>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</si>
  <si>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</si>
  <si>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</si>
  <si>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</si>
  <si>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</si>
  <si>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</si>
  <si>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</si>
  <si>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</si>
  <si>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</si>
  <si>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</si>
  <si>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</si>
  <si>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</si>
  <si>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</si>
  <si>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</si>
  <si>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</si>
  <si>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</si>
  <si>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</si>
  <si>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</si>
  <si>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</si>
  <si>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</si>
  <si>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</si>
  <si>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</si>
  <si>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</si>
  <si>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</si>
  <si>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</si>
  <si>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</si>
  <si>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</si>
  <si>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</si>
  <si>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</si>
  <si>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</si>
  <si>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</si>
  <si>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</si>
  <si>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</si>
  <si>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</si>
  <si>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</si>
  <si>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</si>
  <si>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</si>
  <si>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</si>
  <si>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</si>
  <si>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</si>
  <si>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</si>
  <si>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</si>
  <si>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</si>
  <si>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</si>
  <si>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</si>
  <si>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</si>
  <si>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</si>
  <si>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</si>
  <si>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</si>
  <si>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</si>
  <si>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</si>
  <si>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</si>
  <si>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</si>
  <si>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</si>
  <si>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</si>
  <si>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</si>
  <si>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</si>
  <si>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</si>
  <si>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</si>
  <si>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</si>
  <si>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</si>
  <si>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</si>
  <si>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</si>
  <si>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</si>
  <si>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</si>
  <si>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</si>
  <si>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</si>
  <si>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</si>
  <si>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</si>
  <si>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</si>
  <si>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</si>
  <si>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</si>
  <si>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</si>
  <si>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</si>
  <si>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</si>
  <si>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</si>
  <si>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</si>
  <si>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</si>
  <si>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</si>
  <si>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</si>
  <si>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</si>
  <si>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</si>
  <si>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</si>
  <si>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</si>
  <si>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</si>
  <si>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</si>
  <si>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</si>
  <si>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</si>
  <si>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</si>
  <si>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</si>
  <si>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</si>
  <si>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</si>
  <si>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</si>
  <si>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</si>
  <si>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</si>
  <si>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</si>
  <si>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</si>
  <si>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</si>
  <si>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</si>
  <si>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</si>
  <si>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</si>
  <si>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</si>
  <si>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</si>
  <si>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</si>
  <si>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</si>
  <si>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</si>
  <si>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</si>
  <si>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</si>
  <si>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</si>
  <si>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</si>
  <si>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</si>
  <si>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</si>
  <si>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</si>
  <si>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</si>
  <si>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</si>
  <si>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</si>
  <si>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</si>
  <si>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</si>
  <si>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</si>
  <si>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</si>
  <si>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</si>
  <si>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</si>
  <si>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</si>
  <si>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</si>
  <si>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</si>
  <si>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</si>
  <si>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</si>
  <si>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</si>
  <si>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</si>
  <si>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</si>
  <si>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</si>
  <si>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</si>
  <si>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</si>
  <si>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</si>
  <si>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</si>
  <si>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</si>
  <si>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</si>
  <si>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</si>
  <si>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</si>
  <si>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</si>
  <si>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</si>
  <si>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</si>
  <si>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</si>
  <si>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</si>
  <si>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</si>
  <si>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</si>
  <si>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</si>
  <si>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</si>
  <si>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</si>
  <si>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</si>
  <si>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</si>
  <si>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</si>
  <si>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</si>
  <si>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</si>
  <si>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</si>
  <si>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</si>
  <si>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</si>
  <si>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</si>
  <si>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</si>
  <si>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</si>
  <si>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</si>
  <si>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</si>
  <si>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</si>
  <si>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</si>
  <si>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</si>
  <si>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</si>
  <si>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</si>
  <si>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</si>
  <si>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</si>
  <si>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</si>
  <si>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</si>
  <si>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</si>
  <si>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</si>
  <si>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</si>
  <si>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</si>
  <si>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</si>
  <si>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</si>
  <si>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</si>
  <si>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</si>
  <si>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</si>
  <si>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</si>
  <si>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</si>
  <si>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</si>
  <si>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</si>
  <si>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</si>
  <si>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</si>
  <si>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</si>
  <si>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</si>
  <si>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</si>
  <si>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</si>
  <si>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</si>
  <si>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</si>
  <si>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</si>
  <si>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</si>
  <si>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</si>
  <si>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</si>
  <si>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</si>
  <si>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</si>
  <si>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</si>
  <si>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</si>
  <si>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</si>
  <si>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</si>
  <si>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</si>
  <si>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</si>
  <si>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</si>
  <si>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</si>
  <si>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</si>
  <si>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</si>
  <si>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</si>
  <si>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</si>
  <si>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</si>
  <si>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</si>
  <si>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</si>
  <si>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</si>
  <si>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</si>
  <si>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</si>
  <si>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</si>
  <si>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</si>
  <si>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</si>
  <si>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</si>
  <si>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</si>
  <si>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</si>
  <si>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</si>
  <si>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</si>
  <si>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</si>
  <si>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</si>
  <si>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</si>
  <si>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</si>
  <si>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</si>
  <si>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</si>
  <si>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</si>
  <si>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</si>
  <si>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</si>
  <si>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</si>
  <si>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</si>
  <si>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</si>
  <si>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</si>
  <si>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</si>
  <si>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</si>
  <si>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</si>
  <si>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</si>
  <si>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</si>
  <si>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</si>
  <si>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</si>
  <si>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</si>
  <si>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</si>
  <si>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</si>
  <si>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</si>
  <si>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</si>
  <si>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</si>
  <si>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</si>
  <si>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</si>
  <si>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</si>
  <si>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</si>
  <si>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</si>
  <si>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</si>
  <si>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</si>
  <si>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</si>
  <si>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</si>
  <si>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</si>
  <si>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</si>
  <si>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</si>
  <si>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</si>
  <si>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</si>
  <si>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</si>
  <si>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</si>
  <si>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</si>
  <si>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</si>
  <si>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</si>
  <si>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</si>
  <si>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</si>
  <si>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</si>
  <si>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</si>
  <si>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</si>
  <si>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</si>
  <si>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</si>
  <si>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</si>
  <si>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</si>
  <si>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</si>
  <si>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</si>
  <si>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</si>
  <si>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</si>
  <si>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</si>
  <si>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</si>
  <si>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</si>
  <si>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</si>
  <si>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</si>
  <si>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</si>
  <si>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</si>
  <si>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</si>
  <si>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</si>
  <si>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</si>
  <si>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</si>
  <si>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</si>
  <si>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</si>
  <si>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</si>
  <si>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</si>
  <si>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</si>
  <si>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</si>
  <si>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</si>
  <si>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</si>
  <si>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</si>
  <si>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</si>
  <si>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</si>
  <si>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</si>
  <si>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</si>
  <si>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</si>
  <si>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</si>
  <si>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</si>
  <si>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</si>
  <si>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</si>
  <si>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</si>
  <si>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</si>
  <si>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</si>
  <si>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</si>
  <si>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</si>
  <si>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</si>
  <si>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</si>
  <si>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</si>
  <si>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</si>
  <si>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</si>
  <si>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</si>
  <si>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</si>
  <si>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</si>
  <si>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</si>
  <si>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</si>
  <si>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</si>
  <si>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</si>
  <si>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</si>
  <si>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</si>
  <si>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</si>
  <si>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</si>
  <si>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</si>
  <si>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</si>
  <si>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</si>
  <si>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</si>
  <si>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</si>
  <si>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</si>
  <si>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</si>
  <si>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</si>
  <si>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</si>
  <si>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</si>
  <si>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</si>
  <si>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</si>
  <si>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</si>
  <si>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</si>
  <si>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</si>
  <si>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</si>
  <si>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</si>
  <si>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</si>
  <si>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</si>
  <si>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</si>
  <si>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</si>
  <si>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</si>
  <si>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</si>
  <si>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</si>
  <si>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</si>
  <si>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</si>
  <si>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</si>
  <si>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</si>
  <si>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</si>
  <si>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</si>
  <si>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</si>
  <si>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</si>
  <si>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</si>
  <si>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</si>
  <si>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</si>
  <si>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</si>
  <si>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</si>
  <si>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</si>
  <si>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</si>
  <si>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</si>
  <si>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</si>
  <si>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</si>
  <si>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</si>
  <si>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</si>
  <si>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</si>
  <si>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</si>
  <si>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</si>
  <si>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</si>
  <si>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</si>
  <si>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</si>
  <si>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</si>
  <si>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</si>
  <si>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</si>
  <si>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</si>
  <si>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</si>
  <si>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</si>
  <si>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</si>
  <si>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</si>
  <si>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</si>
  <si>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</si>
  <si>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</si>
  <si>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</si>
  <si>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</si>
  <si>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</si>
  <si>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</si>
  <si>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</si>
  <si>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</si>
  <si>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</si>
  <si>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</si>
  <si>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</si>
  <si>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</si>
  <si>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</si>
  <si>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</si>
  <si>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</si>
  <si>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</si>
  <si>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</si>
  <si>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</si>
  <si>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</si>
  <si>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</si>
  <si>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</si>
  <si>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</si>
  <si>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</si>
  <si>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</si>
  <si>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</si>
  <si>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</si>
  <si>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</si>
  <si>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</si>
  <si>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</si>
  <si>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</si>
  <si>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</si>
  <si>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</si>
  <si>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</si>
  <si>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</si>
  <si>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</si>
  <si>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</si>
  <si>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</si>
  <si>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</si>
  <si>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</si>
  <si>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</si>
  <si>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</si>
  <si>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</si>
  <si>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</si>
  <si>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</si>
  <si>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</si>
  <si>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</si>
  <si>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</si>
  <si>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</si>
  <si>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</si>
  <si>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</si>
  <si>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</si>
  <si>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</si>
  <si>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</si>
  <si>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</si>
  <si>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</si>
  <si>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</si>
  <si>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</si>
  <si>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</si>
  <si>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</si>
  <si>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</si>
  <si>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</si>
  <si>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</si>
  <si>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</si>
  <si>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</si>
  <si>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</si>
  <si>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</si>
  <si>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</si>
  <si>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</si>
  <si>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</si>
  <si>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</si>
  <si>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</si>
  <si>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</si>
  <si>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</si>
  <si>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</si>
  <si>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</si>
  <si>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</si>
  <si>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</si>
  <si>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</si>
  <si>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</si>
  <si>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</si>
  <si>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</si>
  <si>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</si>
  <si>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</si>
  <si>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</si>
  <si>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</si>
  <si>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</si>
  <si>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</si>
  <si>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</si>
  <si>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</si>
  <si>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</si>
  <si>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</si>
  <si>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</si>
  <si>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</si>
  <si>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</si>
  <si>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</si>
  <si>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</si>
  <si>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</si>
  <si>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</si>
  <si>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</si>
  <si>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</si>
  <si>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</si>
  <si>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</si>
  <si>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</si>
  <si>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</si>
  <si>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</si>
  <si>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</si>
  <si>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</si>
  <si>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</si>
  <si>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</si>
  <si>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</si>
  <si>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</si>
  <si>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</si>
  <si>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</si>
  <si>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</si>
  <si>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</si>
  <si>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</si>
  <si>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</si>
  <si>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</si>
  <si>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</si>
  <si>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</si>
  <si>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</si>
  <si>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</si>
  <si>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</si>
  <si>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</si>
  <si>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</si>
  <si>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</si>
  <si>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</si>
  <si>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</si>
  <si>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</si>
  <si>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</si>
  <si>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</si>
  <si>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</si>
  <si>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</si>
  <si>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</si>
  <si>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</si>
  <si>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</si>
  <si>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</si>
  <si>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</si>
  <si>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</si>
  <si>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</si>
  <si>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</si>
  <si>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</si>
  <si>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</si>
  <si>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</si>
  <si>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</si>
  <si>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</si>
  <si>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</si>
  <si>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</si>
  <si>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</si>
  <si>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</si>
  <si>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</si>
  <si>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</si>
  <si>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</si>
  <si>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</si>
  <si>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</si>
  <si>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</si>
  <si>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</si>
  <si>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</si>
  <si>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</si>
  <si>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</si>
  <si>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</si>
  <si>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</si>
  <si>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</si>
  <si>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</si>
  <si>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</si>
  <si>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</si>
  <si>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</si>
  <si>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</si>
  <si>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</si>
  <si>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</si>
  <si>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</si>
  <si>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</si>
  <si>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</si>
  <si>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</si>
  <si>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</si>
  <si>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</si>
  <si>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</si>
  <si>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</si>
  <si>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</si>
  <si>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</si>
  <si>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</si>
  <si>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</si>
  <si>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</si>
  <si>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</si>
  <si>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</si>
  <si>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</si>
  <si>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</si>
  <si>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</si>
  <si>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</si>
  <si>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</si>
  <si>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</si>
  <si>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</si>
  <si>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</si>
  <si>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</si>
  <si>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</si>
  <si>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</si>
  <si>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</si>
  <si>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</si>
  <si>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</si>
  <si>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</si>
  <si>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</si>
  <si>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</si>
  <si>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</si>
  <si>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</si>
  <si>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</si>
  <si>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</si>
  <si>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</si>
  <si>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</si>
  <si>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</si>
  <si>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</si>
  <si>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</si>
  <si>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</si>
  <si>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</si>
  <si>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</si>
  <si>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</si>
  <si>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</si>
  <si>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</si>
  <si>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</si>
  <si>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</si>
  <si>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</si>
  <si>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</si>
  <si>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</si>
  <si>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</si>
  <si>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</si>
  <si>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</si>
  <si>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</si>
  <si>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</si>
  <si>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</si>
  <si>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</si>
  <si>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</si>
  <si>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</si>
  <si>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</si>
  <si>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</si>
  <si>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</si>
  <si>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</si>
  <si>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</si>
  <si>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</si>
  <si>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</si>
  <si>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</si>
  <si>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</si>
  <si>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</si>
  <si>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</si>
  <si>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</si>
  <si>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</si>
  <si>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</si>
  <si>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</si>
  <si>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</si>
  <si>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</si>
  <si>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</si>
  <si>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</si>
  <si>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</si>
  <si>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</si>
  <si>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</si>
  <si>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</si>
  <si>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</si>
  <si>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</si>
  <si>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</si>
  <si>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</si>
  <si>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</si>
  <si>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</si>
  <si>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</si>
  <si>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</si>
  <si>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</si>
  <si>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</si>
  <si>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</si>
  <si>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</si>
  <si>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</si>
  <si>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</si>
  <si>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</si>
  <si>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</si>
  <si>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</si>
  <si>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</si>
  <si>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</si>
  <si>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</si>
  <si>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</si>
  <si>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</si>
  <si>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</si>
  <si>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</si>
  <si>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</si>
  <si>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</si>
  <si>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</si>
  <si>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</si>
  <si>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</si>
  <si>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</si>
  <si>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</si>
  <si>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</si>
  <si>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</si>
  <si>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</si>
  <si>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</si>
  <si>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</si>
  <si>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</si>
  <si>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</si>
  <si>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</si>
  <si>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</si>
  <si>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</si>
  <si>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</si>
  <si>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</si>
  <si>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</si>
  <si>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</si>
  <si>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</si>
  <si>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</si>
  <si>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</si>
  <si>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</si>
  <si>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</si>
  <si>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</si>
  <si>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</si>
  <si>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</si>
  <si>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</si>
  <si>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</si>
  <si>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</si>
  <si>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</si>
  <si>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</si>
  <si>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</si>
  <si>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</si>
  <si>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</si>
  <si>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</si>
  <si>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</si>
  <si>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</si>
  <si>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</si>
  <si>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</si>
  <si>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</si>
  <si>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</si>
  <si>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</si>
  <si>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</si>
  <si>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</si>
  <si>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</si>
  <si>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</si>
  <si>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</si>
  <si>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</si>
  <si>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</si>
  <si>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</si>
  <si>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</si>
  <si>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</si>
  <si>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</si>
  <si>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</si>
  <si>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</si>
  <si>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</si>
  <si>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</si>
  <si>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</si>
  <si>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</si>
  <si>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</si>
  <si>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</si>
  <si>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</si>
  <si>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</si>
  <si>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</si>
  <si>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</si>
  <si>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</si>
  <si>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</si>
  <si>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</si>
  <si>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</si>
  <si>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</si>
  <si>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</si>
  <si>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</si>
  <si>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</si>
  <si>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</si>
  <si>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</si>
  <si>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</si>
  <si>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</si>
  <si>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</si>
  <si>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</si>
  <si>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</si>
  <si>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</si>
  <si>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</si>
  <si>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</si>
  <si>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</si>
  <si>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</si>
  <si>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</si>
  <si>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</si>
  <si>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</si>
  <si>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</si>
  <si>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</si>
  <si>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</si>
  <si>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</si>
  <si>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</si>
  <si>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</si>
  <si>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</si>
  <si>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</si>
  <si>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</si>
  <si>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</si>
  <si>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</si>
  <si>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</si>
  <si>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</si>
  <si>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</si>
  <si>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</si>
  <si>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</si>
  <si>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</si>
  <si>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</si>
  <si>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</si>
  <si>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</si>
  <si>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</si>
  <si>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</si>
  <si>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</si>
  <si>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</si>
  <si>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</si>
  <si>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</si>
  <si>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</si>
  <si>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</si>
  <si>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</si>
  <si>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</si>
  <si>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</si>
  <si>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</si>
  <si>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</si>
  <si>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</si>
  <si>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</si>
  <si>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</si>
  <si>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</si>
  <si>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</si>
  <si>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</si>
  <si>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</si>
  <si>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</si>
  <si>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</si>
  <si>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</si>
  <si>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</si>
  <si>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</si>
  <si>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</si>
  <si>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</si>
  <si>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</si>
  <si>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</si>
  <si>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</si>
  <si>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</si>
  <si>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</si>
  <si>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</si>
  <si>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</si>
  <si>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</si>
  <si>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</si>
  <si>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</si>
  <si>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</si>
  <si>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</si>
  <si>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</si>
  <si>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</si>
  <si>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</si>
  <si>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</si>
  <si>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</si>
  <si>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</si>
  <si>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</si>
  <si>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</si>
  <si>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</si>
  <si>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</si>
  <si>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</si>
  <si>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</si>
  <si>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</si>
  <si>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</si>
  <si>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</si>
  <si>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</si>
  <si>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</si>
  <si>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</si>
  <si>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</si>
  <si>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</si>
  <si>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</si>
  <si>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</si>
  <si>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</si>
  <si>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</si>
  <si>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</si>
  <si>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</si>
  <si>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</si>
  <si>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</si>
  <si>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</si>
  <si>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</si>
  <si>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</si>
  <si>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</si>
  <si>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</si>
  <si>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</si>
  <si>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</si>
  <si>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</si>
  <si>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</si>
  <si>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</si>
  <si>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</si>
  <si>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</si>
  <si>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</si>
  <si>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</si>
  <si>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</si>
  <si>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</si>
  <si>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</si>
  <si>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</si>
  <si>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</si>
  <si>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</si>
  <si>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</si>
  <si>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</si>
  <si>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</si>
  <si>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</si>
  <si>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</si>
  <si>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</si>
  <si>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</si>
  <si>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</si>
  <si>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</si>
  <si>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</si>
  <si>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</si>
  <si>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</si>
  <si>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</si>
  <si>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</si>
  <si>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</si>
  <si>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</si>
  <si>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</si>
  <si>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</si>
  <si>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</si>
  <si>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</si>
  <si>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</si>
  <si>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</si>
  <si>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</si>
  <si>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</si>
  <si>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</si>
  <si>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</si>
  <si>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</si>
  <si>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</si>
  <si>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</si>
  <si>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</si>
  <si>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</si>
  <si>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</si>
  <si>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</si>
  <si>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</si>
  <si>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</si>
  <si>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</si>
  <si>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</si>
  <si>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</si>
  <si>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</si>
  <si>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</si>
  <si>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</si>
  <si>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</si>
  <si>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</si>
  <si>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</si>
  <si>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</si>
  <si>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</si>
  <si>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</si>
  <si>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</si>
  <si>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</si>
  <si>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</si>
  <si>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</si>
  <si>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</si>
  <si>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</si>
  <si>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</si>
  <si>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</si>
  <si>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</si>
  <si>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</si>
  <si>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</si>
  <si>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</si>
  <si>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</si>
  <si>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</si>
  <si>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</si>
  <si>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</si>
  <si>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</si>
  <si>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</si>
  <si>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</si>
  <si>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</si>
  <si>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</si>
  <si>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</si>
  <si>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</si>
  <si>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</si>
  <si>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</si>
  <si>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</si>
  <si>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</si>
  <si>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</si>
  <si>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</si>
  <si>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</si>
  <si>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</si>
  <si>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</si>
  <si>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</si>
  <si>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</si>
  <si>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</si>
  <si>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</si>
  <si>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</si>
  <si>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</si>
  <si>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</si>
  <si>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</si>
  <si>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</si>
  <si>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</si>
  <si>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</si>
  <si>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</si>
  <si>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</si>
  <si>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</si>
  <si>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</si>
  <si>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</si>
  <si>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</si>
  <si>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</si>
  <si>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</si>
  <si>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</si>
  <si>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</si>
  <si>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</si>
  <si>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</si>
  <si>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</si>
  <si>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</si>
  <si>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</si>
  <si>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</si>
  <si>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</si>
  <si>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</si>
  <si>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</si>
  <si>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</si>
  <si>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</si>
  <si>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</si>
  <si>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</si>
  <si>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</si>
  <si>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</si>
  <si>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</si>
  <si>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</si>
  <si>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</si>
  <si>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</si>
  <si>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</si>
  <si>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</si>
  <si>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</si>
  <si>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</si>
  <si>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</si>
  <si>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</si>
  <si>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</si>
  <si>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</si>
  <si>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</si>
  <si>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</si>
  <si>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</si>
  <si>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</si>
  <si>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</si>
  <si>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</si>
  <si>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</si>
  <si>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</si>
  <si>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</si>
  <si>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</si>
  <si>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</si>
  <si>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</si>
  <si>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</si>
  <si>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</si>
  <si>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</si>
  <si>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</si>
  <si>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</si>
  <si>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</si>
  <si>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</si>
  <si>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</si>
  <si>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</si>
  <si>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</si>
  <si>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</si>
  <si>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</si>
  <si>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</si>
  <si>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</si>
  <si>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</si>
  <si>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</si>
  <si>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</si>
  <si>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</si>
  <si>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</si>
  <si>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</si>
  <si>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</si>
  <si>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</si>
  <si>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</si>
  <si>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</si>
  <si>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</si>
  <si>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</si>
  <si>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</si>
  <si>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</si>
  <si>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</si>
  <si>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</si>
  <si>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</si>
  <si>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</si>
  <si>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</si>
  <si>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</si>
  <si>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</si>
  <si>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</si>
  <si>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</si>
  <si>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</si>
  <si>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</si>
  <si>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</si>
  <si>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</si>
  <si>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</si>
  <si>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</si>
  <si>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</si>
  <si>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</si>
  <si>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</si>
  <si>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</si>
  <si>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</si>
  <si>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</si>
  <si>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</si>
  <si>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</si>
  <si>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</si>
  <si>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</si>
  <si>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</si>
  <si>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</si>
  <si>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</si>
  <si>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</si>
  <si>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</si>
  <si>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</si>
  <si>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</si>
  <si>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</si>
  <si>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</si>
  <si>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</si>
  <si>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</si>
  <si>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</si>
  <si>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</si>
  <si>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</si>
  <si>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</si>
  <si>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</si>
  <si>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</si>
  <si>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</si>
  <si>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</si>
  <si>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</si>
  <si>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</si>
  <si>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</si>
  <si>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</si>
  <si>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</si>
  <si>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</si>
  <si>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</si>
  <si>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</si>
  <si>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</si>
  <si>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</si>
  <si>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</si>
  <si>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</si>
  <si>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</si>
  <si>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</si>
  <si>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</si>
  <si>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</si>
  <si>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</si>
  <si>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</si>
  <si>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</si>
  <si>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</si>
  <si>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</si>
  <si>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</si>
  <si>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</si>
  <si>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</si>
  <si>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</si>
  <si>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</si>
  <si>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</si>
  <si>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</si>
  <si>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</si>
  <si>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</si>
  <si>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</si>
  <si>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</si>
  <si>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</si>
  <si>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</si>
  <si>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</si>
  <si>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</si>
  <si>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</si>
  <si>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</si>
  <si>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</si>
  <si>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</si>
  <si>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</si>
  <si>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</si>
  <si>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</si>
  <si>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</si>
  <si>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</si>
  <si>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</si>
  <si>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</si>
  <si>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</si>
  <si>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</si>
  <si>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</si>
  <si>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</si>
  <si>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</si>
  <si>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</si>
  <si>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</si>
  <si>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</si>
  <si>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</si>
  <si>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</si>
  <si>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</si>
  <si>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</si>
  <si>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</si>
  <si>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</si>
  <si>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</si>
  <si>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</si>
  <si>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</si>
  <si>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</si>
  <si>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</si>
  <si>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</si>
  <si>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</si>
  <si>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</si>
  <si>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</si>
  <si>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</si>
  <si>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</si>
  <si>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</si>
  <si>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</si>
  <si>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</si>
  <si>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</si>
  <si>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</si>
  <si>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</si>
  <si>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</si>
  <si>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</si>
  <si>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</si>
  <si>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</si>
  <si>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</si>
  <si>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</si>
  <si>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</si>
  <si>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</si>
  <si>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</si>
  <si>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</si>
  <si>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</si>
  <si>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</si>
  <si>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</si>
  <si>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</si>
  <si>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</si>
  <si>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</si>
  <si>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</si>
  <si>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</si>
  <si>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</si>
  <si>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</si>
  <si>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</si>
  <si>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</si>
  <si>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</si>
  <si>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</si>
  <si>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</si>
  <si>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</si>
  <si>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</si>
  <si>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</si>
  <si>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</si>
  <si>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</si>
  <si>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</si>
  <si>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</si>
  <si>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</si>
  <si>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</si>
  <si>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</si>
  <si>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</si>
  <si>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</si>
  <si>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</si>
  <si>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</si>
  <si>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</si>
  <si>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</si>
  <si>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</si>
  <si>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</si>
  <si>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</si>
  <si>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</si>
  <si>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</si>
  <si>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</si>
  <si>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</si>
  <si>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</si>
  <si>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</si>
  <si>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</si>
  <si>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</si>
  <si>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</si>
  <si>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</si>
  <si>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</si>
  <si>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</si>
  <si>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</si>
  <si>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</si>
  <si>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</si>
  <si>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</si>
  <si>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</si>
  <si>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</si>
  <si>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</si>
  <si>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</si>
  <si>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</si>
  <si>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</si>
  <si>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</si>
  <si>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</si>
  <si>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</si>
  <si>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</si>
  <si>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</si>
  <si>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</si>
  <si>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</si>
  <si>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</si>
  <si>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</si>
  <si>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</si>
  <si>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</si>
  <si>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</si>
  <si>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</si>
  <si>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</si>
  <si>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</si>
  <si>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</si>
  <si>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</si>
  <si>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</si>
  <si>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</si>
  <si>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</si>
  <si>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</si>
  <si>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</si>
  <si>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</si>
  <si>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</si>
  <si>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</si>
  <si>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</si>
  <si>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</si>
  <si>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</si>
  <si>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</si>
  <si>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</si>
  <si>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</si>
  <si>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</si>
  <si>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</si>
  <si>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</si>
  <si>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</si>
  <si>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</si>
  <si>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</si>
  <si>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</si>
  <si>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</si>
  <si>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</si>
  <si>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</si>
  <si>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</si>
  <si>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</si>
  <si>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</si>
  <si>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</si>
  <si>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</si>
  <si>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</si>
  <si>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</si>
  <si>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</si>
  <si>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</si>
  <si>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</si>
  <si>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</si>
  <si>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</si>
  <si>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</si>
  <si>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</si>
  <si>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</si>
  <si>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</si>
  <si>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</si>
  <si>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</si>
  <si>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</si>
  <si>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</si>
  <si>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</si>
  <si>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</si>
  <si>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</si>
  <si>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</si>
  <si>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</si>
  <si>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</si>
  <si>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</si>
  <si>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</si>
  <si>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</si>
  <si>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</si>
  <si>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</si>
  <si>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</si>
  <si>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</si>
  <si>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</si>
  <si>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</si>
  <si>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</si>
  <si>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</si>
  <si>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</si>
  <si>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</si>
  <si>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</si>
  <si>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</si>
  <si>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</si>
  <si>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</si>
  <si>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</si>
  <si>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</si>
  <si>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</si>
  <si>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</si>
  <si>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</si>
  <si>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</si>
  <si>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</si>
  <si>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</si>
  <si>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</si>
  <si>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</si>
  <si>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</si>
  <si>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</si>
  <si>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</si>
  <si>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</si>
  <si>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</si>
  <si>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</si>
  <si>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</si>
  <si>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</si>
  <si>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</si>
  <si>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</si>
  <si>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</si>
  <si>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</si>
  <si>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</si>
  <si>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</si>
  <si>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</si>
  <si>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</si>
  <si>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</si>
  <si>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</si>
  <si>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</si>
  <si>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</si>
  <si>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</si>
  <si>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</si>
  <si>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</si>
  <si>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</si>
  <si>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</si>
  <si>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</si>
  <si>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</si>
  <si>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</si>
  <si>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</si>
  <si>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</si>
  <si>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</si>
  <si>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</si>
  <si>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</si>
  <si>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</si>
  <si>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</si>
  <si>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</si>
  <si>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</si>
  <si>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</si>
  <si>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</si>
  <si>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</si>
  <si>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</si>
  <si>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</si>
  <si>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</si>
  <si>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</si>
  <si>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</si>
  <si>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</si>
  <si>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</si>
  <si>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</si>
  <si>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</si>
  <si>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</si>
  <si>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</si>
  <si>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</si>
  <si>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</si>
  <si>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</si>
  <si>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</si>
  <si>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</si>
  <si>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</si>
  <si>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</si>
  <si>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</si>
  <si>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</si>
  <si>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</si>
  <si>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</si>
  <si>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</si>
  <si>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</si>
  <si>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</si>
  <si>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</si>
  <si>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</si>
  <si>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</si>
  <si>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</si>
  <si>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</si>
  <si>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</si>
  <si>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</si>
  <si>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</si>
  <si>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</si>
  <si>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</si>
  <si>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</si>
  <si>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</si>
  <si>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</si>
  <si>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</si>
  <si>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</si>
  <si>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</si>
  <si>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</si>
  <si>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</si>
  <si>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</si>
  <si>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</si>
  <si>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</si>
  <si>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</si>
  <si>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</si>
  <si>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</si>
  <si>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</si>
  <si>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</si>
  <si>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</si>
  <si>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</si>
  <si>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</si>
  <si>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</si>
  <si>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</si>
  <si>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</si>
  <si>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</si>
  <si>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</si>
  <si>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</si>
  <si>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</si>
  <si>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</si>
  <si>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</si>
  <si>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</si>
  <si>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</si>
  <si>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</si>
  <si>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</si>
  <si>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</si>
  <si>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</si>
  <si>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</si>
  <si>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</si>
  <si>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</si>
  <si>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</si>
  <si>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</si>
  <si>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</si>
  <si>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</si>
  <si>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</si>
  <si>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</si>
  <si>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</si>
  <si>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</si>
  <si>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</si>
  <si>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</si>
  <si>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</si>
  <si>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</si>
  <si>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</si>
  <si>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</si>
  <si>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</si>
  <si>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</si>
  <si>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</si>
  <si>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</si>
  <si>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</si>
  <si>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</si>
  <si>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</si>
  <si>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</si>
  <si>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</si>
  <si>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</si>
  <si>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</si>
  <si>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</si>
  <si>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</si>
  <si>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</si>
  <si>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</si>
  <si>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</si>
  <si>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</si>
  <si>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</si>
  <si>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</si>
  <si>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</si>
  <si>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</si>
  <si>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</si>
  <si>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</si>
  <si>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</si>
  <si>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</si>
  <si>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</si>
  <si>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</si>
  <si>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</si>
  <si>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</si>
  <si>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</si>
  <si>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</si>
  <si>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</si>
  <si>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</si>
  <si>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</si>
  <si>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</si>
  <si>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</si>
  <si>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</si>
  <si>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</si>
  <si>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</si>
  <si>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</si>
  <si>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</si>
  <si>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</si>
  <si>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</si>
  <si>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</si>
  <si>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</si>
  <si>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</si>
  <si>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</si>
  <si>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</si>
  <si>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</si>
  <si>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</si>
  <si>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</si>
  <si>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</si>
  <si>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</si>
  <si>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</si>
  <si>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</si>
  <si>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</si>
  <si>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</si>
  <si>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</si>
  <si>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</si>
  <si>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</si>
  <si>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</si>
  <si>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</si>
  <si>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</si>
  <si>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</si>
  <si>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</si>
  <si>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</si>
  <si>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</si>
  <si>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</si>
  <si>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</si>
  <si>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</si>
  <si>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</si>
  <si>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</si>
  <si>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</si>
  <si>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</si>
  <si>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</si>
  <si>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</si>
  <si>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</si>
  <si>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</si>
  <si>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</si>
  <si>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</si>
  <si>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</si>
  <si>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</si>
  <si>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</si>
  <si>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</si>
  <si>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</si>
  <si>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</si>
  <si>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</si>
  <si>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</si>
  <si>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</si>
  <si>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</si>
  <si>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</si>
  <si>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</si>
  <si>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</si>
  <si>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</si>
  <si>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</si>
  <si>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</si>
  <si>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</si>
  <si>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</si>
  <si>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</si>
  <si>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</si>
  <si>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</si>
  <si>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</si>
  <si>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</si>
  <si>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</si>
  <si>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</si>
  <si>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</si>
  <si>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</si>
  <si>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</si>
  <si>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</si>
  <si>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</si>
  <si>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</si>
  <si>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</si>
  <si>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</si>
  <si>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</si>
  <si>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</si>
  <si>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</si>
  <si>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</si>
  <si>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</si>
  <si>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</si>
  <si>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</si>
  <si>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</si>
  <si>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</si>
  <si>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</si>
  <si>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</si>
  <si>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</si>
  <si>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</si>
  <si>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</si>
  <si>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</si>
  <si>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</si>
  <si>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</si>
  <si>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</si>
  <si>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</si>
  <si>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</si>
  <si>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</si>
  <si>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</si>
  <si>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</si>
  <si>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</si>
  <si>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</si>
  <si>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</si>
  <si>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</si>
  <si>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</si>
  <si>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</si>
  <si>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</si>
  <si>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</si>
  <si>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</si>
  <si>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</si>
  <si>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</si>
  <si>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</si>
  <si>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</si>
  <si>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</si>
  <si>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</si>
  <si>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</si>
  <si>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</si>
  <si>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</si>
  <si>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</si>
  <si>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</si>
  <si>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</si>
  <si>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</si>
  <si>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</si>
  <si>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</si>
  <si>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</si>
  <si>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</si>
  <si>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</si>
  <si>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</si>
  <si>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</si>
  <si>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</si>
  <si>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</si>
  <si>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</si>
  <si>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</si>
  <si>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</si>
  <si>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</si>
  <si>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</si>
  <si>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</si>
  <si>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</si>
  <si>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</si>
  <si>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</si>
  <si>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</si>
  <si>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</si>
  <si>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</si>
  <si>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</si>
  <si>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</si>
  <si>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</si>
  <si>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</si>
  <si>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</si>
  <si>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</si>
  <si>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</si>
  <si>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</si>
  <si>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</si>
  <si>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</si>
  <si>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</si>
  <si>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</si>
  <si>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</si>
  <si>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</si>
  <si>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</si>
  <si>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</si>
  <si>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</si>
  <si>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</si>
  <si>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</si>
  <si>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</si>
  <si>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</si>
  <si>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</si>
  <si>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</si>
  <si>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</si>
  <si>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</si>
  <si>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</si>
  <si>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</si>
  <si>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</si>
  <si>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</si>
  <si>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</si>
  <si>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</si>
  <si>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</si>
  <si>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</si>
  <si>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</si>
  <si>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</si>
  <si>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</si>
  <si>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</si>
  <si>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</si>
  <si>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</si>
  <si>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</si>
  <si>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</si>
  <si>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</si>
  <si>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</si>
  <si>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</si>
  <si>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</si>
  <si>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</si>
  <si>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</si>
  <si>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</si>
  <si>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</si>
  <si>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</si>
  <si>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</si>
  <si>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</si>
  <si>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</si>
  <si>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</si>
  <si>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</si>
  <si>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</si>
  <si>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</si>
  <si>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</si>
  <si>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</si>
  <si>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</si>
  <si>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</si>
  <si>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</si>
  <si>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</si>
  <si>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</si>
  <si>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</si>
  <si>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</si>
  <si>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</si>
  <si>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</si>
  <si>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</si>
  <si>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</si>
  <si>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</si>
  <si>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</si>
  <si>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</si>
  <si>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</si>
  <si>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</si>
  <si>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</si>
  <si>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</si>
  <si>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</si>
  <si>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</si>
  <si>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</si>
  <si>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</si>
  <si>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</si>
  <si>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</si>
  <si>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</si>
  <si>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</si>
  <si>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</si>
  <si>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</si>
  <si>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</si>
  <si>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</si>
  <si>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</si>
  <si>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</si>
  <si>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</si>
  <si>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</si>
  <si>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</si>
  <si>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</si>
  <si>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</si>
  <si>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</si>
  <si>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</si>
  <si>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</si>
  <si>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</si>
  <si>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</si>
  <si>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</si>
  <si>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</si>
  <si>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</si>
  <si>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</si>
  <si>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</si>
  <si>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</si>
  <si>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</si>
  <si>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</si>
  <si>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</si>
  <si>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</si>
  <si>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</si>
  <si>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</si>
  <si>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</si>
  <si>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</si>
  <si>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</si>
  <si>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</si>
  <si>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</si>
  <si>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</si>
  <si>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</si>
  <si>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</si>
  <si>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</si>
  <si>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</si>
  <si>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</si>
  <si>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</si>
  <si>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</si>
  <si>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</si>
  <si>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</si>
  <si>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</si>
  <si>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</si>
  <si>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</si>
  <si>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</si>
  <si>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</si>
  <si>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</si>
  <si>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</si>
  <si>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</si>
  <si>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</si>
  <si>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</si>
  <si>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</si>
  <si>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</si>
  <si>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</si>
  <si>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</si>
  <si>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</si>
  <si>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</si>
  <si>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</si>
  <si>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</si>
  <si>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</si>
  <si>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</si>
  <si>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</si>
  <si>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</si>
  <si>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</si>
  <si>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</si>
  <si>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</si>
  <si>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</si>
  <si>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</si>
  <si>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</si>
  <si>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</si>
  <si>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</si>
  <si>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</si>
  <si>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</si>
  <si>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</si>
  <si>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</si>
  <si>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</si>
  <si>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</si>
  <si>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</si>
  <si>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</si>
  <si>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</si>
  <si>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</si>
  <si>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</si>
  <si>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</si>
  <si>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</si>
  <si>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</si>
  <si>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</si>
  <si>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</si>
  <si>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</si>
  <si>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</si>
  <si>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</si>
  <si>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</si>
  <si>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</si>
  <si>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</si>
  <si>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</si>
  <si>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</si>
  <si>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</si>
  <si>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</si>
  <si>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</si>
  <si>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</si>
  <si>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</si>
  <si>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</si>
  <si>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</si>
  <si>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</si>
  <si>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</si>
  <si>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</si>
  <si>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</si>
  <si>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</si>
  <si>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</si>
  <si>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</si>
  <si>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</si>
  <si>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</si>
  <si>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</si>
  <si>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</si>
  <si>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</si>
  <si>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</si>
  <si>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</si>
  <si>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</si>
  <si>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</si>
  <si>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</si>
  <si>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</si>
  <si>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</si>
  <si>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</si>
  <si>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</si>
  <si>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</si>
  <si>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</si>
  <si>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</si>
  <si>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</si>
  <si>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</si>
  <si>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</si>
  <si>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</si>
  <si>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</si>
  <si>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</si>
  <si>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</si>
  <si>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</si>
  <si>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</si>
  <si>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</si>
  <si>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</si>
  <si>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</si>
  <si>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</si>
  <si>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</si>
  <si>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</si>
  <si>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</si>
  <si>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</si>
  <si>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</si>
  <si>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</si>
  <si>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</si>
  <si>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</si>
  <si>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</si>
  <si>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</si>
  <si>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</si>
  <si>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</si>
  <si>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</si>
  <si>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</si>
  <si>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</si>
  <si>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</si>
  <si>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</si>
  <si>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</si>
  <si>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</si>
  <si>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</si>
  <si>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</si>
  <si>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</si>
  <si>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</si>
  <si>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</si>
  <si>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</si>
  <si>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</si>
  <si>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</si>
  <si>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</si>
  <si>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</si>
  <si>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</si>
  <si>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</si>
  <si>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</si>
  <si>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</si>
  <si>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</si>
  <si>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</si>
  <si>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</si>
  <si>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</si>
  <si>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</si>
  <si>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</si>
  <si>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</si>
  <si>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</si>
  <si>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</si>
  <si>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</si>
  <si>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</si>
  <si>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</si>
  <si>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</si>
  <si>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</si>
  <si>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</si>
  <si>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</si>
  <si>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</si>
  <si>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</si>
  <si>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</si>
  <si>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</si>
  <si>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</si>
  <si>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</si>
  <si>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</si>
  <si>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</si>
  <si>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</si>
  <si>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</si>
  <si>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</si>
  <si>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</si>
  <si>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</si>
  <si>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</si>
  <si>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</si>
  <si>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</si>
  <si>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</si>
  <si>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</si>
  <si>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</si>
  <si>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</si>
  <si>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</si>
  <si>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</si>
  <si>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</si>
  <si>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</si>
  <si>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</si>
  <si>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</si>
  <si>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</si>
  <si>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</si>
  <si>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</si>
  <si>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</si>
  <si>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</si>
  <si>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</si>
  <si>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</si>
  <si>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</si>
  <si>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</si>
  <si>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</si>
  <si>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</si>
  <si>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</si>
  <si>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</si>
  <si>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</si>
  <si>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</si>
  <si>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</si>
  <si>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</si>
  <si>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</si>
  <si>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</si>
  <si>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</si>
  <si>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</si>
  <si>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</si>
  <si>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</si>
  <si>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</si>
  <si>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</si>
  <si>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</si>
  <si>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</si>
  <si>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</si>
  <si>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</si>
  <si>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</si>
  <si>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</si>
  <si>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</si>
  <si>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</si>
  <si>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</si>
  <si>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</si>
  <si>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</si>
  <si>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</si>
  <si>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</si>
  <si>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</si>
  <si>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</si>
  <si>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</si>
  <si>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</si>
  <si>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</si>
  <si>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</si>
  <si>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</si>
  <si>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</si>
  <si>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</si>
  <si>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</si>
  <si>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</si>
  <si>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</si>
  <si>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</si>
  <si>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</si>
  <si>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</si>
  <si>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</si>
  <si>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</si>
  <si>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</si>
  <si>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</si>
  <si>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</si>
  <si>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</si>
  <si>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</si>
  <si>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</si>
  <si>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</si>
  <si>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</si>
  <si>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</si>
  <si>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</si>
  <si>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</si>
  <si>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</si>
  <si>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</si>
  <si>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</si>
  <si>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</si>
  <si>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</si>
  <si>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</si>
  <si>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</si>
  <si>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</si>
  <si>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</si>
  <si>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</si>
  <si>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</si>
  <si>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</si>
  <si>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</si>
  <si>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</si>
  <si>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</si>
  <si>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</si>
  <si>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</si>
  <si>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</si>
  <si>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</si>
  <si>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</si>
  <si>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</si>
  <si>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</si>
  <si>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</si>
  <si>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</si>
  <si>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</si>
  <si>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</si>
  <si>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</si>
  <si>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</si>
  <si>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</si>
  <si>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</si>
  <si>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</si>
  <si>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</si>
  <si>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</si>
  <si>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</si>
  <si>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</si>
  <si>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</si>
  <si>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</si>
  <si>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</si>
  <si>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</si>
  <si>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</si>
  <si>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</si>
  <si>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</si>
  <si>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</si>
  <si>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</si>
  <si>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</si>
  <si>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</si>
  <si>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</si>
  <si>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</si>
  <si>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</si>
  <si>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</si>
  <si>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</si>
  <si>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</si>
  <si>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</si>
  <si>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</si>
  <si>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</si>
  <si>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</si>
  <si>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</si>
  <si>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</si>
  <si>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</si>
  <si>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</si>
  <si>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</si>
  <si>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</si>
  <si>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</si>
  <si>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</si>
  <si>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</si>
  <si>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</si>
  <si>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</si>
  <si>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</si>
  <si>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</si>
  <si>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</si>
  <si>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</si>
  <si>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</si>
  <si>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</si>
  <si>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</si>
  <si>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</si>
  <si>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</si>
  <si>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</si>
  <si>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</si>
  <si>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</si>
  <si>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</si>
  <si>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</si>
  <si>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</si>
  <si>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</si>
  <si>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</si>
  <si>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</si>
  <si>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</si>
  <si>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</si>
  <si>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</si>
  <si>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</si>
  <si>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</si>
  <si>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</si>
  <si>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</si>
  <si>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</si>
  <si>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</si>
  <si>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</si>
  <si>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</si>
  <si>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</si>
  <si>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</si>
  <si>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</si>
  <si>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</si>
  <si>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</si>
  <si>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</si>
  <si>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</si>
  <si>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</si>
  <si>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</si>
  <si>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</si>
  <si>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</si>
  <si>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</si>
  <si>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</si>
  <si>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</si>
  <si>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</si>
  <si>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</si>
  <si>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</si>
  <si>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</si>
  <si>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</si>
  <si>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</si>
  <si>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</si>
  <si>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</si>
  <si>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</si>
  <si>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</si>
  <si>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</si>
  <si>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</si>
  <si>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</si>
  <si>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</si>
  <si>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</si>
  <si>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</si>
  <si>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</si>
  <si>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</si>
  <si>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</si>
  <si>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</si>
  <si>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</si>
  <si>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</si>
  <si>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</si>
  <si>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</si>
  <si>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</si>
  <si>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</si>
  <si>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</si>
  <si>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</si>
  <si>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</si>
  <si>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</si>
  <si>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</si>
  <si>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</si>
  <si>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</si>
  <si>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</si>
  <si>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</si>
  <si>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</si>
  <si>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</si>
  <si>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</si>
  <si>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</si>
  <si>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</si>
  <si>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</si>
  <si>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</si>
  <si>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</si>
  <si>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</si>
  <si>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</si>
  <si>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</si>
  <si>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</si>
  <si>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</si>
  <si>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</si>
  <si>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</si>
  <si>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</si>
  <si>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</si>
  <si>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</si>
  <si>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</si>
  <si>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</si>
  <si>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</si>
  <si>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</si>
  <si>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</si>
  <si>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</si>
  <si>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</si>
  <si>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</si>
  <si>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</si>
  <si>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</si>
  <si>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</si>
  <si>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</si>
  <si>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</si>
  <si>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</si>
  <si>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</si>
  <si>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</si>
  <si>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</si>
  <si>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</si>
  <si>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</si>
  <si>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</si>
  <si>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</si>
  <si>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</si>
  <si>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</si>
  <si>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</si>
  <si>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</si>
  <si>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</si>
  <si>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</si>
  <si>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</si>
  <si>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</si>
  <si>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</si>
  <si>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</si>
  <si>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</si>
  <si>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</si>
  <si>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</si>
  <si>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</si>
  <si>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</si>
  <si>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</si>
  <si>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</si>
  <si>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</si>
  <si>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</si>
  <si>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</si>
  <si>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</si>
  <si>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</si>
  <si>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</si>
  <si>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</si>
  <si>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</si>
  <si>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</si>
  <si>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</si>
  <si>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</si>
  <si>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</si>
  <si>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</si>
  <si>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</si>
  <si>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</si>
  <si>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</si>
  <si>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</si>
  <si>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</si>
  <si>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</si>
  <si>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</si>
  <si>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</si>
  <si>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</si>
  <si>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</si>
  <si>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</si>
  <si>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</si>
  <si>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</si>
  <si>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</si>
  <si>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</si>
  <si>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</si>
  <si>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</si>
  <si>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</si>
  <si>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</si>
  <si>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</si>
  <si>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</si>
  <si>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</si>
  <si>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</si>
  <si>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</si>
  <si>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</si>
  <si>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</si>
  <si>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</si>
  <si>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</si>
  <si>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</si>
  <si>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</si>
  <si>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</si>
  <si>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</si>
  <si>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</si>
  <si>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</si>
  <si>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</si>
  <si>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</si>
  <si>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</si>
  <si>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</si>
  <si>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</si>
  <si>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</si>
  <si>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</si>
  <si>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</si>
  <si>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</si>
  <si>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</si>
  <si>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</si>
  <si>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</si>
  <si>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</si>
  <si>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</si>
  <si>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</si>
  <si>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</si>
  <si>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</si>
  <si>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</si>
  <si>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</si>
  <si>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</si>
  <si>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</si>
  <si>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</si>
  <si>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</si>
  <si>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</si>
  <si>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</si>
  <si>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</si>
  <si>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</si>
  <si>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</si>
  <si>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</si>
  <si>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</si>
  <si>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</si>
  <si>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</si>
  <si>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</si>
  <si>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</si>
  <si>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</si>
  <si>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</si>
  <si>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</si>
  <si>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</si>
  <si>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</si>
  <si>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</si>
  <si>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</si>
  <si>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</si>
  <si>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</si>
  <si>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</si>
  <si>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</si>
  <si>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</si>
  <si>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</si>
  <si>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</si>
  <si>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</si>
  <si>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</si>
  <si>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</si>
  <si>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</si>
  <si>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</si>
  <si>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</si>
  <si>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</si>
  <si>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</si>
  <si>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</si>
  <si>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</si>
  <si>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</si>
  <si>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</si>
  <si>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</si>
  <si>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</si>
  <si>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</si>
  <si>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</si>
  <si>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</si>
  <si>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</si>
  <si>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</si>
  <si>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</si>
  <si>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</si>
  <si>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</si>
  <si>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</si>
  <si>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</si>
  <si>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</si>
  <si>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</si>
  <si>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</si>
  <si>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</si>
  <si>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</si>
  <si>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</si>
  <si>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</si>
  <si>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</si>
  <si>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</si>
  <si>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</si>
  <si>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</si>
  <si>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</si>
  <si>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</si>
  <si>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</si>
  <si>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</si>
  <si>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</si>
  <si>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</si>
  <si>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</si>
  <si>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</si>
  <si>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</si>
  <si>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</si>
  <si>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</si>
  <si>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</si>
  <si>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</si>
  <si>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</si>
  <si>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</si>
  <si>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</si>
  <si>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</si>
  <si>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</si>
  <si>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</si>
  <si>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</si>
  <si>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</si>
  <si>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</si>
  <si>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</si>
  <si>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</si>
  <si>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</si>
  <si>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</si>
  <si>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</si>
  <si>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</si>
  <si>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</si>
  <si>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</si>
  <si>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</si>
  <si>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</si>
  <si>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</si>
  <si>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</si>
  <si>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</si>
  <si>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</si>
  <si>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</si>
  <si>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</si>
  <si>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</si>
  <si>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</si>
  <si>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</si>
  <si>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</si>
  <si>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</si>
  <si>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</si>
  <si>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</si>
  <si>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</si>
  <si>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</si>
  <si>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</si>
  <si>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</si>
  <si>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</si>
  <si>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</si>
  <si>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</si>
  <si>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</si>
  <si>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</si>
  <si>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</si>
  <si>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</si>
  <si>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</si>
  <si>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</si>
  <si>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</si>
  <si>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</si>
  <si>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</si>
  <si>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</si>
  <si>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</si>
  <si>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</si>
  <si>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</si>
  <si>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</si>
  <si>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</si>
  <si>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</si>
  <si>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</si>
  <si>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</si>
  <si>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</si>
  <si>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</si>
  <si>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</si>
  <si>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</si>
  <si>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</si>
  <si>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</si>
  <si>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</si>
  <si>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</si>
  <si>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</si>
  <si>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</si>
  <si>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</si>
  <si>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</si>
  <si>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</si>
  <si>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</si>
  <si>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</si>
  <si>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</si>
  <si>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</si>
  <si>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</si>
  <si>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</si>
  <si>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</si>
  <si>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</si>
  <si>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</si>
  <si>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</si>
  <si>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</si>
  <si>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</si>
  <si>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</si>
  <si>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</si>
  <si>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</si>
  <si>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</si>
  <si>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</si>
  <si>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</si>
  <si>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</si>
  <si>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</si>
  <si>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</si>
  <si>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</si>
  <si>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</si>
  <si>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</si>
  <si>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</si>
  <si>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</si>
  <si>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</si>
  <si>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</si>
  <si>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</si>
  <si>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</si>
  <si>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</si>
  <si>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</si>
  <si>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</si>
  <si>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</si>
  <si>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</si>
  <si>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</si>
  <si>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</si>
  <si>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</si>
  <si>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</si>
  <si>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</si>
  <si>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</si>
  <si>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</si>
  <si>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</si>
  <si>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</si>
  <si>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</si>
  <si>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</si>
  <si>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</si>
  <si>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</si>
  <si>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</si>
  <si>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</si>
  <si>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</si>
  <si>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</si>
  <si>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</si>
  <si>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</si>
  <si>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</si>
  <si>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</si>
  <si>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</si>
  <si>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</si>
  <si>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</si>
  <si>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</si>
  <si>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</si>
  <si>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</si>
  <si>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</si>
  <si>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</si>
  <si>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</si>
  <si>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</si>
  <si>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</si>
  <si>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</si>
  <si>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</si>
  <si>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</si>
  <si>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</si>
  <si>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</si>
  <si>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</si>
  <si>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</si>
  <si>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</si>
  <si>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</si>
  <si>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</si>
  <si>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</si>
  <si>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</si>
  <si>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</si>
  <si>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</si>
  <si>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</si>
  <si>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</si>
  <si>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</si>
  <si>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</si>
  <si>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</si>
  <si>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</si>
  <si>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</si>
  <si>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</si>
  <si>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</si>
  <si>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</si>
  <si>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</si>
  <si>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</si>
  <si>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</si>
  <si>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</si>
  <si>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</si>
  <si>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</si>
  <si>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</si>
  <si>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</si>
  <si>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</si>
  <si>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</si>
  <si>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</si>
  <si>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</si>
  <si>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</si>
  <si>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</si>
  <si>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</si>
  <si>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</si>
  <si>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</si>
  <si>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</si>
  <si>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</si>
  <si>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</si>
  <si>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</si>
  <si>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</si>
  <si>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</si>
  <si>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</si>
  <si>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</si>
  <si>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</si>
  <si>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</si>
  <si>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</si>
  <si>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</si>
  <si>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</si>
  <si>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</si>
  <si>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</si>
  <si>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</si>
  <si>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</si>
  <si>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</si>
  <si>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</si>
  <si>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</si>
  <si>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</si>
  <si>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</si>
  <si>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</si>
  <si>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</si>
  <si>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</si>
  <si>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</si>
  <si>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</si>
  <si>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</si>
  <si>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</si>
  <si>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</si>
  <si>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</si>
  <si>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</si>
  <si>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</si>
  <si>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</si>
  <si>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</si>
  <si>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</si>
  <si>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</si>
  <si>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</si>
  <si>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</si>
  <si>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</si>
  <si>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</si>
  <si>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</si>
  <si>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</si>
  <si>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</si>
  <si>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</si>
  <si>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</si>
  <si>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</si>
  <si>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</si>
  <si>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</si>
  <si>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</si>
  <si>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</si>
  <si>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</si>
  <si>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</si>
  <si>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</si>
  <si>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</si>
  <si>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</si>
  <si>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</si>
  <si>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</si>
  <si>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</si>
  <si>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</si>
  <si>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</si>
  <si>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</si>
  <si>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</si>
  <si>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</si>
  <si>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</si>
  <si>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</si>
  <si>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</si>
  <si>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</si>
  <si>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</si>
  <si>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</si>
  <si>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</si>
  <si>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</si>
  <si>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</si>
  <si>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</si>
  <si>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</si>
  <si>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</si>
  <si>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</si>
  <si>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</si>
  <si>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</si>
  <si>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</si>
  <si>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</si>
  <si>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</si>
  <si>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</si>
  <si>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</si>
  <si>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</si>
  <si>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</si>
  <si>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</si>
  <si>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</si>
  <si>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</si>
  <si>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</si>
  <si>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</si>
  <si>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</si>
  <si>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</si>
  <si>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</si>
  <si>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</si>
  <si>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</si>
  <si>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</si>
  <si>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</si>
  <si>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</si>
  <si>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</si>
  <si>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</si>
  <si>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</si>
  <si>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</si>
  <si>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</si>
  <si>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</si>
  <si>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</si>
  <si>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</si>
  <si>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</si>
  <si>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</si>
  <si>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</si>
  <si>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</si>
  <si>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</si>
  <si>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</si>
  <si>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</si>
  <si>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</si>
  <si>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</si>
  <si>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</si>
  <si>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</si>
  <si>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</si>
  <si>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</si>
  <si>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</si>
  <si>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</si>
  <si>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</si>
  <si>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</si>
  <si>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</si>
  <si>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</si>
  <si>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</si>
  <si>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</si>
  <si>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</si>
  <si>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</si>
  <si>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</si>
  <si>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</si>
  <si>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</si>
  <si>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</si>
  <si>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</si>
  <si>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</si>
  <si>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</si>
  <si>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</si>
  <si>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</si>
  <si>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</si>
  <si>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</si>
  <si>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</si>
  <si>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</si>
  <si>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</si>
  <si>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</si>
  <si>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</si>
  <si>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</si>
  <si>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</si>
  <si>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</si>
  <si>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</si>
  <si>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</si>
  <si>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</si>
  <si>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</si>
  <si>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</si>
  <si>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</si>
  <si>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</si>
  <si>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</si>
  <si>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</si>
  <si>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</si>
  <si>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</si>
  <si>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</si>
  <si>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</si>
  <si>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</si>
  <si>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</si>
  <si>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</si>
  <si>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</si>
  <si>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</si>
  <si>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</si>
  <si>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</si>
  <si>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</si>
  <si>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</si>
  <si>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</si>
  <si>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</si>
  <si>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</si>
  <si>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</si>
  <si>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</si>
  <si>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</si>
  <si>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</si>
  <si>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</si>
  <si>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</si>
  <si>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</si>
  <si>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</si>
  <si>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</si>
  <si>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</si>
  <si>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</si>
  <si>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</si>
  <si>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</si>
  <si>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</si>
  <si>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</si>
  <si>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</si>
  <si>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</si>
  <si>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</si>
  <si>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</si>
  <si>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</si>
  <si>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</si>
  <si>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</si>
  <si>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</si>
  <si>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</si>
  <si>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</si>
  <si>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</si>
  <si>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</si>
  <si>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</si>
  <si>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</si>
  <si>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</si>
  <si>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</si>
  <si>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</si>
  <si>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</si>
  <si>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</si>
  <si>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</si>
  <si>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</si>
  <si>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</si>
  <si>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</si>
  <si>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</si>
  <si>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</si>
  <si>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</si>
  <si>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</si>
  <si>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</si>
  <si>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</si>
  <si>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</si>
  <si>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</si>
  <si>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</si>
  <si>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</si>
  <si>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</si>
  <si>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</si>
  <si>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</si>
  <si>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</si>
  <si>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</si>
  <si>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</si>
  <si>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</si>
  <si>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</si>
  <si>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</si>
  <si>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</si>
  <si>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</si>
  <si>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</si>
  <si>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</si>
  <si>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</si>
  <si>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</si>
  <si>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</si>
  <si>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</si>
  <si>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</si>
  <si>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</si>
  <si>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</si>
  <si>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</si>
  <si>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</si>
  <si>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</si>
  <si>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</si>
  <si>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</si>
  <si>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</si>
  <si>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</si>
  <si>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</si>
  <si>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</si>
  <si>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</si>
  <si>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</si>
  <si>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</si>
  <si>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</si>
  <si>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</si>
  <si>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</si>
  <si>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</si>
  <si>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</si>
  <si>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</si>
  <si>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</si>
  <si>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</si>
  <si>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</si>
  <si>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</si>
  <si>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</si>
  <si>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</si>
  <si>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</si>
  <si>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</si>
  <si>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</si>
  <si>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</si>
  <si>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</si>
  <si>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</si>
  <si>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</si>
  <si>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</si>
  <si>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</si>
  <si>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</si>
  <si>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</si>
  <si>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</si>
  <si>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</si>
  <si>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</si>
  <si>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</si>
  <si>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</si>
  <si>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</si>
  <si>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</si>
  <si>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</si>
  <si>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</si>
  <si>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</si>
  <si>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</si>
  <si>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</si>
  <si>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</si>
  <si>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</si>
  <si>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</si>
  <si>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</si>
  <si>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</si>
  <si>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</si>
  <si>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</si>
  <si>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</si>
  <si>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</si>
  <si>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</si>
  <si>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</si>
  <si>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</si>
  <si>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</si>
  <si>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</si>
  <si>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</si>
  <si>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</si>
  <si>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</si>
  <si>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</si>
  <si>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</si>
  <si>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</si>
  <si>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</si>
  <si>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</si>
  <si>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</si>
  <si>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</si>
  <si>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</si>
  <si>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</si>
  <si>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</si>
  <si>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</si>
  <si>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</si>
  <si>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</si>
  <si>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</si>
  <si>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</si>
  <si>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</si>
  <si>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</si>
  <si>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</si>
  <si>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</si>
  <si>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</si>
  <si>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</si>
  <si>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</si>
  <si>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</si>
  <si>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</si>
  <si>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</si>
  <si>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</si>
  <si>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</si>
  <si>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</si>
  <si>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</si>
  <si>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</si>
  <si>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</si>
  <si>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</si>
  <si>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</si>
  <si>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</si>
  <si>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</si>
  <si>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</si>
  <si>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</si>
  <si>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</si>
  <si>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</si>
  <si>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</si>
  <si>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</si>
  <si>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</si>
  <si>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</si>
  <si>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</si>
  <si>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</si>
  <si>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</si>
  <si>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</si>
  <si>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</si>
  <si>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</si>
  <si>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</si>
  <si>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</si>
  <si>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</si>
  <si>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</si>
  <si>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</si>
  <si>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</si>
  <si>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</si>
  <si>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</si>
  <si>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</si>
  <si>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</si>
  <si>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</si>
  <si>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</si>
  <si>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</si>
  <si>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</si>
  <si>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</si>
  <si>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</si>
  <si>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</si>
  <si>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</si>
  <si>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</si>
  <si>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</si>
  <si>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</si>
  <si>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</si>
  <si>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</si>
  <si>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</si>
  <si>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</si>
  <si>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</si>
  <si>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</si>
  <si>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</si>
  <si>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</si>
  <si>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</si>
  <si>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</si>
  <si>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</si>
  <si>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</si>
  <si>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</si>
  <si>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</si>
  <si>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</si>
  <si>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</si>
  <si>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</si>
  <si>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</si>
  <si>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</si>
  <si>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</si>
  <si>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</si>
  <si>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</si>
  <si>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</si>
  <si>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</si>
  <si>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</si>
  <si>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</si>
  <si>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</si>
  <si>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</si>
  <si>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</si>
  <si>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</si>
  <si>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</si>
  <si>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</si>
  <si>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</si>
  <si>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</si>
  <si>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</si>
  <si>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</si>
  <si>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</si>
  <si>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</si>
  <si>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</si>
  <si>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</si>
  <si>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</si>
  <si>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</si>
  <si>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</si>
  <si>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</si>
  <si>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</si>
  <si>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</si>
  <si>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</si>
  <si>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</si>
  <si>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</si>
  <si>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</si>
  <si>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</si>
  <si>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</si>
  <si>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</si>
  <si>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</si>
  <si>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</si>
  <si>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</si>
  <si>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</si>
  <si>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</si>
  <si>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</si>
  <si>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</si>
  <si>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</si>
  <si>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</si>
  <si>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</si>
  <si>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</si>
  <si>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</si>
  <si>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</si>
  <si>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</si>
  <si>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</si>
  <si>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</si>
  <si>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</si>
  <si>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</si>
  <si>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</si>
  <si>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</si>
  <si>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</si>
  <si>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</si>
  <si>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</si>
  <si>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</si>
  <si>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</si>
  <si>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</si>
  <si>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</si>
  <si>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</si>
  <si>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</si>
  <si>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</si>
  <si>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</si>
  <si>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</si>
  <si>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</si>
  <si>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</si>
  <si>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</si>
  <si>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</si>
  <si>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</si>
  <si>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</si>
  <si>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</si>
  <si>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</si>
  <si>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</si>
  <si>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</si>
  <si>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</si>
  <si>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</si>
  <si>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</si>
  <si>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</si>
  <si>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</si>
  <si>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</si>
  <si>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</si>
  <si>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</si>
  <si>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</si>
  <si>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</si>
  <si>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</si>
  <si>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</si>
  <si>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</si>
  <si>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</si>
  <si>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</si>
  <si>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</si>
  <si>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</si>
  <si>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</si>
  <si>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</si>
  <si>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</si>
  <si>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</si>
  <si>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</si>
  <si>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</si>
  <si>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</si>
  <si>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</si>
  <si>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</si>
  <si>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</si>
  <si>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</si>
  <si>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</si>
  <si>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</si>
  <si>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</si>
  <si>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</si>
  <si>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</si>
  <si>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</si>
  <si>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</si>
  <si>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</si>
  <si>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</si>
  <si>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</si>
  <si>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</si>
  <si>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</si>
  <si>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</si>
  <si>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</si>
  <si>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</si>
  <si>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</si>
  <si>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</si>
  <si>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</si>
  <si>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</si>
  <si>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</si>
  <si>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</si>
  <si>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</si>
  <si>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</si>
  <si>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</si>
  <si>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</si>
  <si>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</si>
  <si>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</si>
  <si>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</si>
  <si>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</si>
  <si>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</si>
  <si>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</si>
  <si>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</si>
  <si>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</si>
  <si>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</si>
  <si>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</si>
  <si>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</si>
  <si>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</si>
  <si>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</si>
  <si>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</si>
  <si>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</si>
  <si>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</si>
  <si>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</si>
  <si>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</si>
  <si>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</si>
  <si>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</si>
  <si>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</si>
  <si>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</si>
  <si>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</si>
  <si>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</si>
  <si>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</si>
  <si>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</si>
  <si>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</si>
  <si>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</si>
  <si>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</si>
  <si>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</si>
  <si>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</si>
  <si>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</si>
  <si>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</si>
  <si>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</si>
  <si>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</si>
  <si>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</si>
  <si>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</si>
  <si>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</si>
  <si>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</si>
  <si>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</si>
  <si>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</si>
  <si>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</si>
  <si>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</si>
  <si>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</si>
  <si>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</si>
  <si>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</si>
  <si>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</si>
  <si>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</si>
  <si>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</si>
  <si>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</si>
  <si>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</si>
  <si>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</si>
  <si>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</si>
  <si>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</si>
  <si>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</si>
  <si>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</si>
  <si>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</si>
  <si>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</si>
  <si>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</si>
  <si>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</si>
  <si>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</si>
  <si>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</si>
  <si>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</si>
  <si>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</si>
  <si>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</si>
  <si>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</si>
  <si>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</si>
  <si>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</si>
  <si>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</si>
  <si>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</si>
  <si>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</si>
  <si>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</si>
  <si>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</si>
  <si>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</si>
  <si>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</si>
  <si>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</si>
  <si>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</si>
  <si>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</si>
  <si>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</si>
  <si>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</si>
  <si>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</si>
  <si>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</si>
  <si>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</si>
  <si>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</si>
  <si>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</si>
  <si>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</si>
  <si>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</si>
  <si>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</si>
  <si>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</si>
  <si>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</si>
  <si>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</si>
  <si>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</si>
  <si>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</si>
  <si>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</si>
  <si>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</si>
  <si>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</si>
  <si>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</si>
  <si>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</si>
  <si>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</si>
  <si>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</si>
  <si>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</si>
  <si>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</si>
  <si>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</si>
  <si>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</si>
  <si>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</si>
  <si>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</si>
  <si>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</si>
  <si>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</si>
  <si>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</si>
  <si>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</si>
  <si>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</si>
  <si>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</si>
  <si>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</si>
  <si>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</si>
  <si>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</si>
  <si>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</si>
  <si>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</si>
  <si>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</si>
  <si>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</si>
  <si>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</si>
  <si>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</si>
  <si>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</si>
  <si>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</si>
  <si>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</si>
  <si>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</si>
  <si>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</si>
  <si>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</si>
  <si>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</si>
  <si>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</si>
  <si>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</si>
  <si>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</si>
  <si>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</si>
  <si>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</si>
  <si>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</si>
  <si>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</si>
  <si>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</si>
  <si>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</si>
  <si>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</si>
  <si>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</si>
  <si>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</si>
  <si>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</si>
  <si>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</si>
  <si>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</si>
  <si>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</si>
  <si>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</si>
  <si>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</si>
  <si>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</si>
  <si>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</si>
  <si>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</si>
  <si>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</si>
  <si>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</si>
  <si>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</si>
  <si>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</si>
  <si>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</si>
  <si>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</si>
  <si>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</si>
  <si>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</si>
  <si>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</si>
  <si>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</si>
  <si>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</si>
  <si>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</si>
  <si>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</si>
  <si>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</si>
  <si>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</si>
  <si>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</si>
  <si>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</si>
  <si>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</si>
  <si>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</si>
  <si>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</si>
  <si>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</si>
  <si>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</si>
  <si>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</si>
  <si>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</si>
  <si>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</si>
  <si>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</si>
  <si>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</si>
  <si>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</si>
  <si>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</si>
  <si>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</si>
  <si>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</si>
  <si>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</si>
  <si>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</si>
  <si>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</si>
  <si>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</si>
  <si>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</si>
  <si>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</si>
  <si>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</si>
  <si>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</si>
  <si>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</si>
  <si>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</si>
  <si>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</si>
  <si>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</si>
  <si>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</si>
  <si>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</si>
  <si>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</si>
  <si>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</si>
  <si>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</si>
  <si>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</si>
  <si>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</si>
  <si>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</si>
  <si>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</si>
  <si>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</si>
  <si>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</si>
  <si>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</si>
  <si>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</si>
  <si>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</si>
  <si>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</si>
  <si>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</si>
  <si>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</si>
  <si>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</si>
  <si>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</si>
  <si>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</si>
  <si>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</si>
  <si>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</si>
  <si>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</si>
  <si>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</si>
  <si>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</si>
  <si>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</si>
  <si>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</si>
  <si>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</si>
  <si>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</si>
  <si>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</si>
  <si>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</si>
  <si>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</si>
  <si>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</si>
  <si>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</si>
  <si>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</si>
  <si>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</si>
  <si>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</si>
  <si>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</si>
  <si>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</si>
  <si>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</si>
  <si>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</si>
  <si>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</si>
  <si>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</si>
  <si>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</si>
  <si>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</si>
  <si>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</si>
  <si>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</si>
  <si>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</si>
  <si>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</si>
  <si>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</si>
  <si>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</si>
  <si>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</si>
  <si>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</si>
  <si>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</si>
  <si>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</si>
  <si>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</si>
  <si>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</si>
  <si>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</si>
  <si>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</si>
  <si>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</si>
  <si>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</si>
  <si>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</si>
  <si>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</si>
  <si>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</si>
  <si>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</si>
  <si>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</si>
  <si>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</si>
  <si>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</si>
  <si>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</si>
  <si>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</si>
  <si>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</si>
  <si>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</si>
  <si>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</si>
  <si>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</si>
  <si>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</si>
  <si>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</si>
  <si>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</si>
  <si>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</si>
  <si>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</si>
  <si>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</si>
  <si>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</si>
  <si>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</si>
  <si>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</si>
  <si>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</si>
  <si>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</si>
  <si>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</si>
  <si>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</si>
  <si>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</si>
  <si>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</si>
  <si>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</si>
  <si>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</si>
  <si>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</si>
  <si>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</si>
  <si>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</si>
  <si>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</si>
  <si>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</si>
  <si>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</si>
  <si>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</si>
  <si>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</si>
  <si>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</si>
  <si>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</si>
  <si>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</si>
  <si>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</si>
  <si>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</si>
  <si>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</si>
  <si>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</si>
  <si>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</si>
  <si>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</si>
  <si>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</si>
  <si>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</si>
  <si>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</si>
  <si>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</si>
  <si>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</si>
  <si>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</si>
  <si>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</si>
  <si>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</si>
  <si>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</si>
  <si>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</si>
  <si>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</si>
  <si>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</si>
  <si>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</si>
  <si>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</si>
  <si>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</si>
  <si>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</si>
  <si>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</si>
  <si>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</si>
  <si>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</si>
  <si>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</si>
  <si>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</si>
  <si>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</si>
  <si>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</si>
  <si>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</si>
  <si>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</si>
  <si>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</si>
  <si>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</si>
  <si>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</si>
  <si>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</si>
  <si>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</si>
  <si>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</si>
  <si>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</si>
  <si>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</si>
  <si>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</si>
  <si>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</si>
  <si>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</si>
  <si>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</si>
  <si>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</si>
  <si>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</si>
  <si>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</si>
  <si>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</si>
  <si>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</si>
  <si>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</si>
  <si>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</si>
  <si>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</si>
  <si>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</si>
  <si>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</si>
  <si>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</si>
  <si>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</si>
  <si>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</si>
  <si>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</si>
  <si>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</si>
  <si>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</si>
  <si>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</si>
  <si>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</si>
  <si>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</si>
  <si>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</si>
  <si>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</si>
  <si>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</si>
  <si>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</si>
  <si>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</si>
  <si>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</si>
  <si>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</si>
  <si>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</si>
  <si>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</si>
  <si>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</si>
  <si>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</si>
  <si>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</si>
  <si>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</si>
  <si>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</si>
  <si>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</si>
  <si>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</si>
  <si>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</si>
  <si>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</si>
  <si>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</si>
  <si>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</si>
  <si>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</si>
  <si>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</si>
  <si>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</si>
  <si>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</si>
  <si>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</si>
  <si>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</si>
  <si>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</si>
  <si>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</si>
  <si>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</si>
  <si>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</si>
  <si>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</si>
  <si>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</si>
  <si>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</si>
  <si>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</si>
  <si>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</si>
  <si>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</si>
  <si>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</si>
  <si>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</si>
  <si>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</si>
  <si>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</si>
  <si>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</si>
  <si>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</si>
  <si>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</si>
  <si>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</si>
  <si>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</si>
  <si>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</si>
  <si>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</si>
  <si>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</si>
  <si>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</si>
  <si>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</si>
  <si>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</si>
  <si>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</si>
  <si>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</si>
  <si>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</si>
  <si>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</si>
  <si>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</si>
  <si>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</si>
  <si>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</si>
  <si>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</si>
  <si>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</si>
  <si>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</si>
  <si>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</si>
  <si>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</si>
  <si>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</si>
  <si>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</si>
  <si>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</si>
  <si>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</si>
  <si>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</si>
  <si>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</si>
  <si>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</si>
  <si>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</si>
  <si>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</si>
  <si>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</si>
  <si>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</si>
  <si>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</si>
  <si>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</si>
  <si>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</si>
  <si>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</si>
  <si>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</si>
  <si>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</si>
  <si>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</si>
  <si>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</si>
  <si>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</si>
  <si>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</si>
  <si>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</si>
  <si>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</si>
  <si>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</si>
  <si>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</si>
  <si>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</si>
  <si>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</si>
  <si>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</si>
  <si>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</si>
  <si>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</si>
  <si>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</si>
  <si>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</si>
  <si>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</si>
  <si>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</si>
  <si>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</si>
  <si>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</si>
  <si>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</si>
  <si>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</si>
  <si>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</si>
  <si>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</si>
  <si>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</si>
  <si>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</si>
  <si>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</si>
  <si>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</si>
  <si>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</si>
  <si>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</si>
  <si>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</si>
  <si>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</si>
  <si>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</si>
  <si>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</si>
  <si>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</si>
  <si>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</si>
  <si>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</si>
  <si>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</si>
  <si>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</si>
  <si>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</si>
  <si>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</si>
  <si>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</si>
  <si>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</si>
  <si>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</si>
  <si>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</si>
  <si>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</si>
  <si>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</si>
  <si>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</si>
  <si>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</si>
  <si>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</si>
  <si>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</si>
  <si>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</si>
  <si>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</si>
  <si>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</si>
  <si>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</si>
  <si>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</si>
  <si>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</si>
  <si>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</si>
  <si>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</si>
  <si>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</si>
  <si>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</si>
  <si>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</si>
  <si>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</si>
  <si>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</si>
  <si>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</si>
  <si>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</si>
  <si>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</si>
  <si>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</si>
  <si>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</si>
  <si>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</si>
  <si>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</si>
  <si>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</si>
  <si>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</si>
  <si>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</si>
  <si>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</si>
  <si>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</si>
  <si>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</si>
  <si>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</si>
  <si>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</si>
  <si>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</si>
  <si>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</si>
  <si>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</si>
  <si>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</si>
  <si>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</si>
  <si>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</si>
  <si>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</si>
  <si>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</si>
  <si>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</si>
  <si>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</si>
  <si>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</si>
  <si>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</si>
  <si>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</si>
  <si>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</si>
  <si>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</si>
  <si>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</si>
  <si>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</si>
  <si>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</si>
  <si>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</si>
  <si>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</si>
  <si>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</si>
  <si>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</si>
  <si>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</si>
  <si>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</si>
  <si>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</si>
  <si>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</si>
  <si>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</si>
  <si>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</si>
  <si>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</si>
  <si>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</si>
  <si>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</si>
  <si>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</si>
  <si>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</si>
  <si>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</si>
  <si>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</si>
  <si>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</si>
  <si>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</si>
  <si>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</si>
  <si>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</si>
  <si>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</si>
  <si>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</si>
  <si>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</si>
  <si>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</si>
  <si>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</si>
  <si>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</si>
  <si>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</si>
  <si>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</si>
  <si>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</si>
  <si>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</si>
  <si>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</si>
  <si>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</si>
  <si>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</si>
  <si>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</si>
  <si>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</si>
  <si>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</si>
  <si>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</si>
  <si>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</si>
  <si>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</si>
  <si>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</si>
  <si>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</si>
  <si>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</si>
  <si>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</si>
  <si>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</si>
  <si>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</si>
  <si>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</si>
  <si>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</si>
  <si>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</si>
  <si>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</si>
  <si>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</si>
  <si>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</si>
  <si>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</si>
  <si>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</si>
  <si>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</si>
  <si>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</si>
  <si>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</si>
  <si>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</si>
  <si>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</si>
  <si>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</si>
  <si>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</si>
  <si>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</si>
  <si>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</si>
  <si>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</si>
  <si>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</si>
  <si>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</si>
  <si>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</si>
  <si>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</si>
  <si>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</si>
  <si>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</si>
  <si>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</si>
  <si>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</si>
  <si>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</si>
  <si>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</si>
  <si>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</si>
  <si>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</si>
  <si>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</si>
  <si>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</si>
  <si>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</si>
  <si>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</si>
  <si>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</si>
  <si>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</si>
  <si>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</si>
  <si>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</si>
  <si>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</si>
  <si>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</si>
  <si>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</si>
  <si>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</si>
  <si>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</si>
  <si>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</si>
  <si>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</si>
  <si>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</si>
  <si>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</si>
  <si>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</si>
  <si>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</si>
  <si>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</si>
  <si>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</si>
  <si>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</si>
  <si>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</si>
  <si>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</si>
  <si>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</si>
  <si>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</si>
  <si>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</si>
  <si>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</si>
  <si>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</si>
  <si>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</si>
  <si>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</si>
  <si>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</si>
  <si>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</si>
  <si>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</si>
  <si>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</si>
  <si>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</si>
  <si>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</si>
  <si>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</si>
  <si>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</si>
  <si>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</si>
  <si>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</si>
  <si>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</si>
  <si>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</si>
  <si>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</si>
  <si>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</si>
  <si>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</si>
  <si>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</si>
  <si>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</si>
  <si>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</si>
  <si>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</si>
  <si>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</si>
  <si>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</si>
  <si>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</si>
  <si>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</si>
  <si>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</si>
  <si>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</si>
  <si>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</si>
  <si>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</si>
  <si>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</si>
  <si>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</si>
  <si>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</si>
  <si>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</si>
  <si>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</si>
  <si>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</si>
  <si>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</si>
  <si>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</si>
  <si>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</si>
  <si>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</si>
  <si>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</si>
  <si>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</si>
  <si>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</si>
  <si>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</si>
  <si>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</si>
  <si>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</si>
  <si>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</si>
  <si>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</si>
  <si>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</si>
  <si>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</si>
  <si>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</si>
  <si>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</si>
  <si>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</si>
  <si>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</si>
  <si>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</si>
  <si>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</si>
  <si>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</si>
  <si>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</si>
  <si>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</si>
  <si>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</si>
  <si>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</si>
  <si>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</si>
  <si>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</si>
  <si>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</si>
  <si>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</si>
  <si>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</si>
  <si>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</si>
  <si>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</si>
  <si>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</si>
  <si>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</si>
  <si>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</si>
  <si>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</si>
  <si>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</si>
  <si>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</si>
  <si>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</si>
  <si>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</si>
  <si>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</si>
  <si>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</si>
  <si>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</si>
  <si>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IP†Phone†7961G VoIP†phone†-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</si>
  <si>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</si>
  <si>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</si>
  <si>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</si>
  <si>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</si>
  <si>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</si>
  <si>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</si>
  <si>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</si>
  <si>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</si>
  <si>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</si>
  <si>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</si>
  <si>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</si>
  <si>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</si>
  <si>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</si>
  <si>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</si>
  <si>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</si>
  <si>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</si>
  <si>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</si>
  <si>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</si>
  <si>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</si>
  <si>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</si>
  <si>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</si>
  <si>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</si>
  <si>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</si>
  <si>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</si>
  <si>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</si>
  <si>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</si>
  <si>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</si>
  <si>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</si>
  <si>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</si>
  <si>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</si>
  <si>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</si>
  <si>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</si>
  <si>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</si>
  <si>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</si>
  <si>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</si>
  <si>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</si>
  <si>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</si>
  <si>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</si>
  <si>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</si>
  <si>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</si>
  <si>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</si>
  <si>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</si>
  <si>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</si>
  <si>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</si>
  <si>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</si>
  <si>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</si>
  <si>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</si>
  <si>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</si>
  <si>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</si>
  <si>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</si>
  <si>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</si>
  <si>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</si>
  <si>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</si>
  <si>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</si>
  <si>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</si>
  <si>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</si>
  <si>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</si>
  <si>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</si>
  <si>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</si>
  <si>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</si>
  <si>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</si>
  <si>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</si>
  <si>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</si>
  <si>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</si>
  <si>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</si>
  <si>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</si>
  <si>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</si>
  <si>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</si>
  <si>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</si>
  <si>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</si>
  <si>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</si>
  <si>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</si>
  <si>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</si>
  <si>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</si>
  <si>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</si>
  <si>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</si>
  <si>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</si>
  <si>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</si>
  <si>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</si>
  <si>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</si>
  <si>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</si>
  <si>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</si>
  <si>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</si>
  <si>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</si>
  <si>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</si>
  <si>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</si>
  <si>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</si>
  <si>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</si>
  <si>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</si>
  <si>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</si>
  <si>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</si>
  <si>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</si>
  <si>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</si>
  <si>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</si>
  <si>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</si>
  <si>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</si>
  <si>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</si>
  <si>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</si>
  <si>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</si>
  <si>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</si>
  <si>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</si>
  <si>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</si>
  <si>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</si>
  <si>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</si>
  <si>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</si>
  <si>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</si>
  <si>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</si>
  <si>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</si>
  <si>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</si>
  <si>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</si>
  <si>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</si>
  <si>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</si>
  <si>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</si>
  <si>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</si>
  <si>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</si>
  <si>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</si>
  <si>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</si>
  <si>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</si>
  <si>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</si>
  <si>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</si>
  <si>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</si>
  <si>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</si>
  <si>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</si>
  <si>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</si>
  <si>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</si>
  <si>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</si>
  <si>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</si>
  <si>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</si>
  <si>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</si>
  <si>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</si>
  <si>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</si>
  <si>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</si>
  <si>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</si>
  <si>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</si>
  <si>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</si>
  <si>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</si>
  <si>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</si>
  <si>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</si>
  <si>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</si>
  <si>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</si>
  <si>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</si>
  <si>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</si>
  <si>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</si>
  <si>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</si>
  <si>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</si>
  <si>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</si>
  <si>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</si>
  <si>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</si>
  <si>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</si>
  <si>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</si>
  <si>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</si>
  <si>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</si>
  <si>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</si>
  <si>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</si>
  <si>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</si>
  <si>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</si>
  <si>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</si>
  <si>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</si>
  <si>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</si>
  <si>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</si>
  <si>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</si>
  <si>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</si>
  <si>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</si>
  <si>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</si>
  <si>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</si>
  <si>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</si>
  <si>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</si>
  <si>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</si>
  <si>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</si>
  <si>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</si>
  <si>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</si>
  <si>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</si>
  <si>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</si>
  <si>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</si>
  <si>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</si>
  <si>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</si>
  <si>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</si>
  <si>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</si>
  <si>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</si>
  <si>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</si>
  <si>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</si>
  <si>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</si>
  <si>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</si>
  <si>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</si>
  <si>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</si>
  <si>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</si>
  <si>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</si>
  <si>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</si>
  <si>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</si>
  <si>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</si>
  <si>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</si>
  <si>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</si>
  <si>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</si>
  <si>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</si>
  <si>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</si>
  <si>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</si>
  <si>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</si>
  <si>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</si>
  <si>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</si>
  <si>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</si>
  <si>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</si>
  <si>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</si>
  <si>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</si>
  <si>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</si>
  <si>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</si>
  <si>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</si>
  <si>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</si>
  <si>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</si>
  <si>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</si>
  <si>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</si>
  <si>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</si>
  <si>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</si>
  <si>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</si>
  <si>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</si>
  <si>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</si>
  <si>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</si>
  <si>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</si>
  <si>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</si>
  <si>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</si>
  <si>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</si>
  <si>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</si>
  <si>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</si>
  <si>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</si>
  <si>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</si>
  <si>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</si>
  <si>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</si>
  <si>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</si>
  <si>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</si>
  <si>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</si>
  <si>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</si>
  <si>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</si>
  <si>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</si>
  <si>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</si>
  <si>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</si>
  <si>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</si>
  <si>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</si>
  <si>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</si>
  <si>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</si>
  <si>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</si>
  <si>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</si>
  <si>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</si>
  <si>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</si>
  <si>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</si>
  <si>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</si>
  <si>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</si>
  <si>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</si>
  <si>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</si>
  <si>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</si>
  <si>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</si>
  <si>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</si>
  <si>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</si>
  <si>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</si>
  <si>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</si>
  <si>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</si>
  <si>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</si>
  <si>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</si>
  <si>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</si>
  <si>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</si>
  <si>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</si>
  <si>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</si>
  <si>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</si>
  <si>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</si>
  <si>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</si>
  <si>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</si>
  <si>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</si>
  <si>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</si>
  <si>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</si>
  <si>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</si>
  <si>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</si>
  <si>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</si>
  <si>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</si>
  <si>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</si>
  <si>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</si>
  <si>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</si>
  <si>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</si>
  <si>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</si>
  <si>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</si>
  <si>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</si>
  <si>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</si>
  <si>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</si>
  <si>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</si>
  <si>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</si>
  <si>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</si>
  <si>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</si>
  <si>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</si>
  <si>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</si>
  <si>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</si>
  <si>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</si>
  <si>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</si>
  <si>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</si>
  <si>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</si>
  <si>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</si>
  <si>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</si>
  <si>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</si>
  <si>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</si>
  <si>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</si>
  <si>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</si>
  <si>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</si>
  <si>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</si>
  <si>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</si>
  <si>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</si>
  <si>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</si>
  <si>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</si>
  <si>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</si>
  <si>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</si>
  <si>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</si>
  <si>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</si>
  <si>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</si>
  <si>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</si>
  <si>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</si>
  <si>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</si>
  <si>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</si>
  <si>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</si>
  <si>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</si>
  <si>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</si>
  <si>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</si>
  <si>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</si>
  <si>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</si>
  <si>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</si>
  <si>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</si>
  <si>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</si>
  <si>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</si>
  <si>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</si>
  <si>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</si>
  <si>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</si>
  <si>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</si>
  <si>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</si>
  <si>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</si>
  <si>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</si>
  <si>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</si>
  <si>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</si>
  <si>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</si>
  <si>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</si>
  <si>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</si>
  <si>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</si>
  <si>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</si>
  <si>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</si>
  <si>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</si>
  <si>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</si>
  <si>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</si>
  <si>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</si>
  <si>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</si>
  <si>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</si>
  <si>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</si>
  <si>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</si>
  <si>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</si>
  <si>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</si>
  <si>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</si>
  <si>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</si>
  <si>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</si>
  <si>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</si>
  <si>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</si>
  <si>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</si>
  <si>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</si>
  <si>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</si>
  <si>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</si>
  <si>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</si>
  <si>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</si>
  <si>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</si>
  <si>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</si>
  <si>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</si>
  <si>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</si>
  <si>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</si>
  <si>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</si>
  <si>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</si>
  <si>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</si>
  <si>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</si>
  <si>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</si>
  <si>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</si>
  <si>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</si>
  <si>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</si>
  <si>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</si>
  <si>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</si>
  <si>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</si>
  <si>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</si>
  <si>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</si>
  <si>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</si>
  <si>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</si>
  <si>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</si>
  <si>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</si>
  <si>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</si>
  <si>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</si>
  <si>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</si>
  <si>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</si>
  <si>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</si>
  <si>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</si>
  <si>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</si>
  <si>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</si>
  <si>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</si>
  <si>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</si>
  <si>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</si>
  <si>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</si>
  <si>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</si>
  <si>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</si>
  <si>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</si>
  <si>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</si>
  <si>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</si>
  <si>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</si>
  <si>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</si>
  <si>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</si>
  <si>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</si>
  <si>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</si>
  <si>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</si>
  <si>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</si>
  <si>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</si>
  <si>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</si>
  <si>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</si>
  <si>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</si>
  <si>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</si>
  <si>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</si>
  <si>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</si>
  <si>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</si>
  <si>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</si>
  <si>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</si>
  <si>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</si>
  <si>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</si>
  <si>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</si>
  <si>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</si>
  <si>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</si>
  <si>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</si>
  <si>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</si>
  <si>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</si>
  <si>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</si>
  <si>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</si>
  <si>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</si>
  <si>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</si>
  <si>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</si>
  <si>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</si>
  <si>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</si>
  <si>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</si>
  <si>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</si>
  <si>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</si>
  <si>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</si>
  <si>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</si>
  <si>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</si>
  <si>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</si>
  <si>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</si>
  <si>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</si>
  <si>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</si>
  <si>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</si>
  <si>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</si>
  <si>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</si>
  <si>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</si>
  <si>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</si>
  <si>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</si>
  <si>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</si>
  <si>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</si>
  <si>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</si>
  <si>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</si>
  <si>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</si>
  <si>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</si>
  <si>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</si>
  <si>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</si>
  <si>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</si>
  <si>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</si>
  <si>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</si>
  <si>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</si>
  <si>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</si>
  <si>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</si>
  <si>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</si>
  <si>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</si>
  <si>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</si>
  <si>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</si>
  <si>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</si>
  <si>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</si>
  <si>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</si>
  <si>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</si>
  <si>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</si>
  <si>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</si>
  <si>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</si>
  <si>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</si>
  <si>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</si>
  <si>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</si>
  <si>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</si>
  <si>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</si>
  <si>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</si>
  <si>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</si>
  <si>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</si>
  <si>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</si>
  <si>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</si>
  <si>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</si>
  <si>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</si>
  <si>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</si>
  <si>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</si>
  <si>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</si>
  <si>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</si>
  <si>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</si>
  <si>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</si>
  <si>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</si>
  <si>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</si>
  <si>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</si>
  <si>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</si>
  <si>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</si>
  <si>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</si>
  <si>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</si>
  <si>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</si>
  <si>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</si>
  <si>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</si>
  <si>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</si>
  <si>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</si>
  <si>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</si>
  <si>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</si>
  <si>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</si>
  <si>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</si>
  <si>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</si>
  <si>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</si>
  <si>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</si>
  <si>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</si>
  <si>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</si>
  <si>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</si>
  <si>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</si>
  <si>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</si>
  <si>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</si>
  <si>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</si>
  <si>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</si>
  <si>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</si>
  <si>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</si>
  <si>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</si>
  <si>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</si>
  <si>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</si>
  <si>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</si>
  <si>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</si>
  <si>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</si>
  <si>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</si>
  <si>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</si>
  <si>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</si>
  <si>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</si>
  <si>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</si>
  <si>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</si>
  <si>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</si>
  <si>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</si>
  <si>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</si>
  <si>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</si>
  <si>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</si>
  <si>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</si>
  <si>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</si>
  <si>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</si>
  <si>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</si>
  <si>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</si>
  <si>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</si>
  <si>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</si>
  <si>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</si>
  <si>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</si>
  <si>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</si>
  <si>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</si>
  <si>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</si>
  <si>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</si>
  <si>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</si>
  <si>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</si>
  <si>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</si>
  <si>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</si>
  <si>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</si>
  <si>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</si>
  <si>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</si>
  <si>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</si>
  <si>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</si>
  <si>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</si>
  <si>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</si>
  <si>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</si>
  <si>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</si>
  <si>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</si>
  <si>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</si>
  <si>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</si>
  <si>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</si>
  <si>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</si>
  <si>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</si>
  <si>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</si>
  <si>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</si>
  <si>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</si>
  <si>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</si>
  <si>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</si>
  <si>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</si>
  <si>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</si>
  <si>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</si>
  <si>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</si>
  <si>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</si>
  <si>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</si>
  <si>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</si>
  <si>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</si>
  <si>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</si>
  <si>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</si>
  <si>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</si>
  <si>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</si>
  <si>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</si>
  <si>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</si>
  <si>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</si>
  <si>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</si>
  <si>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</si>
  <si>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</si>
  <si>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</si>
  <si>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</si>
  <si>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</si>
  <si>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</si>
  <si>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</si>
  <si>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</si>
  <si>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</si>
  <si>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</si>
  <si>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</si>
  <si>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</si>
  <si>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</si>
  <si>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</si>
  <si>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</si>
  <si>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</si>
  <si>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</si>
  <si>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</si>
  <si>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</si>
  <si>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</si>
  <si>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</si>
  <si>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</si>
  <si>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</si>
  <si>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</si>
  <si>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</si>
  <si>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</si>
  <si>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</si>
  <si>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</si>
  <si>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</si>
  <si>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</si>
  <si>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</si>
  <si>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</si>
  <si>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</si>
  <si>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</si>
  <si>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</si>
  <si>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</si>
  <si>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</si>
  <si>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</si>
  <si>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</si>
  <si>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</si>
  <si>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</si>
  <si>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</si>
  <si>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</si>
  <si>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</si>
  <si>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</si>
  <si>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</si>
  <si>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</si>
  <si>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</si>
  <si>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</si>
  <si>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</si>
  <si>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</si>
  <si>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</si>
  <si>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</si>
  <si>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</si>
  <si>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</si>
  <si>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</si>
  <si>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</si>
  <si>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</si>
  <si>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</si>
  <si>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</si>
  <si>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</si>
  <si>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</si>
  <si>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</si>
  <si>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</si>
  <si>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</si>
  <si>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</si>
  <si>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</si>
  <si>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</si>
  <si>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</si>
  <si>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</si>
  <si>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</si>
  <si>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</si>
  <si>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</si>
  <si>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</si>
  <si>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</si>
  <si>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</si>
  <si>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</si>
  <si>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</si>
  <si>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</si>
  <si>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</si>
  <si>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</si>
  <si>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</si>
  <si>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</si>
  <si>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</si>
  <si>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</si>
  <si>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</si>
  <si>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</si>
  <si>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</si>
  <si>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</si>
  <si>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</si>
  <si>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</si>
  <si>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</si>
  <si>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</si>
  <si>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</si>
  <si>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</si>
  <si>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</si>
  <si>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</si>
  <si>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</si>
  <si>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</si>
  <si>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</si>
  <si>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</si>
  <si>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</si>
  <si>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</si>
  <si>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</si>
  <si>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</si>
  <si>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</si>
  <si>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</si>
  <si>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</si>
  <si>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</si>
  <si>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</si>
  <si>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</si>
  <si>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</si>
  <si>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</si>
  <si>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</si>
  <si>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</si>
  <si>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</si>
  <si>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</si>
  <si>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</si>
  <si>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</si>
  <si>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</si>
  <si>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</si>
  <si>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</si>
  <si>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</si>
  <si>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</si>
  <si>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</si>
  <si>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</si>
  <si>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</si>
  <si>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</si>
  <si>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</si>
  <si>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</si>
  <si>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</si>
  <si>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</si>
  <si>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</si>
  <si>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</si>
  <si>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</si>
  <si>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</si>
  <si>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</si>
  <si>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</si>
  <si>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</si>
  <si>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</si>
  <si>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</si>
  <si>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</si>
  <si>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</si>
  <si>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</si>
  <si>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</si>
  <si>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</si>
  <si>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</si>
  <si>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</si>
  <si>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</si>
  <si>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</si>
  <si>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</si>
  <si>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</si>
  <si>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</si>
  <si>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</si>
  <si>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</si>
  <si>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</si>
  <si>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</si>
  <si>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</si>
  <si>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</si>
  <si>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</si>
  <si>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</si>
  <si>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</si>
  <si>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</si>
  <si>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</si>
  <si>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</si>
  <si>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</si>
  <si>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</si>
  <si>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</si>
  <si>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</si>
  <si>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</si>
  <si>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</si>
  <si>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</si>
  <si>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</si>
  <si>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</si>
  <si>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</si>
  <si>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</si>
  <si>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</si>
  <si>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</si>
  <si>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</si>
  <si>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</si>
  <si>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</si>
  <si>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</si>
  <si>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</si>
  <si>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</si>
  <si>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</si>
  <si>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</si>
  <si>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</si>
  <si>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</si>
  <si>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</si>
  <si>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</si>
  <si>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</si>
  <si>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</si>
  <si>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</si>
  <si>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</si>
  <si>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</si>
  <si>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</si>
  <si>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</si>
  <si>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</si>
  <si>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</si>
  <si>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</si>
  <si>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</si>
  <si>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</si>
  <si>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</si>
  <si>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</si>
  <si>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</si>
  <si>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</si>
  <si>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</si>
  <si>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</si>
  <si>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</si>
  <si>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</si>
  <si>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</si>
  <si>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</si>
  <si>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</si>
  <si>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</si>
  <si>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</si>
  <si>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</si>
  <si>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</si>
  <si>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</si>
  <si>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</si>
  <si>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</si>
  <si>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</si>
  <si>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</si>
  <si>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</si>
  <si>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</si>
  <si>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</si>
  <si>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</si>
  <si>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</si>
  <si>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</si>
  <si>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</si>
  <si>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</si>
  <si>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</si>
  <si>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</si>
  <si>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</si>
  <si>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</si>
  <si>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</si>
  <si>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</si>
  <si>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</si>
  <si>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</si>
  <si>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</si>
  <si>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</si>
  <si>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</si>
  <si>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</si>
  <si>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</si>
  <si>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</si>
  <si>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</si>
  <si>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</si>
  <si>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</si>
  <si>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</si>
  <si>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</si>
  <si>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</si>
  <si>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</si>
  <si>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</si>
  <si>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</si>
  <si>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</si>
  <si>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</si>
  <si>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</si>
  <si>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</si>
  <si>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</si>
  <si>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</si>
  <si>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</si>
  <si>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</si>
  <si>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</si>
  <si>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</si>
  <si>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</si>
  <si>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</si>
  <si>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</si>
  <si>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</si>
  <si>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</si>
  <si>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</si>
  <si>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</si>
  <si>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</si>
  <si>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</si>
  <si>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</si>
  <si>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</si>
  <si>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</si>
  <si>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</si>
  <si>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</si>
  <si>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</si>
  <si>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</si>
  <si>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</si>
  <si>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</si>
  <si>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</si>
  <si>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</si>
  <si>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</si>
  <si>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</si>
  <si>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</si>
  <si>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</si>
  <si>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</si>
  <si>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</si>
  <si>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</si>
  <si>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</si>
  <si>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</si>
  <si>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</si>
  <si>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</si>
  <si>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</si>
  <si>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</si>
  <si>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</si>
  <si>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</si>
  <si>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</si>
  <si>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</si>
  <si>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</si>
  <si>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</si>
  <si>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</si>
  <si>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</si>
  <si>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</si>
  <si>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</si>
  <si>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</si>
  <si>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</si>
  <si>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</si>
  <si>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</si>
  <si>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</si>
  <si>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</si>
  <si>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</si>
  <si>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</si>
  <si>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</si>
  <si>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</si>
  <si>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</si>
  <si>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</si>
  <si>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</si>
  <si>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</si>
  <si>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</si>
  <si>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</si>
  <si>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</si>
  <si>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</si>
  <si>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</si>
  <si>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</si>
  <si>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</si>
  <si>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</si>
  <si>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</si>
  <si>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</si>
  <si>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</si>
  <si>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</si>
  <si>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</si>
  <si>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</si>
  <si>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</si>
  <si>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</si>
  <si>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</si>
  <si>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</si>
  <si>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</si>
  <si>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</si>
  <si>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</si>
  <si>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</si>
  <si>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</si>
  <si>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</si>
  <si>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</si>
  <si>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</si>
  <si>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</si>
  <si>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</si>
  <si>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</si>
  <si>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</si>
  <si>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</si>
  <si>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</si>
  <si>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</si>
  <si>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</si>
  <si>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</si>
  <si>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</si>
  <si>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</si>
  <si>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</si>
  <si>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</si>
  <si>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</si>
  <si>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</si>
  <si>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</si>
  <si>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</si>
  <si>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</si>
  <si>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</si>
  <si>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</si>
  <si>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</si>
  <si>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</si>
  <si>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</si>
  <si>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</si>
  <si>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</si>
  <si>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</si>
  <si>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</si>
  <si>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</si>
  <si>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</si>
  <si>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</si>
  <si>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</si>
  <si>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</si>
  <si>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</si>
  <si>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</si>
  <si>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</si>
  <si>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</si>
  <si>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</si>
  <si>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</si>
  <si>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</si>
  <si>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</si>
  <si>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</si>
  <si>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</si>
  <si>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</si>
  <si>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</si>
  <si>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</si>
  <si>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</si>
  <si>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</si>
  <si>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</si>
  <si>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</si>
  <si>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</si>
  <si>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</si>
  <si>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</si>
  <si>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</si>
  <si>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</si>
  <si>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</si>
  <si>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</si>
  <si>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</si>
  <si>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</si>
  <si>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</si>
  <si>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</si>
  <si>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</si>
  <si>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</si>
  <si>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</si>
  <si>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</si>
  <si>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</si>
  <si>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</si>
  <si>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</si>
  <si>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</si>
  <si>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</si>
  <si>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</si>
  <si>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</si>
  <si>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</si>
  <si>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</si>
  <si>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</si>
  <si>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</si>
  <si>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</si>
  <si>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</si>
  <si>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</si>
  <si>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</si>
  <si>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</si>
  <si>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</si>
  <si>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</si>
  <si>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</si>
  <si>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</si>
  <si>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</si>
  <si>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</si>
  <si>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</si>
  <si>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</si>
  <si>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</si>
  <si>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</si>
  <si>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</si>
  <si>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</si>
  <si>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</si>
  <si>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</si>
  <si>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</si>
  <si>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</si>
  <si>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</si>
  <si>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</si>
  <si>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</si>
  <si>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</si>
  <si>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</si>
  <si>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</si>
  <si>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</si>
  <si>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</si>
  <si>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</si>
  <si>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</si>
  <si>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</si>
  <si>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</si>
  <si>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</si>
  <si>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</si>
  <si>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</si>
  <si>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</si>
  <si>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</si>
  <si>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</si>
  <si>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</si>
  <si>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</si>
  <si>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</si>
  <si>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</si>
  <si>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</si>
  <si>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</si>
  <si>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</si>
  <si>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</si>
  <si>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</si>
  <si>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</si>
  <si>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</si>
  <si>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</si>
  <si>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</si>
  <si>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</si>
  <si>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</si>
  <si>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</si>
  <si>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</si>
  <si>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</si>
  <si>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</si>
  <si>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</si>
  <si>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</si>
  <si>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</si>
  <si>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</si>
  <si>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</si>
  <si>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</si>
  <si>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</si>
  <si>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</si>
  <si>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</si>
  <si>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</si>
  <si>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</si>
  <si>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</si>
  <si>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</si>
  <si>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</si>
  <si>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</si>
  <si>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</si>
  <si>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</si>
  <si>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</si>
  <si>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</si>
  <si>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</si>
  <si>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</si>
  <si>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</si>
  <si>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</si>
  <si>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</si>
  <si>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</si>
  <si>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</si>
  <si>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</si>
  <si>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</si>
  <si>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</si>
  <si>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</si>
  <si>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</si>
  <si>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</si>
  <si>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</si>
  <si>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</si>
  <si>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</si>
  <si>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</si>
  <si>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</si>
  <si>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</si>
  <si>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</si>
  <si>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</si>
  <si>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</si>
  <si>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</si>
  <si>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</si>
  <si>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</si>
  <si>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</si>
  <si>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</si>
  <si>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</si>
  <si>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</si>
  <si>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</si>
  <si>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</si>
  <si>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</si>
  <si>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</si>
  <si>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</si>
  <si>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</si>
  <si>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</si>
  <si>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</si>
  <si>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</si>
  <si>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</si>
  <si>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</si>
  <si>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</si>
  <si>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</si>
  <si>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</si>
  <si>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</si>
  <si>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</si>
  <si>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</si>
  <si>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</si>
  <si>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</si>
  <si>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</si>
  <si>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</si>
  <si>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</si>
  <si>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</si>
  <si>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</si>
  <si>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</si>
  <si>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</si>
  <si>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</si>
  <si>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</si>
  <si>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</si>
  <si>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</si>
  <si>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</si>
  <si>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</si>
  <si>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</si>
  <si>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</si>
  <si>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</si>
  <si>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</si>
  <si>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</si>
  <si>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</si>
  <si>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</si>
  <si>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</si>
  <si>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</si>
  <si>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</si>
  <si>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</si>
  <si>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</si>
  <si>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</si>
  <si>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</si>
  <si>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</si>
  <si>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</si>
  <si>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</si>
  <si>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</si>
  <si>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</si>
  <si>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</si>
  <si>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</si>
  <si>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</si>
  <si>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</si>
  <si>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</si>
  <si>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</si>
  <si>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</si>
  <si>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</si>
  <si>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</si>
  <si>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</si>
  <si>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</si>
  <si>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</si>
  <si>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</si>
  <si>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</si>
  <si>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</si>
  <si>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</si>
  <si>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</si>
  <si>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</si>
  <si>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</si>
  <si>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</si>
  <si>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</si>
  <si>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</si>
  <si>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</si>
  <si>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</si>
  <si>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</si>
  <si>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</si>
  <si>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</si>
  <si>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</si>
  <si>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</si>
  <si>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</si>
  <si>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</si>
  <si>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</si>
  <si>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</si>
  <si>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</si>
  <si>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</si>
  <si>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</si>
  <si>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</si>
  <si>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</si>
  <si>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</si>
  <si>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</si>
  <si>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</si>
  <si>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</si>
  <si>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</si>
  <si>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</si>
  <si>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</si>
  <si>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</si>
  <si>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</si>
  <si>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</si>
  <si>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</si>
  <si>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</si>
  <si>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</si>
  <si>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</si>
  <si>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</si>
  <si>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</si>
  <si>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</si>
  <si>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</si>
  <si>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</si>
  <si>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</si>
  <si>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</si>
  <si>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</si>
  <si>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</si>
  <si>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</si>
  <si>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</si>
  <si>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</si>
  <si>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</si>
  <si>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</si>
  <si>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</si>
  <si>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</si>
  <si>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</si>
  <si>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</si>
  <si>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</si>
  <si>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</si>
  <si>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</si>
  <si>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</si>
  <si>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</si>
  <si>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</si>
  <si>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</si>
  <si>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</si>
  <si>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</si>
  <si>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</si>
  <si>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</si>
  <si>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</si>
  <si>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</si>
  <si>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</si>
  <si>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</si>
  <si>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</si>
  <si>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</si>
  <si>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</si>
  <si>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</si>
  <si>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</si>
  <si>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</si>
  <si>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</si>
  <si>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</si>
  <si>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</si>
  <si>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</si>
  <si>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</si>
  <si>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</si>
  <si>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</si>
  <si>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</si>
  <si>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</si>
  <si>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</si>
  <si>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</si>
  <si>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</si>
  <si>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</si>
  <si>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</si>
  <si>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</si>
  <si>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</si>
  <si>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</si>
  <si>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</si>
  <si>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</si>
  <si>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</si>
  <si>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</si>
  <si>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</si>
  <si>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</si>
  <si>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</si>
  <si>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</si>
  <si>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</si>
  <si>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</si>
  <si>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</si>
  <si>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</si>
  <si>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</si>
  <si>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</si>
  <si>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</si>
  <si>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</si>
  <si>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</si>
  <si>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</si>
  <si>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</si>
  <si>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</si>
  <si>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</si>
  <si>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</si>
  <si>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</si>
  <si>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</si>
  <si>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</si>
  <si>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</si>
  <si>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</si>
  <si>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</si>
  <si>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</si>
  <si>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</si>
  <si>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</si>
  <si>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</si>
  <si>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</si>
  <si>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</si>
  <si>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</si>
  <si>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</si>
  <si>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</si>
  <si>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</si>
  <si>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</si>
  <si>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</si>
  <si>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</si>
  <si>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</si>
  <si>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</si>
  <si>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</si>
  <si>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</si>
  <si>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</si>
  <si>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</si>
  <si>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</si>
  <si>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</si>
  <si>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</si>
  <si>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</si>
  <si>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</si>
  <si>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</si>
  <si>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</si>
  <si>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</si>
  <si>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</si>
  <si>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</si>
  <si>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</si>
  <si>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</si>
  <si>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</si>
  <si>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</si>
  <si>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</si>
  <si>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</si>
  <si>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</si>
  <si>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</si>
  <si>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</si>
  <si>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</si>
  <si>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</si>
  <si>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</si>
  <si>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</si>
  <si>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</si>
  <si>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</si>
  <si>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</si>
  <si>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</si>
  <si>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</si>
  <si>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</si>
  <si>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</si>
  <si>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</si>
  <si>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</si>
  <si>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</si>
  <si>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</si>
  <si>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</si>
  <si>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</si>
  <si>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</si>
  <si>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</si>
  <si>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</si>
  <si>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</si>
  <si>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</si>
  <si>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</si>
  <si>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</si>
  <si>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</si>
  <si>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</si>
  <si>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</si>
  <si>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</si>
  <si>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</si>
  <si>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</si>
  <si>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</si>
  <si>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</si>
  <si>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</si>
  <si>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</si>
  <si>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</si>
  <si>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</si>
  <si>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</si>
  <si>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</si>
  <si>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</si>
  <si>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</si>
  <si>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</si>
  <si>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</si>
  <si>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</si>
  <si>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</si>
  <si>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</si>
  <si>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</si>
  <si>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</si>
  <si>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</si>
  <si>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</si>
  <si>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</si>
  <si>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</si>
  <si>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</si>
  <si>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</si>
  <si>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</si>
  <si>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</si>
  <si>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</si>
  <si>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</si>
  <si>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</si>
  <si>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</si>
  <si>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</si>
  <si>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</si>
  <si>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</si>
  <si>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</si>
  <si>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</si>
  <si>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</si>
  <si>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</si>
  <si>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</si>
  <si>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</si>
  <si>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</si>
  <si>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</si>
  <si>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</si>
  <si>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</si>
  <si>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</si>
  <si>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</si>
  <si>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</si>
  <si>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</si>
  <si>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</si>
  <si>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</si>
  <si>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</si>
  <si>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</si>
  <si>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</si>
  <si>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</si>
  <si>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</si>
  <si>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</si>
  <si>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</si>
  <si>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</si>
  <si>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</si>
  <si>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</si>
  <si>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</si>
  <si>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</si>
  <si>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</si>
  <si>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</si>
  <si>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</si>
  <si>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</si>
  <si>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</si>
  <si>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</si>
  <si>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</si>
  <si>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</si>
  <si>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</si>
  <si>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</si>
  <si>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</si>
  <si>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</si>
  <si>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</si>
  <si>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</si>
  <si>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</si>
  <si>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</si>
  <si>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</si>
  <si>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</si>
  <si>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</si>
  <si>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</si>
  <si>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</si>
  <si>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</si>
  <si>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</si>
  <si>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</si>
  <si>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</si>
  <si>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</si>
  <si>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</si>
  <si>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</si>
  <si>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</si>
  <si>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</si>
  <si>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</si>
  <si>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</si>
  <si>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</si>
  <si>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</si>
  <si>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</si>
  <si>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</si>
  <si>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</si>
  <si>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</si>
  <si>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</si>
  <si>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</si>
  <si>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</si>
  <si>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</si>
  <si>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</si>
  <si>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</si>
  <si>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</si>
  <si>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</si>
  <si>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</si>
  <si>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</si>
  <si>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</si>
  <si>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</si>
  <si>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</si>
  <si>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</si>
  <si>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</si>
  <si>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</si>
  <si>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</si>
  <si>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</si>
  <si>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</si>
  <si>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</si>
  <si>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</si>
  <si>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</si>
  <si>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</si>
  <si>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</si>
  <si>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</si>
  <si>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</si>
  <si>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</si>
  <si>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</si>
  <si>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</si>
  <si>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</si>
  <si>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</si>
  <si>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</si>
  <si>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</si>
  <si>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</si>
  <si>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</si>
  <si>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</si>
  <si>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</si>
  <si>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</si>
  <si>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</si>
  <si>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</si>
  <si>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</si>
  <si>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</si>
  <si>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</si>
  <si>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</si>
  <si>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</si>
  <si>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</si>
  <si>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</si>
  <si>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</si>
  <si>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</si>
  <si>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</si>
  <si>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</si>
  <si>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</si>
  <si>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</si>
  <si>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</si>
  <si>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</si>
  <si>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</si>
  <si>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</si>
  <si>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</si>
  <si>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</si>
  <si>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</si>
  <si>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</si>
  <si>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</si>
  <si>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</si>
  <si>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</si>
  <si>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</si>
  <si>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</si>
  <si>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</si>
  <si>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</si>
  <si>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</si>
  <si>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</si>
  <si>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</si>
  <si>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</si>
  <si>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</si>
  <si>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</si>
  <si>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</si>
  <si>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</si>
  <si>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</si>
  <si>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</si>
  <si>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</si>
  <si>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</si>
  <si>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</si>
  <si>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</si>
  <si>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</si>
  <si>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</si>
  <si>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</si>
  <si>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</si>
  <si>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</si>
  <si>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</si>
  <si>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</si>
  <si>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</si>
  <si>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</si>
  <si>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</si>
  <si>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</si>
  <si>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</si>
  <si>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</si>
  <si>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</si>
  <si>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</si>
  <si>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</si>
  <si>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</si>
  <si>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</si>
  <si>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</si>
  <si>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</si>
  <si>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</si>
  <si>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</si>
  <si>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</si>
  <si>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</si>
  <si>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</si>
  <si>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</si>
  <si>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</si>
  <si>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</si>
  <si>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</si>
  <si>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</si>
  <si>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</si>
  <si>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</si>
  <si>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</si>
  <si>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</si>
  <si>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</si>
  <si>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</si>
  <si>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</si>
  <si>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</si>
  <si>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</si>
  <si>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</si>
  <si>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</si>
  <si>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</si>
  <si>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</si>
  <si>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</si>
  <si>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</si>
  <si>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</si>
  <si>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</si>
  <si>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</si>
  <si>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</si>
  <si>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</si>
  <si>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</si>
  <si>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</si>
  <si>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</si>
  <si>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</si>
  <si>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</si>
  <si>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</si>
  <si>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</si>
  <si>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</si>
  <si>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</si>
  <si>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</si>
  <si>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</si>
  <si>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</si>
  <si>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</si>
  <si>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</si>
  <si>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</si>
  <si>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</si>
  <si>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</si>
  <si>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</si>
  <si>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</si>
  <si>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</si>
  <si>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</si>
  <si>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</si>
  <si>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</si>
  <si>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</si>
  <si>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</si>
  <si>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</si>
  <si>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</si>
  <si>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</si>
  <si>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</si>
  <si>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</si>
  <si>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</si>
  <si>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</si>
  <si>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</si>
  <si>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</si>
  <si>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</si>
  <si>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</si>
  <si>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</si>
  <si>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</si>
  <si>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</si>
  <si>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</si>
  <si>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</si>
  <si>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</si>
  <si>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</si>
  <si>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</si>
  <si>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</si>
  <si>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</si>
  <si>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</si>
  <si>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</si>
  <si>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</si>
  <si>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</si>
  <si>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</si>
  <si>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</si>
  <si>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</si>
  <si>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</si>
  <si>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</si>
  <si>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</si>
  <si>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</si>
  <si>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</si>
  <si>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</si>
  <si>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</si>
  <si>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</si>
  <si>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</si>
  <si>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</si>
  <si>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</si>
  <si>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</si>
  <si>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</si>
  <si>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</si>
  <si>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</si>
  <si>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</si>
  <si>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</si>
  <si>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</si>
  <si>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</si>
  <si>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</si>
  <si>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</si>
  <si>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</si>
  <si>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</si>
  <si>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</si>
  <si>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</si>
  <si>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</si>
  <si>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</si>
  <si>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</si>
  <si>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</si>
  <si>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</si>
  <si>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</si>
  <si>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</si>
  <si>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</si>
  <si>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</si>
  <si>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</si>
  <si>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</si>
  <si>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</si>
  <si>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</si>
  <si>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</si>
  <si>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</si>
  <si>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</si>
  <si>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</si>
  <si>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</si>
  <si>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</si>
  <si>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</si>
  <si>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</si>
  <si>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</si>
  <si>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</si>
  <si>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</si>
  <si>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</si>
  <si>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</si>
  <si>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</si>
  <si>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</si>
  <si>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</si>
  <si>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</si>
  <si>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</si>
  <si>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</si>
  <si>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</si>
  <si>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</si>
  <si>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</si>
  <si>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</si>
  <si>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</si>
  <si>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</si>
  <si>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</si>
  <si>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</si>
  <si>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</si>
  <si>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</si>
  <si>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</si>
  <si>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</si>
  <si>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</si>
  <si>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</si>
  <si>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</si>
  <si>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</si>
  <si>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</si>
  <si>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</si>
  <si>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</si>
  <si>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</si>
  <si>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</si>
  <si>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</si>
  <si>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</si>
  <si>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</si>
  <si>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</si>
  <si>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</si>
  <si>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</si>
  <si>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</si>
  <si>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</si>
  <si>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</si>
  <si>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</si>
  <si>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</si>
  <si>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</si>
  <si>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</si>
  <si>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</si>
  <si>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</si>
  <si>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</si>
  <si>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</si>
  <si>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</si>
  <si>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</si>
  <si>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</si>
  <si>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</si>
  <si>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</si>
  <si>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</si>
  <si>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</si>
  <si>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</si>
  <si>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</si>
  <si>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</si>
  <si>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</si>
  <si>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</si>
  <si>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</si>
  <si>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</si>
  <si>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</si>
  <si>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</si>
  <si>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</si>
  <si>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</si>
  <si>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</si>
  <si>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</si>
  <si>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</si>
  <si>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</si>
  <si>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</si>
  <si>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</si>
  <si>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</si>
  <si>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</si>
  <si>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</si>
  <si>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</si>
  <si>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</si>
  <si>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</si>
  <si>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</si>
  <si>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</si>
  <si>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</si>
  <si>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</si>
  <si>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</si>
  <si>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</si>
  <si>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</si>
  <si>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</si>
  <si>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</si>
  <si>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</si>
  <si>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</si>
  <si>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</si>
  <si>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</si>
  <si>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</si>
  <si>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</si>
  <si>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</si>
  <si>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</si>
  <si>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</si>
  <si>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</si>
  <si>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</si>
  <si>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</si>
  <si>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</si>
  <si>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</si>
  <si>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</si>
  <si>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</si>
  <si>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</si>
  <si>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</si>
  <si>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</si>
  <si>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</si>
  <si>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</si>
  <si>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</si>
  <si>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</si>
  <si>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</si>
  <si>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</si>
  <si>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</si>
  <si>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</si>
  <si>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</si>
  <si>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</si>
  <si>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</si>
  <si>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</si>
  <si>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</si>
  <si>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</si>
  <si>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</si>
  <si>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</si>
  <si>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</si>
  <si>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</si>
  <si>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</si>
  <si>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</si>
  <si>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</si>
  <si>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</si>
  <si>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</si>
  <si>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</si>
  <si>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</si>
  <si>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</si>
  <si>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</si>
  <si>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</si>
  <si>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</si>
  <si>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</si>
  <si>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</si>
  <si>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</si>
  <si>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</si>
  <si>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</si>
  <si>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</si>
  <si>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</si>
  <si>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</si>
  <si>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</si>
  <si>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</si>
  <si>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</si>
  <si>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</si>
  <si>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</si>
  <si>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</si>
  <si>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</si>
  <si>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</si>
  <si>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</si>
  <si>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</si>
  <si>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</si>
  <si>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</si>
  <si>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</si>
  <si>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</si>
  <si>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</si>
  <si>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</si>
  <si>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</si>
  <si>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</si>
  <si>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</si>
  <si>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</si>
  <si>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</si>
  <si>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</si>
  <si>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</si>
  <si>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</si>
  <si>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</si>
  <si>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</si>
  <si>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</si>
  <si>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</si>
  <si>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</si>
  <si>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</si>
  <si>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</si>
  <si>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</si>
  <si>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</si>
  <si>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</si>
  <si>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</si>
  <si>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</si>
  <si>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</si>
  <si>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</si>
  <si>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</si>
  <si>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</si>
  <si>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</si>
  <si>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</si>
  <si>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</si>
  <si>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</si>
  <si>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</si>
  <si>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</si>
  <si>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</si>
  <si>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</si>
  <si>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</si>
  <si>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</si>
  <si>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</si>
  <si>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</si>
  <si>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</si>
  <si>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</si>
  <si>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</si>
  <si>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</si>
  <si>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</si>
  <si>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</si>
  <si>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</si>
  <si>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</si>
  <si>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</si>
  <si>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</si>
  <si>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</si>
  <si>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</si>
  <si>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</si>
  <si>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</si>
  <si>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</si>
  <si>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</si>
  <si>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</si>
  <si>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</si>
  <si>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</si>
  <si>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</si>
  <si>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</si>
  <si>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</si>
  <si>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</si>
  <si>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</si>
  <si>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</si>
  <si>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</si>
  <si>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</si>
  <si>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</si>
  <si>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</si>
  <si>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</si>
  <si>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</si>
  <si>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</si>
  <si>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</si>
  <si>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</si>
  <si>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</si>
  <si>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</si>
  <si>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</si>
  <si>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</si>
  <si>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</si>
  <si>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</si>
  <si>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</si>
  <si>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</si>
  <si>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</si>
  <si>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</si>
  <si>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</si>
  <si>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</si>
  <si>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</si>
  <si>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</si>
  <si>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</si>
  <si>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</si>
  <si>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</si>
  <si>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</si>
  <si>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</si>
  <si>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</si>
  <si>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</si>
  <si>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</si>
  <si>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</si>
  <si>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</si>
  <si>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</si>
  <si>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</si>
  <si>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</si>
  <si>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</si>
  <si>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</si>
  <si>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</si>
  <si>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</si>
  <si>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</si>
  <si>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</si>
  <si>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</si>
  <si>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</si>
  <si>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</si>
  <si>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</si>
  <si>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</si>
  <si>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</si>
  <si>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</si>
  <si>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</si>
  <si>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</si>
  <si>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</si>
  <si>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</si>
  <si>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</si>
  <si>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</si>
  <si>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</si>
  <si>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</si>
  <si>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</si>
  <si>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</si>
  <si>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</si>
  <si>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</si>
  <si>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</si>
  <si>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</si>
  <si>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</si>
  <si>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</si>
  <si>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</si>
  <si>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</si>
  <si>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</si>
  <si>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</si>
  <si>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</si>
  <si>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</si>
  <si>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</si>
  <si>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</si>
  <si>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</si>
  <si>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</si>
  <si>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</si>
  <si>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</si>
  <si>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</si>
  <si>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</si>
  <si>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</si>
  <si>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</si>
  <si>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</si>
  <si>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</si>
  <si>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</si>
  <si>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</si>
  <si>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</si>
  <si>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</si>
  <si>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</si>
  <si>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</si>
  <si>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</si>
  <si>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</si>
  <si>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</si>
  <si>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</si>
  <si>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</si>
  <si>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</si>
  <si>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</si>
  <si>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</si>
  <si>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</si>
  <si>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</si>
  <si>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</si>
  <si>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</si>
  <si>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</si>
  <si>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</si>
  <si>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</si>
  <si>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</si>
  <si>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</si>
  <si>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</si>
  <si>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</si>
  <si>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</si>
  <si>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</si>
  <si>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</si>
  <si>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</si>
  <si>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</si>
  <si>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</si>
  <si>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</si>
  <si>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</si>
  <si>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</si>
  <si>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</si>
  <si>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</si>
  <si>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</si>
  <si>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</si>
  <si>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</si>
  <si>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</si>
  <si>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</si>
  <si>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</si>
  <si>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</si>
  <si>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</si>
  <si>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</si>
  <si>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</si>
  <si>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</si>
  <si>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</si>
  <si>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</si>
  <si>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</si>
  <si>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</si>
  <si>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</si>
  <si>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</si>
  <si>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</si>
  <si>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</si>
  <si>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</si>
  <si>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</si>
  <si>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</si>
  <si>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</si>
  <si>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</si>
  <si>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</si>
  <si>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</si>
  <si>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</si>
  <si>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</si>
  <si>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</si>
  <si>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</si>
  <si>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</si>
  <si>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</si>
  <si>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</si>
  <si>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</si>
  <si>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</si>
  <si>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</si>
  <si>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</si>
  <si>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</si>
  <si>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</si>
  <si>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</si>
  <si>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</si>
  <si>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</si>
  <si>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</si>
  <si>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</si>
  <si>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</si>
  <si>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</si>
  <si>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</si>
  <si>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</si>
  <si>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</si>
  <si>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</si>
  <si>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</si>
  <si>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</si>
  <si>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</si>
  <si>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</si>
  <si>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</si>
  <si>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</si>
  <si>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</si>
  <si>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</si>
  <si>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</si>
  <si>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</si>
  <si>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</si>
  <si>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</si>
  <si>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</si>
  <si>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</si>
  <si>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</si>
  <si>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</si>
  <si>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</si>
  <si>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</si>
  <si>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</si>
  <si>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</si>
  <si>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</si>
  <si>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</si>
  <si>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</si>
  <si>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</si>
  <si>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</si>
  <si>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</si>
  <si>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</si>
  <si>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</si>
  <si>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</si>
  <si>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</si>
  <si>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</si>
  <si>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</si>
  <si>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</si>
  <si>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</si>
  <si>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</si>
  <si>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</si>
  <si>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</si>
  <si>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</si>
  <si>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</si>
  <si>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</si>
  <si>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</si>
  <si>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</si>
  <si>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</si>
  <si>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</si>
  <si>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</si>
  <si>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</si>
  <si>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</si>
  <si>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</si>
  <si>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</si>
  <si>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</si>
  <si>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</si>
  <si>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</si>
  <si>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</si>
  <si>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</si>
  <si>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</si>
  <si>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</si>
  <si>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</si>
  <si>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</si>
  <si>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</si>
  <si>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</si>
  <si>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</si>
  <si>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</si>
  <si>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</si>
  <si>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</si>
  <si>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</si>
  <si>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</si>
  <si>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</si>
  <si>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</si>
  <si>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</si>
  <si>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</si>
  <si>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</si>
  <si>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</si>
  <si>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</si>
  <si>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</si>
  <si>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</si>
  <si>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</si>
  <si>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</si>
  <si>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</si>
  <si>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</si>
  <si>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</si>
  <si>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</si>
  <si>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</si>
  <si>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</si>
  <si>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</si>
  <si>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</si>
  <si>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</si>
  <si>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</si>
  <si>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</si>
  <si>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</si>
  <si>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</si>
  <si>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</si>
  <si>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</si>
  <si>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</si>
  <si>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</si>
  <si>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</si>
  <si>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</si>
  <si>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</si>
  <si>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</si>
  <si>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</si>
  <si>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</si>
  <si>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</si>
  <si>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</si>
  <si>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</si>
  <si>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</si>
  <si>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</si>
  <si>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</si>
  <si>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</si>
  <si>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</si>
  <si>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</si>
  <si>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</si>
  <si>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</si>
  <si>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</si>
  <si>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</si>
  <si>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</si>
  <si>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</si>
  <si>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</si>
  <si>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</si>
  <si>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</si>
  <si>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</si>
  <si>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</si>
  <si>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</si>
  <si>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</si>
  <si>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</si>
  <si>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</si>
  <si>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</si>
  <si>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</si>
  <si>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</si>
  <si>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</si>
  <si>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</si>
  <si>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</si>
  <si>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</si>
  <si>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</si>
  <si>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</si>
  <si>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</si>
  <si>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</si>
  <si>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</si>
  <si>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</si>
  <si>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</si>
  <si>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</si>
  <si>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</si>
  <si>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</si>
  <si>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</si>
  <si>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</si>
  <si>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</si>
  <si>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</si>
  <si>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</si>
  <si>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</si>
  <si>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</si>
  <si>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</si>
  <si>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</si>
  <si>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</si>
  <si>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</si>
  <si>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</si>
  <si>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</si>
  <si>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</si>
  <si>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</si>
  <si>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</si>
  <si>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</si>
  <si>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</si>
  <si>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</si>
  <si>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</si>
  <si>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</si>
  <si>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</si>
  <si>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</si>
  <si>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</si>
  <si>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</si>
  <si>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</si>
  <si>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</si>
  <si>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</si>
  <si>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</si>
  <si>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</si>
  <si>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</si>
  <si>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</si>
  <si>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</si>
  <si>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</si>
  <si>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</si>
  <si>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</si>
  <si>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</si>
  <si>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</si>
  <si>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</si>
  <si>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</si>
  <si>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</si>
  <si>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</si>
  <si>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</si>
  <si>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</si>
  <si>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</si>
  <si>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</si>
  <si>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</si>
  <si>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</si>
  <si>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</si>
  <si>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</si>
  <si>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</si>
  <si>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</si>
  <si>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</si>
  <si>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</si>
  <si>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</si>
  <si>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</si>
  <si>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</si>
  <si>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</si>
  <si>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</si>
  <si>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</si>
  <si>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</si>
  <si>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</si>
  <si>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</si>
  <si>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</si>
  <si>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</si>
  <si>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</si>
  <si>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</si>
  <si>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</si>
  <si>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</si>
  <si>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</si>
  <si>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</si>
  <si>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</si>
  <si>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</si>
  <si>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</si>
  <si>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</si>
  <si>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</si>
  <si>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</si>
  <si>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</si>
  <si>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</si>
  <si>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</si>
  <si>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</si>
  <si>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</si>
  <si>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</si>
  <si>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</si>
  <si>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</si>
  <si>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</si>
  <si>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</si>
  <si>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</si>
  <si>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</si>
  <si>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</si>
  <si>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</si>
  <si>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</si>
  <si>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</si>
  <si>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</si>
  <si>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</si>
  <si>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</si>
  <si>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</si>
  <si>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</si>
  <si>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</si>
  <si>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</si>
  <si>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</si>
  <si>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</si>
  <si>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</si>
  <si>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</si>
  <si>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</si>
  <si>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</si>
  <si>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</si>
  <si>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</si>
  <si>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</si>
  <si>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</si>
  <si>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</si>
  <si>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</si>
  <si>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</si>
  <si>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</si>
  <si>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</si>
  <si>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</si>
  <si>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</si>
  <si>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</si>
  <si>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</si>
  <si>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</si>
  <si>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</si>
  <si>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</si>
  <si>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</si>
  <si>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</si>
  <si>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</si>
  <si>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</si>
  <si>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</si>
  <si>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</si>
  <si>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</si>
  <si>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</si>
  <si>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</si>
  <si>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</si>
  <si>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</si>
  <si>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</si>
  <si>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</si>
  <si>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</si>
  <si>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</si>
  <si>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</si>
  <si>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</si>
  <si>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</si>
  <si>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</si>
  <si>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</si>
  <si>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</si>
  <si>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</si>
  <si>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</si>
  <si>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</si>
  <si>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</si>
  <si>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</si>
  <si>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</si>
  <si>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</si>
  <si>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</si>
  <si>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</si>
  <si>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</si>
  <si>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</si>
  <si>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</si>
  <si>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</si>
  <si>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</si>
  <si>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</si>
  <si>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</si>
  <si>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</si>
  <si>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</si>
  <si>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</si>
  <si>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</si>
  <si>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</si>
  <si>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</si>
  <si>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</si>
  <si>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</si>
  <si>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</si>
  <si>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</si>
  <si>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</si>
  <si>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</si>
  <si>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</si>
  <si>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</si>
  <si>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</si>
  <si>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</si>
  <si>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</si>
  <si>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</si>
  <si>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</si>
  <si>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</si>
  <si>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</si>
  <si>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</si>
  <si>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</si>
  <si>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</si>
  <si>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</si>
  <si>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</si>
  <si>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</si>
  <si>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</si>
  <si>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</si>
  <si>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</si>
  <si>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</si>
  <si>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</si>
  <si>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</si>
  <si>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</si>
  <si>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</si>
  <si>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</si>
  <si>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</si>
  <si>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</si>
  <si>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</si>
  <si>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</si>
  <si>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</si>
  <si>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</si>
  <si>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</si>
  <si>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</si>
  <si>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</si>
  <si>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</si>
  <si>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</si>
  <si>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</si>
  <si>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</si>
  <si>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</si>
  <si>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</si>
  <si>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</si>
  <si>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</si>
  <si>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</si>
  <si>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</si>
  <si>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</si>
  <si>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</si>
  <si>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</si>
  <si>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</si>
  <si>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</si>
  <si>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</si>
  <si>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</si>
  <si>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</si>
  <si>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</si>
  <si>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</si>
  <si>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</si>
  <si>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</si>
  <si>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</si>
  <si>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</si>
  <si>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</si>
  <si>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</si>
  <si>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</si>
  <si>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</si>
  <si>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</si>
  <si>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</si>
  <si>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</si>
  <si>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</si>
  <si>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</si>
  <si>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</si>
  <si>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</si>
  <si>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</si>
  <si>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</si>
  <si>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</si>
  <si>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</si>
  <si>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</si>
  <si>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</si>
  <si>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</si>
  <si>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</si>
  <si>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</si>
  <si>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</si>
  <si>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</si>
  <si>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</si>
  <si>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</si>
  <si>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</si>
  <si>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</si>
  <si>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</si>
  <si>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</si>
  <si>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</si>
  <si>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</si>
  <si>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</si>
  <si>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</si>
  <si>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</si>
  <si>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</si>
  <si>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</si>
  <si>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</si>
  <si>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</si>
  <si>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</si>
  <si>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</si>
  <si>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</si>
  <si>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</si>
  <si>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</si>
  <si>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</si>
  <si>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</si>
  <si>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</si>
  <si>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</si>
  <si>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</si>
  <si>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</si>
  <si>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</si>
  <si>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</si>
  <si>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</si>
  <si>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</si>
  <si>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</si>
  <si>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</si>
  <si>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</si>
  <si>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</si>
  <si>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</si>
  <si>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</si>
  <si>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</si>
  <si>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</si>
  <si>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</si>
  <si>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</si>
  <si>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</si>
  <si>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</si>
  <si>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</si>
  <si>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</si>
  <si>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</si>
  <si>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</si>
  <si>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</si>
  <si>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</si>
  <si>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</si>
  <si>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</si>
  <si>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</si>
  <si>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</si>
  <si>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</si>
  <si>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</si>
  <si>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</si>
  <si>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</si>
  <si>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</si>
  <si>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</si>
  <si>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</si>
  <si>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</si>
  <si>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</si>
  <si>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</si>
  <si>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</si>
  <si>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</si>
  <si>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</si>
  <si>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</si>
  <si>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</si>
  <si>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</si>
  <si>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</si>
  <si>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</si>
  <si>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</si>
  <si>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</si>
  <si>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</si>
  <si>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</si>
  <si>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</si>
  <si>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</si>
  <si>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</si>
  <si>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</si>
  <si>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</si>
  <si>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</si>
  <si>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</si>
  <si>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</si>
  <si>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</si>
  <si>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</si>
  <si>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</si>
  <si>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</si>
  <si>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</si>
  <si>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</si>
  <si>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</si>
  <si>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</si>
  <si>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</si>
  <si>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</si>
  <si>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</si>
  <si>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</si>
  <si>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</si>
  <si>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</si>
  <si>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</si>
  <si>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</si>
  <si>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</si>
  <si>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</si>
  <si>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</si>
  <si>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</si>
  <si>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</si>
  <si>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</si>
  <si>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</si>
  <si>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</si>
  <si>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</si>
  <si>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</si>
  <si>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</si>
  <si>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</si>
  <si>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</si>
  <si>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</si>
  <si>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</si>
  <si>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</si>
  <si>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</si>
  <si>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</si>
  <si>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</si>
  <si>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</si>
  <si>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</si>
  <si>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</si>
  <si>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</si>
  <si>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</si>
  <si>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</si>
  <si>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</si>
  <si>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</si>
  <si>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</si>
  <si>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</si>
  <si>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</si>
  <si>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</si>
  <si>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</si>
  <si>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</si>
  <si>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</si>
  <si>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</si>
  <si>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</si>
  <si>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</si>
  <si>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</si>
  <si>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</si>
  <si>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</si>
  <si>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</si>
  <si>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</si>
  <si>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</si>
  <si>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</si>
  <si>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</si>
  <si>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</si>
  <si>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</si>
  <si>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</si>
  <si>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</si>
  <si>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</si>
  <si>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</si>
  <si>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</si>
  <si>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</si>
  <si>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</si>
  <si>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</si>
  <si>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</si>
  <si>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</si>
  <si>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</si>
  <si>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</si>
  <si>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</si>
  <si>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</si>
  <si>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</si>
  <si>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</si>
  <si>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</si>
  <si>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</si>
  <si>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</si>
  <si>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</si>
  <si>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</si>
  <si>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</si>
  <si>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</si>
  <si>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</si>
  <si>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</si>
  <si>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</si>
  <si>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</si>
  <si>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</si>
  <si>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</si>
  <si>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</si>
  <si>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</si>
  <si>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</si>
  <si>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</si>
  <si>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</si>
  <si>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</si>
  <si>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</si>
  <si>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</si>
  <si>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</si>
  <si>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</si>
  <si>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</si>
  <si>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</si>
  <si>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</si>
  <si>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</si>
  <si>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</si>
  <si>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</si>
  <si>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</si>
  <si>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</si>
  <si>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</si>
  <si>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</si>
  <si>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</si>
  <si>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</si>
  <si>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</si>
  <si>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</si>
  <si>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</si>
  <si>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</si>
  <si>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</si>
  <si>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</si>
  <si>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</si>
  <si>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</si>
  <si>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</si>
  <si>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</si>
  <si>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</si>
  <si>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</si>
  <si>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</si>
  <si>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</si>
  <si>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</si>
  <si>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</si>
  <si>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</si>
  <si>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</si>
  <si>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</si>
  <si>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</si>
  <si>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</si>
  <si>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</si>
  <si>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</si>
  <si>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</si>
  <si>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</si>
  <si>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</si>
  <si>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</si>
  <si>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</si>
  <si>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</si>
  <si>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</si>
  <si>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</si>
  <si>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</si>
  <si>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</si>
  <si>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</si>
  <si>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</si>
  <si>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</si>
  <si>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</si>
  <si>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</si>
  <si>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</si>
  <si>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</si>
  <si>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</si>
  <si>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</si>
  <si>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</si>
  <si>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</si>
  <si>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</si>
  <si>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</si>
  <si>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</si>
  <si>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</si>
  <si>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</si>
  <si>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</si>
  <si>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</si>
  <si>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</si>
  <si>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</si>
  <si>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</si>
  <si>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</si>
  <si>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</si>
  <si>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</si>
  <si>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</si>
  <si>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</si>
  <si>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</si>
  <si>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</si>
  <si>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</si>
  <si>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</si>
  <si>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</si>
  <si>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</si>
  <si>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</si>
  <si>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</si>
  <si>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</si>
  <si>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</si>
  <si>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</si>
  <si>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</si>
  <si>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</si>
  <si>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</si>
  <si>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</si>
  <si>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</si>
  <si>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</si>
  <si>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</si>
  <si>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</si>
  <si>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</si>
  <si>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</si>
  <si>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</si>
  <si>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</si>
  <si>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</si>
  <si>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</si>
  <si>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</si>
  <si>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</si>
  <si>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</si>
  <si>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</si>
  <si>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</si>
  <si>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</si>
  <si>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</si>
  <si>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</si>
  <si>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</si>
  <si>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</si>
  <si>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</si>
  <si>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</si>
  <si>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</si>
  <si>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</si>
  <si>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</si>
  <si>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</si>
  <si>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</si>
  <si>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</si>
  <si>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</si>
  <si>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</si>
  <si>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</si>
  <si>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</si>
  <si>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</si>
  <si>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</si>
  <si>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</si>
  <si>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</si>
  <si>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</si>
  <si>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</si>
  <si>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</si>
  <si>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</si>
  <si>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</si>
  <si>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</si>
  <si>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</si>
  <si>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</si>
  <si>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</si>
  <si>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</si>
  <si>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</si>
  <si>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</si>
  <si>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</si>
  <si>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</si>
  <si>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</si>
  <si>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</si>
  <si>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</si>
  <si>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</si>
  <si>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</si>
  <si>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</si>
  <si>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</si>
  <si>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</si>
  <si>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</si>
  <si>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</si>
  <si>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</si>
  <si>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</si>
  <si>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</si>
  <si>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</si>
  <si>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</si>
  <si>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</si>
  <si>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</si>
  <si>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</si>
  <si>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</si>
  <si>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</si>
  <si>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</si>
  <si>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</si>
  <si>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</si>
  <si>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</si>
  <si>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</si>
  <si>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</si>
  <si>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</si>
  <si>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</si>
  <si>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</si>
  <si>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</si>
  <si>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</si>
  <si>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</si>
  <si>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</si>
  <si>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</si>
  <si>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</si>
  <si>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</si>
  <si>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</si>
  <si>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</si>
  <si>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</si>
  <si>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</si>
  <si>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</si>
  <si>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</si>
  <si>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</si>
  <si>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</si>
  <si>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</si>
  <si>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</si>
  <si>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</si>
  <si>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</si>
  <si>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</si>
  <si>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</si>
  <si>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</si>
  <si>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</si>
  <si>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</si>
  <si>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</si>
  <si>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</si>
  <si>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</si>
  <si>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</si>
  <si>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</si>
  <si>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</si>
  <si>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</si>
  <si>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</si>
  <si>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</si>
  <si>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</si>
  <si>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</si>
  <si>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</si>
  <si>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</si>
  <si>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</si>
  <si>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</si>
  <si>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</si>
  <si>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</si>
  <si>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</si>
  <si>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</si>
  <si>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</si>
  <si>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</si>
  <si>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</si>
  <si>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</si>
  <si>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</si>
  <si>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</si>
  <si>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</si>
  <si>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</si>
  <si>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</si>
  <si>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</si>
  <si>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</si>
  <si>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</si>
  <si>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</si>
  <si>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</si>
  <si>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</si>
  <si>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</si>
  <si>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</si>
  <si>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</si>
  <si>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</si>
  <si>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</si>
  <si>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</si>
  <si>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</si>
  <si>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</si>
  <si>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</si>
  <si>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</si>
  <si>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</si>
  <si>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</si>
  <si>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</si>
  <si>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</si>
  <si>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</si>
  <si>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</si>
  <si>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</si>
  <si>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</si>
  <si>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</si>
  <si>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</si>
  <si>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</si>
  <si>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</si>
  <si>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</si>
  <si>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</si>
  <si>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</si>
  <si>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</si>
  <si>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</si>
  <si>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</si>
  <si>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</si>
  <si>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</si>
  <si>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</si>
  <si>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</si>
  <si>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</si>
  <si>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</si>
  <si>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</si>
  <si>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</si>
  <si>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</si>
  <si>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</si>
  <si>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</si>
  <si>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</si>
  <si>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</si>
  <si>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</si>
  <si>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</si>
  <si>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</si>
  <si>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</si>
  <si>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</si>
  <si>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</si>
  <si>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</si>
  <si>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</si>
  <si>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</si>
  <si>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</si>
  <si>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</si>
  <si>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</si>
  <si>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</si>
  <si>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</si>
  <si>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</si>
  <si>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</si>
  <si>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</si>
  <si>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</si>
  <si>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</si>
  <si>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</si>
  <si>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</si>
  <si>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</si>
  <si>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</si>
  <si>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</si>
  <si>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</si>
  <si>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</si>
  <si>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</si>
  <si>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</si>
  <si>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</si>
  <si>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</si>
  <si>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</si>
  <si>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</si>
  <si>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</si>
  <si>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</si>
  <si>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</si>
  <si>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</si>
  <si>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</si>
  <si>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</si>
  <si>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</si>
  <si>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</si>
  <si>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</si>
  <si>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</si>
  <si>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</si>
  <si>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</si>
  <si>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</si>
  <si>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</si>
  <si>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</si>
  <si>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</si>
  <si>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</si>
  <si>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</si>
  <si>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</si>
  <si>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</si>
  <si>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</si>
  <si>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</si>
  <si>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</si>
  <si>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</si>
  <si>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</si>
  <si>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</si>
  <si>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</si>
  <si>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</si>
  <si>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</si>
  <si>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</si>
  <si>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</si>
  <si>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</si>
  <si>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</si>
  <si>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</si>
  <si>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</si>
  <si>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</si>
  <si>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</si>
  <si>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</si>
  <si>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</si>
  <si>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</si>
  <si>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</si>
  <si>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</si>
  <si>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</si>
  <si>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</si>
  <si>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</si>
  <si>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</si>
  <si>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</si>
  <si>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</si>
  <si>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</si>
  <si>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</si>
  <si>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</si>
  <si>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</si>
  <si>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</si>
  <si>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</si>
  <si>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</si>
  <si>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</si>
  <si>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</si>
  <si>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</si>
  <si>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</si>
  <si>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</si>
  <si>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</si>
  <si>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</si>
  <si>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</si>
  <si>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</si>
  <si>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</si>
  <si>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</si>
  <si>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</si>
  <si>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</si>
  <si>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</si>
  <si>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</si>
  <si>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</si>
  <si>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</si>
  <si>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</si>
  <si>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</si>
  <si>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</si>
  <si>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</si>
  <si>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</si>
  <si>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</si>
  <si>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</si>
  <si>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</si>
  <si>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</si>
  <si>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</si>
  <si>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</si>
  <si>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</si>
  <si>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</si>
  <si>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</si>
  <si>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</si>
  <si>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</si>
  <si>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</si>
  <si>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</si>
  <si>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</si>
  <si>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</si>
  <si>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</si>
  <si>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</si>
  <si>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</si>
  <si>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</si>
  <si>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</si>
  <si>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</si>
  <si>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</si>
  <si>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</si>
  <si>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</si>
  <si>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</si>
  <si>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</si>
  <si>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</si>
  <si>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</si>
  <si>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</si>
  <si>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</si>
  <si>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</si>
  <si>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</si>
  <si>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</si>
  <si>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</si>
  <si>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</si>
  <si>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</si>
  <si>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</si>
  <si>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</si>
  <si>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</si>
  <si>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</si>
  <si>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</si>
  <si>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</si>
  <si>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</si>
  <si>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</si>
  <si>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</si>
  <si>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</si>
  <si>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</si>
  <si>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</si>
  <si>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</si>
  <si>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</si>
  <si>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</si>
  <si>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</si>
  <si>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</si>
  <si>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</si>
  <si>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</si>
  <si>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</si>
  <si>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</si>
  <si>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</si>
  <si>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</si>
  <si>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</si>
  <si>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</si>
  <si>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</si>
  <si>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</si>
  <si>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</si>
  <si>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</si>
  <si>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</si>
  <si>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</si>
  <si>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</si>
  <si>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</si>
  <si>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</si>
  <si>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</si>
  <si>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</si>
  <si>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</si>
  <si>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</si>
  <si>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</si>
  <si>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</si>
  <si>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</si>
  <si>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</si>
  <si>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</si>
  <si>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</si>
  <si>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</si>
  <si>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</si>
  <si>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</si>
  <si>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</si>
  <si>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</si>
  <si>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</si>
  <si>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</si>
  <si>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</si>
  <si>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</si>
  <si>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</si>
  <si>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</si>
  <si>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</si>
  <si>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</si>
  <si>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</si>
  <si>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</si>
  <si>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</si>
  <si>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</si>
  <si>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</si>
  <si>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</si>
  <si>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</si>
  <si>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</si>
  <si>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</si>
  <si>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</si>
  <si>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</si>
  <si>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</si>
  <si>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</si>
  <si>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</si>
  <si>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</si>
  <si>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</si>
  <si>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</si>
  <si>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</si>
  <si>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</si>
  <si>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</si>
  <si>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</si>
  <si>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</si>
  <si>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</si>
  <si>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</si>
  <si>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</si>
  <si>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</si>
  <si>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</si>
  <si>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</si>
  <si>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</si>
  <si>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</si>
  <si>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</si>
  <si>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</si>
  <si>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</si>
  <si>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</si>
  <si>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</si>
  <si>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</si>
  <si>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</si>
  <si>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</si>
  <si>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</si>
  <si>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</si>
  <si>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</si>
  <si>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</si>
  <si>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</si>
  <si>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</si>
  <si>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</si>
  <si>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</si>
  <si>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</si>
  <si>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</si>
  <si>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</si>
  <si>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</si>
  <si>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</si>
  <si>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</si>
  <si>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</si>
  <si>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</si>
  <si>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</si>
  <si>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</si>
  <si>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</si>
  <si>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</si>
  <si>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</si>
  <si>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</si>
  <si>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</si>
  <si>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</si>
  <si>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</si>
  <si>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</si>
  <si>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</si>
  <si>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</si>
  <si>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</si>
  <si>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</si>
  <si>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</si>
  <si>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</si>
  <si>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</si>
  <si>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</si>
  <si>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</si>
  <si>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</si>
  <si>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</si>
  <si>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</si>
  <si>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</si>
  <si>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</si>
  <si>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</si>
  <si>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</si>
  <si>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</si>
  <si>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</si>
  <si>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</si>
  <si>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</si>
  <si>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</si>
  <si>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</si>
  <si>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</si>
  <si>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</si>
  <si>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</si>
  <si>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</si>
  <si>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</si>
  <si>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</si>
  <si>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</si>
  <si>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</si>
  <si>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</si>
  <si>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</si>
  <si>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</si>
  <si>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</si>
  <si>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</si>
  <si>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</si>
  <si>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</si>
  <si>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</si>
  <si>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</si>
  <si>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</si>
  <si>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</si>
  <si>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</si>
  <si>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</si>
  <si>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</si>
  <si>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</si>
  <si>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</si>
  <si>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</si>
  <si>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</si>
  <si>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</si>
  <si>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</si>
  <si>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</si>
  <si>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</si>
  <si>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</si>
  <si>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</si>
  <si>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</si>
  <si>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</si>
  <si>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</si>
  <si>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</si>
  <si>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</si>
  <si>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</si>
  <si>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</si>
  <si>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</si>
  <si>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</si>
  <si>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</si>
  <si>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</si>
  <si>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</si>
  <si>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</si>
  <si>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</si>
  <si>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</si>
  <si>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</si>
  <si>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</si>
  <si>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</si>
  <si>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</si>
  <si>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</si>
  <si>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</si>
  <si>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</si>
  <si>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</si>
  <si>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</si>
  <si>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</si>
  <si>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</si>
  <si>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</si>
  <si>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</si>
  <si>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</si>
  <si>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</si>
  <si>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</si>
  <si>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</si>
  <si>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</si>
  <si>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</si>
  <si>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</si>
  <si>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</si>
  <si>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</si>
  <si>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</si>
  <si>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</si>
  <si>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</si>
  <si>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</si>
  <si>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</si>
  <si>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</si>
  <si>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</si>
  <si>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</si>
  <si>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</si>
  <si>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</si>
  <si>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</si>
  <si>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</si>
  <si>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</si>
  <si>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</si>
  <si>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</si>
  <si>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</si>
  <si>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</si>
  <si>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</si>
  <si>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</si>
  <si>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</si>
  <si>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</si>
  <si>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</si>
  <si>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</si>
  <si>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</si>
  <si>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</si>
  <si>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</si>
  <si>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</si>
  <si>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</si>
  <si>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</si>
  <si>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</si>
  <si>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</si>
  <si>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</si>
  <si>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</si>
  <si>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</si>
  <si>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</si>
  <si>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</si>
  <si>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</si>
  <si>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</si>
  <si>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</si>
  <si>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</si>
  <si>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</si>
  <si>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</si>
  <si>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</si>
  <si>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</si>
  <si>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</si>
  <si>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</si>
  <si>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</si>
  <si>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</si>
  <si>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</si>
  <si>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</si>
  <si>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</si>
  <si>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</si>
  <si>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</si>
  <si>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</si>
  <si>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</si>
  <si>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</si>
  <si>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</si>
  <si>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</si>
  <si>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</si>
  <si>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</si>
  <si>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</si>
  <si>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</si>
  <si>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</si>
  <si>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</si>
  <si>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</si>
  <si>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</si>
  <si>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</si>
  <si>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</si>
  <si>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</si>
  <si>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</si>
  <si>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</si>
  <si>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</si>
  <si>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</si>
  <si>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</si>
  <si>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</si>
  <si>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</si>
  <si>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</si>
  <si>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</si>
  <si>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</si>
  <si>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</si>
  <si>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</si>
  <si>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</si>
  <si>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</si>
  <si>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</si>
  <si>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</si>
  <si>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</si>
  <si>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</si>
  <si>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</si>
  <si>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</si>
  <si>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</si>
  <si>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</si>
  <si>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</si>
  <si>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</si>
  <si>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</si>
  <si>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</si>
  <si>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</si>
  <si>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</si>
  <si>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</si>
  <si>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</si>
  <si>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</si>
  <si>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</si>
  <si>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</si>
  <si>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</si>
  <si>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</si>
  <si>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</si>
  <si>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</si>
  <si>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</si>
  <si>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</si>
  <si>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</si>
  <si>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</si>
  <si>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</si>
  <si>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</si>
  <si>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</si>
  <si>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</si>
  <si>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</si>
  <si>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</si>
  <si>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</si>
  <si>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</si>
  <si>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</si>
  <si>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</si>
  <si>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</si>
  <si>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</si>
  <si>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</si>
  <si>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</si>
  <si>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</si>
  <si>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</si>
  <si>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</si>
  <si>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</si>
  <si>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</si>
  <si>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</si>
  <si>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</si>
  <si>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</si>
  <si>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</si>
  <si>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</si>
  <si>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</si>
  <si>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</si>
  <si>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</si>
  <si>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</si>
  <si>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</si>
  <si>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</si>
  <si>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</si>
  <si>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</si>
  <si>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</si>
  <si>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</si>
  <si>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</si>
  <si>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</si>
  <si>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</si>
  <si>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</si>
  <si>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</si>
  <si>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</si>
  <si>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</si>
  <si>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</si>
  <si>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</si>
  <si>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</si>
  <si>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</si>
  <si>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</si>
  <si>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</si>
  <si>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</si>
  <si>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</si>
  <si>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</si>
  <si>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</si>
  <si>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</si>
  <si>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</si>
  <si>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</si>
  <si>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</si>
  <si>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</si>
  <si>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</si>
  <si>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</si>
  <si>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</si>
  <si>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</si>
  <si>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</si>
  <si>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</si>
  <si>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</si>
  <si>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</si>
  <si>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</si>
  <si>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</si>
  <si>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</si>
  <si>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</si>
  <si>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</si>
  <si>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</si>
  <si>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</si>
  <si>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</si>
  <si>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</si>
  <si>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</si>
  <si>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</si>
  <si>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</si>
  <si>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</si>
  <si>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</si>
  <si>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</si>
  <si>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</si>
  <si>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</si>
  <si>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</si>
  <si>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</si>
  <si>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</si>
  <si>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</si>
  <si>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</si>
  <si>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</si>
  <si>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</si>
  <si>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</si>
  <si>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</si>
  <si>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</si>
  <si>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</si>
  <si>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</si>
  <si>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</si>
  <si>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</si>
  <si>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</si>
  <si>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</si>
  <si>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</si>
  <si>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</si>
  <si>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</si>
  <si>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</si>
  <si>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</si>
  <si>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</si>
  <si>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</si>
  <si>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</si>
  <si>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</si>
  <si>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</si>
  <si>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</si>
  <si>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</si>
  <si>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</si>
  <si>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</si>
  <si>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</si>
  <si>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</si>
  <si>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</si>
  <si>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</si>
  <si>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</si>
  <si>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</si>
  <si>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</si>
  <si>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</si>
  <si>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</si>
  <si>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</si>
  <si>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</si>
  <si>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</si>
  <si>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</si>
  <si>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</si>
  <si>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</si>
  <si>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</si>
  <si>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</si>
  <si>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</si>
  <si>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</si>
  <si>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</si>
  <si>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</si>
  <si>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</si>
  <si>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</si>
  <si>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</si>
  <si>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</si>
  <si>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</si>
  <si>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</si>
  <si>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</si>
  <si>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</si>
  <si>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</si>
  <si>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</si>
  <si>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</si>
  <si>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</si>
  <si>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</si>
  <si>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</si>
  <si>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</si>
  <si>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</si>
  <si>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</si>
  <si>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</si>
  <si>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</si>
  <si>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</si>
  <si>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</si>
  <si>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</si>
  <si>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</si>
  <si>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</si>
  <si>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</si>
  <si>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</si>
  <si>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</si>
  <si>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</si>
  <si>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</si>
  <si>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</si>
  <si>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</si>
  <si>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</si>
  <si>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</si>
  <si>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</si>
  <si>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</si>
  <si>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</si>
  <si>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</si>
  <si>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</si>
  <si>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</si>
  <si>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</si>
  <si>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</si>
  <si>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</si>
  <si>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</si>
  <si>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</si>
  <si>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</si>
  <si>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</si>
  <si>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</si>
  <si>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</si>
  <si>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</si>
  <si>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</si>
  <si>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</si>
  <si>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</si>
  <si>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</si>
  <si>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</si>
  <si>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</si>
  <si>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</si>
  <si>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</si>
  <si>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</si>
  <si>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</si>
  <si>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</si>
  <si>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</si>
  <si>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</si>
  <si>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</si>
  <si>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</si>
  <si>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</si>
  <si>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</si>
  <si>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</si>
  <si>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</si>
  <si>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</si>
  <si>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</si>
  <si>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</si>
  <si>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</si>
  <si>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</si>
  <si>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</si>
  <si>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</si>
  <si>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</si>
  <si>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</si>
  <si>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</si>
  <si>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</si>
  <si>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</si>
  <si>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</si>
  <si>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</si>
  <si>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</si>
  <si>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</si>
  <si>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</si>
  <si>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</si>
  <si>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</si>
  <si>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</si>
  <si>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</si>
  <si>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</si>
  <si>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</si>
  <si>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</si>
  <si>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</si>
  <si>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</si>
  <si>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</si>
  <si>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</si>
  <si>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</si>
  <si>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</si>
  <si>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</si>
  <si>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</si>
  <si>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</si>
  <si>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</si>
  <si>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</si>
  <si>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</si>
  <si>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</si>
  <si>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</si>
  <si>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</si>
  <si>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</si>
  <si>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</si>
  <si>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</si>
  <si>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</si>
  <si>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</si>
  <si>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</si>
  <si>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</si>
  <si>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</si>
  <si>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</si>
  <si>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</si>
  <si>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</si>
  <si>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</si>
  <si>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</si>
  <si>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</si>
  <si>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</si>
  <si>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</si>
  <si>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</si>
  <si>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</si>
  <si>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</si>
  <si>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</si>
  <si>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</si>
  <si>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</si>
  <si>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</si>
  <si>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</si>
  <si>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</si>
  <si>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</si>
  <si>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</si>
  <si>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</si>
  <si>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</si>
  <si>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</si>
  <si>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</si>
  <si>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</si>
  <si>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</si>
  <si>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</si>
  <si>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</si>
  <si>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</si>
  <si>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</si>
  <si>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</si>
  <si>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</si>
  <si>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</si>
  <si>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</si>
  <si>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</si>
  <si>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</si>
  <si>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</si>
  <si>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</si>
  <si>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</si>
  <si>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</si>
  <si>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</si>
  <si>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</si>
  <si>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</si>
  <si>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</si>
  <si>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</si>
  <si>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</si>
  <si>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</si>
  <si>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</si>
  <si>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</si>
  <si>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</si>
  <si>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</si>
  <si>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</si>
  <si>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</si>
  <si>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</si>
  <si>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</si>
  <si>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</si>
  <si>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</si>
  <si>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</si>
  <si>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</si>
  <si>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</si>
  <si>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</si>
  <si>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</si>
  <si>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</si>
  <si>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</si>
  <si>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</si>
  <si>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</si>
  <si>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</si>
  <si>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</si>
  <si>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</si>
  <si>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</si>
  <si>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</si>
  <si>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</si>
  <si>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</si>
  <si>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</si>
  <si>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</si>
  <si>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</si>
  <si>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</si>
  <si>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</si>
  <si>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</si>
  <si>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</si>
  <si>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</si>
  <si>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</si>
  <si>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</si>
  <si>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</si>
  <si>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</si>
  <si>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</si>
  <si>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</si>
  <si>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</si>
  <si>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</si>
  <si>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</si>
  <si>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</si>
  <si>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</si>
  <si>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</si>
  <si>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</si>
  <si>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</si>
  <si>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</si>
  <si>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</si>
  <si>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</si>
  <si>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</si>
  <si>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</si>
  <si>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</si>
  <si>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</si>
  <si>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</si>
  <si>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Total_Sales</t>
  </si>
  <si>
    <t>Order_Year</t>
  </si>
  <si>
    <t>Order_Month</t>
  </si>
  <si>
    <t>Total_Orders</t>
  </si>
  <si>
    <t>Average_Order_Value</t>
  </si>
  <si>
    <t>Check</t>
  </si>
  <si>
    <t xml:space="preserve"> </t>
  </si>
  <si>
    <t>Row Labels</t>
  </si>
  <si>
    <t>Grand Total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</si>
  <si>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</si>
  <si>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</si>
  <si>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</si>
  <si>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</si>
  <si>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</si>
  <si>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</si>
  <si>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</si>
  <si>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</si>
  <si>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</si>
  <si>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</si>
  <si>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</si>
  <si>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</si>
  <si>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</si>
  <si>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</si>
  <si>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</si>
  <si>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</si>
  <si>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</si>
  <si>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Years (Order_Date)</t>
  </si>
  <si>
    <t>Months (Order_Date)</t>
  </si>
  <si>
    <t>Total</t>
  </si>
  <si>
    <t>(blank)</t>
  </si>
  <si>
    <t>1. Sales Performance</t>
  </si>
  <si>
    <t>1-1. Total Sales</t>
  </si>
  <si>
    <t>1-2. Monthly sales trend</t>
  </si>
  <si>
    <t>1-3. Top 10 customers</t>
  </si>
  <si>
    <t>1-4. Top 10 products</t>
  </si>
  <si>
    <t>1-5. Average order value</t>
  </si>
  <si>
    <t>2. Profitability Analysis</t>
  </si>
  <si>
    <t>2-1. Category profitability</t>
  </si>
  <si>
    <t>2-2. Loss-making products</t>
  </si>
  <si>
    <t>2-3. Discount impact on profit</t>
  </si>
  <si>
    <t>3. Regional analysis</t>
  </si>
  <si>
    <t>3-1. Region sales &amp; profit</t>
  </si>
  <si>
    <t>3-2. Top states</t>
  </si>
  <si>
    <t>4. Product Category analysis</t>
  </si>
  <si>
    <t>4-1. Sub-category</t>
  </si>
  <si>
    <t>4-2. Best selling</t>
  </si>
  <si>
    <t>5. Customer Segment analysis</t>
  </si>
  <si>
    <t>5-1. Segment performance</t>
  </si>
  <si>
    <t>5-2. Average customer spending</t>
  </si>
  <si>
    <t>Total_Profit</t>
  </si>
  <si>
    <t>SQL</t>
  </si>
  <si>
    <t>Excel</t>
  </si>
  <si>
    <t>Bretford √¨Just In Time√Æ Height-Adjustable Multi-Task Work Tables</t>
  </si>
  <si>
    <t>Hon 2090 √¨Pillow Soft√Æ Series Mid Back Swivel/Tilt Chairs</t>
  </si>
  <si>
    <t>Average_Profit</t>
  </si>
  <si>
    <t>Profit_Margin_Percentage</t>
  </si>
  <si>
    <t>Number_of_Orders</t>
  </si>
  <si>
    <t>total_sales</t>
  </si>
  <si>
    <t>total_profit</t>
  </si>
  <si>
    <t>total_quantity</t>
  </si>
  <si>
    <t>Order_Times</t>
  </si>
  <si>
    <t>Average_Spending</t>
  </si>
  <si>
    <t>Total_Quantity</t>
  </si>
  <si>
    <t>Q3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</si>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</sst>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4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pivotButton="1"/>
    <xf numFmtId="40" fontId="0" fillId="0" borderId="0" xfId="0" applyNumberFormat="1"/>
    <xf numFmtId="1" fontId="19" fillId="0" borderId="0" xfId="0" applyNumberFormat="1" applyFont="1"/>
    <xf numFmtId="0" fontId="21" fillId="0" borderId="0" xfId="0" applyFont="1"/>
    <xf numFmtId="1" fontId="21" fillId="0" borderId="0" xfId="0" applyNumberFormat="1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el Chen" refreshedDate="46178.597720949074" createdVersion="8" refreshedVersion="8" minRefreshableVersion="3" recordCount="9994" xr:uid="{3232A9C6-6C27-354C-9B04-81A48A0F3E77}">
  <cacheSource type="worksheet">
    <worksheetSource ref="A1:U9995" sheet="Data"/>
  </cacheSource>
  <cacheFields count="24">
    <cacheField name="Row_ID" numFmtId="0">
      <sharedItems containsSemiMixedTypes="0" containsString="0" containsNumber="1" containsInteger="1" minValue="1" maxValue="9994"/>
    </cacheField>
    <cacheField name="Order_ID" numFmtId="0">
      <sharedItems/>
    </cacheField>
    <cacheField name="Order_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_Date" numFmtId="14">
      <sharedItems containsSemiMixedTypes="0" containsNonDate="0" containsDate="1" containsString="0" minDate="2014-01-07T00:00:00" maxDate="2018-01-06T00:00:00"/>
    </cacheField>
    <cacheField name="Ship_Mode" numFmtId="0">
      <sharedItems/>
    </cacheField>
    <cacheField name="Customer_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_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ˆ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ˆ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¸hler"/>
        <s v="Roland Fjeld"/>
        <s v="Yoseph Carroll"/>
        <s v="Debra Catini"/>
        <s v="Christine Phan"/>
        <s v="Barry Franzˆ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‰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ˆ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_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/>
    </cacheField>
    <cacheField name="Sub_Category" numFmtId="0">
      <sharedItems/>
    </cacheField>
    <cacheField name="Product_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†phone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†8GB Mini TravelDrive USB 2.0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†8gb Micro Traveldrive Usb 2.0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†Phone Headset†with In-line Volume - M214C"/>
        <s v="Anker Astro 15000mAh USB Portable Charger"/>
        <s v="GBC Prestige Therm-A-Bind Covers"/>
        <s v="Belkin 7 Outlet SurgeMaster Surge Protector with Phone Protection"/>
        <s v="Jabra BIZ 2300 Duo QD Duo Corded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î x 11î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†Secure+ Hardware Encrypted USB 2.0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ìImportant Messageî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ìPillow Softî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î x 11î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ìSnapî Scratch Pad Binder Tool for Ring Binders"/>
        <s v="Staple remover"/>
        <s v="Pizazz Global Quick File"/>
        <s v="Xerox 1930"/>
        <s v="File Shuttle I and Handi-File"/>
        <s v="NETGEAR AC1750 Dual Band Gigabit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†6101 Series -†Keyboard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†USB 2.0 Swivel†Flash Drive†USB†flash drive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†16GB Mini TravelDrive USB 2.0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†Office Telephone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ìJust In Timeî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†32GB Pocket Pro USB 3.0†Flash Drive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ÈsumÈ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†Flash Drive Imation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î x 11î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†MX Performance Wireless Mouse"/>
        <s v="Newell 337"/>
        <s v="Logitech B530 USB†Headset†-†headset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æî x 11î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†Headset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î x 11î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†Telephone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†Clip USB†flash drive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†headset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†Secure†Drive†+ Hardware Encrypted USB†flash drive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†KT800P2 -†Keyboard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†KT400U2 -†Keyboard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†phone"/>
        <s v="Binney &amp; Smith inkTank Desk Highlighter, Chisel Tip, Yellow, 12/Box"/>
        <s v="Speediset Carbonless Redi-Letter 7&quot; x 8 1/2&quot;"/>
        <s v="Xerox 204"/>
        <s v="KeyTronic†E03601U1 -†Keyboard†- Beige"/>
        <s v="Imation Bio 2GB USB†Flash Drive Imation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†Swivel†Flash Drive†USB†flash drive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†Phone†7961G VoIP†phone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†30456 USB†Flash Drive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‡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ìWhile You Were Outî Hardbound Telephone Message Book"/>
        <s v="Kingston Digital DataTraveler 64GB USB 2.0"/>
        <s v="GBC VeloBinder Strips"/>
        <s v="Xerox 1963"/>
        <s v="Logitech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†Telephones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_Date)" numFmtId="0" databaseField="0">
      <fieldGroup base="2">
        <rangePr groupBy="months" startDate="2014-01-03T00:00:00" endDate="2017-12-31T00:00:00"/>
        <groupItems count="14">
          <s v="&lt;1/3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7"/>
        </groupItems>
      </fieldGroup>
    </cacheField>
    <cacheField name="Quarters (Order_Date)" numFmtId="0" databaseField="0">
      <fieldGroup base="2">
        <rangePr groupBy="quarters" startDate="2014-01-03T00:00:00" endDate="2017-12-31T00:00:00"/>
        <groupItems count="6">
          <s v="&lt;1/3/14"/>
          <s v="Qtr1"/>
          <s v="Qtr2"/>
          <s v="Qtr3"/>
          <s v="Qtr4"/>
          <s v="&gt;12/31/17"/>
        </groupItems>
      </fieldGroup>
    </cacheField>
    <cacheField name="Years (Order_Date)" numFmtId="0" databaseField="0">
      <fieldGroup base="2">
        <rangePr groupBy="years" startDate="2014-01-03T00:00:00" endDate="2017-12-31T00:00:00"/>
        <groupItems count="6">
          <s v="&lt;1/3/14"/>
          <s v="2014"/>
          <s v="2015"/>
          <s v="2016"/>
          <s v="2017"/>
          <s v="&gt;12/31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x v="0"/>
    <x v="0"/>
    <s v="Consumer"/>
    <s v="United States"/>
    <s v="Henderson"/>
    <s v="Kentucky"/>
    <n v="42420"/>
    <s v="South"/>
    <x v="0"/>
    <s v="Furniture"/>
    <s v="Bookcases"/>
    <x v="0"/>
    <x v="0"/>
    <n v="2"/>
    <n v="0"/>
    <n v="41.913600000000002"/>
  </r>
  <r>
    <n v="2"/>
    <s v="CA-2016-152156"/>
    <x v="0"/>
    <d v="2016-11-11T00:00:00"/>
    <s v="Second Class"/>
    <x v="0"/>
    <x v="0"/>
    <s v="Consumer"/>
    <s v="United States"/>
    <s v="Henderson"/>
    <s v="Kentucky"/>
    <n v="42420"/>
    <s v="South"/>
    <x v="1"/>
    <s v="Furniture"/>
    <s v="Chairs"/>
    <x v="1"/>
    <x v="1"/>
    <n v="3"/>
    <n v="0"/>
    <n v="219.58199999999999"/>
  </r>
  <r>
    <n v="3"/>
    <s v="CA-2016-138688"/>
    <x v="1"/>
    <d v="2016-06-16T00:00:00"/>
    <s v="Second Class"/>
    <x v="1"/>
    <x v="1"/>
    <s v="Corporate"/>
    <s v="United States"/>
    <s v="Los Angeles"/>
    <s v="California"/>
    <n v="90036"/>
    <s v="West"/>
    <x v="2"/>
    <s v="Office Supplies"/>
    <s v="Labels"/>
    <x v="2"/>
    <x v="2"/>
    <n v="2"/>
    <n v="0"/>
    <n v="6.8714000000000004"/>
  </r>
  <r>
    <n v="4"/>
    <s v="US-2015-108966"/>
    <x v="2"/>
    <d v="2015-10-18T00:00:00"/>
    <s v="Standard Class"/>
    <x v="2"/>
    <x v="2"/>
    <s v="Consumer"/>
    <s v="United States"/>
    <s v="Fort Lauderdale"/>
    <s v="Florida"/>
    <n v="33311"/>
    <s v="South"/>
    <x v="3"/>
    <s v="Furniture"/>
    <s v="Tables"/>
    <x v="3"/>
    <x v="3"/>
    <n v="5"/>
    <n v="0.45"/>
    <n v="-383.03100000000001"/>
  </r>
  <r>
    <n v="5"/>
    <s v="US-2015-108966"/>
    <x v="2"/>
    <d v="2015-10-18T00:00:00"/>
    <s v="Standard Class"/>
    <x v="2"/>
    <x v="2"/>
    <s v="Consumer"/>
    <s v="United States"/>
    <s v="Fort Lauderdale"/>
    <s v="Florida"/>
    <n v="33311"/>
    <s v="South"/>
    <x v="4"/>
    <s v="Office Supplies"/>
    <s v="Storage"/>
    <x v="4"/>
    <x v="4"/>
    <n v="2"/>
    <n v="0.2"/>
    <n v="2.5164"/>
  </r>
  <r>
    <n v="6"/>
    <s v="CA-2014-115812"/>
    <x v="3"/>
    <d v="2014-06-14T00:00:00"/>
    <s v="Standard Class"/>
    <x v="3"/>
    <x v="3"/>
    <s v="Consumer"/>
    <s v="United States"/>
    <s v="Los Angeles"/>
    <s v="California"/>
    <n v="90032"/>
    <s v="West"/>
    <x v="5"/>
    <s v="Furniture"/>
    <s v="Furnishings"/>
    <x v="5"/>
    <x v="5"/>
    <n v="7"/>
    <n v="0"/>
    <n v="14.1694"/>
  </r>
  <r>
    <n v="7"/>
    <s v="CA-2014-115812"/>
    <x v="3"/>
    <d v="2014-06-14T00:00:00"/>
    <s v="Standard Class"/>
    <x v="3"/>
    <x v="3"/>
    <s v="Consumer"/>
    <s v="United States"/>
    <s v="Los Angeles"/>
    <s v="California"/>
    <n v="90032"/>
    <s v="West"/>
    <x v="6"/>
    <s v="Office Supplies"/>
    <s v="Art"/>
    <x v="6"/>
    <x v="6"/>
    <n v="4"/>
    <n v="0"/>
    <n v="1.9656"/>
  </r>
  <r>
    <n v="8"/>
    <s v="CA-2014-115812"/>
    <x v="3"/>
    <d v="2014-06-14T00:00:00"/>
    <s v="Standard Class"/>
    <x v="3"/>
    <x v="3"/>
    <s v="Consumer"/>
    <s v="United States"/>
    <s v="Los Angeles"/>
    <s v="California"/>
    <n v="90032"/>
    <s v="West"/>
    <x v="7"/>
    <s v="Technology"/>
    <s v="Phones"/>
    <x v="7"/>
    <x v="7"/>
    <n v="6"/>
    <n v="0.2"/>
    <n v="90.715199999999996"/>
  </r>
  <r>
    <n v="9"/>
    <s v="CA-2014-115812"/>
    <x v="3"/>
    <d v="2014-06-14T00:00:00"/>
    <s v="Standard Class"/>
    <x v="3"/>
    <x v="3"/>
    <s v="Consumer"/>
    <s v="United States"/>
    <s v="Los Angeles"/>
    <s v="California"/>
    <n v="90032"/>
    <s v="West"/>
    <x v="8"/>
    <s v="Office Supplies"/>
    <s v="Binders"/>
    <x v="8"/>
    <x v="8"/>
    <n v="3"/>
    <n v="0.2"/>
    <n v="5.7824999999999998"/>
  </r>
  <r>
    <n v="10"/>
    <s v="CA-2014-115812"/>
    <x v="3"/>
    <d v="2014-06-14T00:00:00"/>
    <s v="Standard Class"/>
    <x v="3"/>
    <x v="3"/>
    <s v="Consumer"/>
    <s v="United States"/>
    <s v="Los Angeles"/>
    <s v="California"/>
    <n v="90032"/>
    <s v="West"/>
    <x v="9"/>
    <s v="Office Supplies"/>
    <s v="Appliances"/>
    <x v="9"/>
    <x v="9"/>
    <n v="5"/>
    <n v="0"/>
    <n v="34.47"/>
  </r>
  <r>
    <n v="11"/>
    <s v="CA-2014-115812"/>
    <x v="3"/>
    <d v="2014-06-14T00:00:00"/>
    <s v="Standard Class"/>
    <x v="3"/>
    <x v="3"/>
    <s v="Consumer"/>
    <s v="United States"/>
    <s v="Los Angeles"/>
    <s v="California"/>
    <n v="90032"/>
    <s v="West"/>
    <x v="10"/>
    <s v="Furniture"/>
    <s v="Tables"/>
    <x v="10"/>
    <x v="10"/>
    <n v="9"/>
    <n v="0.2"/>
    <n v="85.309200000000004"/>
  </r>
  <r>
    <n v="12"/>
    <s v="CA-2014-115812"/>
    <x v="3"/>
    <d v="2014-06-14T00:00:00"/>
    <s v="Standard Class"/>
    <x v="3"/>
    <x v="3"/>
    <s v="Consumer"/>
    <s v="United States"/>
    <s v="Los Angeles"/>
    <s v="California"/>
    <n v="90032"/>
    <s v="West"/>
    <x v="11"/>
    <s v="Technology"/>
    <s v="Phones"/>
    <x v="11"/>
    <x v="11"/>
    <n v="4"/>
    <n v="0.2"/>
    <n v="68.356800000000007"/>
  </r>
  <r>
    <n v="13"/>
    <s v="CA-2017-114412"/>
    <x v="4"/>
    <d v="2017-04-20T00:00:00"/>
    <s v="Standard Class"/>
    <x v="4"/>
    <x v="4"/>
    <s v="Consumer"/>
    <s v="United States"/>
    <s v="Concord"/>
    <s v="North Carolina"/>
    <n v="28027"/>
    <s v="South"/>
    <x v="12"/>
    <s v="Office Supplies"/>
    <s v="Paper"/>
    <x v="12"/>
    <x v="12"/>
    <n v="3"/>
    <n v="0.2"/>
    <n v="5.4432"/>
  </r>
  <r>
    <n v="14"/>
    <s v="CA-2016-161389"/>
    <x v="5"/>
    <d v="2016-12-10T00:00:00"/>
    <s v="Standard Class"/>
    <x v="5"/>
    <x v="5"/>
    <s v="Consumer"/>
    <s v="United States"/>
    <s v="Seattle"/>
    <s v="Washington"/>
    <n v="98103"/>
    <s v="West"/>
    <x v="13"/>
    <s v="Office Supplies"/>
    <s v="Binders"/>
    <x v="13"/>
    <x v="13"/>
    <n v="3"/>
    <n v="0.2"/>
    <n v="132.59219999999999"/>
  </r>
  <r>
    <n v="15"/>
    <s v="US-2015-118983"/>
    <x v="6"/>
    <d v="2015-11-26T00:00:00"/>
    <s v="Standard Class"/>
    <x v="6"/>
    <x v="6"/>
    <s v="Home Office"/>
    <s v="United States"/>
    <s v="Fort Worth"/>
    <s v="Texas"/>
    <n v="76106"/>
    <s v="Central"/>
    <x v="14"/>
    <s v="Office Supplies"/>
    <s v="Appliances"/>
    <x v="14"/>
    <x v="14"/>
    <n v="5"/>
    <n v="0.8"/>
    <n v="-123.858"/>
  </r>
  <r>
    <n v="16"/>
    <s v="US-2015-118983"/>
    <x v="6"/>
    <d v="2015-11-26T00:00:00"/>
    <s v="Standard Class"/>
    <x v="6"/>
    <x v="6"/>
    <s v="Home Office"/>
    <s v="United States"/>
    <s v="Fort Worth"/>
    <s v="Texas"/>
    <n v="76106"/>
    <s v="Central"/>
    <x v="15"/>
    <s v="Office Supplies"/>
    <s v="Binders"/>
    <x v="15"/>
    <x v="15"/>
    <n v="3"/>
    <n v="0.8"/>
    <n v="-3.8159999999999998"/>
  </r>
  <r>
    <n v="17"/>
    <s v="CA-2014-105893"/>
    <x v="7"/>
    <d v="2014-11-18T00:00:00"/>
    <s v="Standard Class"/>
    <x v="7"/>
    <x v="7"/>
    <s v="Consumer"/>
    <s v="United States"/>
    <s v="Madison"/>
    <s v="Wisconsin"/>
    <n v="53711"/>
    <s v="Central"/>
    <x v="16"/>
    <s v="Office Supplies"/>
    <s v="Storage"/>
    <x v="16"/>
    <x v="16"/>
    <n v="6"/>
    <n v="0"/>
    <n v="13.317600000000001"/>
  </r>
  <r>
    <n v="18"/>
    <s v="CA-2014-167164"/>
    <x v="8"/>
    <d v="2014-05-15T00:00:00"/>
    <s v="Second Class"/>
    <x v="8"/>
    <x v="8"/>
    <s v="Consumer"/>
    <s v="United States"/>
    <s v="West Jordan"/>
    <s v="Utah"/>
    <n v="84084"/>
    <s v="West"/>
    <x v="17"/>
    <s v="Office Supplies"/>
    <s v="Storage"/>
    <x v="17"/>
    <x v="17"/>
    <n v="2"/>
    <n v="0"/>
    <n v="9.99"/>
  </r>
  <r>
    <n v="19"/>
    <s v="CA-2014-143336"/>
    <x v="9"/>
    <d v="2014-09-01T00:00:00"/>
    <s v="Second Class"/>
    <x v="9"/>
    <x v="9"/>
    <s v="Consumer"/>
    <s v="United States"/>
    <s v="San Francisco"/>
    <s v="California"/>
    <n v="94109"/>
    <s v="West"/>
    <x v="18"/>
    <s v="Office Supplies"/>
    <s v="Art"/>
    <x v="18"/>
    <x v="18"/>
    <n v="2"/>
    <n v="0"/>
    <n v="2.4824000000000002"/>
  </r>
  <r>
    <n v="20"/>
    <s v="CA-2014-143336"/>
    <x v="9"/>
    <d v="2014-09-01T00:00:00"/>
    <s v="Second Class"/>
    <x v="9"/>
    <x v="9"/>
    <s v="Consumer"/>
    <s v="United States"/>
    <s v="San Francisco"/>
    <s v="California"/>
    <n v="94109"/>
    <s v="West"/>
    <x v="19"/>
    <s v="Technology"/>
    <s v="Phones"/>
    <x v="19"/>
    <x v="19"/>
    <n v="3"/>
    <n v="0.2"/>
    <n v="16.010999999999999"/>
  </r>
  <r>
    <n v="21"/>
    <s v="CA-2014-143336"/>
    <x v="9"/>
    <d v="2014-09-01T00:00:00"/>
    <s v="Second Class"/>
    <x v="9"/>
    <x v="9"/>
    <s v="Consumer"/>
    <s v="United States"/>
    <s v="San Francisco"/>
    <s v="California"/>
    <n v="94109"/>
    <s v="West"/>
    <x v="20"/>
    <s v="Office Supplies"/>
    <s v="Binders"/>
    <x v="20"/>
    <x v="20"/>
    <n v="4"/>
    <n v="0.2"/>
    <n v="7.3840000000000003"/>
  </r>
  <r>
    <n v="22"/>
    <s v="CA-2016-137330"/>
    <x v="10"/>
    <d v="2016-12-13T00:00:00"/>
    <s v="Standard Class"/>
    <x v="10"/>
    <x v="10"/>
    <s v="Corporate"/>
    <s v="United States"/>
    <s v="Fremont"/>
    <s v="Nebraska"/>
    <n v="68025"/>
    <s v="Central"/>
    <x v="21"/>
    <s v="Office Supplies"/>
    <s v="Art"/>
    <x v="21"/>
    <x v="21"/>
    <n v="7"/>
    <n v="0"/>
    <n v="5.0595999999999997"/>
  </r>
  <r>
    <n v="23"/>
    <s v="CA-2016-137330"/>
    <x v="10"/>
    <d v="2016-12-13T00:00:00"/>
    <s v="Standard Class"/>
    <x v="10"/>
    <x v="10"/>
    <s v="Corporate"/>
    <s v="United States"/>
    <s v="Fremont"/>
    <s v="Nebraska"/>
    <n v="68025"/>
    <s v="Central"/>
    <x v="22"/>
    <s v="Office Supplies"/>
    <s v="Appliances"/>
    <x v="22"/>
    <x v="22"/>
    <n v="7"/>
    <n v="0"/>
    <n v="15.6884"/>
  </r>
  <r>
    <n v="24"/>
    <s v="US-2017-156909"/>
    <x v="11"/>
    <d v="2017-07-18T00:00:00"/>
    <s v="Second Class"/>
    <x v="11"/>
    <x v="11"/>
    <s v="Consumer"/>
    <s v="United States"/>
    <s v="Philadelphia"/>
    <s v="Pennsylvania"/>
    <n v="19140"/>
    <s v="East"/>
    <x v="23"/>
    <s v="Furniture"/>
    <s v="Chairs"/>
    <x v="23"/>
    <x v="23"/>
    <n v="2"/>
    <n v="0.3"/>
    <n v="-1.0196000000000001"/>
  </r>
  <r>
    <n v="25"/>
    <s v="CA-2015-106320"/>
    <x v="12"/>
    <d v="2015-09-30T00:00:00"/>
    <s v="Standard Class"/>
    <x v="12"/>
    <x v="12"/>
    <s v="Consumer"/>
    <s v="United States"/>
    <s v="Orem"/>
    <s v="Utah"/>
    <n v="84057"/>
    <s v="West"/>
    <x v="3"/>
    <s v="Furniture"/>
    <s v="Tables"/>
    <x v="3"/>
    <x v="24"/>
    <n v="3"/>
    <n v="0"/>
    <n v="240.26490000000001"/>
  </r>
  <r>
    <n v="26"/>
    <s v="CA-2016-121755"/>
    <x v="13"/>
    <d v="2016-01-20T00:00:00"/>
    <s v="Second Class"/>
    <x v="13"/>
    <x v="13"/>
    <s v="Consumer"/>
    <s v="United States"/>
    <s v="Los Angeles"/>
    <s v="California"/>
    <n v="90049"/>
    <s v="West"/>
    <x v="24"/>
    <s v="Office Supplies"/>
    <s v="Binders"/>
    <x v="24"/>
    <x v="25"/>
    <n v="2"/>
    <n v="0.2"/>
    <n v="4.2224000000000004"/>
  </r>
  <r>
    <n v="27"/>
    <s v="CA-2016-121755"/>
    <x v="13"/>
    <d v="2016-01-20T00:00:00"/>
    <s v="Second Class"/>
    <x v="13"/>
    <x v="13"/>
    <s v="Consumer"/>
    <s v="United States"/>
    <s v="Los Angeles"/>
    <s v="California"/>
    <n v="90049"/>
    <s v="West"/>
    <x v="25"/>
    <s v="Technology"/>
    <s v="Accessories"/>
    <x v="25"/>
    <x v="26"/>
    <n v="3"/>
    <n v="0"/>
    <n v="11.774100000000001"/>
  </r>
  <r>
    <n v="28"/>
    <s v="US-2015-150630"/>
    <x v="14"/>
    <d v="2015-09-21T00:00:00"/>
    <s v="Standard Class"/>
    <x v="14"/>
    <x v="14"/>
    <s v="Consumer"/>
    <s v="United States"/>
    <s v="Philadelphia"/>
    <s v="Pennsylvania"/>
    <n v="19140"/>
    <s v="East"/>
    <x v="26"/>
    <s v="Furniture"/>
    <s v="Bookcases"/>
    <x v="26"/>
    <x v="27"/>
    <n v="7"/>
    <n v="0.5"/>
    <n v="-1665.0522000000001"/>
  </r>
  <r>
    <n v="29"/>
    <s v="US-2015-150630"/>
    <x v="14"/>
    <d v="2015-09-21T00:00:00"/>
    <s v="Standard Class"/>
    <x v="14"/>
    <x v="14"/>
    <s v="Consumer"/>
    <s v="United States"/>
    <s v="Philadelphia"/>
    <s v="Pennsylvania"/>
    <n v="19140"/>
    <s v="East"/>
    <x v="27"/>
    <s v="Office Supplies"/>
    <s v="Binders"/>
    <x v="27"/>
    <x v="28"/>
    <n v="2"/>
    <n v="0.7"/>
    <n v="-7.0532000000000004"/>
  </r>
  <r>
    <n v="30"/>
    <s v="US-2015-150630"/>
    <x v="14"/>
    <d v="2015-09-21T00:00:00"/>
    <s v="Standard Class"/>
    <x v="14"/>
    <x v="14"/>
    <s v="Consumer"/>
    <s v="United States"/>
    <s v="Philadelphia"/>
    <s v="Pennsylvania"/>
    <n v="19140"/>
    <s v="East"/>
    <x v="28"/>
    <s v="Furniture"/>
    <s v="Furnishings"/>
    <x v="28"/>
    <x v="29"/>
    <n v="3"/>
    <n v="0.2"/>
    <n v="15.525"/>
  </r>
  <r>
    <n v="31"/>
    <s v="US-2015-150630"/>
    <x v="14"/>
    <d v="2015-09-21T00:00:00"/>
    <s v="Standard Class"/>
    <x v="14"/>
    <x v="14"/>
    <s v="Consumer"/>
    <s v="United States"/>
    <s v="Philadelphia"/>
    <s v="Pennsylvania"/>
    <n v="19140"/>
    <s v="East"/>
    <x v="29"/>
    <s v="Office Supplies"/>
    <s v="Envelopes"/>
    <x v="29"/>
    <x v="30"/>
    <n v="2"/>
    <n v="0.2"/>
    <n v="1.1015999999999999"/>
  </r>
  <r>
    <n v="32"/>
    <s v="US-2015-150630"/>
    <x v="14"/>
    <d v="2015-09-21T00:00:00"/>
    <s v="Standard Class"/>
    <x v="14"/>
    <x v="14"/>
    <s v="Consumer"/>
    <s v="United States"/>
    <s v="Philadelphia"/>
    <s v="Pennsylvania"/>
    <n v="19140"/>
    <s v="East"/>
    <x v="30"/>
    <s v="Office Supplies"/>
    <s v="Art"/>
    <x v="30"/>
    <x v="31"/>
    <n v="6"/>
    <n v="0.2"/>
    <n v="9.7091999999999992"/>
  </r>
  <r>
    <n v="33"/>
    <s v="US-2015-150630"/>
    <x v="14"/>
    <d v="2015-09-21T00:00:00"/>
    <s v="Standard Class"/>
    <x v="14"/>
    <x v="14"/>
    <s v="Consumer"/>
    <s v="United States"/>
    <s v="Philadelphia"/>
    <s v="Pennsylvania"/>
    <n v="19140"/>
    <s v="East"/>
    <x v="31"/>
    <s v="Office Supplies"/>
    <s v="Binders"/>
    <x v="31"/>
    <x v="32"/>
    <n v="6"/>
    <n v="0.7"/>
    <n v="-5.7149999999999999"/>
  </r>
  <r>
    <n v="34"/>
    <s v="US-2015-150630"/>
    <x v="14"/>
    <d v="2015-09-21T00:00:00"/>
    <s v="Standard Class"/>
    <x v="14"/>
    <x v="14"/>
    <s v="Consumer"/>
    <s v="United States"/>
    <s v="Philadelphia"/>
    <s v="Pennsylvania"/>
    <n v="19140"/>
    <s v="East"/>
    <x v="32"/>
    <s v="Office Supplies"/>
    <s v="Art"/>
    <x v="32"/>
    <x v="33"/>
    <n v="2"/>
    <n v="0.2"/>
    <n v="3.5459999999999998"/>
  </r>
  <r>
    <n v="35"/>
    <s v="CA-2017-107727"/>
    <x v="15"/>
    <d v="2017-10-23T00:00:00"/>
    <s v="Second Class"/>
    <x v="15"/>
    <x v="15"/>
    <s v="Home Office"/>
    <s v="United States"/>
    <s v="Houston"/>
    <s v="Texas"/>
    <n v="77095"/>
    <s v="Central"/>
    <x v="33"/>
    <s v="Office Supplies"/>
    <s v="Paper"/>
    <x v="33"/>
    <x v="34"/>
    <n v="3"/>
    <n v="0.2"/>
    <n v="9.9467999999999996"/>
  </r>
  <r>
    <n v="36"/>
    <s v="CA-2016-117590"/>
    <x v="16"/>
    <d v="2016-12-10T00:00:00"/>
    <s v="First Class"/>
    <x v="16"/>
    <x v="16"/>
    <s v="Corporate"/>
    <s v="United States"/>
    <s v="Richardson"/>
    <s v="Texas"/>
    <n v="75080"/>
    <s v="Central"/>
    <x v="34"/>
    <s v="Technology"/>
    <s v="Phones"/>
    <x v="34"/>
    <x v="35"/>
    <n v="7"/>
    <n v="0.2"/>
    <n v="123.47369999999999"/>
  </r>
  <r>
    <n v="37"/>
    <s v="CA-2016-117590"/>
    <x v="16"/>
    <d v="2016-12-10T00:00:00"/>
    <s v="First Class"/>
    <x v="16"/>
    <x v="16"/>
    <s v="Corporate"/>
    <s v="United States"/>
    <s v="Richardson"/>
    <s v="Texas"/>
    <n v="75080"/>
    <s v="Central"/>
    <x v="35"/>
    <s v="Furniture"/>
    <s v="Furnishings"/>
    <x v="35"/>
    <x v="36"/>
    <n v="5"/>
    <n v="0.6"/>
    <n v="-147.96299999999999"/>
  </r>
  <r>
    <n v="38"/>
    <s v="CA-2015-117415"/>
    <x v="17"/>
    <d v="2015-12-31T00:00:00"/>
    <s v="Standard Class"/>
    <x v="17"/>
    <x v="17"/>
    <s v="Home Office"/>
    <s v="United States"/>
    <s v="Houston"/>
    <s v="Texas"/>
    <n v="77041"/>
    <s v="Central"/>
    <x v="36"/>
    <s v="Office Supplies"/>
    <s v="Envelopes"/>
    <x v="36"/>
    <x v="37"/>
    <n v="9"/>
    <n v="0.2"/>
    <n v="35.414999999999999"/>
  </r>
  <r>
    <n v="39"/>
    <s v="CA-2015-117415"/>
    <x v="17"/>
    <d v="2015-12-31T00:00:00"/>
    <s v="Standard Class"/>
    <x v="17"/>
    <x v="17"/>
    <s v="Home Office"/>
    <s v="United States"/>
    <s v="Houston"/>
    <s v="Texas"/>
    <n v="77041"/>
    <s v="Central"/>
    <x v="37"/>
    <s v="Furniture"/>
    <s v="Bookcases"/>
    <x v="37"/>
    <x v="38"/>
    <n v="3"/>
    <n v="0.32"/>
    <n v="-46.976399999999998"/>
  </r>
  <r>
    <n v="40"/>
    <s v="CA-2015-117415"/>
    <x v="17"/>
    <d v="2015-12-31T00:00:00"/>
    <s v="Standard Class"/>
    <x v="17"/>
    <x v="17"/>
    <s v="Home Office"/>
    <s v="United States"/>
    <s v="Houston"/>
    <s v="Texas"/>
    <n v="77041"/>
    <s v="Central"/>
    <x v="38"/>
    <s v="Furniture"/>
    <s v="Chairs"/>
    <x v="38"/>
    <x v="39"/>
    <n v="3"/>
    <n v="0.3"/>
    <n v="-15.147"/>
  </r>
  <r>
    <n v="41"/>
    <s v="CA-2015-117415"/>
    <x v="17"/>
    <d v="2015-12-31T00:00:00"/>
    <s v="Standard Class"/>
    <x v="17"/>
    <x v="17"/>
    <s v="Home Office"/>
    <s v="United States"/>
    <s v="Houston"/>
    <s v="Texas"/>
    <n v="77041"/>
    <s v="Central"/>
    <x v="39"/>
    <s v="Technology"/>
    <s v="Phones"/>
    <x v="39"/>
    <x v="40"/>
    <n v="4"/>
    <n v="0.2"/>
    <n v="41.756399999999999"/>
  </r>
  <r>
    <n v="42"/>
    <s v="CA-2017-120999"/>
    <x v="18"/>
    <d v="2017-09-15T00:00:00"/>
    <s v="Standard Class"/>
    <x v="18"/>
    <x v="18"/>
    <s v="Corporate"/>
    <s v="United States"/>
    <s v="Naperville"/>
    <s v="Illinois"/>
    <n v="60540"/>
    <s v="Central"/>
    <x v="40"/>
    <s v="Technology"/>
    <s v="Phones"/>
    <x v="40"/>
    <x v="41"/>
    <n v="4"/>
    <n v="0.2"/>
    <n v="16.5564"/>
  </r>
  <r>
    <n v="43"/>
    <s v="CA-2016-101343"/>
    <x v="19"/>
    <d v="2016-07-22T00:00:00"/>
    <s v="Standard Class"/>
    <x v="19"/>
    <x v="19"/>
    <s v="Corporate"/>
    <s v="United States"/>
    <s v="Los Angeles"/>
    <s v="California"/>
    <n v="90049"/>
    <s v="West"/>
    <x v="41"/>
    <s v="Office Supplies"/>
    <s v="Storage"/>
    <x v="41"/>
    <x v="42"/>
    <n v="2"/>
    <n v="0"/>
    <n v="3.8940000000000001"/>
  </r>
  <r>
    <n v="44"/>
    <s v="CA-2017-139619"/>
    <x v="20"/>
    <d v="2017-09-23T00:00:00"/>
    <s v="Standard Class"/>
    <x v="20"/>
    <x v="20"/>
    <s v="Corporate"/>
    <s v="United States"/>
    <s v="Melbourne"/>
    <s v="Florida"/>
    <n v="32935"/>
    <s v="South"/>
    <x v="42"/>
    <s v="Office Supplies"/>
    <s v="Storage"/>
    <x v="42"/>
    <x v="43"/>
    <n v="2"/>
    <n v="0.2"/>
    <n v="9.5616000000000003"/>
  </r>
  <r>
    <n v="45"/>
    <s v="CA-2016-118255"/>
    <x v="21"/>
    <d v="2016-03-13T00:00:00"/>
    <s v="First Class"/>
    <x v="21"/>
    <x v="21"/>
    <s v="Corporate"/>
    <s v="United States"/>
    <s v="Eagan"/>
    <s v="Minnesota"/>
    <n v="55122"/>
    <s v="Central"/>
    <x v="43"/>
    <s v="Technology"/>
    <s v="Accessories"/>
    <x v="43"/>
    <x v="44"/>
    <n v="2"/>
    <n v="0"/>
    <n v="19.7714"/>
  </r>
  <r>
    <n v="46"/>
    <s v="CA-2016-118255"/>
    <x v="21"/>
    <d v="2016-03-13T00:00:00"/>
    <s v="First Class"/>
    <x v="21"/>
    <x v="21"/>
    <s v="Corporate"/>
    <s v="United States"/>
    <s v="Eagan"/>
    <s v="Minnesota"/>
    <n v="55122"/>
    <s v="Central"/>
    <x v="44"/>
    <s v="Office Supplies"/>
    <s v="Binders"/>
    <x v="44"/>
    <x v="45"/>
    <n v="2"/>
    <n v="0"/>
    <n v="8.2062000000000008"/>
  </r>
  <r>
    <n v="47"/>
    <s v="CA-2014-146703"/>
    <x v="22"/>
    <d v="2014-10-25T00:00:00"/>
    <s v="Second Class"/>
    <x v="22"/>
    <x v="22"/>
    <s v="Consumer"/>
    <s v="United States"/>
    <s v="Westland"/>
    <s v="Michigan"/>
    <n v="48185"/>
    <s v="Central"/>
    <x v="45"/>
    <s v="Office Supplies"/>
    <s v="Storage"/>
    <x v="45"/>
    <x v="46"/>
    <n v="4"/>
    <n v="0"/>
    <n v="8.4784000000000006"/>
  </r>
  <r>
    <n v="48"/>
    <s v="CA-2016-169194"/>
    <x v="23"/>
    <d v="2016-06-25T00:00:00"/>
    <s v="Standard Class"/>
    <x v="23"/>
    <x v="23"/>
    <s v="Consumer"/>
    <s v="United States"/>
    <s v="Dover"/>
    <s v="Delaware"/>
    <n v="19901"/>
    <s v="East"/>
    <x v="46"/>
    <s v="Technology"/>
    <s v="Accessories"/>
    <x v="46"/>
    <x v="47"/>
    <n v="3"/>
    <n v="0"/>
    <n v="4.95"/>
  </r>
  <r>
    <n v="49"/>
    <s v="CA-2016-169194"/>
    <x v="23"/>
    <d v="2016-06-25T00:00:00"/>
    <s v="Standard Class"/>
    <x v="23"/>
    <x v="23"/>
    <s v="Consumer"/>
    <s v="United States"/>
    <s v="Dover"/>
    <s v="Delaware"/>
    <n v="19901"/>
    <s v="East"/>
    <x v="47"/>
    <s v="Technology"/>
    <s v="Phones"/>
    <x v="47"/>
    <x v="48"/>
    <n v="2"/>
    <n v="0"/>
    <n v="6.1040000000000001"/>
  </r>
  <r>
    <n v="50"/>
    <s v="CA-2015-115742"/>
    <x v="24"/>
    <d v="2015-04-22T00:00:00"/>
    <s v="Standard Class"/>
    <x v="24"/>
    <x v="24"/>
    <s v="Consumer"/>
    <s v="United States"/>
    <s v="New Albany"/>
    <s v="Indiana"/>
    <n v="47150"/>
    <s v="Central"/>
    <x v="48"/>
    <s v="Office Supplies"/>
    <s v="Binders"/>
    <x v="48"/>
    <x v="49"/>
    <n v="6"/>
    <n v="0"/>
    <n v="17.9634"/>
  </r>
  <r>
    <n v="51"/>
    <s v="CA-2015-115742"/>
    <x v="24"/>
    <d v="2015-04-22T00:00:00"/>
    <s v="Standard Class"/>
    <x v="24"/>
    <x v="24"/>
    <s v="Consumer"/>
    <s v="United States"/>
    <s v="New Albany"/>
    <s v="Indiana"/>
    <n v="47150"/>
    <s v="Central"/>
    <x v="49"/>
    <s v="Office Supplies"/>
    <s v="Labels"/>
    <x v="49"/>
    <x v="50"/>
    <n v="6"/>
    <n v="0"/>
    <n v="35.334600000000002"/>
  </r>
  <r>
    <n v="52"/>
    <s v="CA-2015-115742"/>
    <x v="24"/>
    <d v="2015-04-22T00:00:00"/>
    <s v="Standard Class"/>
    <x v="24"/>
    <x v="24"/>
    <s v="Consumer"/>
    <s v="United States"/>
    <s v="New Albany"/>
    <s v="Indiana"/>
    <n v="47150"/>
    <s v="Central"/>
    <x v="50"/>
    <s v="Furniture"/>
    <s v="Furnishings"/>
    <x v="50"/>
    <x v="51"/>
    <n v="2"/>
    <n v="0"/>
    <n v="2.9567999999999999"/>
  </r>
  <r>
    <n v="53"/>
    <s v="CA-2015-115742"/>
    <x v="24"/>
    <d v="2015-04-22T00:00:00"/>
    <s v="Standard Class"/>
    <x v="24"/>
    <x v="24"/>
    <s v="Consumer"/>
    <s v="United States"/>
    <s v="New Albany"/>
    <s v="Indiana"/>
    <n v="47150"/>
    <s v="Central"/>
    <x v="51"/>
    <s v="Furniture"/>
    <s v="Chairs"/>
    <x v="51"/>
    <x v="52"/>
    <n v="1"/>
    <n v="0"/>
    <n v="17.098099999999999"/>
  </r>
  <r>
    <n v="54"/>
    <s v="CA-2016-105816"/>
    <x v="25"/>
    <d v="2016-12-17T00:00:00"/>
    <s v="Standard Class"/>
    <x v="25"/>
    <x v="25"/>
    <s v="Corporate"/>
    <s v="United States"/>
    <s v="New York City"/>
    <s v="New York"/>
    <n v="10024"/>
    <s v="East"/>
    <x v="52"/>
    <s v="Office Supplies"/>
    <s v="Fasteners"/>
    <x v="52"/>
    <x v="53"/>
    <n v="7"/>
    <n v="0"/>
    <n v="6.2565999999999997"/>
  </r>
  <r>
    <n v="55"/>
    <s v="CA-2016-105816"/>
    <x v="25"/>
    <d v="2016-12-17T00:00:00"/>
    <s v="Standard Class"/>
    <x v="25"/>
    <x v="25"/>
    <s v="Corporate"/>
    <s v="United States"/>
    <s v="New York City"/>
    <s v="New York"/>
    <n v="10024"/>
    <s v="East"/>
    <x v="53"/>
    <s v="Technology"/>
    <s v="Phones"/>
    <x v="53"/>
    <x v="54"/>
    <n v="5"/>
    <n v="0"/>
    <n v="298.68549999999999"/>
  </r>
  <r>
    <n v="56"/>
    <s v="CA-2016-111682"/>
    <x v="26"/>
    <d v="2016-06-18T00:00:00"/>
    <s v="First Class"/>
    <x v="26"/>
    <x v="26"/>
    <s v="Consumer"/>
    <s v="United States"/>
    <s v="Troy"/>
    <s v="New York"/>
    <n v="12180"/>
    <s v="East"/>
    <x v="54"/>
    <s v="Office Supplies"/>
    <s v="Storage"/>
    <x v="54"/>
    <x v="55"/>
    <n v="6"/>
    <n v="0"/>
    <n v="52.14"/>
  </r>
  <r>
    <n v="57"/>
    <s v="CA-2016-111682"/>
    <x v="26"/>
    <d v="2016-06-18T00:00:00"/>
    <s v="First Class"/>
    <x v="26"/>
    <x v="26"/>
    <s v="Consumer"/>
    <s v="United States"/>
    <s v="Troy"/>
    <s v="New York"/>
    <n v="12180"/>
    <s v="East"/>
    <x v="55"/>
    <s v="Office Supplies"/>
    <s v="Paper"/>
    <x v="55"/>
    <x v="56"/>
    <n v="5"/>
    <n v="0"/>
    <n v="15.552"/>
  </r>
  <r>
    <n v="58"/>
    <s v="CA-2016-111682"/>
    <x v="26"/>
    <d v="2016-06-18T00:00:00"/>
    <s v="First Class"/>
    <x v="26"/>
    <x v="26"/>
    <s v="Consumer"/>
    <s v="United States"/>
    <s v="Troy"/>
    <s v="New York"/>
    <n v="12180"/>
    <s v="East"/>
    <x v="56"/>
    <s v="Furniture"/>
    <s v="Chairs"/>
    <x v="56"/>
    <x v="57"/>
    <n v="5"/>
    <n v="0.1"/>
    <n v="7.0979999999999999"/>
  </r>
  <r>
    <n v="59"/>
    <s v="CA-2016-111682"/>
    <x v="26"/>
    <d v="2016-06-18T00:00:00"/>
    <s v="First Class"/>
    <x v="26"/>
    <x v="26"/>
    <s v="Consumer"/>
    <s v="United States"/>
    <s v="Troy"/>
    <s v="New York"/>
    <n v="12180"/>
    <s v="East"/>
    <x v="57"/>
    <s v="Office Supplies"/>
    <s v="Paper"/>
    <x v="57"/>
    <x v="58"/>
    <n v="2"/>
    <n v="0"/>
    <n v="6.9888000000000003"/>
  </r>
  <r>
    <n v="60"/>
    <s v="CA-2016-111682"/>
    <x v="26"/>
    <d v="2016-06-18T00:00:00"/>
    <s v="First Class"/>
    <x v="26"/>
    <x v="26"/>
    <s v="Consumer"/>
    <s v="United States"/>
    <s v="Troy"/>
    <s v="New York"/>
    <n v="12180"/>
    <s v="East"/>
    <x v="46"/>
    <s v="Technology"/>
    <s v="Accessories"/>
    <x v="46"/>
    <x v="59"/>
    <n v="2"/>
    <n v="0"/>
    <n v="3.3"/>
  </r>
  <r>
    <n v="61"/>
    <s v="CA-2016-111682"/>
    <x v="26"/>
    <d v="2016-06-18T00:00:00"/>
    <s v="First Class"/>
    <x v="26"/>
    <x v="26"/>
    <s v="Consumer"/>
    <s v="United States"/>
    <s v="Troy"/>
    <s v="New York"/>
    <n v="12180"/>
    <s v="East"/>
    <x v="58"/>
    <s v="Office Supplies"/>
    <s v="Binders"/>
    <x v="58"/>
    <x v="60"/>
    <n v="4"/>
    <n v="0.2"/>
    <n v="16.361999999999998"/>
  </r>
  <r>
    <n v="62"/>
    <s v="CA-2016-111682"/>
    <x v="26"/>
    <d v="2016-06-18T00:00:00"/>
    <s v="First Class"/>
    <x v="26"/>
    <x v="26"/>
    <s v="Consumer"/>
    <s v="United States"/>
    <s v="Troy"/>
    <s v="New York"/>
    <n v="12180"/>
    <s v="East"/>
    <x v="59"/>
    <s v="Office Supplies"/>
    <s v="Art"/>
    <x v="59"/>
    <x v="61"/>
    <n v="1"/>
    <n v="0"/>
    <n v="0.84"/>
  </r>
  <r>
    <n v="63"/>
    <s v="CA-2015-135545"/>
    <x v="27"/>
    <d v="2015-11-30T00:00:00"/>
    <s v="Standard Class"/>
    <x v="27"/>
    <x v="27"/>
    <s v="Consumer"/>
    <s v="United States"/>
    <s v="Los Angeles"/>
    <s v="California"/>
    <n v="90004"/>
    <s v="West"/>
    <x v="60"/>
    <s v="Technology"/>
    <s v="Accessories"/>
    <x v="60"/>
    <x v="62"/>
    <n v="2"/>
    <n v="0"/>
    <n v="6.1512000000000002"/>
  </r>
  <r>
    <n v="64"/>
    <s v="CA-2015-135545"/>
    <x v="27"/>
    <d v="2015-11-30T00:00:00"/>
    <s v="Standard Class"/>
    <x v="27"/>
    <x v="27"/>
    <s v="Consumer"/>
    <s v="United States"/>
    <s v="Los Angeles"/>
    <s v="California"/>
    <n v="90004"/>
    <s v="West"/>
    <x v="61"/>
    <s v="Office Supplies"/>
    <s v="Binders"/>
    <x v="61"/>
    <x v="63"/>
    <n v="6"/>
    <n v="0.2"/>
    <n v="9.3612000000000002"/>
  </r>
  <r>
    <n v="65"/>
    <s v="CA-2015-135545"/>
    <x v="27"/>
    <d v="2015-11-30T00:00:00"/>
    <s v="Standard Class"/>
    <x v="27"/>
    <x v="27"/>
    <s v="Consumer"/>
    <s v="United States"/>
    <s v="Los Angeles"/>
    <s v="California"/>
    <n v="90004"/>
    <s v="West"/>
    <x v="62"/>
    <s v="Office Supplies"/>
    <s v="Paper"/>
    <x v="62"/>
    <x v="64"/>
    <n v="3"/>
    <n v="0"/>
    <n v="68.963099999999997"/>
  </r>
  <r>
    <n v="66"/>
    <s v="CA-2015-135545"/>
    <x v="27"/>
    <d v="2015-11-30T00:00:00"/>
    <s v="Standard Class"/>
    <x v="27"/>
    <x v="27"/>
    <s v="Consumer"/>
    <s v="United States"/>
    <s v="Los Angeles"/>
    <s v="California"/>
    <n v="90004"/>
    <s v="West"/>
    <x v="63"/>
    <s v="Furniture"/>
    <s v="Furnishings"/>
    <x v="63"/>
    <x v="65"/>
    <n v="4"/>
    <n v="0"/>
    <n v="22.332799999999999"/>
  </r>
  <r>
    <n v="67"/>
    <s v="US-2015-164175"/>
    <x v="28"/>
    <d v="2015-05-05T00:00:00"/>
    <s v="Standard Class"/>
    <x v="28"/>
    <x v="28"/>
    <s v="Home Office"/>
    <s v="United States"/>
    <s v="Chicago"/>
    <s v="Illinois"/>
    <n v="60610"/>
    <s v="Central"/>
    <x v="64"/>
    <s v="Furniture"/>
    <s v="Chairs"/>
    <x v="64"/>
    <x v="66"/>
    <n v="5"/>
    <n v="0.3"/>
    <n v="-15.2225"/>
  </r>
  <r>
    <n v="68"/>
    <s v="CA-2014-106376"/>
    <x v="29"/>
    <d v="2014-12-10T00:00:00"/>
    <s v="Standard Class"/>
    <x v="29"/>
    <x v="29"/>
    <s v="Corporate"/>
    <s v="United States"/>
    <s v="Gilbert"/>
    <s v="Arizona"/>
    <n v="85234"/>
    <s v="West"/>
    <x v="65"/>
    <s v="Office Supplies"/>
    <s v="Art"/>
    <x v="65"/>
    <x v="67"/>
    <n v="8"/>
    <n v="0.2"/>
    <n v="111.30240000000001"/>
  </r>
  <r>
    <n v="69"/>
    <s v="CA-2014-106376"/>
    <x v="29"/>
    <d v="2014-12-10T00:00:00"/>
    <s v="Standard Class"/>
    <x v="29"/>
    <x v="29"/>
    <s v="Corporate"/>
    <s v="United States"/>
    <s v="Gilbert"/>
    <s v="Arizona"/>
    <n v="85234"/>
    <s v="West"/>
    <x v="66"/>
    <s v="Technology"/>
    <s v="Phones"/>
    <x v="66"/>
    <x v="68"/>
    <n v="4"/>
    <n v="0.2"/>
    <n v="62.988"/>
  </r>
  <r>
    <n v="70"/>
    <s v="CA-2016-119823"/>
    <x v="30"/>
    <d v="2016-06-06T00:00:00"/>
    <s v="First Class"/>
    <x v="30"/>
    <x v="30"/>
    <s v="Consumer"/>
    <s v="United States"/>
    <s v="Springfield"/>
    <s v="Virginia"/>
    <n v="22153"/>
    <s v="South"/>
    <x v="67"/>
    <s v="Office Supplies"/>
    <s v="Paper"/>
    <x v="67"/>
    <x v="69"/>
    <n v="2"/>
    <n v="0"/>
    <n v="35.663600000000002"/>
  </r>
  <r>
    <n v="71"/>
    <s v="CA-2016-106075"/>
    <x v="31"/>
    <d v="2016-09-23T00:00:00"/>
    <s v="Standard Class"/>
    <x v="31"/>
    <x v="31"/>
    <s v="Consumer"/>
    <s v="United States"/>
    <s v="New York City"/>
    <s v="New York"/>
    <n v="10009"/>
    <s v="East"/>
    <x v="68"/>
    <s v="Office Supplies"/>
    <s v="Binders"/>
    <x v="68"/>
    <x v="70"/>
    <n v="1"/>
    <n v="0.2"/>
    <n v="1.7310000000000001"/>
  </r>
  <r>
    <n v="72"/>
    <s v="CA-2017-114440"/>
    <x v="32"/>
    <d v="2017-09-17T00:00:00"/>
    <s v="Second Class"/>
    <x v="14"/>
    <x v="14"/>
    <s v="Consumer"/>
    <s v="United States"/>
    <s v="Jackson"/>
    <s v="Michigan"/>
    <n v="49201"/>
    <s v="Central"/>
    <x v="69"/>
    <s v="Office Supplies"/>
    <s v="Paper"/>
    <x v="69"/>
    <x v="71"/>
    <n v="3"/>
    <n v="0"/>
    <n v="8.7629999999999999"/>
  </r>
  <r>
    <n v="73"/>
    <s v="US-2015-134026"/>
    <x v="33"/>
    <d v="2015-05-02T00:00:00"/>
    <s v="Standard Class"/>
    <x v="32"/>
    <x v="32"/>
    <s v="Consumer"/>
    <s v="United States"/>
    <s v="Memphis"/>
    <s v="Tennessee"/>
    <n v="38109"/>
    <s v="South"/>
    <x v="70"/>
    <s v="Furniture"/>
    <s v="Chairs"/>
    <x v="70"/>
    <x v="72"/>
    <n v="8"/>
    <n v="0.2"/>
    <n v="-114.3912"/>
  </r>
  <r>
    <n v="74"/>
    <s v="US-2015-134026"/>
    <x v="33"/>
    <d v="2015-05-02T00:00:00"/>
    <s v="Standard Class"/>
    <x v="32"/>
    <x v="32"/>
    <s v="Consumer"/>
    <s v="United States"/>
    <s v="Memphis"/>
    <s v="Tennessee"/>
    <n v="38109"/>
    <s v="South"/>
    <x v="71"/>
    <s v="Furniture"/>
    <s v="Furnishings"/>
    <x v="71"/>
    <x v="73"/>
    <n v="2"/>
    <n v="0.2"/>
    <n v="1.2130000000000001"/>
  </r>
  <r>
    <n v="75"/>
    <s v="US-2015-134026"/>
    <x v="33"/>
    <d v="2015-05-02T00:00:00"/>
    <s v="Standard Class"/>
    <x v="32"/>
    <x v="32"/>
    <s v="Consumer"/>
    <s v="United States"/>
    <s v="Memphis"/>
    <s v="Tennessee"/>
    <n v="38109"/>
    <s v="South"/>
    <x v="72"/>
    <s v="Office Supplies"/>
    <s v="Storage"/>
    <x v="72"/>
    <x v="74"/>
    <n v="1"/>
    <n v="0.2"/>
    <n v="-18.196000000000002"/>
  </r>
  <r>
    <n v="76"/>
    <s v="US-2017-118038"/>
    <x v="34"/>
    <d v="2017-12-11T00:00:00"/>
    <s v="First Class"/>
    <x v="33"/>
    <x v="33"/>
    <s v="Corporate"/>
    <s v="United States"/>
    <s v="Houston"/>
    <s v="Texas"/>
    <n v="77041"/>
    <s v="Central"/>
    <x v="73"/>
    <s v="Office Supplies"/>
    <s v="Binders"/>
    <x v="73"/>
    <x v="75"/>
    <n v="3"/>
    <n v="0.8"/>
    <n v="-1.9343999999999999"/>
  </r>
  <r>
    <n v="77"/>
    <s v="US-2017-118038"/>
    <x v="34"/>
    <d v="2017-12-11T00:00:00"/>
    <s v="First Class"/>
    <x v="33"/>
    <x v="33"/>
    <s v="Corporate"/>
    <s v="United States"/>
    <s v="Houston"/>
    <s v="Texas"/>
    <n v="77041"/>
    <s v="Central"/>
    <x v="74"/>
    <s v="Furniture"/>
    <s v="Furnishings"/>
    <x v="74"/>
    <x v="76"/>
    <n v="3"/>
    <n v="0.6"/>
    <n v="-5.8247999999999998"/>
  </r>
  <r>
    <n v="78"/>
    <s v="US-2017-118038"/>
    <x v="34"/>
    <d v="2017-12-11T00:00:00"/>
    <s v="First Class"/>
    <x v="33"/>
    <x v="33"/>
    <s v="Corporate"/>
    <s v="United States"/>
    <s v="Houston"/>
    <s v="Texas"/>
    <n v="77041"/>
    <s v="Central"/>
    <x v="75"/>
    <s v="Office Supplies"/>
    <s v="Storage"/>
    <x v="75"/>
    <x v="77"/>
    <n v="3"/>
    <n v="0.2"/>
    <n v="2.7240000000000002"/>
  </r>
  <r>
    <n v="79"/>
    <s v="US-2014-147606"/>
    <x v="35"/>
    <d v="2014-12-01T00:00:00"/>
    <s v="Second Class"/>
    <x v="32"/>
    <x v="32"/>
    <s v="Consumer"/>
    <s v="United States"/>
    <s v="Houston"/>
    <s v="Texas"/>
    <n v="77070"/>
    <s v="Central"/>
    <x v="76"/>
    <s v="Furniture"/>
    <s v="Furnishings"/>
    <x v="76"/>
    <x v="78"/>
    <n v="5"/>
    <n v="0.6"/>
    <n v="-14.475"/>
  </r>
  <r>
    <n v="80"/>
    <s v="CA-2016-127208"/>
    <x v="1"/>
    <d v="2016-06-15T00:00:00"/>
    <s v="First Class"/>
    <x v="34"/>
    <x v="34"/>
    <s v="Corporate"/>
    <s v="United States"/>
    <s v="Decatur"/>
    <s v="Alabama"/>
    <n v="35601"/>
    <s v="South"/>
    <x v="77"/>
    <s v="Office Supplies"/>
    <s v="Appliances"/>
    <x v="77"/>
    <x v="79"/>
    <n v="1"/>
    <n v="0"/>
    <n v="56.203200000000002"/>
  </r>
  <r>
    <n v="81"/>
    <s v="CA-2016-127208"/>
    <x v="1"/>
    <d v="2016-06-15T00:00:00"/>
    <s v="First Class"/>
    <x v="34"/>
    <x v="34"/>
    <s v="Corporate"/>
    <s v="United States"/>
    <s v="Decatur"/>
    <s v="Alabama"/>
    <n v="35601"/>
    <s v="South"/>
    <x v="78"/>
    <s v="Office Supplies"/>
    <s v="Binders"/>
    <x v="78"/>
    <x v="80"/>
    <n v="3"/>
    <n v="0"/>
    <n v="8.0351999999999997"/>
  </r>
  <r>
    <n v="82"/>
    <s v="CA-2014-139451"/>
    <x v="36"/>
    <d v="2014-10-16T00:00:00"/>
    <s v="Standard Class"/>
    <x v="35"/>
    <x v="35"/>
    <s v="Consumer"/>
    <s v="United States"/>
    <s v="San Francisco"/>
    <s v="California"/>
    <n v="94122"/>
    <s v="West"/>
    <x v="79"/>
    <s v="Office Supplies"/>
    <s v="Art"/>
    <x v="79"/>
    <x v="81"/>
    <n v="5"/>
    <n v="0"/>
    <n v="4.1719999999999997"/>
  </r>
  <r>
    <n v="83"/>
    <s v="CA-2014-139451"/>
    <x v="36"/>
    <d v="2014-10-16T00:00:00"/>
    <s v="Standard Class"/>
    <x v="35"/>
    <x v="35"/>
    <s v="Consumer"/>
    <s v="United States"/>
    <s v="San Francisco"/>
    <s v="California"/>
    <n v="94122"/>
    <s v="West"/>
    <x v="80"/>
    <s v="Office Supplies"/>
    <s v="Storage"/>
    <x v="80"/>
    <x v="82"/>
    <n v="1"/>
    <n v="0"/>
    <n v="6.2031000000000001"/>
  </r>
  <r>
    <n v="84"/>
    <s v="CA-2015-149734"/>
    <x v="37"/>
    <d v="2015-09-08T00:00:00"/>
    <s v="Standard Class"/>
    <x v="36"/>
    <x v="36"/>
    <s v="Corporate"/>
    <s v="United States"/>
    <s v="Durham"/>
    <s v="North Carolina"/>
    <n v="27707"/>
    <s v="South"/>
    <x v="81"/>
    <s v="Office Supplies"/>
    <s v="Envelopes"/>
    <x v="81"/>
    <x v="83"/>
    <n v="7"/>
    <n v="0.2"/>
    <n v="62.807499999999997"/>
  </r>
  <r>
    <n v="85"/>
    <s v="US-2017-119662"/>
    <x v="38"/>
    <d v="2017-11-16T00:00:00"/>
    <s v="First Class"/>
    <x v="37"/>
    <x v="37"/>
    <s v="Home Office"/>
    <s v="United States"/>
    <s v="Chicago"/>
    <s v="Illinois"/>
    <n v="60623"/>
    <s v="Central"/>
    <x v="82"/>
    <s v="Office Supplies"/>
    <s v="Storage"/>
    <x v="82"/>
    <x v="84"/>
    <n v="3"/>
    <n v="0.2"/>
    <n v="-48.954900000000002"/>
  </r>
  <r>
    <n v="86"/>
    <s v="CA-2017-140088"/>
    <x v="39"/>
    <d v="2017-05-30T00:00:00"/>
    <s v="Second Class"/>
    <x v="22"/>
    <x v="22"/>
    <s v="Consumer"/>
    <s v="United States"/>
    <s v="Columbia"/>
    <s v="South Carolina"/>
    <n v="29203"/>
    <s v="South"/>
    <x v="83"/>
    <s v="Furniture"/>
    <s v="Chairs"/>
    <x v="83"/>
    <x v="85"/>
    <n v="2"/>
    <n v="0"/>
    <n v="33.215600000000002"/>
  </r>
  <r>
    <n v="87"/>
    <s v="CA-2017-155558"/>
    <x v="40"/>
    <d v="2017-11-02T00:00:00"/>
    <s v="Standard Class"/>
    <x v="38"/>
    <x v="38"/>
    <s v="Consumer"/>
    <s v="United States"/>
    <s v="Rochester"/>
    <s v="Minnesota"/>
    <n v="55901"/>
    <s v="Central"/>
    <x v="84"/>
    <s v="Technology"/>
    <s v="Accessories"/>
    <x v="84"/>
    <x v="86"/>
    <n v="1"/>
    <n v="0"/>
    <n v="6.7965999999999998"/>
  </r>
  <r>
    <n v="88"/>
    <s v="CA-2017-155558"/>
    <x v="40"/>
    <d v="2017-11-02T00:00:00"/>
    <s v="Standard Class"/>
    <x v="38"/>
    <x v="38"/>
    <s v="Consumer"/>
    <s v="United States"/>
    <s v="Rochester"/>
    <s v="Minnesota"/>
    <n v="55901"/>
    <s v="Central"/>
    <x v="85"/>
    <s v="Office Supplies"/>
    <s v="Labels"/>
    <x v="85"/>
    <x v="51"/>
    <n v="2"/>
    <n v="0"/>
    <n v="2.9567999999999999"/>
  </r>
  <r>
    <n v="89"/>
    <s v="CA-2016-159695"/>
    <x v="41"/>
    <d v="2016-04-10T00:00:00"/>
    <s v="Second Class"/>
    <x v="39"/>
    <x v="39"/>
    <s v="Home Office"/>
    <s v="United States"/>
    <s v="Houston"/>
    <s v="Texas"/>
    <n v="77095"/>
    <s v="Central"/>
    <x v="86"/>
    <s v="Office Supplies"/>
    <s v="Storage"/>
    <x v="86"/>
    <x v="87"/>
    <n v="7"/>
    <n v="0.2"/>
    <n v="13.857200000000001"/>
  </r>
  <r>
    <n v="90"/>
    <s v="CA-2016-109806"/>
    <x v="42"/>
    <d v="2016-09-22T00:00:00"/>
    <s v="Standard Class"/>
    <x v="40"/>
    <x v="40"/>
    <s v="Corporate"/>
    <s v="United States"/>
    <s v="Los Angeles"/>
    <s v="California"/>
    <n v="90036"/>
    <s v="West"/>
    <x v="87"/>
    <s v="Office Supplies"/>
    <s v="Art"/>
    <x v="87"/>
    <x v="88"/>
    <n v="3"/>
    <n v="0"/>
    <n v="6.633"/>
  </r>
  <r>
    <n v="91"/>
    <s v="CA-2016-109806"/>
    <x v="42"/>
    <d v="2016-09-22T00:00:00"/>
    <s v="Standard Class"/>
    <x v="40"/>
    <x v="40"/>
    <s v="Corporate"/>
    <s v="United States"/>
    <s v="Los Angeles"/>
    <s v="California"/>
    <n v="90036"/>
    <s v="West"/>
    <x v="40"/>
    <s v="Technology"/>
    <s v="Phones"/>
    <x v="40"/>
    <x v="89"/>
    <n v="2"/>
    <n v="0.2"/>
    <n v="8.2782"/>
  </r>
  <r>
    <n v="92"/>
    <s v="CA-2016-109806"/>
    <x v="42"/>
    <d v="2016-09-22T00:00:00"/>
    <s v="Standard Class"/>
    <x v="40"/>
    <x v="40"/>
    <s v="Corporate"/>
    <s v="United States"/>
    <s v="Los Angeles"/>
    <s v="California"/>
    <n v="90036"/>
    <s v="West"/>
    <x v="88"/>
    <s v="Office Supplies"/>
    <s v="Paper"/>
    <x v="88"/>
    <x v="90"/>
    <n v="1"/>
    <n v="0"/>
    <n v="3.1103999999999998"/>
  </r>
  <r>
    <n v="93"/>
    <s v="CA-2015-149587"/>
    <x v="43"/>
    <d v="2015-02-05T00:00:00"/>
    <s v="Second Class"/>
    <x v="41"/>
    <x v="41"/>
    <s v="Consumer"/>
    <s v="United States"/>
    <s v="Minneapolis"/>
    <s v="Minnesota"/>
    <n v="55407"/>
    <s v="Central"/>
    <x v="89"/>
    <s v="Office Supplies"/>
    <s v="Paper"/>
    <x v="89"/>
    <x v="91"/>
    <n v="2"/>
    <n v="0"/>
    <n v="6.2207999999999997"/>
  </r>
  <r>
    <n v="94"/>
    <s v="CA-2015-149587"/>
    <x v="43"/>
    <d v="2015-02-05T00:00:00"/>
    <s v="Second Class"/>
    <x v="41"/>
    <x v="41"/>
    <s v="Consumer"/>
    <s v="United States"/>
    <s v="Minneapolis"/>
    <s v="Minnesota"/>
    <n v="55407"/>
    <s v="Central"/>
    <x v="90"/>
    <s v="Furniture"/>
    <s v="Furnishings"/>
    <x v="90"/>
    <x v="92"/>
    <n v="3"/>
    <n v="0"/>
    <n v="16.535399999999999"/>
  </r>
  <r>
    <n v="95"/>
    <s v="CA-2015-149587"/>
    <x v="43"/>
    <d v="2015-02-05T00:00:00"/>
    <s v="Second Class"/>
    <x v="41"/>
    <x v="41"/>
    <s v="Consumer"/>
    <s v="United States"/>
    <s v="Minneapolis"/>
    <s v="Minnesota"/>
    <n v="55407"/>
    <s v="Central"/>
    <x v="91"/>
    <s v="Office Supplies"/>
    <s v="Binders"/>
    <x v="91"/>
    <x v="93"/>
    <n v="2"/>
    <n v="0"/>
    <n v="16.150400000000001"/>
  </r>
  <r>
    <n v="96"/>
    <s v="US-2017-109484"/>
    <x v="44"/>
    <d v="2017-11-12T00:00:00"/>
    <s v="Standard Class"/>
    <x v="42"/>
    <x v="42"/>
    <s v="Home Office"/>
    <s v="United States"/>
    <s v="Portland"/>
    <s v="Oregon"/>
    <n v="97206"/>
    <s v="West"/>
    <x v="92"/>
    <s v="Office Supplies"/>
    <s v="Binders"/>
    <x v="92"/>
    <x v="94"/>
    <n v="1"/>
    <n v="0.7"/>
    <n v="-3.7879999999999998"/>
  </r>
  <r>
    <n v="97"/>
    <s v="CA-2017-161018"/>
    <x v="45"/>
    <d v="2017-11-11T00:00:00"/>
    <s v="Second Class"/>
    <x v="43"/>
    <x v="43"/>
    <s v="Home Office"/>
    <s v="United States"/>
    <s v="New York City"/>
    <s v="New York"/>
    <n v="10009"/>
    <s v="East"/>
    <x v="93"/>
    <s v="Furniture"/>
    <s v="Furnishings"/>
    <x v="93"/>
    <x v="95"/>
    <n v="7"/>
    <n v="0"/>
    <n v="40.5426"/>
  </r>
  <r>
    <n v="98"/>
    <s v="CA-2017-157833"/>
    <x v="46"/>
    <d v="2017-06-20T00:00:00"/>
    <s v="First Class"/>
    <x v="44"/>
    <x v="44"/>
    <s v="Consumer"/>
    <s v="United States"/>
    <s v="San Francisco"/>
    <s v="California"/>
    <n v="94122"/>
    <s v="West"/>
    <x v="94"/>
    <s v="Office Supplies"/>
    <s v="Binders"/>
    <x v="94"/>
    <x v="96"/>
    <n v="3"/>
    <n v="0.2"/>
    <n v="17.959199999999999"/>
  </r>
  <r>
    <n v="99"/>
    <s v="CA-2016-149223"/>
    <x v="47"/>
    <d v="2016-09-11T00:00:00"/>
    <s v="Standard Class"/>
    <x v="45"/>
    <x v="45"/>
    <s v="Corporate"/>
    <s v="United States"/>
    <s v="Saint Paul"/>
    <s v="Minnesota"/>
    <n v="55106"/>
    <s v="Central"/>
    <x v="95"/>
    <s v="Office Supplies"/>
    <s v="Appliances"/>
    <x v="95"/>
    <x v="42"/>
    <n v="6"/>
    <n v="0"/>
    <n v="22.5852"/>
  </r>
  <r>
    <n v="100"/>
    <s v="CA-2016-158568"/>
    <x v="48"/>
    <d v="2016-09-02T00:00:00"/>
    <s v="Standard Class"/>
    <x v="46"/>
    <x v="46"/>
    <s v="Home Office"/>
    <s v="United States"/>
    <s v="Chicago"/>
    <s v="Illinois"/>
    <n v="60610"/>
    <s v="Central"/>
    <x v="96"/>
    <s v="Office Supplies"/>
    <s v="Paper"/>
    <x v="96"/>
    <x v="97"/>
    <n v="7"/>
    <n v="0.2"/>
    <n v="22.618400000000001"/>
  </r>
  <r>
    <n v="101"/>
    <s v="CA-2016-158568"/>
    <x v="48"/>
    <d v="2016-09-02T00:00:00"/>
    <s v="Standard Class"/>
    <x v="46"/>
    <x v="46"/>
    <s v="Home Office"/>
    <s v="United States"/>
    <s v="Chicago"/>
    <s v="Illinois"/>
    <n v="60610"/>
    <s v="Central"/>
    <x v="97"/>
    <s v="Technology"/>
    <s v="Accessories"/>
    <x v="97"/>
    <x v="98"/>
    <n v="3"/>
    <n v="0.2"/>
    <n v="-10.7973"/>
  </r>
  <r>
    <n v="102"/>
    <s v="CA-2016-158568"/>
    <x v="48"/>
    <d v="2016-09-02T00:00:00"/>
    <s v="Standard Class"/>
    <x v="46"/>
    <x v="46"/>
    <s v="Home Office"/>
    <s v="United States"/>
    <s v="Chicago"/>
    <s v="Illinois"/>
    <n v="60610"/>
    <s v="Central"/>
    <x v="98"/>
    <s v="Office Supplies"/>
    <s v="Binders"/>
    <x v="98"/>
    <x v="99"/>
    <n v="3"/>
    <n v="0.8"/>
    <n v="-3.0396000000000001"/>
  </r>
  <r>
    <n v="103"/>
    <s v="CA-2016-129903"/>
    <x v="49"/>
    <d v="2016-12-04T00:00:00"/>
    <s v="Second Class"/>
    <x v="47"/>
    <x v="47"/>
    <s v="Consumer"/>
    <s v="United States"/>
    <s v="Rochester"/>
    <s v="Minnesota"/>
    <n v="55901"/>
    <s v="Central"/>
    <x v="99"/>
    <s v="Office Supplies"/>
    <s v="Paper"/>
    <x v="99"/>
    <x v="100"/>
    <n v="4"/>
    <n v="0"/>
    <n v="11.720800000000001"/>
  </r>
  <r>
    <n v="104"/>
    <s v="US-2015-156867"/>
    <x v="50"/>
    <d v="2015-11-17T00:00:00"/>
    <s v="Standard Class"/>
    <x v="48"/>
    <x v="48"/>
    <s v="Consumer"/>
    <s v="United States"/>
    <s v="Aurora"/>
    <s v="Colorado"/>
    <n v="80013"/>
    <s v="West"/>
    <x v="100"/>
    <s v="Technology"/>
    <s v="Accessories"/>
    <x v="100"/>
    <x v="101"/>
    <n v="6"/>
    <n v="0.2"/>
    <n v="-26.875800000000002"/>
  </r>
  <r>
    <n v="105"/>
    <s v="US-2015-156867"/>
    <x v="50"/>
    <d v="2015-11-17T00:00:00"/>
    <s v="Standard Class"/>
    <x v="48"/>
    <x v="48"/>
    <s v="Consumer"/>
    <s v="United States"/>
    <s v="Aurora"/>
    <s v="Colorado"/>
    <n v="80013"/>
    <s v="West"/>
    <x v="101"/>
    <s v="Furniture"/>
    <s v="Furnishings"/>
    <x v="101"/>
    <x v="102"/>
    <n v="3"/>
    <n v="0.2"/>
    <n v="-3.8384999999999998"/>
  </r>
  <r>
    <n v="106"/>
    <s v="US-2015-156867"/>
    <x v="50"/>
    <d v="2015-11-17T00:00:00"/>
    <s v="Standard Class"/>
    <x v="48"/>
    <x v="48"/>
    <s v="Consumer"/>
    <s v="United States"/>
    <s v="Aurora"/>
    <s v="Colorado"/>
    <n v="80013"/>
    <s v="West"/>
    <x v="102"/>
    <s v="Office Supplies"/>
    <s v="Binders"/>
    <x v="102"/>
    <x v="103"/>
    <n v="3"/>
    <n v="0.7"/>
    <n v="-25.817399999999999"/>
  </r>
  <r>
    <n v="107"/>
    <s v="CA-2017-119004"/>
    <x v="51"/>
    <d v="2017-11-28T00:00:00"/>
    <s v="Standard Class"/>
    <x v="49"/>
    <x v="49"/>
    <s v="Consumer"/>
    <s v="United States"/>
    <s v="Charlotte"/>
    <s v="North Carolina"/>
    <n v="28205"/>
    <s v="South"/>
    <x v="103"/>
    <s v="Technology"/>
    <s v="Accessories"/>
    <x v="103"/>
    <x v="104"/>
    <n v="8"/>
    <n v="0.2"/>
    <n v="17.601600000000001"/>
  </r>
  <r>
    <n v="108"/>
    <s v="CA-2017-119004"/>
    <x v="51"/>
    <d v="2017-11-28T00:00:00"/>
    <s v="Standard Class"/>
    <x v="49"/>
    <x v="49"/>
    <s v="Consumer"/>
    <s v="United States"/>
    <s v="Charlotte"/>
    <s v="North Carolina"/>
    <n v="28205"/>
    <s v="South"/>
    <x v="104"/>
    <s v="Technology"/>
    <s v="Phones"/>
    <x v="104"/>
    <x v="105"/>
    <n v="1"/>
    <n v="0.2"/>
    <n v="2.0994000000000002"/>
  </r>
  <r>
    <n v="109"/>
    <s v="CA-2017-119004"/>
    <x v="51"/>
    <d v="2017-11-28T00:00:00"/>
    <s v="Standard Class"/>
    <x v="49"/>
    <x v="49"/>
    <s v="Consumer"/>
    <s v="United States"/>
    <s v="Charlotte"/>
    <s v="North Carolina"/>
    <n v="28205"/>
    <s v="South"/>
    <x v="105"/>
    <s v="Office Supplies"/>
    <s v="Art"/>
    <x v="105"/>
    <x v="106"/>
    <n v="1"/>
    <n v="0.2"/>
    <n v="1.0738000000000001"/>
  </r>
  <r>
    <n v="110"/>
    <s v="CA-2015-129476"/>
    <x v="52"/>
    <d v="2015-10-20T00:00:00"/>
    <s v="Standard Class"/>
    <x v="50"/>
    <x v="50"/>
    <s v="Home Office"/>
    <s v="United States"/>
    <s v="Orland Park"/>
    <s v="Illinois"/>
    <n v="60462"/>
    <s v="Central"/>
    <x v="106"/>
    <s v="Technology"/>
    <s v="Accessories"/>
    <x v="106"/>
    <x v="107"/>
    <n v="5"/>
    <n v="0.2"/>
    <n v="67.992000000000004"/>
  </r>
  <r>
    <n v="111"/>
    <s v="CA-2017-146780"/>
    <x v="53"/>
    <d v="2017-12-30T00:00:00"/>
    <s v="Standard Class"/>
    <x v="51"/>
    <x v="51"/>
    <s v="Corporate"/>
    <s v="United States"/>
    <s v="New York City"/>
    <s v="New York"/>
    <n v="10035"/>
    <s v="East"/>
    <x v="107"/>
    <s v="Furniture"/>
    <s v="Furnishings"/>
    <x v="107"/>
    <x v="108"/>
    <n v="2"/>
    <n v="0"/>
    <n v="10.909599999999999"/>
  </r>
  <r>
    <n v="112"/>
    <s v="CA-2016-128867"/>
    <x v="54"/>
    <d v="2016-11-10T00:00:00"/>
    <s v="Standard Class"/>
    <x v="52"/>
    <x v="52"/>
    <s v="Consumer"/>
    <s v="United States"/>
    <s v="Urbandale"/>
    <s v="Iowa"/>
    <n v="50322"/>
    <s v="Central"/>
    <x v="108"/>
    <s v="Office Supplies"/>
    <s v="Art"/>
    <x v="108"/>
    <x v="109"/>
    <n v="2"/>
    <n v="0"/>
    <n v="22.788"/>
  </r>
  <r>
    <n v="113"/>
    <s v="CA-2016-128867"/>
    <x v="54"/>
    <d v="2016-11-10T00:00:00"/>
    <s v="Standard Class"/>
    <x v="52"/>
    <x v="52"/>
    <s v="Consumer"/>
    <s v="United States"/>
    <s v="Urbandale"/>
    <s v="Iowa"/>
    <n v="50322"/>
    <s v="Central"/>
    <x v="109"/>
    <s v="Office Supplies"/>
    <s v="Binders"/>
    <x v="109"/>
    <x v="77"/>
    <n v="6"/>
    <n v="0"/>
    <n v="13.3476"/>
  </r>
  <r>
    <n v="114"/>
    <s v="CA-2014-115259"/>
    <x v="55"/>
    <d v="2014-08-27T00:00:00"/>
    <s v="Second Class"/>
    <x v="53"/>
    <x v="53"/>
    <s v="Consumer"/>
    <s v="United States"/>
    <s v="Columbus"/>
    <s v="Ohio"/>
    <n v="43229"/>
    <s v="East"/>
    <x v="110"/>
    <s v="Office Supplies"/>
    <s v="Fasteners"/>
    <x v="110"/>
    <x v="110"/>
    <n v="14"/>
    <n v="0.2"/>
    <n v="14.534800000000001"/>
  </r>
  <r>
    <n v="115"/>
    <s v="CA-2014-115259"/>
    <x v="55"/>
    <d v="2014-08-27T00:00:00"/>
    <s v="Second Class"/>
    <x v="53"/>
    <x v="53"/>
    <s v="Consumer"/>
    <s v="United States"/>
    <s v="Columbus"/>
    <s v="Ohio"/>
    <n v="43229"/>
    <s v="East"/>
    <x v="111"/>
    <s v="Office Supplies"/>
    <s v="Envelopes"/>
    <x v="111"/>
    <x v="111"/>
    <n v="2"/>
    <n v="0.2"/>
    <n v="1.6519999999999999"/>
  </r>
  <r>
    <n v="116"/>
    <s v="CA-2014-115259"/>
    <x v="55"/>
    <d v="2014-08-27T00:00:00"/>
    <s v="Second Class"/>
    <x v="53"/>
    <x v="53"/>
    <s v="Consumer"/>
    <s v="United States"/>
    <s v="Columbus"/>
    <s v="Ohio"/>
    <n v="43229"/>
    <s v="East"/>
    <x v="112"/>
    <s v="Office Supplies"/>
    <s v="Paper"/>
    <x v="112"/>
    <x v="112"/>
    <n v="3"/>
    <n v="0.2"/>
    <n v="7.4924999999999997"/>
  </r>
  <r>
    <n v="117"/>
    <s v="CA-2014-115259"/>
    <x v="55"/>
    <d v="2014-08-27T00:00:00"/>
    <s v="Second Class"/>
    <x v="53"/>
    <x v="53"/>
    <s v="Consumer"/>
    <s v="United States"/>
    <s v="Columbus"/>
    <s v="Ohio"/>
    <n v="43229"/>
    <s v="East"/>
    <x v="113"/>
    <s v="Office Supplies"/>
    <s v="Envelopes"/>
    <x v="113"/>
    <x v="113"/>
    <n v="6"/>
    <n v="0.2"/>
    <n v="44.031599999999997"/>
  </r>
  <r>
    <n v="118"/>
    <s v="CA-2015-110457"/>
    <x v="56"/>
    <d v="2015-03-06T00:00:00"/>
    <s v="Standard Class"/>
    <x v="54"/>
    <x v="54"/>
    <s v="Consumer"/>
    <s v="United States"/>
    <s v="Seattle"/>
    <s v="Washington"/>
    <n v="98103"/>
    <s v="West"/>
    <x v="114"/>
    <s v="Furniture"/>
    <s v="Tables"/>
    <x v="114"/>
    <x v="114"/>
    <n v="3"/>
    <n v="0"/>
    <n v="165.38130000000001"/>
  </r>
  <r>
    <n v="119"/>
    <s v="US-2015-136476"/>
    <x v="57"/>
    <d v="2015-04-10T00:00:00"/>
    <s v="Standard Class"/>
    <x v="55"/>
    <x v="55"/>
    <s v="Corporate"/>
    <s v="United States"/>
    <s v="Bristol"/>
    <s v="Tennessee"/>
    <n v="37620"/>
    <s v="South"/>
    <x v="115"/>
    <s v="Office Supplies"/>
    <s v="Binders"/>
    <x v="115"/>
    <x v="115"/>
    <n v="1"/>
    <n v="0.7"/>
    <n v="-115.71559999999999"/>
  </r>
  <r>
    <n v="120"/>
    <s v="CA-2016-103730"/>
    <x v="1"/>
    <d v="2016-06-15T00:00:00"/>
    <s v="First Class"/>
    <x v="56"/>
    <x v="56"/>
    <s v="Consumer"/>
    <s v="United States"/>
    <s v="Wilmington"/>
    <s v="Delaware"/>
    <n v="19805"/>
    <s v="East"/>
    <x v="116"/>
    <s v="Furniture"/>
    <s v="Furnishings"/>
    <x v="116"/>
    <x v="116"/>
    <n v="3"/>
    <n v="0"/>
    <n v="18.345600000000001"/>
  </r>
  <r>
    <n v="121"/>
    <s v="CA-2016-103730"/>
    <x v="1"/>
    <d v="2016-06-15T00:00:00"/>
    <s v="First Class"/>
    <x v="56"/>
    <x v="56"/>
    <s v="Consumer"/>
    <s v="United States"/>
    <s v="Wilmington"/>
    <s v="Delaware"/>
    <n v="19805"/>
    <s v="East"/>
    <x v="8"/>
    <s v="Office Supplies"/>
    <s v="Binders"/>
    <x v="8"/>
    <x v="117"/>
    <n v="4"/>
    <n v="0"/>
    <n v="13.878"/>
  </r>
  <r>
    <n v="122"/>
    <s v="CA-2016-103730"/>
    <x v="1"/>
    <d v="2016-06-15T00:00:00"/>
    <s v="First Class"/>
    <x v="56"/>
    <x v="56"/>
    <s v="Consumer"/>
    <s v="United States"/>
    <s v="Wilmington"/>
    <s v="Delaware"/>
    <n v="19805"/>
    <s v="East"/>
    <x v="117"/>
    <s v="Office Supplies"/>
    <s v="Storage"/>
    <x v="117"/>
    <x v="118"/>
    <n v="6"/>
    <n v="0"/>
    <n v="63.436799999999998"/>
  </r>
  <r>
    <n v="123"/>
    <s v="CA-2016-103730"/>
    <x v="1"/>
    <d v="2016-06-15T00:00:00"/>
    <s v="First Class"/>
    <x v="56"/>
    <x v="56"/>
    <s v="Consumer"/>
    <s v="United States"/>
    <s v="Wilmington"/>
    <s v="Delaware"/>
    <n v="19805"/>
    <s v="East"/>
    <x v="118"/>
    <s v="Office Supplies"/>
    <s v="Envelopes"/>
    <x v="118"/>
    <x v="119"/>
    <n v="9"/>
    <n v="0"/>
    <n v="51.759"/>
  </r>
  <r>
    <n v="124"/>
    <s v="CA-2016-103730"/>
    <x v="1"/>
    <d v="2016-06-15T00:00:00"/>
    <s v="First Class"/>
    <x v="56"/>
    <x v="56"/>
    <s v="Consumer"/>
    <s v="United States"/>
    <s v="Wilmington"/>
    <s v="Delaware"/>
    <n v="19805"/>
    <s v="East"/>
    <x v="119"/>
    <s v="Technology"/>
    <s v="Phones"/>
    <x v="119"/>
    <x v="120"/>
    <n v="7"/>
    <n v="0"/>
    <n v="19.7316"/>
  </r>
  <r>
    <n v="125"/>
    <s v="US-2014-152030"/>
    <x v="58"/>
    <d v="2014-12-28T00:00:00"/>
    <s v="Second Class"/>
    <x v="57"/>
    <x v="57"/>
    <s v="Home Office"/>
    <s v="United States"/>
    <s v="Houston"/>
    <s v="Texas"/>
    <n v="77041"/>
    <s v="Central"/>
    <x v="120"/>
    <s v="Furniture"/>
    <s v="Chairs"/>
    <x v="120"/>
    <x v="121"/>
    <n v="3"/>
    <n v="0.3"/>
    <n v="-8.5793999999999997"/>
  </r>
  <r>
    <n v="126"/>
    <s v="US-2014-134614"/>
    <x v="59"/>
    <d v="2014-09-25T00:00:00"/>
    <s v="Standard Class"/>
    <x v="58"/>
    <x v="58"/>
    <s v="Consumer"/>
    <s v="United States"/>
    <s v="Bloomington"/>
    <s v="Illinois"/>
    <n v="61701"/>
    <s v="Central"/>
    <x v="121"/>
    <s v="Furniture"/>
    <s v="Tables"/>
    <x v="121"/>
    <x v="122"/>
    <n v="6"/>
    <n v="0.5"/>
    <n v="-407.68200000000002"/>
  </r>
  <r>
    <n v="127"/>
    <s v="US-2017-107272"/>
    <x v="60"/>
    <d v="2017-11-12T00:00:00"/>
    <s v="Standard Class"/>
    <x v="59"/>
    <x v="59"/>
    <s v="Consumer"/>
    <s v="United States"/>
    <s v="Phoenix"/>
    <s v="Arizona"/>
    <n v="85023"/>
    <s v="West"/>
    <x v="122"/>
    <s v="Office Supplies"/>
    <s v="Binders"/>
    <x v="122"/>
    <x v="123"/>
    <n v="2"/>
    <n v="0.7"/>
    <n v="-1.8308"/>
  </r>
  <r>
    <n v="128"/>
    <s v="US-2017-107272"/>
    <x v="60"/>
    <d v="2017-11-12T00:00:00"/>
    <s v="Standard Class"/>
    <x v="59"/>
    <x v="59"/>
    <s v="Consumer"/>
    <s v="United States"/>
    <s v="Phoenix"/>
    <s v="Arizona"/>
    <n v="85023"/>
    <s v="West"/>
    <x v="123"/>
    <s v="Office Supplies"/>
    <s v="Storage"/>
    <x v="123"/>
    <x v="124"/>
    <n v="7"/>
    <n v="0.2"/>
    <n v="30.498999999999999"/>
  </r>
  <r>
    <n v="129"/>
    <s v="US-2016-125969"/>
    <x v="61"/>
    <d v="2016-11-10T00:00:00"/>
    <s v="Second Class"/>
    <x v="60"/>
    <x v="60"/>
    <s v="Home Office"/>
    <s v="United States"/>
    <s v="Los Angeles"/>
    <s v="California"/>
    <n v="90004"/>
    <s v="West"/>
    <x v="64"/>
    <s v="Furniture"/>
    <s v="Chairs"/>
    <x v="124"/>
    <x v="125"/>
    <n v="2"/>
    <n v="0.2"/>
    <n v="-9.1601999999999997"/>
  </r>
  <r>
    <n v="130"/>
    <s v="US-2016-125969"/>
    <x v="61"/>
    <d v="2016-11-10T00:00:00"/>
    <s v="Second Class"/>
    <x v="60"/>
    <x v="60"/>
    <s v="Home Office"/>
    <s v="United States"/>
    <s v="Los Angeles"/>
    <s v="California"/>
    <n v="90004"/>
    <s v="West"/>
    <x v="124"/>
    <s v="Furniture"/>
    <s v="Furnishings"/>
    <x v="125"/>
    <x v="126"/>
    <n v="3"/>
    <n v="0"/>
    <n v="26.241599999999998"/>
  </r>
  <r>
    <n v="131"/>
    <s v="US-2017-164147"/>
    <x v="62"/>
    <d v="2017-02-05T00:00:00"/>
    <s v="First Class"/>
    <x v="61"/>
    <x v="61"/>
    <s v="Corporate"/>
    <s v="United States"/>
    <s v="Columbus"/>
    <s v="Ohio"/>
    <n v="43229"/>
    <s v="East"/>
    <x v="125"/>
    <s v="Technology"/>
    <s v="Phones"/>
    <x v="126"/>
    <x v="127"/>
    <n v="5"/>
    <n v="0.4"/>
    <n v="-11.994"/>
  </r>
  <r>
    <n v="132"/>
    <s v="US-2017-164147"/>
    <x v="62"/>
    <d v="2017-02-05T00:00:00"/>
    <s v="First Class"/>
    <x v="61"/>
    <x v="61"/>
    <s v="Corporate"/>
    <s v="United States"/>
    <s v="Columbus"/>
    <s v="Ohio"/>
    <n v="43229"/>
    <s v="East"/>
    <x v="126"/>
    <s v="Office Supplies"/>
    <s v="Paper"/>
    <x v="127"/>
    <x v="128"/>
    <n v="2"/>
    <n v="0.2"/>
    <n v="29.364000000000001"/>
  </r>
  <r>
    <n v="133"/>
    <s v="US-2017-164147"/>
    <x v="62"/>
    <d v="2017-02-05T00:00:00"/>
    <s v="First Class"/>
    <x v="61"/>
    <x v="61"/>
    <s v="Corporate"/>
    <s v="United States"/>
    <s v="Columbus"/>
    <s v="Ohio"/>
    <n v="43229"/>
    <s v="East"/>
    <x v="127"/>
    <s v="Office Supplies"/>
    <s v="Fasteners"/>
    <x v="128"/>
    <x v="129"/>
    <n v="9"/>
    <n v="0.2"/>
    <n v="6.9732000000000003"/>
  </r>
  <r>
    <n v="134"/>
    <s v="CA-2016-145583"/>
    <x v="63"/>
    <d v="2016-10-19T00:00:00"/>
    <s v="Standard Class"/>
    <x v="62"/>
    <x v="62"/>
    <s v="Consumer"/>
    <s v="United States"/>
    <s v="Roseville"/>
    <s v="California"/>
    <n v="95661"/>
    <s v="West"/>
    <x v="128"/>
    <s v="Office Supplies"/>
    <s v="Paper"/>
    <x v="129"/>
    <x v="130"/>
    <n v="3"/>
    <n v="0"/>
    <n v="9.6191999999999993"/>
  </r>
  <r>
    <n v="135"/>
    <s v="CA-2016-145583"/>
    <x v="63"/>
    <d v="2016-10-19T00:00:00"/>
    <s v="Standard Class"/>
    <x v="62"/>
    <x v="62"/>
    <s v="Consumer"/>
    <s v="United States"/>
    <s v="Roseville"/>
    <s v="California"/>
    <n v="95661"/>
    <s v="West"/>
    <x v="129"/>
    <s v="Office Supplies"/>
    <s v="Paper"/>
    <x v="130"/>
    <x v="131"/>
    <n v="1"/>
    <n v="0"/>
    <n v="16.6568"/>
  </r>
  <r>
    <n v="136"/>
    <s v="CA-2016-145583"/>
    <x v="63"/>
    <d v="2016-10-19T00:00:00"/>
    <s v="Standard Class"/>
    <x v="62"/>
    <x v="62"/>
    <s v="Consumer"/>
    <s v="United States"/>
    <s v="Roseville"/>
    <s v="California"/>
    <n v="95661"/>
    <s v="West"/>
    <x v="130"/>
    <s v="Office Supplies"/>
    <s v="Art"/>
    <x v="131"/>
    <x v="132"/>
    <n v="4"/>
    <n v="0"/>
    <n v="3.456"/>
  </r>
  <r>
    <n v="137"/>
    <s v="CA-2016-145583"/>
    <x v="63"/>
    <d v="2016-10-19T00:00:00"/>
    <s v="Standard Class"/>
    <x v="62"/>
    <x v="62"/>
    <s v="Consumer"/>
    <s v="United States"/>
    <s v="Roseville"/>
    <s v="California"/>
    <n v="95661"/>
    <s v="West"/>
    <x v="131"/>
    <s v="Office Supplies"/>
    <s v="Fasteners"/>
    <x v="132"/>
    <x v="133"/>
    <n v="2"/>
    <n v="0"/>
    <n v="1.9698"/>
  </r>
  <r>
    <n v="138"/>
    <s v="CA-2016-145583"/>
    <x v="63"/>
    <d v="2016-10-19T00:00:00"/>
    <s v="Standard Class"/>
    <x v="62"/>
    <x v="62"/>
    <s v="Consumer"/>
    <s v="United States"/>
    <s v="Roseville"/>
    <s v="California"/>
    <n v="95661"/>
    <s v="West"/>
    <x v="132"/>
    <s v="Office Supplies"/>
    <s v="Binders"/>
    <x v="133"/>
    <x v="134"/>
    <n v="3"/>
    <n v="0.2"/>
    <n v="26.6616"/>
  </r>
  <r>
    <n v="139"/>
    <s v="CA-2016-145583"/>
    <x v="63"/>
    <d v="2016-10-19T00:00:00"/>
    <s v="Standard Class"/>
    <x v="62"/>
    <x v="62"/>
    <s v="Consumer"/>
    <s v="United States"/>
    <s v="Roseville"/>
    <s v="California"/>
    <n v="95661"/>
    <s v="West"/>
    <x v="133"/>
    <s v="Office Supplies"/>
    <s v="Supplies"/>
    <x v="134"/>
    <x v="135"/>
    <n v="6"/>
    <n v="0"/>
    <n v="18.446400000000001"/>
  </r>
  <r>
    <n v="140"/>
    <s v="CA-2016-145583"/>
    <x v="63"/>
    <d v="2016-10-19T00:00:00"/>
    <s v="Standard Class"/>
    <x v="62"/>
    <x v="62"/>
    <s v="Consumer"/>
    <s v="United States"/>
    <s v="Roseville"/>
    <s v="California"/>
    <n v="95661"/>
    <s v="West"/>
    <x v="50"/>
    <s v="Furniture"/>
    <s v="Furnishings"/>
    <x v="50"/>
    <x v="136"/>
    <n v="14"/>
    <n v="0"/>
    <n v="20.697600000000001"/>
  </r>
  <r>
    <n v="141"/>
    <s v="CA-2016-110366"/>
    <x v="64"/>
    <d v="2016-09-07T00:00:00"/>
    <s v="Second Class"/>
    <x v="63"/>
    <x v="63"/>
    <s v="Corporate"/>
    <s v="United States"/>
    <s v="Philadelphia"/>
    <s v="Pennsylvania"/>
    <n v="19140"/>
    <s v="East"/>
    <x v="28"/>
    <s v="Furniture"/>
    <s v="Furnishings"/>
    <x v="28"/>
    <x v="137"/>
    <n v="2"/>
    <n v="0.2"/>
    <n v="10.35"/>
  </r>
  <r>
    <n v="142"/>
    <s v="CA-2017-106180"/>
    <x v="65"/>
    <d v="2017-09-23T00:00:00"/>
    <s v="Standard Class"/>
    <x v="64"/>
    <x v="64"/>
    <s v="Corporate"/>
    <s v="United States"/>
    <s v="San Francisco"/>
    <s v="California"/>
    <n v="94122"/>
    <s v="West"/>
    <x v="134"/>
    <s v="Office Supplies"/>
    <s v="Art"/>
    <x v="135"/>
    <x v="138"/>
    <n v="3"/>
    <n v="0"/>
    <n v="2.3814000000000002"/>
  </r>
  <r>
    <n v="143"/>
    <s v="CA-2017-106180"/>
    <x v="65"/>
    <d v="2017-09-23T00:00:00"/>
    <s v="Standard Class"/>
    <x v="64"/>
    <x v="64"/>
    <s v="Corporate"/>
    <s v="United States"/>
    <s v="San Francisco"/>
    <s v="California"/>
    <n v="94122"/>
    <s v="West"/>
    <x v="135"/>
    <s v="Office Supplies"/>
    <s v="Envelopes"/>
    <x v="136"/>
    <x v="139"/>
    <n v="3"/>
    <n v="0"/>
    <n v="5.1041999999999996"/>
  </r>
  <r>
    <n v="144"/>
    <s v="CA-2017-106180"/>
    <x v="65"/>
    <d v="2017-09-23T00:00:00"/>
    <s v="Standard Class"/>
    <x v="64"/>
    <x v="64"/>
    <s v="Corporate"/>
    <s v="United States"/>
    <s v="San Francisco"/>
    <s v="California"/>
    <n v="94122"/>
    <s v="West"/>
    <x v="136"/>
    <s v="Office Supplies"/>
    <s v="Paper"/>
    <x v="137"/>
    <x v="140"/>
    <n v="3"/>
    <n v="0"/>
    <n v="68.975999999999999"/>
  </r>
  <r>
    <n v="145"/>
    <s v="CA-2017-155376"/>
    <x v="66"/>
    <d v="2017-12-27T00:00:00"/>
    <s v="Standard Class"/>
    <x v="65"/>
    <x v="65"/>
    <s v="Consumer"/>
    <s v="United States"/>
    <s v="Independence"/>
    <s v="Missouri"/>
    <n v="64055"/>
    <s v="Central"/>
    <x v="137"/>
    <s v="Office Supplies"/>
    <s v="Appliances"/>
    <x v="138"/>
    <x v="141"/>
    <n v="3"/>
    <n v="0"/>
    <n v="218.2518"/>
  </r>
  <r>
    <n v="146"/>
    <s v="CA-2015-110744"/>
    <x v="67"/>
    <d v="2015-09-12T00:00:00"/>
    <s v="Standard Class"/>
    <x v="66"/>
    <x v="66"/>
    <s v="Consumer"/>
    <s v="United States"/>
    <s v="Pasadena"/>
    <s v="California"/>
    <n v="91104"/>
    <s v="West"/>
    <x v="82"/>
    <s v="Office Supplies"/>
    <s v="Storage"/>
    <x v="82"/>
    <x v="142"/>
    <n v="7"/>
    <n v="0"/>
    <n v="20.157900000000001"/>
  </r>
  <r>
    <n v="147"/>
    <s v="CA-2014-110072"/>
    <x v="68"/>
    <d v="2014-10-28T00:00:00"/>
    <s v="Standard Class"/>
    <x v="67"/>
    <x v="67"/>
    <s v="Home Office"/>
    <s v="United States"/>
    <s v="Newark"/>
    <s v="Ohio"/>
    <n v="43055"/>
    <s v="East"/>
    <x v="138"/>
    <s v="Furniture"/>
    <s v="Furnishings"/>
    <x v="139"/>
    <x v="143"/>
    <n v="4"/>
    <n v="0.2"/>
    <n v="12.909599999999999"/>
  </r>
  <r>
    <n v="148"/>
    <s v="CA-2016-114489"/>
    <x v="5"/>
    <d v="2016-12-09T00:00:00"/>
    <s v="Standard Class"/>
    <x v="68"/>
    <x v="68"/>
    <s v="Corporate"/>
    <s v="United States"/>
    <s v="Franklin"/>
    <s v="Wisconsin"/>
    <n v="53132"/>
    <s v="Central"/>
    <x v="139"/>
    <s v="Technology"/>
    <s v="Phones"/>
    <x v="140"/>
    <x v="144"/>
    <n v="11"/>
    <n v="0"/>
    <n v="103.8015"/>
  </r>
  <r>
    <n v="149"/>
    <s v="CA-2016-114489"/>
    <x v="5"/>
    <d v="2016-12-09T00:00:00"/>
    <s v="Standard Class"/>
    <x v="68"/>
    <x v="68"/>
    <s v="Corporate"/>
    <s v="United States"/>
    <s v="Franklin"/>
    <s v="Wisconsin"/>
    <n v="53132"/>
    <s v="Central"/>
    <x v="140"/>
    <s v="Technology"/>
    <s v="Phones"/>
    <x v="141"/>
    <x v="145"/>
    <n v="3"/>
    <n v="0"/>
    <n v="5.9988000000000001"/>
  </r>
  <r>
    <n v="150"/>
    <s v="CA-2016-114489"/>
    <x v="5"/>
    <d v="2016-12-09T00:00:00"/>
    <s v="Standard Class"/>
    <x v="68"/>
    <x v="68"/>
    <s v="Corporate"/>
    <s v="United States"/>
    <s v="Franklin"/>
    <s v="Wisconsin"/>
    <n v="53132"/>
    <s v="Central"/>
    <x v="1"/>
    <s v="Furniture"/>
    <s v="Chairs"/>
    <x v="1"/>
    <x v="146"/>
    <n v="8"/>
    <n v="0"/>
    <n v="585.55200000000002"/>
  </r>
  <r>
    <n v="151"/>
    <s v="CA-2016-114489"/>
    <x v="5"/>
    <d v="2016-12-09T00:00:00"/>
    <s v="Standard Class"/>
    <x v="68"/>
    <x v="68"/>
    <s v="Corporate"/>
    <s v="United States"/>
    <s v="Franklin"/>
    <s v="Wisconsin"/>
    <n v="53132"/>
    <s v="Central"/>
    <x v="141"/>
    <s v="Office Supplies"/>
    <s v="Binders"/>
    <x v="142"/>
    <x v="147"/>
    <n v="5"/>
    <n v="0"/>
    <n v="80.628500000000003"/>
  </r>
  <r>
    <n v="152"/>
    <s v="CA-2016-158834"/>
    <x v="69"/>
    <d v="2016-03-16T00:00:00"/>
    <s v="First Class"/>
    <x v="69"/>
    <x v="69"/>
    <s v="Home Office"/>
    <s v="United States"/>
    <s v="Scottsdale"/>
    <s v="Arizona"/>
    <n v="85254"/>
    <s v="West"/>
    <x v="142"/>
    <s v="Office Supplies"/>
    <s v="Appliances"/>
    <x v="143"/>
    <x v="148"/>
    <n v="5"/>
    <n v="0.2"/>
    <n v="17.765999999999998"/>
  </r>
  <r>
    <n v="153"/>
    <s v="CA-2016-158834"/>
    <x v="69"/>
    <d v="2016-03-16T00:00:00"/>
    <s v="First Class"/>
    <x v="69"/>
    <x v="69"/>
    <s v="Home Office"/>
    <s v="United States"/>
    <s v="Scottsdale"/>
    <s v="Arizona"/>
    <n v="85254"/>
    <s v="West"/>
    <x v="143"/>
    <s v="Technology"/>
    <s v="Phones"/>
    <x v="144"/>
    <x v="149"/>
    <n v="2"/>
    <n v="0.2"/>
    <n v="15.238799999999999"/>
  </r>
  <r>
    <n v="154"/>
    <s v="CA-2015-124919"/>
    <x v="70"/>
    <d v="2015-06-02T00:00:00"/>
    <s v="First Class"/>
    <x v="70"/>
    <x v="70"/>
    <s v="Corporate"/>
    <s v="United States"/>
    <s v="San Jose"/>
    <s v="California"/>
    <n v="95123"/>
    <s v="West"/>
    <x v="144"/>
    <s v="Office Supplies"/>
    <s v="Paper"/>
    <x v="145"/>
    <x v="150"/>
    <n v="7"/>
    <n v="0"/>
    <n v="26.271000000000001"/>
  </r>
  <r>
    <n v="155"/>
    <s v="CA-2015-124919"/>
    <x v="70"/>
    <d v="2015-06-02T00:00:00"/>
    <s v="First Class"/>
    <x v="70"/>
    <x v="70"/>
    <s v="Corporate"/>
    <s v="United States"/>
    <s v="San Jose"/>
    <s v="California"/>
    <n v="95123"/>
    <s v="West"/>
    <x v="145"/>
    <s v="Office Supplies"/>
    <s v="Paper"/>
    <x v="146"/>
    <x v="151"/>
    <n v="4"/>
    <n v="0"/>
    <n v="48.539200000000001"/>
  </r>
  <r>
    <n v="156"/>
    <s v="CA-2015-124919"/>
    <x v="70"/>
    <d v="2015-06-02T00:00:00"/>
    <s v="First Class"/>
    <x v="70"/>
    <x v="70"/>
    <s v="Corporate"/>
    <s v="United States"/>
    <s v="San Jose"/>
    <s v="California"/>
    <n v="95123"/>
    <s v="West"/>
    <x v="146"/>
    <s v="Office Supplies"/>
    <s v="Storage"/>
    <x v="147"/>
    <x v="152"/>
    <n v="6"/>
    <n v="0"/>
    <n v="21.0288"/>
  </r>
  <r>
    <n v="157"/>
    <s v="CA-2015-118948"/>
    <x v="71"/>
    <d v="2015-06-03T00:00:00"/>
    <s v="Standard Class"/>
    <x v="71"/>
    <x v="71"/>
    <s v="Home Office"/>
    <s v="United States"/>
    <s v="Seattle"/>
    <s v="Washington"/>
    <n v="98105"/>
    <s v="West"/>
    <x v="147"/>
    <s v="Office Supplies"/>
    <s v="Art"/>
    <x v="148"/>
    <x v="153"/>
    <n v="3"/>
    <n v="0"/>
    <n v="1.7901"/>
  </r>
  <r>
    <n v="158"/>
    <s v="CA-2014-104269"/>
    <x v="72"/>
    <d v="2014-03-06T00:00:00"/>
    <s v="Second Class"/>
    <x v="72"/>
    <x v="72"/>
    <s v="Consumer"/>
    <s v="United States"/>
    <s v="Seattle"/>
    <s v="Washington"/>
    <n v="98115"/>
    <s v="West"/>
    <x v="120"/>
    <s v="Furniture"/>
    <s v="Chairs"/>
    <x v="120"/>
    <x v="154"/>
    <n v="2"/>
    <n v="0.2"/>
    <n v="51.476399999999998"/>
  </r>
  <r>
    <n v="159"/>
    <s v="CA-2016-114104"/>
    <x v="73"/>
    <d v="2016-11-24T00:00:00"/>
    <s v="Standard Class"/>
    <x v="73"/>
    <x v="73"/>
    <s v="Consumer"/>
    <s v="United States"/>
    <s v="Edmond"/>
    <s v="Oklahoma"/>
    <n v="73034"/>
    <s v="Central"/>
    <x v="148"/>
    <s v="Office Supplies"/>
    <s v="Labels"/>
    <x v="149"/>
    <x v="2"/>
    <n v="2"/>
    <n v="0"/>
    <n v="6.8714000000000004"/>
  </r>
  <r>
    <n v="160"/>
    <s v="CA-2016-114104"/>
    <x v="73"/>
    <d v="2016-11-24T00:00:00"/>
    <s v="Standard Class"/>
    <x v="73"/>
    <x v="73"/>
    <s v="Consumer"/>
    <s v="United States"/>
    <s v="Edmond"/>
    <s v="Oklahoma"/>
    <n v="73034"/>
    <s v="Central"/>
    <x v="149"/>
    <s v="Technology"/>
    <s v="Phones"/>
    <x v="150"/>
    <x v="155"/>
    <n v="7"/>
    <n v="0"/>
    <n v="236.23249999999999"/>
  </r>
  <r>
    <n v="161"/>
    <s v="CA-2016-162733"/>
    <x v="74"/>
    <d v="2016-05-12T00:00:00"/>
    <s v="First Class"/>
    <x v="74"/>
    <x v="74"/>
    <s v="Consumer"/>
    <s v="United States"/>
    <s v="Los Angeles"/>
    <s v="California"/>
    <n v="90045"/>
    <s v="West"/>
    <x v="150"/>
    <s v="Office Supplies"/>
    <s v="Paper"/>
    <x v="151"/>
    <x v="156"/>
    <n v="1"/>
    <n v="0"/>
    <n v="2.6909999999999998"/>
  </r>
  <r>
    <n v="162"/>
    <s v="CA-2015-119697"/>
    <x v="75"/>
    <d v="2015-12-31T00:00:00"/>
    <s v="Second Class"/>
    <x v="75"/>
    <x v="75"/>
    <s v="Consumer"/>
    <s v="United States"/>
    <s v="Philadelphia"/>
    <s v="Pennsylvania"/>
    <n v="19134"/>
    <s v="East"/>
    <x v="151"/>
    <s v="Technology"/>
    <s v="Accessories"/>
    <x v="152"/>
    <x v="157"/>
    <n v="2"/>
    <n v="0.2"/>
    <n v="1.3595999999999999"/>
  </r>
  <r>
    <n v="163"/>
    <s v="CA-2016-154508"/>
    <x v="76"/>
    <d v="2016-11-20T00:00:00"/>
    <s v="Standard Class"/>
    <x v="76"/>
    <x v="76"/>
    <s v="Consumer"/>
    <s v="United States"/>
    <s v="Carlsbad"/>
    <s v="New Mexico"/>
    <n v="88220"/>
    <s v="West"/>
    <x v="152"/>
    <s v="Office Supplies"/>
    <s v="Envelopes"/>
    <x v="153"/>
    <x v="158"/>
    <n v="5"/>
    <n v="0"/>
    <n v="13.348000000000001"/>
  </r>
  <r>
    <n v="164"/>
    <s v="CA-2016-113817"/>
    <x v="77"/>
    <d v="2016-11-11T00:00:00"/>
    <s v="Standard Class"/>
    <x v="77"/>
    <x v="77"/>
    <s v="Consumer"/>
    <s v="United States"/>
    <s v="Seattle"/>
    <s v="Washington"/>
    <n v="98115"/>
    <s v="West"/>
    <x v="153"/>
    <s v="Office Supplies"/>
    <s v="Binders"/>
    <x v="154"/>
    <x v="159"/>
    <n v="2"/>
    <n v="0.2"/>
    <n v="9.6880000000000006"/>
  </r>
  <r>
    <n v="165"/>
    <s v="CA-2014-139892"/>
    <x v="78"/>
    <d v="2014-09-12T00:00:00"/>
    <s v="Standard Class"/>
    <x v="78"/>
    <x v="78"/>
    <s v="Consumer"/>
    <s v="United States"/>
    <s v="San Antonio"/>
    <s v="Texas"/>
    <n v="78207"/>
    <s v="Central"/>
    <x v="154"/>
    <s v="Office Supplies"/>
    <s v="Art"/>
    <x v="155"/>
    <x v="160"/>
    <n v="3"/>
    <n v="0.2"/>
    <n v="2.7324000000000002"/>
  </r>
  <r>
    <n v="166"/>
    <s v="CA-2014-139892"/>
    <x v="78"/>
    <d v="2014-09-12T00:00:00"/>
    <s v="Standard Class"/>
    <x v="78"/>
    <x v="78"/>
    <s v="Consumer"/>
    <s v="United States"/>
    <s v="San Antonio"/>
    <s v="Texas"/>
    <n v="78207"/>
    <s v="Central"/>
    <x v="155"/>
    <s v="Technology"/>
    <s v="Machines"/>
    <x v="156"/>
    <x v="161"/>
    <n v="8"/>
    <n v="0.4"/>
    <n v="-1359.992"/>
  </r>
  <r>
    <n v="167"/>
    <s v="CA-2014-139892"/>
    <x v="78"/>
    <d v="2014-09-12T00:00:00"/>
    <s v="Standard Class"/>
    <x v="78"/>
    <x v="78"/>
    <s v="Consumer"/>
    <s v="United States"/>
    <s v="San Antonio"/>
    <s v="Texas"/>
    <n v="78207"/>
    <s v="Central"/>
    <x v="156"/>
    <s v="Office Supplies"/>
    <s v="Storage"/>
    <x v="157"/>
    <x v="162"/>
    <n v="3"/>
    <n v="0.2"/>
    <n v="-58.634700000000002"/>
  </r>
  <r>
    <n v="168"/>
    <s v="CA-2014-139892"/>
    <x v="78"/>
    <d v="2014-09-12T00:00:00"/>
    <s v="Standard Class"/>
    <x v="78"/>
    <x v="78"/>
    <s v="Consumer"/>
    <s v="United States"/>
    <s v="San Antonio"/>
    <s v="Texas"/>
    <n v="78207"/>
    <s v="Central"/>
    <x v="157"/>
    <s v="Furniture"/>
    <s v="Chairs"/>
    <x v="158"/>
    <x v="163"/>
    <n v="9"/>
    <n v="0.3"/>
    <n v="-24.858000000000001"/>
  </r>
  <r>
    <n v="169"/>
    <s v="CA-2014-139892"/>
    <x v="78"/>
    <d v="2014-09-12T00:00:00"/>
    <s v="Standard Class"/>
    <x v="78"/>
    <x v="78"/>
    <s v="Consumer"/>
    <s v="United States"/>
    <s v="San Antonio"/>
    <s v="Texas"/>
    <n v="78207"/>
    <s v="Central"/>
    <x v="158"/>
    <s v="Office Supplies"/>
    <s v="Art"/>
    <x v="159"/>
    <x v="164"/>
    <n v="6"/>
    <n v="0.2"/>
    <n v="6.8136000000000001"/>
  </r>
  <r>
    <n v="170"/>
    <s v="CA-2014-139892"/>
    <x v="78"/>
    <d v="2014-09-12T00:00:00"/>
    <s v="Standard Class"/>
    <x v="78"/>
    <x v="78"/>
    <s v="Consumer"/>
    <s v="United States"/>
    <s v="San Antonio"/>
    <s v="Texas"/>
    <n v="78207"/>
    <s v="Central"/>
    <x v="159"/>
    <s v="Office Supplies"/>
    <s v="Appliances"/>
    <x v="160"/>
    <x v="165"/>
    <n v="5"/>
    <n v="0.8"/>
    <n v="-453.84899999999999"/>
  </r>
  <r>
    <n v="171"/>
    <s v="CA-2014-139892"/>
    <x v="78"/>
    <d v="2014-09-12T00:00:00"/>
    <s v="Standard Class"/>
    <x v="78"/>
    <x v="78"/>
    <s v="Consumer"/>
    <s v="United States"/>
    <s v="San Antonio"/>
    <s v="Texas"/>
    <n v="78207"/>
    <s v="Central"/>
    <x v="160"/>
    <s v="Technology"/>
    <s v="Phones"/>
    <x v="161"/>
    <x v="166"/>
    <n v="3"/>
    <n v="0.2"/>
    <n v="8.9984999999999999"/>
  </r>
  <r>
    <n v="172"/>
    <s v="CA-2014-118962"/>
    <x v="79"/>
    <d v="2014-08-09T00:00:00"/>
    <s v="Standard Class"/>
    <x v="79"/>
    <x v="79"/>
    <s v="Consumer"/>
    <s v="United States"/>
    <s v="Los Angeles"/>
    <s v="California"/>
    <n v="90004"/>
    <s v="West"/>
    <x v="161"/>
    <s v="Office Supplies"/>
    <s v="Paper"/>
    <x v="162"/>
    <x v="167"/>
    <n v="3"/>
    <n v="0"/>
    <n v="9.8417999999999992"/>
  </r>
  <r>
    <n v="173"/>
    <s v="CA-2014-118962"/>
    <x v="79"/>
    <d v="2014-08-09T00:00:00"/>
    <s v="Standard Class"/>
    <x v="79"/>
    <x v="79"/>
    <s v="Consumer"/>
    <s v="United States"/>
    <s v="Los Angeles"/>
    <s v="California"/>
    <n v="90004"/>
    <s v="West"/>
    <x v="162"/>
    <s v="Office Supplies"/>
    <s v="Paper"/>
    <x v="163"/>
    <x v="168"/>
    <n v="2"/>
    <n v="0"/>
    <n v="53.260800000000003"/>
  </r>
  <r>
    <n v="174"/>
    <s v="CA-2014-118962"/>
    <x v="79"/>
    <d v="2014-08-09T00:00:00"/>
    <s v="Standard Class"/>
    <x v="79"/>
    <x v="79"/>
    <s v="Consumer"/>
    <s v="United States"/>
    <s v="Los Angeles"/>
    <s v="California"/>
    <n v="90004"/>
    <s v="West"/>
    <x v="163"/>
    <s v="Furniture"/>
    <s v="Chairs"/>
    <x v="164"/>
    <x v="169"/>
    <n v="7"/>
    <n v="0.2"/>
    <n v="21.259"/>
  </r>
  <r>
    <n v="175"/>
    <s v="US-2014-100853"/>
    <x v="80"/>
    <d v="2014-09-19T00:00:00"/>
    <s v="Standard Class"/>
    <x v="80"/>
    <x v="80"/>
    <s v="Corporate"/>
    <s v="United States"/>
    <s v="Chicago"/>
    <s v="Illinois"/>
    <n v="60623"/>
    <s v="Central"/>
    <x v="164"/>
    <s v="Office Supplies"/>
    <s v="Appliances"/>
    <x v="165"/>
    <x v="170"/>
    <n v="2"/>
    <n v="0.8"/>
    <n v="-131.12"/>
  </r>
  <r>
    <n v="176"/>
    <s v="US-2014-100853"/>
    <x v="80"/>
    <d v="2014-09-19T00:00:00"/>
    <s v="Standard Class"/>
    <x v="80"/>
    <x v="80"/>
    <s v="Corporate"/>
    <s v="United States"/>
    <s v="Chicago"/>
    <s v="Illinois"/>
    <n v="60623"/>
    <s v="Central"/>
    <x v="165"/>
    <s v="Office Supplies"/>
    <s v="Labels"/>
    <x v="166"/>
    <x v="171"/>
    <n v="4"/>
    <n v="0.2"/>
    <n v="6.5519999999999996"/>
  </r>
  <r>
    <n v="177"/>
    <s v="US-2017-152366"/>
    <x v="81"/>
    <d v="2017-04-25T00:00:00"/>
    <s v="Second Class"/>
    <x v="81"/>
    <x v="81"/>
    <s v="Consumer"/>
    <s v="United States"/>
    <s v="Houston"/>
    <s v="Texas"/>
    <n v="77036"/>
    <s v="Central"/>
    <x v="166"/>
    <s v="Office Supplies"/>
    <s v="Appliances"/>
    <x v="167"/>
    <x v="172"/>
    <n v="4"/>
    <n v="0.8"/>
    <n v="-243.16"/>
  </r>
  <r>
    <n v="178"/>
    <s v="US-2015-101511"/>
    <x v="82"/>
    <d v="2015-11-23T00:00:00"/>
    <s v="Second Class"/>
    <x v="32"/>
    <x v="32"/>
    <s v="Consumer"/>
    <s v="United States"/>
    <s v="Newark"/>
    <s v="Ohio"/>
    <n v="43055"/>
    <s v="East"/>
    <x v="167"/>
    <s v="Furniture"/>
    <s v="Chairs"/>
    <x v="168"/>
    <x v="173"/>
    <n v="7"/>
    <n v="0.3"/>
    <n v="-11.337199999999999"/>
  </r>
  <r>
    <n v="179"/>
    <s v="US-2015-101511"/>
    <x v="82"/>
    <d v="2015-11-23T00:00:00"/>
    <s v="Second Class"/>
    <x v="32"/>
    <x v="32"/>
    <s v="Consumer"/>
    <s v="United States"/>
    <s v="Newark"/>
    <s v="Ohio"/>
    <n v="43055"/>
    <s v="East"/>
    <x v="168"/>
    <s v="Office Supplies"/>
    <s v="Supplies"/>
    <x v="169"/>
    <x v="174"/>
    <n v="5"/>
    <n v="0.2"/>
    <n v="-3.7715000000000001"/>
  </r>
  <r>
    <n v="180"/>
    <s v="CA-2015-137225"/>
    <x v="83"/>
    <d v="2015-12-19T00:00:00"/>
    <s v="Standard Class"/>
    <x v="82"/>
    <x v="82"/>
    <s v="Home Office"/>
    <s v="United States"/>
    <s v="New York City"/>
    <s v="New York"/>
    <n v="10009"/>
    <s v="East"/>
    <x v="169"/>
    <s v="Office Supplies"/>
    <s v="Art"/>
    <x v="170"/>
    <x v="175"/>
    <n v="1"/>
    <n v="0"/>
    <n v="1.4104000000000001"/>
  </r>
  <r>
    <n v="181"/>
    <s v="CA-2014-166191"/>
    <x v="29"/>
    <d v="2014-12-09T00:00:00"/>
    <s v="Second Class"/>
    <x v="83"/>
    <x v="83"/>
    <s v="Corporate"/>
    <s v="United States"/>
    <s v="Decatur"/>
    <s v="Illinois"/>
    <n v="62521"/>
    <s v="Central"/>
    <x v="170"/>
    <s v="Office Supplies"/>
    <s v="Storage"/>
    <x v="171"/>
    <x v="176"/>
    <n v="2"/>
    <n v="0.2"/>
    <n v="1.8612"/>
  </r>
  <r>
    <n v="182"/>
    <s v="CA-2014-166191"/>
    <x v="29"/>
    <d v="2014-12-09T00:00:00"/>
    <s v="Second Class"/>
    <x v="83"/>
    <x v="83"/>
    <s v="Corporate"/>
    <s v="United States"/>
    <s v="Decatur"/>
    <s v="Illinois"/>
    <n v="62521"/>
    <s v="Central"/>
    <x v="171"/>
    <s v="Technology"/>
    <s v="Accessories"/>
    <x v="172"/>
    <x v="177"/>
    <n v="7"/>
    <n v="0.2"/>
    <n v="76.639499999999998"/>
  </r>
  <r>
    <n v="183"/>
    <s v="CA-2014-158274"/>
    <x v="84"/>
    <d v="2014-11-24T00:00:00"/>
    <s v="Second Class"/>
    <x v="84"/>
    <x v="84"/>
    <s v="Home Office"/>
    <s v="United States"/>
    <s v="Monroe"/>
    <s v="Louisiana"/>
    <n v="71203"/>
    <s v="South"/>
    <x v="172"/>
    <s v="Technology"/>
    <s v="Phones"/>
    <x v="173"/>
    <x v="178"/>
    <n v="4"/>
    <n v="0"/>
    <n v="131.02959999999999"/>
  </r>
  <r>
    <n v="184"/>
    <s v="CA-2014-158274"/>
    <x v="84"/>
    <d v="2014-11-24T00:00:00"/>
    <s v="Second Class"/>
    <x v="84"/>
    <x v="84"/>
    <s v="Home Office"/>
    <s v="United States"/>
    <s v="Monroe"/>
    <s v="Louisiana"/>
    <n v="71203"/>
    <s v="South"/>
    <x v="173"/>
    <s v="Technology"/>
    <s v="Phones"/>
    <x v="174"/>
    <x v="179"/>
    <n v="5"/>
    <n v="0"/>
    <n v="41.985999999999997"/>
  </r>
  <r>
    <n v="185"/>
    <s v="CA-2014-158274"/>
    <x v="84"/>
    <d v="2014-11-24T00:00:00"/>
    <s v="Second Class"/>
    <x v="84"/>
    <x v="84"/>
    <s v="Home Office"/>
    <s v="United States"/>
    <s v="Monroe"/>
    <s v="Louisiana"/>
    <n v="71203"/>
    <s v="South"/>
    <x v="174"/>
    <s v="Technology"/>
    <s v="Accessories"/>
    <x v="175"/>
    <x v="180"/>
    <n v="2"/>
    <n v="0"/>
    <n v="7.25"/>
  </r>
  <r>
    <n v="186"/>
    <s v="CA-2016-105018"/>
    <x v="85"/>
    <d v="2016-12-02T00:00:00"/>
    <s v="Standard Class"/>
    <x v="85"/>
    <x v="85"/>
    <s v="Consumer"/>
    <s v="United States"/>
    <s v="Fairfield"/>
    <s v="Connecticut"/>
    <n v="6824"/>
    <s v="East"/>
    <x v="175"/>
    <s v="Office Supplies"/>
    <s v="Binders"/>
    <x v="176"/>
    <x v="181"/>
    <n v="2"/>
    <n v="0"/>
    <n v="3.4367999999999999"/>
  </r>
  <r>
    <n v="187"/>
    <s v="CA-2014-123260"/>
    <x v="86"/>
    <d v="2014-08-30T00:00:00"/>
    <s v="Standard Class"/>
    <x v="86"/>
    <x v="86"/>
    <s v="Home Office"/>
    <s v="United States"/>
    <s v="Los Angeles"/>
    <s v="California"/>
    <n v="90032"/>
    <s v="West"/>
    <x v="176"/>
    <s v="Technology"/>
    <s v="Accessories"/>
    <x v="177"/>
    <x v="182"/>
    <n v="8"/>
    <n v="0"/>
    <n v="22.984000000000002"/>
  </r>
  <r>
    <n v="188"/>
    <s v="CA-2016-157000"/>
    <x v="87"/>
    <d v="2016-07-22T00:00:00"/>
    <s v="Standard Class"/>
    <x v="87"/>
    <x v="87"/>
    <s v="Corporate"/>
    <s v="United States"/>
    <s v="Grand Prairie"/>
    <s v="Texas"/>
    <n v="75051"/>
    <s v="Central"/>
    <x v="177"/>
    <s v="Office Supplies"/>
    <s v="Storage"/>
    <x v="178"/>
    <x v="183"/>
    <n v="3"/>
    <n v="0.2"/>
    <n v="3.7223999999999999"/>
  </r>
  <r>
    <n v="189"/>
    <s v="CA-2016-157000"/>
    <x v="87"/>
    <d v="2016-07-22T00:00:00"/>
    <s v="Standard Class"/>
    <x v="87"/>
    <x v="87"/>
    <s v="Corporate"/>
    <s v="United States"/>
    <s v="Grand Prairie"/>
    <s v="Texas"/>
    <n v="75051"/>
    <s v="Central"/>
    <x v="144"/>
    <s v="Office Supplies"/>
    <s v="Paper"/>
    <x v="145"/>
    <x v="184"/>
    <n v="3"/>
    <n v="0.2"/>
    <n v="6.2549999999999999"/>
  </r>
  <r>
    <n v="190"/>
    <s v="CA-2015-102281"/>
    <x v="88"/>
    <d v="2015-10-14T00:00:00"/>
    <s v="First Class"/>
    <x v="88"/>
    <x v="88"/>
    <s v="Home Office"/>
    <s v="United States"/>
    <s v="New York City"/>
    <s v="New York"/>
    <n v="10035"/>
    <s v="East"/>
    <x v="178"/>
    <s v="Furniture"/>
    <s v="Bookcases"/>
    <x v="179"/>
    <x v="185"/>
    <n v="4"/>
    <n v="0.2"/>
    <n v="112.392"/>
  </r>
  <r>
    <n v="191"/>
    <s v="CA-2015-102281"/>
    <x v="88"/>
    <d v="2015-10-14T00:00:00"/>
    <s v="First Class"/>
    <x v="88"/>
    <x v="88"/>
    <s v="Home Office"/>
    <s v="United States"/>
    <s v="New York City"/>
    <s v="New York"/>
    <n v="10035"/>
    <s v="East"/>
    <x v="179"/>
    <s v="Technology"/>
    <s v="Phones"/>
    <x v="180"/>
    <x v="186"/>
    <n v="6"/>
    <n v="0"/>
    <n v="20.0928"/>
  </r>
  <r>
    <n v="192"/>
    <s v="CA-2015-102281"/>
    <x v="88"/>
    <d v="2015-10-14T00:00:00"/>
    <s v="First Class"/>
    <x v="88"/>
    <x v="88"/>
    <s v="Home Office"/>
    <s v="United States"/>
    <s v="New York City"/>
    <s v="New York"/>
    <n v="10035"/>
    <s v="East"/>
    <x v="180"/>
    <s v="Office Supplies"/>
    <s v="Paper"/>
    <x v="181"/>
    <x v="187"/>
    <n v="8"/>
    <n v="0"/>
    <n v="24.883199999999999"/>
  </r>
  <r>
    <n v="193"/>
    <s v="CA-2015-102281"/>
    <x v="88"/>
    <d v="2015-10-14T00:00:00"/>
    <s v="First Class"/>
    <x v="88"/>
    <x v="88"/>
    <s v="Home Office"/>
    <s v="United States"/>
    <s v="New York City"/>
    <s v="New York"/>
    <n v="10035"/>
    <s v="East"/>
    <x v="37"/>
    <s v="Furniture"/>
    <s v="Bookcases"/>
    <x v="37"/>
    <x v="188"/>
    <n v="3"/>
    <n v="0.2"/>
    <n v="46.976399999999998"/>
  </r>
  <r>
    <n v="194"/>
    <s v="CA-2015-102281"/>
    <x v="88"/>
    <d v="2015-10-14T00:00:00"/>
    <s v="First Class"/>
    <x v="88"/>
    <x v="88"/>
    <s v="Home Office"/>
    <s v="United States"/>
    <s v="New York City"/>
    <s v="New York"/>
    <n v="10035"/>
    <s v="East"/>
    <x v="181"/>
    <s v="Office Supplies"/>
    <s v="Art"/>
    <x v="182"/>
    <x v="189"/>
    <n v="5"/>
    <n v="0"/>
    <n v="6.5670000000000002"/>
  </r>
  <r>
    <n v="195"/>
    <s v="CA-2015-131457"/>
    <x v="89"/>
    <d v="2015-11-06T00:00:00"/>
    <s v="Standard Class"/>
    <x v="89"/>
    <x v="89"/>
    <s v="Corporate"/>
    <s v="United States"/>
    <s v="Redlands"/>
    <s v="California"/>
    <n v="92374"/>
    <s v="West"/>
    <x v="29"/>
    <s v="Office Supplies"/>
    <s v="Envelopes"/>
    <x v="29"/>
    <x v="190"/>
    <n v="7"/>
    <n v="0"/>
    <n v="6.7115999999999998"/>
  </r>
  <r>
    <n v="196"/>
    <s v="CA-2014-140004"/>
    <x v="90"/>
    <d v="2014-03-25T00:00:00"/>
    <s v="Standard Class"/>
    <x v="90"/>
    <x v="90"/>
    <s v="Consumer"/>
    <s v="United States"/>
    <s v="Hamilton"/>
    <s v="Ohio"/>
    <n v="45011"/>
    <s v="East"/>
    <x v="182"/>
    <s v="Office Supplies"/>
    <s v="Art"/>
    <x v="183"/>
    <x v="191"/>
    <n v="2"/>
    <n v="0.2"/>
    <n v="1.2038"/>
  </r>
  <r>
    <n v="197"/>
    <s v="CA-2014-140004"/>
    <x v="90"/>
    <d v="2014-03-25T00:00:00"/>
    <s v="Standard Class"/>
    <x v="90"/>
    <x v="90"/>
    <s v="Consumer"/>
    <s v="United States"/>
    <s v="Hamilton"/>
    <s v="Ohio"/>
    <n v="45011"/>
    <s v="East"/>
    <x v="183"/>
    <s v="Office Supplies"/>
    <s v="Art"/>
    <x v="184"/>
    <x v="192"/>
    <n v="3"/>
    <n v="0.2"/>
    <n v="1.5875999999999999"/>
  </r>
  <r>
    <n v="198"/>
    <s v="CA-2017-107720"/>
    <x v="44"/>
    <d v="2017-11-13T00:00:00"/>
    <s v="Standard Class"/>
    <x v="91"/>
    <x v="91"/>
    <s v="Home Office"/>
    <s v="United States"/>
    <s v="Westfield"/>
    <s v="New Jersey"/>
    <n v="7090"/>
    <s v="East"/>
    <x v="184"/>
    <s v="Office Supplies"/>
    <s v="Storage"/>
    <x v="185"/>
    <x v="193"/>
    <n v="3"/>
    <n v="0"/>
    <n v="12.0276"/>
  </r>
  <r>
    <n v="199"/>
    <s v="US-2017-124303"/>
    <x v="91"/>
    <d v="2017-07-13T00:00:00"/>
    <s v="Standard Class"/>
    <x v="92"/>
    <x v="92"/>
    <s v="Corporate"/>
    <s v="United States"/>
    <s v="Philadelphia"/>
    <s v="Pennsylvania"/>
    <n v="19120"/>
    <s v="East"/>
    <x v="185"/>
    <s v="Office Supplies"/>
    <s v="Binders"/>
    <x v="186"/>
    <x v="194"/>
    <n v="2"/>
    <n v="0.7"/>
    <n v="-2.2585999999999999"/>
  </r>
  <r>
    <n v="200"/>
    <s v="US-2017-124303"/>
    <x v="91"/>
    <d v="2017-07-13T00:00:00"/>
    <s v="Standard Class"/>
    <x v="92"/>
    <x v="92"/>
    <s v="Corporate"/>
    <s v="United States"/>
    <s v="Philadelphia"/>
    <s v="Pennsylvania"/>
    <n v="19120"/>
    <s v="East"/>
    <x v="186"/>
    <s v="Office Supplies"/>
    <s v="Paper"/>
    <x v="187"/>
    <x v="195"/>
    <n v="3"/>
    <n v="0.2"/>
    <n v="5.8202999999999996"/>
  </r>
  <r>
    <n v="201"/>
    <s v="CA-2017-105074"/>
    <x v="92"/>
    <d v="2017-06-29T00:00:00"/>
    <s v="Standard Class"/>
    <x v="93"/>
    <x v="93"/>
    <s v="Consumer"/>
    <s v="United States"/>
    <s v="Akron"/>
    <s v="Ohio"/>
    <n v="44312"/>
    <s v="East"/>
    <x v="187"/>
    <s v="Office Supplies"/>
    <s v="Paper"/>
    <x v="188"/>
    <x v="196"/>
    <n v="3"/>
    <n v="0.2"/>
    <n v="6.7949999999999999"/>
  </r>
  <r>
    <n v="202"/>
    <s v="CA-2014-133690"/>
    <x v="93"/>
    <d v="2014-08-05T00:00:00"/>
    <s v="First Class"/>
    <x v="94"/>
    <x v="94"/>
    <s v="Consumer"/>
    <s v="United States"/>
    <s v="Denver"/>
    <s v="Colorado"/>
    <n v="80219"/>
    <s v="West"/>
    <x v="188"/>
    <s v="Furniture"/>
    <s v="Tables"/>
    <x v="189"/>
    <x v="197"/>
    <n v="2"/>
    <n v="0.5"/>
    <n v="-161.875"/>
  </r>
  <r>
    <n v="203"/>
    <s v="CA-2014-133690"/>
    <x v="93"/>
    <d v="2014-08-05T00:00:00"/>
    <s v="First Class"/>
    <x v="94"/>
    <x v="94"/>
    <s v="Consumer"/>
    <s v="United States"/>
    <s v="Denver"/>
    <s v="Colorado"/>
    <n v="80219"/>
    <s v="West"/>
    <x v="189"/>
    <s v="Office Supplies"/>
    <s v="Appliances"/>
    <x v="190"/>
    <x v="198"/>
    <n v="1"/>
    <n v="0.2"/>
    <n v="0.29249999999999998"/>
  </r>
  <r>
    <n v="204"/>
    <s v="US-2017-116701"/>
    <x v="94"/>
    <d v="2017-12-21T00:00:00"/>
    <s v="Second Class"/>
    <x v="95"/>
    <x v="95"/>
    <s v="Consumer"/>
    <s v="United States"/>
    <s v="Dallas"/>
    <s v="Texas"/>
    <n v="75220"/>
    <s v="Central"/>
    <x v="190"/>
    <s v="Office Supplies"/>
    <s v="Appliances"/>
    <x v="191"/>
    <x v="199"/>
    <n v="2"/>
    <n v="0.8"/>
    <n v="-178.96680000000001"/>
  </r>
  <r>
    <n v="205"/>
    <s v="CA-2017-126382"/>
    <x v="95"/>
    <d v="2017-06-07T00:00:00"/>
    <s v="Standard Class"/>
    <x v="96"/>
    <x v="96"/>
    <s v="Corporate"/>
    <s v="United States"/>
    <s v="Franklin"/>
    <s v="Tennessee"/>
    <n v="37064"/>
    <s v="South"/>
    <x v="191"/>
    <s v="Furniture"/>
    <s v="Furnishings"/>
    <x v="192"/>
    <x v="200"/>
    <n v="7"/>
    <n v="0.2"/>
    <n v="9.6712000000000007"/>
  </r>
  <r>
    <n v="206"/>
    <s v="CA-2017-108329"/>
    <x v="34"/>
    <d v="2017-12-14T00:00:00"/>
    <s v="Standard Class"/>
    <x v="97"/>
    <x v="97"/>
    <s v="Consumer"/>
    <s v="United States"/>
    <s v="Whittier"/>
    <s v="California"/>
    <n v="90604"/>
    <s v="West"/>
    <x v="192"/>
    <s v="Technology"/>
    <s v="Phones"/>
    <x v="193"/>
    <x v="201"/>
    <n v="4"/>
    <n v="0.2"/>
    <n v="44.476799999999997"/>
  </r>
  <r>
    <n v="207"/>
    <s v="CA-2017-135860"/>
    <x v="96"/>
    <d v="2017-12-07T00:00:00"/>
    <s v="Standard Class"/>
    <x v="98"/>
    <x v="98"/>
    <s v="Consumer"/>
    <s v="United States"/>
    <s v="Saginaw"/>
    <s v="Michigan"/>
    <n v="48601"/>
    <s v="Central"/>
    <x v="193"/>
    <s v="Office Supplies"/>
    <s v="Storage"/>
    <x v="194"/>
    <x v="202"/>
    <n v="4"/>
    <n v="0"/>
    <n v="5.8743999999999996"/>
  </r>
  <r>
    <n v="208"/>
    <s v="CA-2017-135860"/>
    <x v="96"/>
    <d v="2017-12-07T00:00:00"/>
    <s v="Standard Class"/>
    <x v="98"/>
    <x v="98"/>
    <s v="Consumer"/>
    <s v="United States"/>
    <s v="Saginaw"/>
    <s v="Michigan"/>
    <n v="48601"/>
    <s v="Central"/>
    <x v="194"/>
    <s v="Technology"/>
    <s v="Phones"/>
    <x v="195"/>
    <x v="203"/>
    <n v="2"/>
    <n v="0"/>
    <n v="35.634599999999999"/>
  </r>
  <r>
    <n v="209"/>
    <s v="CA-2017-135860"/>
    <x v="96"/>
    <d v="2017-12-07T00:00:00"/>
    <s v="Standard Class"/>
    <x v="98"/>
    <x v="98"/>
    <s v="Consumer"/>
    <s v="United States"/>
    <s v="Saginaw"/>
    <s v="Michigan"/>
    <n v="48601"/>
    <s v="Central"/>
    <x v="122"/>
    <s v="Office Supplies"/>
    <s v="Binders"/>
    <x v="122"/>
    <x v="204"/>
    <n v="4"/>
    <n v="0"/>
    <n v="7.4824000000000002"/>
  </r>
  <r>
    <n v="210"/>
    <s v="CA-2017-135860"/>
    <x v="96"/>
    <d v="2017-12-07T00:00:00"/>
    <s v="Standard Class"/>
    <x v="98"/>
    <x v="98"/>
    <s v="Consumer"/>
    <s v="United States"/>
    <s v="Saginaw"/>
    <s v="Michigan"/>
    <n v="48601"/>
    <s v="Central"/>
    <x v="195"/>
    <s v="Office Supplies"/>
    <s v="Fasteners"/>
    <x v="196"/>
    <x v="205"/>
    <n v="9"/>
    <n v="0"/>
    <n v="16.209900000000001"/>
  </r>
  <r>
    <n v="211"/>
    <s v="CA-2017-135860"/>
    <x v="96"/>
    <d v="2017-12-07T00:00:00"/>
    <s v="Standard Class"/>
    <x v="98"/>
    <x v="98"/>
    <s v="Consumer"/>
    <s v="United States"/>
    <s v="Saginaw"/>
    <s v="Michigan"/>
    <n v="48601"/>
    <s v="Central"/>
    <x v="196"/>
    <s v="Office Supplies"/>
    <s v="Storage"/>
    <x v="197"/>
    <x v="206"/>
    <n v="1"/>
    <n v="0"/>
    <n v="3.6796000000000002"/>
  </r>
  <r>
    <n v="212"/>
    <s v="CA-2015-101007"/>
    <x v="97"/>
    <d v="2015-02-13T00:00:00"/>
    <s v="Second Class"/>
    <x v="99"/>
    <x v="99"/>
    <s v="Corporate"/>
    <s v="United States"/>
    <s v="Dallas"/>
    <s v="Texas"/>
    <n v="75220"/>
    <s v="Central"/>
    <x v="197"/>
    <s v="Technology"/>
    <s v="Accessories"/>
    <x v="198"/>
    <x v="207"/>
    <n v="2"/>
    <n v="0.2"/>
    <n v="6.5"/>
  </r>
  <r>
    <n v="213"/>
    <s v="CA-2015-146262"/>
    <x v="98"/>
    <d v="2015-01-09T00:00:00"/>
    <s v="Standard Class"/>
    <x v="100"/>
    <x v="100"/>
    <s v="Corporate"/>
    <s v="United States"/>
    <s v="Medina"/>
    <s v="Ohio"/>
    <n v="44256"/>
    <s v="East"/>
    <x v="198"/>
    <s v="Office Supplies"/>
    <s v="Labels"/>
    <x v="199"/>
    <x v="208"/>
    <n v="2"/>
    <n v="0.2"/>
    <n v="8.8800000000000008"/>
  </r>
  <r>
    <n v="214"/>
    <s v="CA-2015-146262"/>
    <x v="98"/>
    <d v="2015-01-09T00:00:00"/>
    <s v="Standard Class"/>
    <x v="100"/>
    <x v="100"/>
    <s v="Corporate"/>
    <s v="United States"/>
    <s v="Medina"/>
    <s v="Ohio"/>
    <n v="44256"/>
    <s v="East"/>
    <x v="199"/>
    <s v="Furniture"/>
    <s v="Bookcases"/>
    <x v="200"/>
    <x v="209"/>
    <n v="5"/>
    <n v="0.5"/>
    <n v="-244.32300000000001"/>
  </r>
  <r>
    <n v="215"/>
    <s v="CA-2015-146262"/>
    <x v="98"/>
    <d v="2015-01-09T00:00:00"/>
    <s v="Standard Class"/>
    <x v="100"/>
    <x v="100"/>
    <s v="Corporate"/>
    <s v="United States"/>
    <s v="Medina"/>
    <s v="Ohio"/>
    <n v="44256"/>
    <s v="East"/>
    <x v="104"/>
    <s v="Technology"/>
    <s v="Phones"/>
    <x v="104"/>
    <x v="210"/>
    <n v="3"/>
    <n v="0.4"/>
    <n v="-14.6958"/>
  </r>
  <r>
    <n v="216"/>
    <s v="CA-2015-146262"/>
    <x v="98"/>
    <d v="2015-01-09T00:00:00"/>
    <s v="Standard Class"/>
    <x v="100"/>
    <x v="100"/>
    <s v="Corporate"/>
    <s v="United States"/>
    <s v="Medina"/>
    <s v="Ohio"/>
    <n v="44256"/>
    <s v="East"/>
    <x v="200"/>
    <s v="Technology"/>
    <s v="Machines"/>
    <x v="201"/>
    <x v="211"/>
    <n v="9"/>
    <n v="0.7"/>
    <n v="-950.4"/>
  </r>
  <r>
    <n v="217"/>
    <s v="CA-2015-146262"/>
    <x v="98"/>
    <d v="2015-01-09T00:00:00"/>
    <s v="Standard Class"/>
    <x v="100"/>
    <x v="100"/>
    <s v="Corporate"/>
    <s v="United States"/>
    <s v="Medina"/>
    <s v="Ohio"/>
    <n v="44256"/>
    <s v="East"/>
    <x v="201"/>
    <s v="Technology"/>
    <s v="Accessories"/>
    <x v="202"/>
    <x v="212"/>
    <n v="2"/>
    <n v="0.2"/>
    <n v="4.4791999999999996"/>
  </r>
  <r>
    <n v="218"/>
    <s v="CA-2016-130162"/>
    <x v="99"/>
    <d v="2016-11-01T00:00:00"/>
    <s v="Standard Class"/>
    <x v="101"/>
    <x v="101"/>
    <s v="Consumer"/>
    <s v="United States"/>
    <s v="Los Angeles"/>
    <s v="California"/>
    <n v="90032"/>
    <s v="West"/>
    <x v="177"/>
    <s v="Office Supplies"/>
    <s v="Storage"/>
    <x v="178"/>
    <x v="213"/>
    <n v="6"/>
    <n v="0"/>
    <n v="26.056799999999999"/>
  </r>
  <r>
    <n v="219"/>
    <s v="CA-2016-130162"/>
    <x v="99"/>
    <d v="2016-11-01T00:00:00"/>
    <s v="Standard Class"/>
    <x v="101"/>
    <x v="101"/>
    <s v="Consumer"/>
    <s v="United States"/>
    <s v="Los Angeles"/>
    <s v="California"/>
    <n v="90032"/>
    <s v="West"/>
    <x v="202"/>
    <s v="Technology"/>
    <s v="Phones"/>
    <x v="203"/>
    <x v="214"/>
    <n v="3"/>
    <n v="0.2"/>
    <n v="22.6782"/>
  </r>
  <r>
    <n v="220"/>
    <s v="CA-2015-169397"/>
    <x v="100"/>
    <d v="2015-12-27T00:00:00"/>
    <s v="First Class"/>
    <x v="102"/>
    <x v="102"/>
    <s v="Consumer"/>
    <s v="United States"/>
    <s v="Dublin"/>
    <s v="Ohio"/>
    <n v="43017"/>
    <s v="East"/>
    <x v="203"/>
    <s v="Office Supplies"/>
    <s v="Fasteners"/>
    <x v="204"/>
    <x v="215"/>
    <n v="2"/>
    <n v="0.2"/>
    <n v="1.8148"/>
  </r>
  <r>
    <n v="221"/>
    <s v="CA-2015-169397"/>
    <x v="100"/>
    <d v="2015-12-27T00:00:00"/>
    <s v="First Class"/>
    <x v="102"/>
    <x v="102"/>
    <s v="Consumer"/>
    <s v="United States"/>
    <s v="Dublin"/>
    <s v="Ohio"/>
    <n v="43017"/>
    <s v="East"/>
    <x v="204"/>
    <s v="Office Supplies"/>
    <s v="Paper"/>
    <x v="205"/>
    <x v="216"/>
    <n v="6"/>
    <n v="0.2"/>
    <n v="8.2302"/>
  </r>
  <r>
    <n v="222"/>
    <s v="CA-2015-169397"/>
    <x v="100"/>
    <d v="2015-12-27T00:00:00"/>
    <s v="First Class"/>
    <x v="102"/>
    <x v="102"/>
    <s v="Consumer"/>
    <s v="United States"/>
    <s v="Dublin"/>
    <s v="Ohio"/>
    <n v="43017"/>
    <s v="East"/>
    <x v="91"/>
    <s v="Office Supplies"/>
    <s v="Binders"/>
    <x v="91"/>
    <x v="217"/>
    <n v="4"/>
    <n v="0.7"/>
    <n v="-13.8432"/>
  </r>
  <r>
    <n v="223"/>
    <s v="CA-2015-169397"/>
    <x v="100"/>
    <d v="2015-12-27T00:00:00"/>
    <s v="First Class"/>
    <x v="102"/>
    <x v="102"/>
    <s v="Consumer"/>
    <s v="United States"/>
    <s v="Dublin"/>
    <s v="Ohio"/>
    <n v="43017"/>
    <s v="East"/>
    <x v="205"/>
    <s v="Furniture"/>
    <s v="Furnishings"/>
    <x v="206"/>
    <x v="218"/>
    <n v="4"/>
    <n v="0.2"/>
    <n v="19.084800000000001"/>
  </r>
  <r>
    <n v="224"/>
    <s v="CA-2015-169397"/>
    <x v="100"/>
    <d v="2015-12-27T00:00:00"/>
    <s v="First Class"/>
    <x v="102"/>
    <x v="102"/>
    <s v="Consumer"/>
    <s v="United States"/>
    <s v="Dublin"/>
    <s v="Ohio"/>
    <n v="43017"/>
    <s v="East"/>
    <x v="206"/>
    <s v="Technology"/>
    <s v="Machines"/>
    <x v="207"/>
    <x v="219"/>
    <n v="4"/>
    <n v="0.7"/>
    <n v="-383.99040000000002"/>
  </r>
  <r>
    <n v="225"/>
    <s v="CA-2015-169397"/>
    <x v="100"/>
    <d v="2015-12-27T00:00:00"/>
    <s v="First Class"/>
    <x v="102"/>
    <x v="102"/>
    <s v="Consumer"/>
    <s v="United States"/>
    <s v="Dublin"/>
    <s v="Ohio"/>
    <n v="43017"/>
    <s v="East"/>
    <x v="207"/>
    <s v="Office Supplies"/>
    <s v="Art"/>
    <x v="208"/>
    <x v="220"/>
    <n v="2"/>
    <n v="0.2"/>
    <n v="2.7168000000000001"/>
  </r>
  <r>
    <n v="226"/>
    <s v="CA-2015-163055"/>
    <x v="101"/>
    <d v="2015-08-16T00:00:00"/>
    <s v="Standard Class"/>
    <x v="103"/>
    <x v="103"/>
    <s v="Corporate"/>
    <s v="United States"/>
    <s v="Detroit"/>
    <s v="Michigan"/>
    <n v="48227"/>
    <s v="Central"/>
    <x v="208"/>
    <s v="Office Supplies"/>
    <s v="Art"/>
    <x v="209"/>
    <x v="221"/>
    <n v="1"/>
    <n v="0"/>
    <n v="0.96799999999999997"/>
  </r>
  <r>
    <n v="227"/>
    <s v="CA-2015-163055"/>
    <x v="101"/>
    <d v="2015-08-16T00:00:00"/>
    <s v="Standard Class"/>
    <x v="103"/>
    <x v="103"/>
    <s v="Corporate"/>
    <s v="United States"/>
    <s v="Detroit"/>
    <s v="Michigan"/>
    <n v="48227"/>
    <s v="Central"/>
    <x v="209"/>
    <s v="Furniture"/>
    <s v="Tables"/>
    <x v="210"/>
    <x v="222"/>
    <n v="5"/>
    <n v="0"/>
    <n v="136.93899999999999"/>
  </r>
  <r>
    <n v="228"/>
    <s v="CA-2015-163055"/>
    <x v="101"/>
    <d v="2015-08-16T00:00:00"/>
    <s v="Standard Class"/>
    <x v="103"/>
    <x v="103"/>
    <s v="Corporate"/>
    <s v="United States"/>
    <s v="Detroit"/>
    <s v="Michigan"/>
    <n v="48227"/>
    <s v="Central"/>
    <x v="210"/>
    <s v="Office Supplies"/>
    <s v="Storage"/>
    <x v="211"/>
    <x v="223"/>
    <n v="1"/>
    <n v="0"/>
    <n v="0.2198"/>
  </r>
  <r>
    <n v="229"/>
    <s v="US-2015-145436"/>
    <x v="102"/>
    <d v="2015-03-04T00:00:00"/>
    <s v="Standard Class"/>
    <x v="104"/>
    <x v="104"/>
    <s v="Consumer"/>
    <s v="United States"/>
    <s v="Columbia"/>
    <s v="Tennessee"/>
    <n v="38401"/>
    <s v="South"/>
    <x v="211"/>
    <s v="Furniture"/>
    <s v="Chairs"/>
    <x v="212"/>
    <x v="224"/>
    <n v="2"/>
    <n v="0.2"/>
    <n v="-28.2744"/>
  </r>
  <r>
    <n v="230"/>
    <s v="US-2015-145436"/>
    <x v="102"/>
    <d v="2015-03-04T00:00:00"/>
    <s v="Standard Class"/>
    <x v="104"/>
    <x v="104"/>
    <s v="Consumer"/>
    <s v="United States"/>
    <s v="Columbia"/>
    <s v="Tennessee"/>
    <n v="38401"/>
    <s v="South"/>
    <x v="212"/>
    <s v="Furniture"/>
    <s v="Chairs"/>
    <x v="213"/>
    <x v="225"/>
    <n v="8"/>
    <n v="0.2"/>
    <n v="43.840800000000002"/>
  </r>
  <r>
    <n v="231"/>
    <s v="US-2014-156216"/>
    <x v="103"/>
    <d v="2014-09-17T00:00:00"/>
    <s v="Standard Class"/>
    <x v="105"/>
    <x v="105"/>
    <s v="Corporate"/>
    <s v="United States"/>
    <s v="Charlotte"/>
    <s v="North Carolina"/>
    <n v="28205"/>
    <s v="South"/>
    <x v="213"/>
    <s v="Office Supplies"/>
    <s v="Binders"/>
    <x v="214"/>
    <x v="226"/>
    <n v="7"/>
    <n v="0.7"/>
    <n v="-12.432"/>
  </r>
  <r>
    <n v="232"/>
    <s v="US-2017-100930"/>
    <x v="104"/>
    <d v="2017-04-12T00:00:00"/>
    <s v="Standard Class"/>
    <x v="37"/>
    <x v="37"/>
    <s v="Home Office"/>
    <s v="United States"/>
    <s v="Tampa"/>
    <s v="Florida"/>
    <n v="33614"/>
    <s v="South"/>
    <x v="214"/>
    <s v="Furniture"/>
    <s v="Tables"/>
    <x v="215"/>
    <x v="227"/>
    <n v="2"/>
    <n v="0.45"/>
    <n v="-102.048"/>
  </r>
  <r>
    <n v="233"/>
    <s v="US-2017-100930"/>
    <x v="104"/>
    <d v="2017-04-12T00:00:00"/>
    <s v="Standard Class"/>
    <x v="37"/>
    <x v="37"/>
    <s v="Home Office"/>
    <s v="United States"/>
    <s v="Tampa"/>
    <s v="Florida"/>
    <n v="33614"/>
    <s v="South"/>
    <x v="215"/>
    <s v="Furniture"/>
    <s v="Tables"/>
    <x v="216"/>
    <x v="228"/>
    <n v="3"/>
    <n v="0.45"/>
    <n v="-248.2458"/>
  </r>
  <r>
    <n v="234"/>
    <s v="US-2017-100930"/>
    <x v="104"/>
    <d v="2017-04-12T00:00:00"/>
    <s v="Standard Class"/>
    <x v="37"/>
    <x v="37"/>
    <s v="Home Office"/>
    <s v="United States"/>
    <s v="Tampa"/>
    <s v="Florida"/>
    <n v="33614"/>
    <s v="South"/>
    <x v="213"/>
    <s v="Office Supplies"/>
    <s v="Binders"/>
    <x v="214"/>
    <x v="229"/>
    <n v="2"/>
    <n v="0.7"/>
    <n v="-3.552"/>
  </r>
  <r>
    <n v="235"/>
    <s v="US-2017-100930"/>
    <x v="104"/>
    <d v="2017-04-12T00:00:00"/>
    <s v="Standard Class"/>
    <x v="37"/>
    <x v="37"/>
    <s v="Home Office"/>
    <s v="United States"/>
    <s v="Tampa"/>
    <s v="Florida"/>
    <n v="33614"/>
    <s v="South"/>
    <x v="216"/>
    <s v="Furniture"/>
    <s v="Furnishings"/>
    <x v="217"/>
    <x v="230"/>
    <n v="3"/>
    <n v="0.2"/>
    <n v="0"/>
  </r>
  <r>
    <n v="236"/>
    <s v="US-2017-100930"/>
    <x v="104"/>
    <d v="2017-04-12T00:00:00"/>
    <s v="Standard Class"/>
    <x v="37"/>
    <x v="37"/>
    <s v="Home Office"/>
    <s v="United States"/>
    <s v="Tampa"/>
    <s v="Florida"/>
    <n v="33614"/>
    <s v="South"/>
    <x v="217"/>
    <s v="Technology"/>
    <s v="Accessories"/>
    <x v="218"/>
    <x v="231"/>
    <n v="3"/>
    <n v="0.2"/>
    <n v="-7.7247000000000003"/>
  </r>
  <r>
    <n v="237"/>
    <s v="CA-2017-160514"/>
    <x v="105"/>
    <d v="2017-11-16T00:00:00"/>
    <s v="Standard Class"/>
    <x v="106"/>
    <x v="106"/>
    <s v="Corporate"/>
    <s v="United States"/>
    <s v="Santa Clara"/>
    <s v="California"/>
    <n v="95051"/>
    <s v="West"/>
    <x v="218"/>
    <s v="Office Supplies"/>
    <s v="Paper"/>
    <x v="219"/>
    <x v="232"/>
    <n v="2"/>
    <n v="0"/>
    <n v="4.7519999999999998"/>
  </r>
  <r>
    <n v="238"/>
    <s v="CA-2016-157749"/>
    <x v="30"/>
    <d v="2016-06-09T00:00:00"/>
    <s v="Second Class"/>
    <x v="107"/>
    <x v="107"/>
    <s v="Consumer"/>
    <s v="United States"/>
    <s v="Chicago"/>
    <s v="Illinois"/>
    <n v="60610"/>
    <s v="Central"/>
    <x v="219"/>
    <s v="Office Supplies"/>
    <s v="Paper"/>
    <x v="220"/>
    <x v="233"/>
    <n v="5"/>
    <n v="0.2"/>
    <n v="9.3960000000000008"/>
  </r>
  <r>
    <n v="239"/>
    <s v="CA-2016-157749"/>
    <x v="30"/>
    <d v="2016-06-09T00:00:00"/>
    <s v="Second Class"/>
    <x v="107"/>
    <x v="107"/>
    <s v="Consumer"/>
    <s v="United States"/>
    <s v="Chicago"/>
    <s v="Illinois"/>
    <n v="60610"/>
    <s v="Central"/>
    <x v="220"/>
    <s v="Furniture"/>
    <s v="Furnishings"/>
    <x v="221"/>
    <x v="234"/>
    <n v="5"/>
    <n v="0.6"/>
    <n v="-356.72800000000001"/>
  </r>
  <r>
    <n v="240"/>
    <s v="CA-2016-157749"/>
    <x v="30"/>
    <d v="2016-06-09T00:00:00"/>
    <s v="Second Class"/>
    <x v="107"/>
    <x v="107"/>
    <s v="Consumer"/>
    <s v="United States"/>
    <s v="Chicago"/>
    <s v="Illinois"/>
    <n v="60610"/>
    <s v="Central"/>
    <x v="221"/>
    <s v="Furniture"/>
    <s v="Furnishings"/>
    <x v="222"/>
    <x v="235"/>
    <n v="3"/>
    <n v="0.6"/>
    <n v="-4.6752000000000002"/>
  </r>
  <r>
    <n v="241"/>
    <s v="CA-2016-157749"/>
    <x v="30"/>
    <d v="2016-06-09T00:00:00"/>
    <s v="Second Class"/>
    <x v="107"/>
    <x v="107"/>
    <s v="Consumer"/>
    <s v="United States"/>
    <s v="Chicago"/>
    <s v="Illinois"/>
    <n v="60610"/>
    <s v="Central"/>
    <x v="222"/>
    <s v="Technology"/>
    <s v="Phones"/>
    <x v="223"/>
    <x v="236"/>
    <n v="2"/>
    <n v="0.2"/>
    <n v="11.1944"/>
  </r>
  <r>
    <n v="242"/>
    <s v="CA-2016-157749"/>
    <x v="30"/>
    <d v="2016-06-09T00:00:00"/>
    <s v="Second Class"/>
    <x v="107"/>
    <x v="107"/>
    <s v="Consumer"/>
    <s v="United States"/>
    <s v="Chicago"/>
    <s v="Illinois"/>
    <n v="60610"/>
    <s v="Central"/>
    <x v="223"/>
    <s v="Furniture"/>
    <s v="Tables"/>
    <x v="224"/>
    <x v="237"/>
    <n v="5"/>
    <n v="0.5"/>
    <n v="-120.51300000000001"/>
  </r>
  <r>
    <n v="243"/>
    <s v="CA-2016-157749"/>
    <x v="30"/>
    <d v="2016-06-09T00:00:00"/>
    <s v="Second Class"/>
    <x v="107"/>
    <x v="107"/>
    <s v="Consumer"/>
    <s v="United States"/>
    <s v="Chicago"/>
    <s v="Illinois"/>
    <n v="60610"/>
    <s v="Central"/>
    <x v="224"/>
    <s v="Furniture"/>
    <s v="Furnishings"/>
    <x v="225"/>
    <x v="238"/>
    <n v="3"/>
    <n v="0.6"/>
    <n v="-2.8308"/>
  </r>
  <r>
    <n v="244"/>
    <s v="CA-2016-157749"/>
    <x v="30"/>
    <d v="2016-06-09T00:00:00"/>
    <s v="Second Class"/>
    <x v="107"/>
    <x v="107"/>
    <s v="Consumer"/>
    <s v="United States"/>
    <s v="Chicago"/>
    <s v="Illinois"/>
    <n v="60610"/>
    <s v="Central"/>
    <x v="182"/>
    <s v="Office Supplies"/>
    <s v="Art"/>
    <x v="183"/>
    <x v="191"/>
    <n v="2"/>
    <n v="0.2"/>
    <n v="1.2038"/>
  </r>
  <r>
    <n v="245"/>
    <s v="CA-2014-131926"/>
    <x v="106"/>
    <d v="2014-06-06T00:00:00"/>
    <s v="Second Class"/>
    <x v="108"/>
    <x v="108"/>
    <s v="Home Office"/>
    <s v="United States"/>
    <s v="Lakeville"/>
    <s v="Minnesota"/>
    <n v="55044"/>
    <s v="Central"/>
    <x v="120"/>
    <s v="Furniture"/>
    <s v="Chairs"/>
    <x v="120"/>
    <x v="239"/>
    <n v="7"/>
    <n v="0"/>
    <n v="580.5394"/>
  </r>
  <r>
    <n v="246"/>
    <s v="CA-2014-131926"/>
    <x v="106"/>
    <d v="2014-06-06T00:00:00"/>
    <s v="Second Class"/>
    <x v="108"/>
    <x v="108"/>
    <s v="Home Office"/>
    <s v="United States"/>
    <s v="Lakeville"/>
    <s v="Minnesota"/>
    <n v="55044"/>
    <s v="Central"/>
    <x v="225"/>
    <s v="Office Supplies"/>
    <s v="Storage"/>
    <x v="226"/>
    <x v="240"/>
    <n v="2"/>
    <n v="0"/>
    <n v="41.68"/>
  </r>
  <r>
    <n v="247"/>
    <s v="CA-2014-131926"/>
    <x v="106"/>
    <d v="2014-06-06T00:00:00"/>
    <s v="Second Class"/>
    <x v="108"/>
    <x v="108"/>
    <s v="Home Office"/>
    <s v="United States"/>
    <s v="Lakeville"/>
    <s v="Minnesota"/>
    <n v="55044"/>
    <s v="Central"/>
    <x v="226"/>
    <s v="Office Supplies"/>
    <s v="Paper"/>
    <x v="227"/>
    <x v="241"/>
    <n v="6"/>
    <n v="0"/>
    <n v="23.94"/>
  </r>
  <r>
    <n v="248"/>
    <s v="CA-2014-131926"/>
    <x v="106"/>
    <d v="2014-06-06T00:00:00"/>
    <s v="Second Class"/>
    <x v="108"/>
    <x v="108"/>
    <s v="Home Office"/>
    <s v="United States"/>
    <s v="Lakeville"/>
    <s v="Minnesota"/>
    <n v="55044"/>
    <s v="Central"/>
    <x v="227"/>
    <s v="Office Supplies"/>
    <s v="Appliances"/>
    <x v="228"/>
    <x v="242"/>
    <n v="5"/>
    <n v="0"/>
    <n v="496.07249999999999"/>
  </r>
  <r>
    <n v="249"/>
    <s v="CA-2014-131926"/>
    <x v="106"/>
    <d v="2014-06-06T00:00:00"/>
    <s v="Second Class"/>
    <x v="108"/>
    <x v="108"/>
    <s v="Home Office"/>
    <s v="United States"/>
    <s v="Lakeville"/>
    <s v="Minnesota"/>
    <n v="55044"/>
    <s v="Central"/>
    <x v="180"/>
    <s v="Office Supplies"/>
    <s v="Paper"/>
    <x v="181"/>
    <x v="233"/>
    <n v="4"/>
    <n v="0"/>
    <n v="12.441599999999999"/>
  </r>
  <r>
    <n v="250"/>
    <s v="CA-2016-154739"/>
    <x v="107"/>
    <d v="2016-12-15T00:00:00"/>
    <s v="Second Class"/>
    <x v="109"/>
    <x v="109"/>
    <s v="Consumer"/>
    <s v="United States"/>
    <s v="San Francisco"/>
    <s v="California"/>
    <n v="94109"/>
    <s v="West"/>
    <x v="228"/>
    <s v="Furniture"/>
    <s v="Chairs"/>
    <x v="229"/>
    <x v="243"/>
    <n v="2"/>
    <n v="0.2"/>
    <n v="28.1372"/>
  </r>
  <r>
    <n v="251"/>
    <s v="CA-2016-145625"/>
    <x v="108"/>
    <d v="2016-09-17T00:00:00"/>
    <s v="Standard Class"/>
    <x v="110"/>
    <x v="110"/>
    <s v="Consumer"/>
    <s v="United States"/>
    <s v="San Diego"/>
    <s v="California"/>
    <n v="92037"/>
    <s v="West"/>
    <x v="229"/>
    <s v="Office Supplies"/>
    <s v="Paper"/>
    <x v="230"/>
    <x v="244"/>
    <n v="1"/>
    <n v="0"/>
    <n v="3.5767000000000002"/>
  </r>
  <r>
    <n v="252"/>
    <s v="CA-2016-145625"/>
    <x v="108"/>
    <d v="2016-09-17T00:00:00"/>
    <s v="Standard Class"/>
    <x v="110"/>
    <x v="110"/>
    <s v="Consumer"/>
    <s v="United States"/>
    <s v="San Diego"/>
    <s v="California"/>
    <n v="92037"/>
    <s v="West"/>
    <x v="217"/>
    <s v="Technology"/>
    <s v="Accessories"/>
    <x v="218"/>
    <x v="245"/>
    <n v="13"/>
    <n v="0"/>
    <n v="636.00030000000004"/>
  </r>
  <r>
    <n v="253"/>
    <s v="CA-2016-146941"/>
    <x v="107"/>
    <d v="2016-12-13T00:00:00"/>
    <s v="First Class"/>
    <x v="111"/>
    <x v="111"/>
    <s v="Consumer"/>
    <s v="United States"/>
    <s v="New York City"/>
    <s v="New York"/>
    <n v="10024"/>
    <s v="East"/>
    <x v="230"/>
    <s v="Office Supplies"/>
    <s v="Storage"/>
    <x v="231"/>
    <x v="246"/>
    <n v="6"/>
    <n v="0"/>
    <n v="22.5624"/>
  </r>
  <r>
    <n v="254"/>
    <s v="CA-2016-146941"/>
    <x v="107"/>
    <d v="2016-12-13T00:00:00"/>
    <s v="First Class"/>
    <x v="111"/>
    <x v="111"/>
    <s v="Consumer"/>
    <s v="United States"/>
    <s v="New York City"/>
    <s v="New York"/>
    <n v="10024"/>
    <s v="East"/>
    <x v="231"/>
    <s v="Office Supplies"/>
    <s v="Envelopes"/>
    <x v="232"/>
    <x v="247"/>
    <n v="4"/>
    <n v="0"/>
    <n v="162.864"/>
  </r>
  <r>
    <n v="255"/>
    <s v="US-2015-159982"/>
    <x v="109"/>
    <d v="2015-12-04T00:00:00"/>
    <s v="Standard Class"/>
    <x v="112"/>
    <x v="112"/>
    <s v="Corporate"/>
    <s v="United States"/>
    <s v="Chicago"/>
    <s v="Illinois"/>
    <n v="60623"/>
    <s v="Central"/>
    <x v="224"/>
    <s v="Furniture"/>
    <s v="Furnishings"/>
    <x v="225"/>
    <x v="248"/>
    <n v="9"/>
    <n v="0.6"/>
    <n v="-8.4923999999999999"/>
  </r>
  <r>
    <n v="256"/>
    <s v="US-2015-159982"/>
    <x v="109"/>
    <d v="2015-12-04T00:00:00"/>
    <s v="Standard Class"/>
    <x v="112"/>
    <x v="112"/>
    <s v="Corporate"/>
    <s v="United States"/>
    <s v="Chicago"/>
    <s v="Illinois"/>
    <n v="60623"/>
    <s v="Central"/>
    <x v="232"/>
    <s v="Office Supplies"/>
    <s v="Storage"/>
    <x v="233"/>
    <x v="249"/>
    <n v="2"/>
    <n v="0.2"/>
    <n v="-19.5624"/>
  </r>
  <r>
    <n v="257"/>
    <s v="US-2015-159982"/>
    <x v="109"/>
    <d v="2015-12-04T00:00:00"/>
    <s v="Standard Class"/>
    <x v="112"/>
    <x v="112"/>
    <s v="Corporate"/>
    <s v="United States"/>
    <s v="Chicago"/>
    <s v="Illinois"/>
    <n v="60623"/>
    <s v="Central"/>
    <x v="146"/>
    <s v="Office Supplies"/>
    <s v="Storage"/>
    <x v="147"/>
    <x v="250"/>
    <n v="5"/>
    <n v="0.2"/>
    <n v="4.0439999999999996"/>
  </r>
  <r>
    <n v="258"/>
    <s v="US-2015-159982"/>
    <x v="109"/>
    <d v="2015-12-04T00:00:00"/>
    <s v="Standard Class"/>
    <x v="112"/>
    <x v="112"/>
    <s v="Corporate"/>
    <s v="United States"/>
    <s v="Chicago"/>
    <s v="Illinois"/>
    <n v="60623"/>
    <s v="Central"/>
    <x v="233"/>
    <s v="Technology"/>
    <s v="Phones"/>
    <x v="234"/>
    <x v="251"/>
    <n v="6"/>
    <n v="0.2"/>
    <n v="56.691600000000001"/>
  </r>
  <r>
    <n v="259"/>
    <s v="CA-2017-163139"/>
    <x v="96"/>
    <d v="2017-12-03T00:00:00"/>
    <s v="Second Class"/>
    <x v="113"/>
    <x v="113"/>
    <s v="Consumer"/>
    <s v="United States"/>
    <s v="New York City"/>
    <s v="New York"/>
    <n v="10009"/>
    <s v="East"/>
    <x v="234"/>
    <s v="Technology"/>
    <s v="Accessories"/>
    <x v="235"/>
    <x v="252"/>
    <n v="3"/>
    <n v="0"/>
    <n v="6.9257999999999997"/>
  </r>
  <r>
    <n v="260"/>
    <s v="CA-2017-163139"/>
    <x v="96"/>
    <d v="2017-12-03T00:00:00"/>
    <s v="Second Class"/>
    <x v="113"/>
    <x v="113"/>
    <s v="Consumer"/>
    <s v="United States"/>
    <s v="New York City"/>
    <s v="New York"/>
    <n v="10009"/>
    <s v="East"/>
    <x v="235"/>
    <s v="Office Supplies"/>
    <s v="Storage"/>
    <x v="236"/>
    <x v="253"/>
    <n v="3"/>
    <n v="0"/>
    <n v="6.6464999999999996"/>
  </r>
  <r>
    <n v="261"/>
    <s v="CA-2017-163139"/>
    <x v="96"/>
    <d v="2017-12-03T00:00:00"/>
    <s v="Second Class"/>
    <x v="113"/>
    <x v="113"/>
    <s v="Consumer"/>
    <s v="United States"/>
    <s v="New York City"/>
    <s v="New York"/>
    <n v="10009"/>
    <s v="East"/>
    <x v="236"/>
    <s v="Office Supplies"/>
    <s v="Binders"/>
    <x v="237"/>
    <x v="254"/>
    <n v="5"/>
    <n v="0.2"/>
    <n v="6.1319999999999997"/>
  </r>
  <r>
    <n v="262"/>
    <s v="US-2017-155299"/>
    <x v="110"/>
    <d v="2017-06-12T00:00:00"/>
    <s v="Standard Class"/>
    <x v="114"/>
    <x v="114"/>
    <s v="Corporate"/>
    <s v="United States"/>
    <s v="Pasadena"/>
    <s v="Texas"/>
    <n v="77506"/>
    <s v="Central"/>
    <x v="237"/>
    <s v="Office Supplies"/>
    <s v="Appliances"/>
    <x v="238"/>
    <x v="255"/>
    <n v="2"/>
    <n v="0.8"/>
    <n v="-4.4660000000000002"/>
  </r>
  <r>
    <n v="263"/>
    <s v="US-2014-106992"/>
    <x v="111"/>
    <d v="2014-09-21T00:00:00"/>
    <s v="Second Class"/>
    <x v="115"/>
    <x v="115"/>
    <s v="Corporate"/>
    <s v="United States"/>
    <s v="Houston"/>
    <s v="Texas"/>
    <n v="77036"/>
    <s v="Central"/>
    <x v="155"/>
    <s v="Technology"/>
    <s v="Machines"/>
    <x v="156"/>
    <x v="256"/>
    <n v="3"/>
    <n v="0.4"/>
    <n v="-509.99700000000001"/>
  </r>
  <r>
    <n v="264"/>
    <s v="US-2014-106992"/>
    <x v="111"/>
    <d v="2014-09-21T00:00:00"/>
    <s v="Second Class"/>
    <x v="115"/>
    <x v="115"/>
    <s v="Corporate"/>
    <s v="United States"/>
    <s v="Houston"/>
    <s v="Texas"/>
    <n v="77036"/>
    <s v="Central"/>
    <x v="238"/>
    <s v="Technology"/>
    <s v="Machines"/>
    <x v="239"/>
    <x v="257"/>
    <n v="7"/>
    <n v="0.4"/>
    <n v="-251.9958"/>
  </r>
  <r>
    <n v="265"/>
    <s v="CA-2016-125318"/>
    <x v="112"/>
    <d v="2016-06-13T00:00:00"/>
    <s v="Standard Class"/>
    <x v="116"/>
    <x v="116"/>
    <s v="Consumer"/>
    <s v="United States"/>
    <s v="Chicago"/>
    <s v="Illinois"/>
    <n v="60610"/>
    <s v="Central"/>
    <x v="239"/>
    <s v="Technology"/>
    <s v="Phones"/>
    <x v="240"/>
    <x v="258"/>
    <n v="4"/>
    <n v="0.2"/>
    <n v="28.7196"/>
  </r>
  <r>
    <n v="266"/>
    <s v="CA-2015-155040"/>
    <x v="113"/>
    <d v="2015-11-15T00:00:00"/>
    <s v="Standard Class"/>
    <x v="117"/>
    <x v="117"/>
    <s v="Consumer"/>
    <s v="United States"/>
    <s v="Brentwood"/>
    <s v="California"/>
    <n v="94513"/>
    <s v="West"/>
    <x v="240"/>
    <s v="Technology"/>
    <s v="Accessories"/>
    <x v="241"/>
    <x v="259"/>
    <n v="2"/>
    <n v="0"/>
    <n v="35.155999999999999"/>
  </r>
  <r>
    <n v="267"/>
    <s v="CA-2017-136826"/>
    <x v="114"/>
    <d v="2017-06-20T00:00:00"/>
    <s v="Standard Class"/>
    <x v="118"/>
    <x v="118"/>
    <s v="Corporate"/>
    <s v="United States"/>
    <s v="Chapel Hill"/>
    <s v="North Carolina"/>
    <n v="27514"/>
    <s v="South"/>
    <x v="241"/>
    <s v="Office Supplies"/>
    <s v="Art"/>
    <x v="242"/>
    <x v="260"/>
    <n v="3"/>
    <n v="0.2"/>
    <n v="4.7304000000000004"/>
  </r>
  <r>
    <n v="268"/>
    <s v="CA-2016-111010"/>
    <x v="115"/>
    <d v="2016-01-28T00:00:00"/>
    <s v="Standard Class"/>
    <x v="38"/>
    <x v="38"/>
    <s v="Consumer"/>
    <s v="United States"/>
    <s v="Morristown"/>
    <s v="New Jersey"/>
    <n v="7960"/>
    <s v="East"/>
    <x v="242"/>
    <s v="Office Supplies"/>
    <s v="Fasteners"/>
    <x v="243"/>
    <x v="261"/>
    <n v="6"/>
    <n v="0"/>
    <n v="0.3024"/>
  </r>
  <r>
    <n v="269"/>
    <s v="US-2017-145366"/>
    <x v="34"/>
    <d v="2017-12-13T00:00:00"/>
    <s v="Standard Class"/>
    <x v="119"/>
    <x v="119"/>
    <s v="Corporate"/>
    <s v="United States"/>
    <s v="Cincinnati"/>
    <s v="Ohio"/>
    <n v="45231"/>
    <s v="East"/>
    <x v="243"/>
    <s v="Office Supplies"/>
    <s v="Storage"/>
    <x v="244"/>
    <x v="262"/>
    <n v="1"/>
    <n v="0.2"/>
    <n v="-7.4416000000000002"/>
  </r>
  <r>
    <n v="270"/>
    <s v="US-2017-145366"/>
    <x v="34"/>
    <d v="2017-12-13T00:00:00"/>
    <s v="Standard Class"/>
    <x v="119"/>
    <x v="119"/>
    <s v="Corporate"/>
    <s v="United States"/>
    <s v="Cincinnati"/>
    <s v="Ohio"/>
    <n v="45231"/>
    <s v="East"/>
    <x v="244"/>
    <s v="Office Supplies"/>
    <s v="Envelopes"/>
    <x v="245"/>
    <x v="263"/>
    <n v="3"/>
    <n v="0.2"/>
    <n v="21.591000000000001"/>
  </r>
  <r>
    <n v="271"/>
    <s v="CA-2017-163979"/>
    <x v="116"/>
    <d v="2018-01-02T00:00:00"/>
    <s v="Second Class"/>
    <x v="120"/>
    <x v="120"/>
    <s v="Corporate"/>
    <s v="United States"/>
    <s v="San Francisco"/>
    <s v="California"/>
    <n v="94110"/>
    <s v="West"/>
    <x v="245"/>
    <s v="Office Supplies"/>
    <s v="Storage"/>
    <x v="246"/>
    <x v="264"/>
    <n v="4"/>
    <n v="0"/>
    <n v="210.49359999999999"/>
  </r>
  <r>
    <n v="272"/>
    <s v="CA-2015-155334"/>
    <x v="117"/>
    <d v="2015-07-31T00:00:00"/>
    <s v="First Class"/>
    <x v="66"/>
    <x v="66"/>
    <s v="Consumer"/>
    <s v="United States"/>
    <s v="San Francisco"/>
    <s v="California"/>
    <n v="94109"/>
    <s v="West"/>
    <x v="246"/>
    <s v="Technology"/>
    <s v="Accessories"/>
    <x v="247"/>
    <x v="265"/>
    <n v="7"/>
    <n v="0"/>
    <n v="92.369200000000006"/>
  </r>
  <r>
    <n v="273"/>
    <s v="CA-2015-155334"/>
    <x v="117"/>
    <d v="2015-07-31T00:00:00"/>
    <s v="First Class"/>
    <x v="66"/>
    <x v="66"/>
    <s v="Consumer"/>
    <s v="United States"/>
    <s v="San Francisco"/>
    <s v="California"/>
    <n v="94109"/>
    <s v="West"/>
    <x v="247"/>
    <s v="Furniture"/>
    <s v="Furnishings"/>
    <x v="248"/>
    <x v="266"/>
    <n v="3"/>
    <n v="0"/>
    <n v="2.3231999999999999"/>
  </r>
  <r>
    <n v="274"/>
    <s v="CA-2015-155334"/>
    <x v="117"/>
    <d v="2015-07-31T00:00:00"/>
    <s v="First Class"/>
    <x v="66"/>
    <x v="66"/>
    <s v="Consumer"/>
    <s v="United States"/>
    <s v="San Francisco"/>
    <s v="California"/>
    <n v="94109"/>
    <s v="West"/>
    <x v="248"/>
    <s v="Office Supplies"/>
    <s v="Binders"/>
    <x v="249"/>
    <x v="267"/>
    <n v="3"/>
    <n v="0.2"/>
    <n v="4.0949999999999998"/>
  </r>
  <r>
    <n v="275"/>
    <s v="CA-2017-118136"/>
    <x v="118"/>
    <d v="2017-09-17T00:00:00"/>
    <s v="First Class"/>
    <x v="121"/>
    <x v="121"/>
    <s v="Corporate"/>
    <s v="United States"/>
    <s v="Inglewood"/>
    <s v="California"/>
    <n v="90301"/>
    <s v="West"/>
    <x v="249"/>
    <s v="Office Supplies"/>
    <s v="Paper"/>
    <x v="250"/>
    <x v="138"/>
    <n v="2"/>
    <n v="0"/>
    <n v="4.0571999999999999"/>
  </r>
  <r>
    <n v="276"/>
    <s v="CA-2017-118136"/>
    <x v="118"/>
    <d v="2017-09-17T00:00:00"/>
    <s v="First Class"/>
    <x v="121"/>
    <x v="121"/>
    <s v="Corporate"/>
    <s v="United States"/>
    <s v="Inglewood"/>
    <s v="California"/>
    <n v="90301"/>
    <s v="West"/>
    <x v="250"/>
    <s v="Office Supplies"/>
    <s v="Art"/>
    <x v="251"/>
    <x v="156"/>
    <n v="1"/>
    <n v="0"/>
    <n v="1.5548"/>
  </r>
  <r>
    <n v="277"/>
    <s v="CA-2017-132976"/>
    <x v="119"/>
    <d v="2017-10-17T00:00:00"/>
    <s v="Standard Class"/>
    <x v="122"/>
    <x v="122"/>
    <s v="Corporate"/>
    <s v="United States"/>
    <s v="Philadelphia"/>
    <s v="Pennsylvania"/>
    <n v="19140"/>
    <s v="East"/>
    <x v="251"/>
    <s v="Office Supplies"/>
    <s v="Paper"/>
    <x v="252"/>
    <x v="25"/>
    <n v="2"/>
    <n v="0.2"/>
    <n v="4.0768000000000004"/>
  </r>
  <r>
    <n v="278"/>
    <s v="CA-2017-132976"/>
    <x v="119"/>
    <d v="2017-10-17T00:00:00"/>
    <s v="Standard Class"/>
    <x v="122"/>
    <x v="122"/>
    <s v="Corporate"/>
    <s v="United States"/>
    <s v="Philadelphia"/>
    <s v="Pennsylvania"/>
    <n v="19140"/>
    <s v="East"/>
    <x v="252"/>
    <s v="Office Supplies"/>
    <s v="Paper"/>
    <x v="253"/>
    <x v="268"/>
    <n v="4"/>
    <n v="0.2"/>
    <n v="5.9071999999999996"/>
  </r>
  <r>
    <n v="279"/>
    <s v="CA-2017-132976"/>
    <x v="119"/>
    <d v="2017-10-17T00:00:00"/>
    <s v="Standard Class"/>
    <x v="122"/>
    <x v="122"/>
    <s v="Corporate"/>
    <s v="United States"/>
    <s v="Philadelphia"/>
    <s v="Pennsylvania"/>
    <n v="19140"/>
    <s v="East"/>
    <x v="253"/>
    <s v="Office Supplies"/>
    <s v="Storage"/>
    <x v="254"/>
    <x v="269"/>
    <n v="6"/>
    <n v="0.2"/>
    <n v="5.9711999999999996"/>
  </r>
  <r>
    <n v="280"/>
    <s v="CA-2017-132976"/>
    <x v="119"/>
    <d v="2017-10-17T00:00:00"/>
    <s v="Standard Class"/>
    <x v="122"/>
    <x v="122"/>
    <s v="Corporate"/>
    <s v="United States"/>
    <s v="Philadelphia"/>
    <s v="Pennsylvania"/>
    <n v="19140"/>
    <s v="East"/>
    <x v="254"/>
    <s v="Office Supplies"/>
    <s v="Labels"/>
    <x v="255"/>
    <x v="270"/>
    <n v="3"/>
    <n v="0.2"/>
    <n v="8.6940000000000008"/>
  </r>
  <r>
    <n v="281"/>
    <s v="US-2015-161991"/>
    <x v="120"/>
    <d v="2015-09-28T00:00:00"/>
    <s v="Second Class"/>
    <x v="56"/>
    <x v="56"/>
    <s v="Consumer"/>
    <s v="United States"/>
    <s v="Houston"/>
    <s v="Texas"/>
    <n v="77070"/>
    <s v="Central"/>
    <x v="255"/>
    <s v="Office Supplies"/>
    <s v="Binders"/>
    <x v="256"/>
    <x v="271"/>
    <n v="5"/>
    <n v="0.8"/>
    <n v="-3.4319999999999999"/>
  </r>
  <r>
    <n v="282"/>
    <s v="US-2015-161991"/>
    <x v="120"/>
    <d v="2015-09-28T00:00:00"/>
    <s v="Second Class"/>
    <x v="56"/>
    <x v="56"/>
    <s v="Consumer"/>
    <s v="United States"/>
    <s v="Houston"/>
    <s v="Texas"/>
    <n v="77070"/>
    <s v="Central"/>
    <x v="256"/>
    <s v="Technology"/>
    <s v="Phones"/>
    <x v="257"/>
    <x v="272"/>
    <n v="7"/>
    <n v="0.2"/>
    <n v="376.11"/>
  </r>
  <r>
    <n v="283"/>
    <s v="CA-2015-130890"/>
    <x v="121"/>
    <d v="2015-11-06T00:00:00"/>
    <s v="Standard Class"/>
    <x v="123"/>
    <x v="123"/>
    <s v="Consumer"/>
    <s v="United States"/>
    <s v="Los Angeles"/>
    <s v="California"/>
    <n v="90004"/>
    <s v="West"/>
    <x v="257"/>
    <s v="Furniture"/>
    <s v="Tables"/>
    <x v="258"/>
    <x v="273"/>
    <n v="5"/>
    <n v="0.2"/>
    <n v="51.942"/>
  </r>
  <r>
    <n v="284"/>
    <s v="CA-2015-130883"/>
    <x v="120"/>
    <d v="2015-10-02T00:00:00"/>
    <s v="Standard Class"/>
    <x v="14"/>
    <x v="14"/>
    <s v="Consumer"/>
    <s v="United States"/>
    <s v="Portland"/>
    <s v="Oregon"/>
    <n v="97206"/>
    <s v="West"/>
    <x v="258"/>
    <s v="Office Supplies"/>
    <s v="Paper"/>
    <x v="33"/>
    <x v="274"/>
    <n v="5"/>
    <n v="0.2"/>
    <n v="47.844000000000001"/>
  </r>
  <r>
    <n v="285"/>
    <s v="CA-2015-130883"/>
    <x v="120"/>
    <d v="2015-10-02T00:00:00"/>
    <s v="Standard Class"/>
    <x v="14"/>
    <x v="14"/>
    <s v="Consumer"/>
    <s v="United States"/>
    <s v="Portland"/>
    <s v="Oregon"/>
    <n v="97206"/>
    <s v="West"/>
    <x v="259"/>
    <s v="Technology"/>
    <s v="Accessories"/>
    <x v="259"/>
    <x v="275"/>
    <n v="5"/>
    <n v="0.2"/>
    <n v="47.96"/>
  </r>
  <r>
    <n v="286"/>
    <s v="CA-2015-130883"/>
    <x v="120"/>
    <d v="2015-10-02T00:00:00"/>
    <s v="Standard Class"/>
    <x v="14"/>
    <x v="14"/>
    <s v="Consumer"/>
    <s v="United States"/>
    <s v="Portland"/>
    <s v="Oregon"/>
    <n v="97206"/>
    <s v="West"/>
    <x v="260"/>
    <s v="Office Supplies"/>
    <s v="Paper"/>
    <x v="260"/>
    <x v="276"/>
    <n v="6"/>
    <n v="0.2"/>
    <n v="10.8864"/>
  </r>
  <r>
    <n v="287"/>
    <s v="CA-2016-112697"/>
    <x v="122"/>
    <d v="2016-12-20T00:00:00"/>
    <s v="Second Class"/>
    <x v="124"/>
    <x v="124"/>
    <s v="Corporate"/>
    <s v="United States"/>
    <s v="Tamarac"/>
    <s v="Florida"/>
    <n v="33319"/>
    <s v="South"/>
    <x v="261"/>
    <s v="Office Supplies"/>
    <s v="Binders"/>
    <x v="261"/>
    <x v="277"/>
    <n v="7"/>
    <n v="0.7"/>
    <n v="-169.37200000000001"/>
  </r>
  <r>
    <n v="288"/>
    <s v="CA-2016-112697"/>
    <x v="122"/>
    <d v="2016-12-20T00:00:00"/>
    <s v="Second Class"/>
    <x v="124"/>
    <x v="124"/>
    <s v="Corporate"/>
    <s v="United States"/>
    <s v="Tamarac"/>
    <s v="Florida"/>
    <n v="33319"/>
    <s v="South"/>
    <x v="166"/>
    <s v="Office Supplies"/>
    <s v="Appliances"/>
    <x v="167"/>
    <x v="278"/>
    <n v="2"/>
    <n v="0.2"/>
    <n v="24.315999999999999"/>
  </r>
  <r>
    <n v="289"/>
    <s v="CA-2016-112697"/>
    <x v="122"/>
    <d v="2016-12-20T00:00:00"/>
    <s v="Second Class"/>
    <x v="124"/>
    <x v="124"/>
    <s v="Corporate"/>
    <s v="United States"/>
    <s v="Tamarac"/>
    <s v="Florida"/>
    <n v="33319"/>
    <s v="South"/>
    <x v="262"/>
    <s v="Office Supplies"/>
    <s v="Supplies"/>
    <x v="262"/>
    <x v="279"/>
    <n v="5"/>
    <n v="0.2"/>
    <n v="-204.31450000000001"/>
  </r>
  <r>
    <n v="290"/>
    <s v="CA-2016-110772"/>
    <x v="73"/>
    <d v="2016-11-24T00:00:00"/>
    <s v="Second Class"/>
    <x v="125"/>
    <x v="125"/>
    <s v="Home Office"/>
    <s v="United States"/>
    <s v="Columbus"/>
    <s v="Ohio"/>
    <n v="43229"/>
    <s v="East"/>
    <x v="263"/>
    <s v="Office Supplies"/>
    <s v="Fasteners"/>
    <x v="263"/>
    <x v="280"/>
    <n v="7"/>
    <n v="0.2"/>
    <n v="6.6836000000000002"/>
  </r>
  <r>
    <n v="291"/>
    <s v="CA-2016-110772"/>
    <x v="73"/>
    <d v="2016-11-24T00:00:00"/>
    <s v="Second Class"/>
    <x v="125"/>
    <x v="125"/>
    <s v="Home Office"/>
    <s v="United States"/>
    <s v="Columbus"/>
    <s v="Ohio"/>
    <n v="43229"/>
    <s v="East"/>
    <x v="264"/>
    <s v="Office Supplies"/>
    <s v="Labels"/>
    <x v="264"/>
    <x v="281"/>
    <n v="8"/>
    <n v="0.2"/>
    <n v="6.2423999999999999"/>
  </r>
  <r>
    <n v="292"/>
    <s v="CA-2016-110772"/>
    <x v="73"/>
    <d v="2016-11-24T00:00:00"/>
    <s v="Second Class"/>
    <x v="125"/>
    <x v="125"/>
    <s v="Home Office"/>
    <s v="United States"/>
    <s v="Columbus"/>
    <s v="Ohio"/>
    <n v="43229"/>
    <s v="East"/>
    <x v="265"/>
    <s v="Technology"/>
    <s v="Accessories"/>
    <x v="265"/>
    <x v="282"/>
    <n v="2"/>
    <n v="0.2"/>
    <n v="54.396599999999999"/>
  </r>
  <r>
    <n v="293"/>
    <s v="CA-2016-110772"/>
    <x v="73"/>
    <d v="2016-11-24T00:00:00"/>
    <s v="Second Class"/>
    <x v="125"/>
    <x v="125"/>
    <s v="Home Office"/>
    <s v="United States"/>
    <s v="Columbus"/>
    <s v="Ohio"/>
    <n v="43229"/>
    <s v="East"/>
    <x v="266"/>
    <s v="Furniture"/>
    <s v="Bookcases"/>
    <x v="266"/>
    <x v="283"/>
    <n v="3"/>
    <n v="0.5"/>
    <n v="-48.703200000000002"/>
  </r>
  <r>
    <n v="294"/>
    <s v="CA-2014-111451"/>
    <x v="58"/>
    <d v="2014-12-28T00:00:00"/>
    <s v="First Class"/>
    <x v="126"/>
    <x v="126"/>
    <s v="Corporate"/>
    <s v="United States"/>
    <s v="Colorado Springs"/>
    <s v="Colorado"/>
    <n v="80906"/>
    <s v="West"/>
    <x v="267"/>
    <s v="Furniture"/>
    <s v="Furnishings"/>
    <x v="267"/>
    <x v="284"/>
    <n v="8"/>
    <n v="0.2"/>
    <n v="78.859200000000001"/>
  </r>
  <r>
    <n v="295"/>
    <s v="CA-2014-111451"/>
    <x v="58"/>
    <d v="2014-12-28T00:00:00"/>
    <s v="First Class"/>
    <x v="126"/>
    <x v="126"/>
    <s v="Corporate"/>
    <s v="United States"/>
    <s v="Colorado Springs"/>
    <s v="Colorado"/>
    <n v="80906"/>
    <s v="West"/>
    <x v="268"/>
    <s v="Furniture"/>
    <s v="Chairs"/>
    <x v="268"/>
    <x v="285"/>
    <n v="3"/>
    <n v="0.2"/>
    <n v="20.155799999999999"/>
  </r>
  <r>
    <n v="296"/>
    <s v="CA-2014-111451"/>
    <x v="58"/>
    <d v="2014-12-28T00:00:00"/>
    <s v="First Class"/>
    <x v="126"/>
    <x v="126"/>
    <s v="Corporate"/>
    <s v="United States"/>
    <s v="Colorado Springs"/>
    <s v="Colorado"/>
    <n v="80906"/>
    <s v="West"/>
    <x v="269"/>
    <s v="Furniture"/>
    <s v="Furnishings"/>
    <x v="269"/>
    <x v="286"/>
    <n v="3"/>
    <n v="0.2"/>
    <n v="-24.564599999999999"/>
  </r>
  <r>
    <n v="297"/>
    <s v="CA-2014-111451"/>
    <x v="58"/>
    <d v="2014-12-28T00:00:00"/>
    <s v="First Class"/>
    <x v="126"/>
    <x v="126"/>
    <s v="Corporate"/>
    <s v="United States"/>
    <s v="Colorado Springs"/>
    <s v="Colorado"/>
    <n v="80906"/>
    <s v="West"/>
    <x v="270"/>
    <s v="Office Supplies"/>
    <s v="Binders"/>
    <x v="270"/>
    <x v="287"/>
    <n v="5"/>
    <n v="0.7"/>
    <n v="-62.88"/>
  </r>
  <r>
    <n v="298"/>
    <s v="CA-2014-111451"/>
    <x v="58"/>
    <d v="2014-12-28T00:00:00"/>
    <s v="First Class"/>
    <x v="126"/>
    <x v="126"/>
    <s v="Corporate"/>
    <s v="United States"/>
    <s v="Colorado Springs"/>
    <s v="Colorado"/>
    <n v="80906"/>
    <s v="West"/>
    <x v="271"/>
    <s v="Office Supplies"/>
    <s v="Fasteners"/>
    <x v="271"/>
    <x v="288"/>
    <n v="3"/>
    <n v="0.2"/>
    <n v="9.2988"/>
  </r>
  <r>
    <n v="299"/>
    <s v="CA-2016-142545"/>
    <x v="99"/>
    <d v="2016-11-03T00:00:00"/>
    <s v="Standard Class"/>
    <x v="63"/>
    <x v="63"/>
    <s v="Corporate"/>
    <s v="United States"/>
    <s v="Belleville"/>
    <s v="New Jersey"/>
    <n v="7109"/>
    <s v="East"/>
    <x v="272"/>
    <s v="Office Supplies"/>
    <s v="Paper"/>
    <x v="272"/>
    <x v="56"/>
    <n v="5"/>
    <n v="0"/>
    <n v="15.552"/>
  </r>
  <r>
    <n v="300"/>
    <s v="CA-2016-142545"/>
    <x v="99"/>
    <d v="2016-11-03T00:00:00"/>
    <s v="Standard Class"/>
    <x v="63"/>
    <x v="63"/>
    <s v="Corporate"/>
    <s v="United States"/>
    <s v="Belleville"/>
    <s v="New Jersey"/>
    <n v="7109"/>
    <s v="East"/>
    <x v="273"/>
    <s v="Office Supplies"/>
    <s v="Storage"/>
    <x v="273"/>
    <x v="289"/>
    <n v="8"/>
    <n v="0"/>
    <n v="10.8248"/>
  </r>
  <r>
    <n v="301"/>
    <s v="CA-2016-142545"/>
    <x v="99"/>
    <d v="2016-11-03T00:00:00"/>
    <s v="Standard Class"/>
    <x v="63"/>
    <x v="63"/>
    <s v="Corporate"/>
    <s v="United States"/>
    <s v="Belleville"/>
    <s v="New Jersey"/>
    <n v="7109"/>
    <s v="East"/>
    <x v="274"/>
    <s v="Office Supplies"/>
    <s v="Paper"/>
    <x v="274"/>
    <x v="290"/>
    <n v="3"/>
    <n v="0"/>
    <n v="27.316800000000001"/>
  </r>
  <r>
    <n v="302"/>
    <s v="CA-2016-142545"/>
    <x v="99"/>
    <d v="2016-11-03T00:00:00"/>
    <s v="Standard Class"/>
    <x v="63"/>
    <x v="63"/>
    <s v="Corporate"/>
    <s v="United States"/>
    <s v="Belleville"/>
    <s v="New Jersey"/>
    <n v="7109"/>
    <s v="East"/>
    <x v="275"/>
    <s v="Furniture"/>
    <s v="Furnishings"/>
    <x v="275"/>
    <x v="291"/>
    <n v="4"/>
    <n v="0"/>
    <n v="38.024000000000001"/>
  </r>
  <r>
    <n v="303"/>
    <s v="CA-2016-142545"/>
    <x v="99"/>
    <d v="2016-11-03T00:00:00"/>
    <s v="Standard Class"/>
    <x v="63"/>
    <x v="63"/>
    <s v="Corporate"/>
    <s v="United States"/>
    <s v="Belleville"/>
    <s v="New Jersey"/>
    <n v="7109"/>
    <s v="East"/>
    <x v="276"/>
    <s v="Office Supplies"/>
    <s v="Binders"/>
    <x v="276"/>
    <x v="190"/>
    <n v="1"/>
    <n v="0"/>
    <n v="6.5688000000000004"/>
  </r>
  <r>
    <n v="304"/>
    <s v="US-2017-152380"/>
    <x v="123"/>
    <d v="2017-11-23T00:00:00"/>
    <s v="Standard Class"/>
    <x v="101"/>
    <x v="101"/>
    <s v="Consumer"/>
    <s v="United States"/>
    <s v="Chicago"/>
    <s v="Illinois"/>
    <n v="60623"/>
    <s v="Central"/>
    <x v="277"/>
    <s v="Furniture"/>
    <s v="Tables"/>
    <x v="277"/>
    <x v="292"/>
    <n v="3"/>
    <n v="0.5"/>
    <n v="-131.44499999999999"/>
  </r>
  <r>
    <n v="305"/>
    <s v="CA-2015-144253"/>
    <x v="124"/>
    <d v="2015-05-09T00:00:00"/>
    <s v="Second Class"/>
    <x v="127"/>
    <x v="127"/>
    <s v="Corporate"/>
    <s v="United States"/>
    <s v="New York City"/>
    <s v="New York"/>
    <n v="10024"/>
    <s v="East"/>
    <x v="278"/>
    <s v="Furniture"/>
    <s v="Furnishings"/>
    <x v="278"/>
    <x v="293"/>
    <n v="2"/>
    <n v="0"/>
    <n v="12.864000000000001"/>
  </r>
  <r>
    <n v="306"/>
    <s v="CA-2014-130960"/>
    <x v="125"/>
    <d v="2015-01-04T00:00:00"/>
    <s v="Standard Class"/>
    <x v="33"/>
    <x v="33"/>
    <s v="Corporate"/>
    <s v="United States"/>
    <s v="Taylor"/>
    <s v="Michigan"/>
    <n v="48180"/>
    <s v="Central"/>
    <x v="279"/>
    <s v="Office Supplies"/>
    <s v="Art"/>
    <x v="279"/>
    <x v="294"/>
    <n v="3"/>
    <n v="0"/>
    <n v="2.8536000000000001"/>
  </r>
  <r>
    <n v="307"/>
    <s v="CA-2014-111003"/>
    <x v="106"/>
    <d v="2014-06-06T00:00:00"/>
    <s v="Standard Class"/>
    <x v="128"/>
    <x v="128"/>
    <s v="Home Office"/>
    <s v="United States"/>
    <s v="Lakewood"/>
    <s v="New Jersey"/>
    <n v="8701"/>
    <s v="East"/>
    <x v="280"/>
    <s v="Office Supplies"/>
    <s v="Binders"/>
    <x v="280"/>
    <x v="295"/>
    <n v="3"/>
    <n v="0"/>
    <n v="20.9208"/>
  </r>
  <r>
    <n v="308"/>
    <s v="CA-2014-111003"/>
    <x v="106"/>
    <d v="2014-06-06T00:00:00"/>
    <s v="Standard Class"/>
    <x v="128"/>
    <x v="128"/>
    <s v="Home Office"/>
    <s v="United States"/>
    <s v="Lakewood"/>
    <s v="New Jersey"/>
    <n v="8701"/>
    <s v="East"/>
    <x v="281"/>
    <s v="Office Supplies"/>
    <s v="Art"/>
    <x v="281"/>
    <x v="296"/>
    <n v="6"/>
    <n v="0"/>
    <n v="83.867999999999995"/>
  </r>
  <r>
    <n v="309"/>
    <s v="CA-2017-126774"/>
    <x v="4"/>
    <d v="2017-04-17T00:00:00"/>
    <s v="First Class"/>
    <x v="129"/>
    <x v="129"/>
    <s v="Consumer"/>
    <s v="United States"/>
    <s v="Arlington"/>
    <s v="Virginia"/>
    <n v="22204"/>
    <s v="South"/>
    <x v="282"/>
    <s v="Office Supplies"/>
    <s v="Art"/>
    <x v="282"/>
    <x v="297"/>
    <n v="1"/>
    <n v="0"/>
    <n v="2.0049000000000001"/>
  </r>
  <r>
    <n v="310"/>
    <s v="CA-2016-142902"/>
    <x v="126"/>
    <d v="2016-09-14T00:00:00"/>
    <s v="Second Class"/>
    <x v="130"/>
    <x v="130"/>
    <s v="Corporate"/>
    <s v="United States"/>
    <s v="Arvada"/>
    <s v="Colorado"/>
    <n v="80004"/>
    <s v="West"/>
    <x v="283"/>
    <s v="Furniture"/>
    <s v="Furnishings"/>
    <x v="283"/>
    <x v="298"/>
    <n v="4"/>
    <n v="0.2"/>
    <n v="3.5948000000000002"/>
  </r>
  <r>
    <n v="311"/>
    <s v="CA-2016-142902"/>
    <x v="126"/>
    <d v="2016-09-14T00:00:00"/>
    <s v="Second Class"/>
    <x v="130"/>
    <x v="130"/>
    <s v="Corporate"/>
    <s v="United States"/>
    <s v="Arvada"/>
    <s v="Colorado"/>
    <n v="80004"/>
    <s v="West"/>
    <x v="284"/>
    <s v="Furniture"/>
    <s v="Chairs"/>
    <x v="284"/>
    <x v="299"/>
    <n v="2"/>
    <n v="0.2"/>
    <n v="52.511400000000002"/>
  </r>
  <r>
    <n v="312"/>
    <s v="CA-2016-142902"/>
    <x v="126"/>
    <d v="2016-09-14T00:00:00"/>
    <s v="Second Class"/>
    <x v="130"/>
    <x v="130"/>
    <s v="Corporate"/>
    <s v="United States"/>
    <s v="Arvada"/>
    <s v="Colorado"/>
    <n v="80004"/>
    <s v="West"/>
    <x v="285"/>
    <s v="Furniture"/>
    <s v="Furnishings"/>
    <x v="285"/>
    <x v="300"/>
    <n v="1"/>
    <n v="0.2"/>
    <n v="1.7136"/>
  </r>
  <r>
    <n v="313"/>
    <s v="CA-2016-142902"/>
    <x v="126"/>
    <d v="2016-09-14T00:00:00"/>
    <s v="Second Class"/>
    <x v="130"/>
    <x v="130"/>
    <s v="Corporate"/>
    <s v="United States"/>
    <s v="Arvada"/>
    <s v="Colorado"/>
    <n v="80004"/>
    <s v="West"/>
    <x v="286"/>
    <s v="Office Supplies"/>
    <s v="Labels"/>
    <x v="286"/>
    <x v="301"/>
    <n v="3"/>
    <n v="0.2"/>
    <n v="2.0358000000000001"/>
  </r>
  <r>
    <n v="314"/>
    <s v="CA-2014-120887"/>
    <x v="127"/>
    <d v="2014-10-03T00:00:00"/>
    <s v="Standard Class"/>
    <x v="131"/>
    <x v="131"/>
    <s v="Corporate"/>
    <s v="United States"/>
    <s v="Hackensack"/>
    <s v="New Jersey"/>
    <n v="7601"/>
    <s v="East"/>
    <x v="287"/>
    <s v="Furniture"/>
    <s v="Furnishings"/>
    <x v="287"/>
    <x v="302"/>
    <n v="3"/>
    <n v="0"/>
    <n v="37.642200000000003"/>
  </r>
  <r>
    <n v="315"/>
    <s v="CA-2014-167850"/>
    <x v="128"/>
    <d v="2014-08-16T00:00:00"/>
    <s v="Standard Class"/>
    <x v="132"/>
    <x v="132"/>
    <s v="Corporate"/>
    <s v="United States"/>
    <s v="Saint Petersburg"/>
    <s v="Florida"/>
    <n v="33710"/>
    <s v="South"/>
    <x v="288"/>
    <s v="Technology"/>
    <s v="Phones"/>
    <x v="288"/>
    <x v="303"/>
    <n v="2"/>
    <n v="0.2"/>
    <n v="22.297999999999998"/>
  </r>
  <r>
    <n v="316"/>
    <s v="CA-2014-167850"/>
    <x v="128"/>
    <d v="2014-08-16T00:00:00"/>
    <s v="Standard Class"/>
    <x v="132"/>
    <x v="132"/>
    <s v="Corporate"/>
    <s v="United States"/>
    <s v="Saint Petersburg"/>
    <s v="Florida"/>
    <n v="33710"/>
    <s v="South"/>
    <x v="289"/>
    <s v="Office Supplies"/>
    <s v="Paper"/>
    <x v="289"/>
    <x v="12"/>
    <n v="3"/>
    <n v="0.2"/>
    <n v="5.4432"/>
  </r>
  <r>
    <n v="317"/>
    <s v="CA-2014-164259"/>
    <x v="129"/>
    <d v="2014-12-30T00:00:00"/>
    <s v="First Class"/>
    <x v="133"/>
    <x v="133"/>
    <s v="Corporate"/>
    <s v="United States"/>
    <s v="Philadelphia"/>
    <s v="Pennsylvania"/>
    <n v="19143"/>
    <s v="East"/>
    <x v="290"/>
    <s v="Office Supplies"/>
    <s v="Art"/>
    <x v="290"/>
    <x v="304"/>
    <n v="4"/>
    <n v="0.2"/>
    <n v="8.6744000000000003"/>
  </r>
  <r>
    <n v="318"/>
    <s v="CA-2014-164973"/>
    <x v="130"/>
    <d v="2014-11-09T00:00:00"/>
    <s v="Standard Class"/>
    <x v="134"/>
    <x v="134"/>
    <s v="Home Office"/>
    <s v="United States"/>
    <s v="New York City"/>
    <s v="New York"/>
    <n v="10024"/>
    <s v="East"/>
    <x v="291"/>
    <s v="Furniture"/>
    <s v="Chairs"/>
    <x v="291"/>
    <x v="305"/>
    <n v="1"/>
    <n v="0.1"/>
    <n v="24.1568"/>
  </r>
  <r>
    <n v="319"/>
    <s v="CA-2014-164973"/>
    <x v="130"/>
    <d v="2014-11-09T00:00:00"/>
    <s v="Standard Class"/>
    <x v="134"/>
    <x v="134"/>
    <s v="Home Office"/>
    <s v="United States"/>
    <s v="New York City"/>
    <s v="New York"/>
    <n v="10024"/>
    <s v="East"/>
    <x v="292"/>
    <s v="Technology"/>
    <s v="Machines"/>
    <x v="292"/>
    <x v="306"/>
    <n v="2"/>
    <n v="0"/>
    <n v="1995.99"/>
  </r>
  <r>
    <n v="320"/>
    <s v="CA-2014-164973"/>
    <x v="130"/>
    <d v="2014-11-09T00:00:00"/>
    <s v="Standard Class"/>
    <x v="134"/>
    <x v="134"/>
    <s v="Home Office"/>
    <s v="United States"/>
    <s v="New York City"/>
    <s v="New York"/>
    <n v="10024"/>
    <s v="East"/>
    <x v="40"/>
    <s v="Technology"/>
    <s v="Phones"/>
    <x v="40"/>
    <x v="307"/>
    <n v="6"/>
    <n v="0"/>
    <n v="80.022599999999997"/>
  </r>
  <r>
    <n v="321"/>
    <s v="CA-2014-164973"/>
    <x v="130"/>
    <d v="2014-11-09T00:00:00"/>
    <s v="Standard Class"/>
    <x v="134"/>
    <x v="134"/>
    <s v="Home Office"/>
    <s v="United States"/>
    <s v="New York City"/>
    <s v="New York"/>
    <n v="10024"/>
    <s v="East"/>
    <x v="293"/>
    <s v="Technology"/>
    <s v="Accessories"/>
    <x v="293"/>
    <x v="308"/>
    <n v="4"/>
    <n v="0"/>
    <n v="129.6"/>
  </r>
  <r>
    <n v="322"/>
    <s v="CA-2014-164973"/>
    <x v="130"/>
    <d v="2014-11-09T00:00:00"/>
    <s v="Standard Class"/>
    <x v="134"/>
    <x v="134"/>
    <s v="Home Office"/>
    <s v="United States"/>
    <s v="New York City"/>
    <s v="New York"/>
    <n v="10024"/>
    <s v="East"/>
    <x v="123"/>
    <s v="Office Supplies"/>
    <s v="Storage"/>
    <x v="123"/>
    <x v="309"/>
    <n v="1"/>
    <n v="0"/>
    <n v="13.071"/>
  </r>
  <r>
    <n v="323"/>
    <s v="CA-2014-156601"/>
    <x v="111"/>
    <d v="2014-09-24T00:00:00"/>
    <s v="Standard Class"/>
    <x v="135"/>
    <x v="135"/>
    <s v="Corporate"/>
    <s v="United States"/>
    <s v="Long Beach"/>
    <s v="California"/>
    <n v="90805"/>
    <s v="West"/>
    <x v="294"/>
    <s v="Office Supplies"/>
    <s v="Fasteners"/>
    <x v="294"/>
    <x v="181"/>
    <n v="2"/>
    <n v="0"/>
    <n v="3.58"/>
  </r>
  <r>
    <n v="324"/>
    <s v="CA-2016-162138"/>
    <x v="131"/>
    <d v="2016-04-27T00:00:00"/>
    <s v="Standard Class"/>
    <x v="136"/>
    <x v="136"/>
    <s v="Corporate"/>
    <s v="United States"/>
    <s v="Hesperia"/>
    <s v="California"/>
    <n v="92345"/>
    <s v="West"/>
    <x v="270"/>
    <s v="Office Supplies"/>
    <s v="Binders"/>
    <x v="270"/>
    <x v="310"/>
    <n v="6"/>
    <n v="0.2"/>
    <n v="81.744"/>
  </r>
  <r>
    <n v="325"/>
    <s v="CA-2016-162138"/>
    <x v="131"/>
    <d v="2016-04-27T00:00:00"/>
    <s v="Standard Class"/>
    <x v="136"/>
    <x v="136"/>
    <s v="Corporate"/>
    <s v="United States"/>
    <s v="Hesperia"/>
    <s v="California"/>
    <n v="92345"/>
    <s v="West"/>
    <x v="295"/>
    <s v="Technology"/>
    <s v="Accessories"/>
    <x v="295"/>
    <x v="311"/>
    <n v="1"/>
    <n v="0"/>
    <n v="34.996499999999997"/>
  </r>
  <r>
    <n v="326"/>
    <s v="CA-2017-153339"/>
    <x v="132"/>
    <d v="2017-11-05T00:00:00"/>
    <s v="Second Class"/>
    <x v="137"/>
    <x v="137"/>
    <s v="Corporate"/>
    <s v="United States"/>
    <s v="Murfreesboro"/>
    <s v="Tennessee"/>
    <n v="37130"/>
    <s v="South"/>
    <x v="296"/>
    <s v="Furniture"/>
    <s v="Furnishings"/>
    <x v="296"/>
    <x v="312"/>
    <n v="1"/>
    <n v="0.2"/>
    <n v="0.99950000000000006"/>
  </r>
  <r>
    <n v="327"/>
    <s v="US-2016-141544"/>
    <x v="133"/>
    <d v="2016-09-01T00:00:00"/>
    <s v="First Class"/>
    <x v="138"/>
    <x v="138"/>
    <s v="Consumer"/>
    <s v="United States"/>
    <s v="Philadelphia"/>
    <s v="Pennsylvania"/>
    <n v="19143"/>
    <s v="East"/>
    <x v="297"/>
    <s v="Technology"/>
    <s v="Phones"/>
    <x v="297"/>
    <x v="313"/>
    <n v="3"/>
    <n v="0.4"/>
    <n v="-67.876199999999997"/>
  </r>
  <r>
    <n v="328"/>
    <s v="US-2016-141544"/>
    <x v="133"/>
    <d v="2016-09-01T00:00:00"/>
    <s v="First Class"/>
    <x v="138"/>
    <x v="138"/>
    <s v="Consumer"/>
    <s v="United States"/>
    <s v="Philadelphia"/>
    <s v="Pennsylvania"/>
    <n v="19143"/>
    <s v="East"/>
    <x v="298"/>
    <s v="Office Supplies"/>
    <s v="Storage"/>
    <x v="298"/>
    <x v="314"/>
    <n v="2"/>
    <n v="0.2"/>
    <n v="3.3889999999999998"/>
  </r>
  <r>
    <n v="329"/>
    <s v="US-2016-141544"/>
    <x v="133"/>
    <d v="2016-09-01T00:00:00"/>
    <s v="First Class"/>
    <x v="138"/>
    <x v="138"/>
    <s v="Consumer"/>
    <s v="United States"/>
    <s v="Philadelphia"/>
    <s v="Pennsylvania"/>
    <n v="19143"/>
    <s v="East"/>
    <x v="299"/>
    <s v="Furniture"/>
    <s v="Chairs"/>
    <x v="299"/>
    <x v="315"/>
    <n v="4"/>
    <n v="0.3"/>
    <n v="-258.5016"/>
  </r>
  <r>
    <n v="330"/>
    <s v="US-2016-141544"/>
    <x v="133"/>
    <d v="2016-09-01T00:00:00"/>
    <s v="First Class"/>
    <x v="138"/>
    <x v="138"/>
    <s v="Consumer"/>
    <s v="United States"/>
    <s v="Philadelphia"/>
    <s v="Pennsylvania"/>
    <n v="19143"/>
    <s v="East"/>
    <x v="300"/>
    <s v="Office Supplies"/>
    <s v="Labels"/>
    <x v="300"/>
    <x v="316"/>
    <n v="10"/>
    <n v="0.2"/>
    <n v="33.831000000000003"/>
  </r>
  <r>
    <n v="331"/>
    <s v="US-2016-141544"/>
    <x v="133"/>
    <d v="2016-09-01T00:00:00"/>
    <s v="First Class"/>
    <x v="138"/>
    <x v="138"/>
    <s v="Consumer"/>
    <s v="United States"/>
    <s v="Philadelphia"/>
    <s v="Pennsylvania"/>
    <n v="19143"/>
    <s v="East"/>
    <x v="301"/>
    <s v="Office Supplies"/>
    <s v="Binders"/>
    <x v="301"/>
    <x v="317"/>
    <n v="6"/>
    <n v="0.7"/>
    <n v="-27.6936"/>
  </r>
  <r>
    <n v="332"/>
    <s v="US-2016-150147"/>
    <x v="134"/>
    <d v="2016-04-29T00:00:00"/>
    <s v="Second Class"/>
    <x v="139"/>
    <x v="139"/>
    <s v="Consumer"/>
    <s v="United States"/>
    <s v="Philadelphia"/>
    <s v="Pennsylvania"/>
    <n v="19134"/>
    <s v="East"/>
    <x v="302"/>
    <s v="Technology"/>
    <s v="Phones"/>
    <x v="302"/>
    <x v="137"/>
    <n v="2"/>
    <n v="0.4"/>
    <n v="-20.7"/>
  </r>
  <r>
    <n v="333"/>
    <s v="US-2016-150147"/>
    <x v="134"/>
    <d v="2016-04-29T00:00:00"/>
    <s v="Second Class"/>
    <x v="139"/>
    <x v="139"/>
    <s v="Consumer"/>
    <s v="United States"/>
    <s v="Philadelphia"/>
    <s v="Pennsylvania"/>
    <n v="19134"/>
    <s v="East"/>
    <x v="303"/>
    <s v="Office Supplies"/>
    <s v="Binders"/>
    <x v="303"/>
    <x v="318"/>
    <n v="2"/>
    <n v="0.7"/>
    <n v="-13.816000000000001"/>
  </r>
  <r>
    <n v="334"/>
    <s v="US-2016-150147"/>
    <x v="134"/>
    <d v="2016-04-29T00:00:00"/>
    <s v="Second Class"/>
    <x v="139"/>
    <x v="139"/>
    <s v="Consumer"/>
    <s v="United States"/>
    <s v="Philadelphia"/>
    <s v="Pennsylvania"/>
    <n v="19134"/>
    <s v="East"/>
    <x v="304"/>
    <s v="Office Supplies"/>
    <s v="Binders"/>
    <x v="304"/>
    <x v="319"/>
    <n v="3"/>
    <n v="0.7"/>
    <n v="-3.4272"/>
  </r>
  <r>
    <n v="335"/>
    <s v="CA-2015-137946"/>
    <x v="135"/>
    <d v="2015-09-04T00:00:00"/>
    <s v="Second Class"/>
    <x v="140"/>
    <x v="140"/>
    <s v="Consumer"/>
    <s v="United States"/>
    <s v="Los Angeles"/>
    <s v="California"/>
    <n v="90045"/>
    <s v="West"/>
    <x v="305"/>
    <s v="Office Supplies"/>
    <s v="Binders"/>
    <x v="305"/>
    <x v="320"/>
    <n v="1"/>
    <n v="0.2"/>
    <n v="1.6037999999999999"/>
  </r>
  <r>
    <n v="336"/>
    <s v="CA-2015-137946"/>
    <x v="135"/>
    <d v="2015-09-04T00:00:00"/>
    <s v="Second Class"/>
    <x v="140"/>
    <x v="140"/>
    <s v="Consumer"/>
    <s v="United States"/>
    <s v="Los Angeles"/>
    <s v="California"/>
    <n v="90045"/>
    <s v="West"/>
    <x v="306"/>
    <s v="Technology"/>
    <s v="Copiers"/>
    <x v="306"/>
    <x v="321"/>
    <n v="2"/>
    <n v="0.2"/>
    <n v="335.99439999999998"/>
  </r>
  <r>
    <n v="337"/>
    <s v="CA-2015-137946"/>
    <x v="135"/>
    <d v="2015-09-04T00:00:00"/>
    <s v="Second Class"/>
    <x v="140"/>
    <x v="140"/>
    <s v="Consumer"/>
    <s v="United States"/>
    <s v="Los Angeles"/>
    <s v="California"/>
    <n v="90045"/>
    <s v="West"/>
    <x v="307"/>
    <s v="Office Supplies"/>
    <s v="Binders"/>
    <x v="307"/>
    <x v="322"/>
    <n v="4"/>
    <n v="0.2"/>
    <n v="4.49"/>
  </r>
  <r>
    <n v="338"/>
    <s v="CA-2014-129924"/>
    <x v="136"/>
    <d v="2014-07-17T00:00:00"/>
    <s v="Standard Class"/>
    <x v="141"/>
    <x v="141"/>
    <s v="Corporate"/>
    <s v="United States"/>
    <s v="San Francisco"/>
    <s v="California"/>
    <n v="94122"/>
    <s v="West"/>
    <x v="308"/>
    <s v="Office Supplies"/>
    <s v="Binders"/>
    <x v="308"/>
    <x v="323"/>
    <n v="2"/>
    <n v="0.2"/>
    <n v="2.7955999999999999"/>
  </r>
  <r>
    <n v="339"/>
    <s v="CA-2014-129924"/>
    <x v="136"/>
    <d v="2014-07-17T00:00:00"/>
    <s v="Standard Class"/>
    <x v="141"/>
    <x v="141"/>
    <s v="Corporate"/>
    <s v="United States"/>
    <s v="San Francisco"/>
    <s v="California"/>
    <n v="94122"/>
    <s v="West"/>
    <x v="309"/>
    <s v="Furniture"/>
    <s v="Tables"/>
    <x v="309"/>
    <x v="324"/>
    <n v="3"/>
    <n v="0.2"/>
    <n v="-17.4588"/>
  </r>
  <r>
    <n v="340"/>
    <s v="CA-2015-128167"/>
    <x v="137"/>
    <d v="2015-06-26T00:00:00"/>
    <s v="Second Class"/>
    <x v="107"/>
    <x v="107"/>
    <s v="Consumer"/>
    <s v="United States"/>
    <s v="Layton"/>
    <s v="Utah"/>
    <n v="84041"/>
    <s v="West"/>
    <x v="310"/>
    <s v="Office Supplies"/>
    <s v="Fasteners"/>
    <x v="310"/>
    <x v="325"/>
    <n v="4"/>
    <n v="0"/>
    <n v="2.3311999999999999"/>
  </r>
  <r>
    <n v="341"/>
    <s v="CA-2014-122336"/>
    <x v="138"/>
    <d v="2014-04-17T00:00:00"/>
    <s v="Second Class"/>
    <x v="63"/>
    <x v="63"/>
    <s v="Corporate"/>
    <s v="United States"/>
    <s v="Philadelphia"/>
    <s v="Pennsylvania"/>
    <n v="19140"/>
    <s v="East"/>
    <x v="311"/>
    <s v="Office Supplies"/>
    <s v="Art"/>
    <x v="311"/>
    <x v="326"/>
    <n v="4"/>
    <n v="0.2"/>
    <n v="1.1160000000000001"/>
  </r>
  <r>
    <n v="342"/>
    <s v="CA-2014-122336"/>
    <x v="138"/>
    <d v="2014-04-17T00:00:00"/>
    <s v="Second Class"/>
    <x v="63"/>
    <x v="63"/>
    <s v="Corporate"/>
    <s v="United States"/>
    <s v="Philadelphia"/>
    <s v="Pennsylvania"/>
    <n v="19140"/>
    <s v="East"/>
    <x v="13"/>
    <s v="Office Supplies"/>
    <s v="Binders"/>
    <x v="13"/>
    <x v="327"/>
    <n v="10"/>
    <n v="0.7"/>
    <n v="-407.976"/>
  </r>
  <r>
    <n v="343"/>
    <s v="CA-2014-122336"/>
    <x v="138"/>
    <d v="2014-04-17T00:00:00"/>
    <s v="Second Class"/>
    <x v="63"/>
    <x v="63"/>
    <s v="Corporate"/>
    <s v="United States"/>
    <s v="Philadelphia"/>
    <s v="Pennsylvania"/>
    <n v="19140"/>
    <s v="East"/>
    <x v="127"/>
    <s v="Office Supplies"/>
    <s v="Fasteners"/>
    <x v="128"/>
    <x v="328"/>
    <n v="13"/>
    <n v="0.2"/>
    <n v="10.0724"/>
  </r>
  <r>
    <n v="344"/>
    <s v="CA-2014-122336"/>
    <x v="138"/>
    <d v="2014-04-17T00:00:00"/>
    <s v="Second Class"/>
    <x v="63"/>
    <x v="63"/>
    <s v="Corporate"/>
    <s v="United States"/>
    <s v="Philadelphia"/>
    <s v="Pennsylvania"/>
    <n v="19140"/>
    <s v="East"/>
    <x v="312"/>
    <s v="Technology"/>
    <s v="Phones"/>
    <x v="312"/>
    <x v="329"/>
    <n v="12"/>
    <n v="0.4"/>
    <n v="8.3916000000000004"/>
  </r>
  <r>
    <n v="345"/>
    <s v="US-2015-120712"/>
    <x v="139"/>
    <d v="2015-12-24T00:00:00"/>
    <s v="Standard Class"/>
    <x v="79"/>
    <x v="79"/>
    <s v="Consumer"/>
    <s v="United States"/>
    <s v="Austin"/>
    <s v="Texas"/>
    <n v="78745"/>
    <s v="Central"/>
    <x v="17"/>
    <s v="Office Supplies"/>
    <s v="Storage"/>
    <x v="17"/>
    <x v="330"/>
    <n v="4"/>
    <n v="0.2"/>
    <n v="-2.2200000000000002"/>
  </r>
  <r>
    <n v="346"/>
    <s v="CA-2017-169901"/>
    <x v="140"/>
    <d v="2017-06-19T00:00:00"/>
    <s v="Standard Class"/>
    <x v="142"/>
    <x v="142"/>
    <s v="Consumer"/>
    <s v="United States"/>
    <s v="San Francisco"/>
    <s v="California"/>
    <n v="94122"/>
    <s v="West"/>
    <x v="125"/>
    <s v="Technology"/>
    <s v="Phones"/>
    <x v="126"/>
    <x v="331"/>
    <n v="3"/>
    <n v="0.2"/>
    <n v="4.7976000000000001"/>
  </r>
  <r>
    <n v="347"/>
    <s v="CA-2017-134306"/>
    <x v="141"/>
    <d v="2017-07-12T00:00:00"/>
    <s v="Standard Class"/>
    <x v="143"/>
    <x v="143"/>
    <s v="Consumer"/>
    <s v="United States"/>
    <s v="Lowell"/>
    <s v="Massachusetts"/>
    <n v="1852"/>
    <s v="East"/>
    <x v="183"/>
    <s v="Office Supplies"/>
    <s v="Art"/>
    <x v="184"/>
    <x v="261"/>
    <n v="3"/>
    <n v="0"/>
    <n v="3.0996000000000001"/>
  </r>
  <r>
    <n v="348"/>
    <s v="CA-2017-134306"/>
    <x v="141"/>
    <d v="2017-07-12T00:00:00"/>
    <s v="Standard Class"/>
    <x v="143"/>
    <x v="143"/>
    <s v="Consumer"/>
    <s v="United States"/>
    <s v="Lowell"/>
    <s v="Massachusetts"/>
    <n v="1852"/>
    <s v="East"/>
    <x v="33"/>
    <s v="Office Supplies"/>
    <s v="Paper"/>
    <x v="33"/>
    <x v="332"/>
    <n v="2"/>
    <n v="0"/>
    <n v="11.543200000000001"/>
  </r>
  <r>
    <n v="349"/>
    <s v="CA-2017-134306"/>
    <x v="141"/>
    <d v="2017-07-12T00:00:00"/>
    <s v="Standard Class"/>
    <x v="143"/>
    <x v="143"/>
    <s v="Consumer"/>
    <s v="United States"/>
    <s v="Lowell"/>
    <s v="Massachusetts"/>
    <n v="1852"/>
    <s v="East"/>
    <x v="313"/>
    <s v="Office Supplies"/>
    <s v="Art"/>
    <x v="313"/>
    <x v="91"/>
    <n v="2"/>
    <n v="0"/>
    <n v="4.1471999999999998"/>
  </r>
  <r>
    <n v="350"/>
    <s v="CA-2016-129714"/>
    <x v="142"/>
    <d v="2016-09-03T00:00:00"/>
    <s v="First Class"/>
    <x v="144"/>
    <x v="144"/>
    <s v="Home Office"/>
    <s v="United States"/>
    <s v="New York City"/>
    <s v="New York"/>
    <n v="10009"/>
    <s v="East"/>
    <x v="234"/>
    <s v="Technology"/>
    <s v="Accessories"/>
    <x v="235"/>
    <x v="333"/>
    <n v="1"/>
    <n v="0"/>
    <n v="2.3086000000000002"/>
  </r>
  <r>
    <n v="351"/>
    <s v="CA-2016-129714"/>
    <x v="142"/>
    <d v="2016-09-03T00:00:00"/>
    <s v="First Class"/>
    <x v="144"/>
    <x v="144"/>
    <s v="Home Office"/>
    <s v="United States"/>
    <s v="New York City"/>
    <s v="New York"/>
    <n v="10009"/>
    <s v="East"/>
    <x v="314"/>
    <s v="Office Supplies"/>
    <s v="Paper"/>
    <x v="314"/>
    <x v="332"/>
    <n v="2"/>
    <n v="0"/>
    <n v="11.543200000000001"/>
  </r>
  <r>
    <n v="352"/>
    <s v="CA-2016-129714"/>
    <x v="142"/>
    <d v="2016-09-03T00:00:00"/>
    <s v="First Class"/>
    <x v="144"/>
    <x v="144"/>
    <s v="Home Office"/>
    <s v="United States"/>
    <s v="New York City"/>
    <s v="New York"/>
    <n v="10009"/>
    <s v="East"/>
    <x v="315"/>
    <s v="Office Supplies"/>
    <s v="Binders"/>
    <x v="315"/>
    <x v="334"/>
    <n v="1"/>
    <n v="0.2"/>
    <n v="1.0668"/>
  </r>
  <r>
    <n v="353"/>
    <s v="CA-2016-129714"/>
    <x v="142"/>
    <d v="2016-09-03T00:00:00"/>
    <s v="First Class"/>
    <x v="144"/>
    <x v="144"/>
    <s v="Home Office"/>
    <s v="United States"/>
    <s v="New York City"/>
    <s v="New York"/>
    <n v="10009"/>
    <s v="East"/>
    <x v="314"/>
    <s v="Office Supplies"/>
    <s v="Paper"/>
    <x v="314"/>
    <x v="335"/>
    <n v="4"/>
    <n v="0"/>
    <n v="23.086400000000001"/>
  </r>
  <r>
    <n v="354"/>
    <s v="CA-2016-129714"/>
    <x v="142"/>
    <d v="2016-09-03T00:00:00"/>
    <s v="First Class"/>
    <x v="144"/>
    <x v="144"/>
    <s v="Home Office"/>
    <s v="United States"/>
    <s v="New York City"/>
    <s v="New York"/>
    <n v="10009"/>
    <s v="East"/>
    <x v="316"/>
    <s v="Office Supplies"/>
    <s v="Binders"/>
    <x v="316"/>
    <x v="336"/>
    <n v="4"/>
    <n v="0.2"/>
    <n v="1415.4295999999999"/>
  </r>
  <r>
    <n v="355"/>
    <s v="CA-2016-138520"/>
    <x v="143"/>
    <d v="2016-04-13T00:00:00"/>
    <s v="Standard Class"/>
    <x v="145"/>
    <x v="145"/>
    <s v="Consumer"/>
    <s v="United States"/>
    <s v="New York City"/>
    <s v="New York"/>
    <n v="10035"/>
    <s v="East"/>
    <x v="317"/>
    <s v="Furniture"/>
    <s v="Bookcases"/>
    <x v="317"/>
    <x v="337"/>
    <n v="6"/>
    <n v="0.2"/>
    <n v="-4.8587999999999996"/>
  </r>
  <r>
    <n v="356"/>
    <s v="CA-2016-138520"/>
    <x v="143"/>
    <d v="2016-04-13T00:00:00"/>
    <s v="Standard Class"/>
    <x v="145"/>
    <x v="145"/>
    <s v="Consumer"/>
    <s v="United States"/>
    <s v="New York City"/>
    <s v="New York"/>
    <n v="10035"/>
    <s v="East"/>
    <x v="318"/>
    <s v="Office Supplies"/>
    <s v="Envelopes"/>
    <x v="318"/>
    <x v="338"/>
    <n v="2"/>
    <n v="0"/>
    <n v="3.7995999999999999"/>
  </r>
  <r>
    <n v="357"/>
    <s v="CA-2016-138520"/>
    <x v="143"/>
    <d v="2016-04-13T00:00:00"/>
    <s v="Standard Class"/>
    <x v="145"/>
    <x v="145"/>
    <s v="Consumer"/>
    <s v="United States"/>
    <s v="New York City"/>
    <s v="New York"/>
    <n v="10035"/>
    <s v="East"/>
    <x v="319"/>
    <s v="Office Supplies"/>
    <s v="Art"/>
    <x v="319"/>
    <x v="339"/>
    <n v="4"/>
    <n v="0"/>
    <n v="6.9863999999999997"/>
  </r>
  <r>
    <n v="358"/>
    <s v="CA-2016-138520"/>
    <x v="143"/>
    <d v="2016-04-13T00:00:00"/>
    <s v="Standard Class"/>
    <x v="145"/>
    <x v="145"/>
    <s v="Consumer"/>
    <s v="United States"/>
    <s v="New York City"/>
    <s v="New York"/>
    <n v="10035"/>
    <s v="East"/>
    <x v="320"/>
    <s v="Office Supplies"/>
    <s v="Paper"/>
    <x v="320"/>
    <x v="340"/>
    <n v="5"/>
    <n v="0"/>
    <n v="15.824"/>
  </r>
  <r>
    <n v="359"/>
    <s v="CA-2016-130001"/>
    <x v="131"/>
    <d v="2016-04-28T00:00:00"/>
    <s v="Standard Class"/>
    <x v="96"/>
    <x v="96"/>
    <s v="Corporate"/>
    <s v="United States"/>
    <s v="Charlotte"/>
    <s v="North Carolina"/>
    <n v="28205"/>
    <s v="South"/>
    <x v="187"/>
    <s v="Office Supplies"/>
    <s v="Paper"/>
    <x v="188"/>
    <x v="341"/>
    <n v="5"/>
    <n v="0.2"/>
    <n v="11.324999999999999"/>
  </r>
  <r>
    <n v="360"/>
    <s v="CA-2017-155698"/>
    <x v="144"/>
    <d v="2017-03-11T00:00:00"/>
    <s v="First Class"/>
    <x v="146"/>
    <x v="146"/>
    <s v="Corporate"/>
    <s v="United States"/>
    <s v="Columbus"/>
    <s v="Georgia"/>
    <n v="31907"/>
    <s v="South"/>
    <x v="321"/>
    <s v="Office Supplies"/>
    <s v="Appliances"/>
    <x v="321"/>
    <x v="342"/>
    <n v="8"/>
    <n v="0"/>
    <n v="168.4384"/>
  </r>
  <r>
    <n v="361"/>
    <s v="CA-2017-155698"/>
    <x v="144"/>
    <d v="2017-03-11T00:00:00"/>
    <s v="First Class"/>
    <x v="146"/>
    <x v="146"/>
    <s v="Corporate"/>
    <s v="United States"/>
    <s v="Columbus"/>
    <s v="Georgia"/>
    <n v="31907"/>
    <s v="South"/>
    <x v="322"/>
    <s v="Office Supplies"/>
    <s v="Labels"/>
    <x v="322"/>
    <x v="343"/>
    <n v="2"/>
    <n v="0"/>
    <n v="9.9359999999999999"/>
  </r>
  <r>
    <n v="362"/>
    <s v="CA-2017-144904"/>
    <x v="145"/>
    <d v="2017-10-01T00:00:00"/>
    <s v="Standard Class"/>
    <x v="147"/>
    <x v="147"/>
    <s v="Consumer"/>
    <s v="United States"/>
    <s v="New York City"/>
    <s v="New York"/>
    <n v="10009"/>
    <s v="East"/>
    <x v="322"/>
    <s v="Office Supplies"/>
    <s v="Labels"/>
    <x v="322"/>
    <x v="343"/>
    <n v="2"/>
    <n v="0"/>
    <n v="9.9359999999999999"/>
  </r>
  <r>
    <n v="363"/>
    <s v="CA-2017-144904"/>
    <x v="145"/>
    <d v="2017-10-01T00:00:00"/>
    <s v="Standard Class"/>
    <x v="147"/>
    <x v="147"/>
    <s v="Consumer"/>
    <s v="United States"/>
    <s v="New York City"/>
    <s v="New York"/>
    <n v="10009"/>
    <s v="East"/>
    <x v="323"/>
    <s v="Furniture"/>
    <s v="Chairs"/>
    <x v="323"/>
    <x v="344"/>
    <n v="3"/>
    <n v="0.1"/>
    <n v="86.870400000000004"/>
  </r>
  <r>
    <n v="364"/>
    <s v="CA-2017-144904"/>
    <x v="145"/>
    <d v="2017-10-01T00:00:00"/>
    <s v="Standard Class"/>
    <x v="147"/>
    <x v="147"/>
    <s v="Consumer"/>
    <s v="United States"/>
    <s v="New York City"/>
    <s v="New York"/>
    <n v="10009"/>
    <s v="East"/>
    <x v="324"/>
    <s v="Office Supplies"/>
    <s v="Art"/>
    <x v="324"/>
    <x v="345"/>
    <n v="2"/>
    <n v="0"/>
    <n v="1.4456"/>
  </r>
  <r>
    <n v="365"/>
    <s v="CA-2017-144904"/>
    <x v="145"/>
    <d v="2017-10-01T00:00:00"/>
    <s v="Standard Class"/>
    <x v="147"/>
    <x v="147"/>
    <s v="Consumer"/>
    <s v="United States"/>
    <s v="New York City"/>
    <s v="New York"/>
    <n v="10009"/>
    <s v="East"/>
    <x v="325"/>
    <s v="Furniture"/>
    <s v="Furnishings"/>
    <x v="325"/>
    <x v="346"/>
    <n v="8"/>
    <n v="0"/>
    <n v="20.732800000000001"/>
  </r>
  <r>
    <n v="366"/>
    <s v="CA-2014-123344"/>
    <x v="146"/>
    <d v="2014-09-29T00:00:00"/>
    <s v="Standard Class"/>
    <x v="148"/>
    <x v="148"/>
    <s v="Consumer"/>
    <s v="United States"/>
    <s v="San Francisco"/>
    <s v="California"/>
    <n v="94109"/>
    <s v="West"/>
    <x v="45"/>
    <s v="Office Supplies"/>
    <s v="Storage"/>
    <x v="45"/>
    <x v="46"/>
    <n v="4"/>
    <n v="0"/>
    <n v="8.4784000000000006"/>
  </r>
  <r>
    <n v="367"/>
    <s v="CA-2016-155516"/>
    <x v="147"/>
    <d v="2016-10-21T00:00:00"/>
    <s v="Same Day"/>
    <x v="149"/>
    <x v="149"/>
    <s v="Corporate"/>
    <s v="United States"/>
    <s v="Manchester"/>
    <s v="Connecticut"/>
    <n v="6040"/>
    <s v="East"/>
    <x v="326"/>
    <s v="Office Supplies"/>
    <s v="Binders"/>
    <x v="326"/>
    <x v="347"/>
    <n v="4"/>
    <n v="0"/>
    <n v="10.44"/>
  </r>
  <r>
    <n v="368"/>
    <s v="CA-2016-155516"/>
    <x v="147"/>
    <d v="2016-10-21T00:00:00"/>
    <s v="Same Day"/>
    <x v="149"/>
    <x v="149"/>
    <s v="Corporate"/>
    <s v="United States"/>
    <s v="Manchester"/>
    <s v="Connecticut"/>
    <n v="6040"/>
    <s v="East"/>
    <x v="327"/>
    <s v="Office Supplies"/>
    <s v="Supplies"/>
    <x v="327"/>
    <x v="348"/>
    <n v="2"/>
    <n v="0"/>
    <n v="0.1472"/>
  </r>
  <r>
    <n v="369"/>
    <s v="CA-2016-155516"/>
    <x v="147"/>
    <d v="2016-10-21T00:00:00"/>
    <s v="Same Day"/>
    <x v="149"/>
    <x v="149"/>
    <s v="Corporate"/>
    <s v="United States"/>
    <s v="Manchester"/>
    <s v="Connecticut"/>
    <n v="6040"/>
    <s v="East"/>
    <x v="328"/>
    <s v="Office Supplies"/>
    <s v="Storage"/>
    <x v="328"/>
    <x v="349"/>
    <n v="7"/>
    <n v="0"/>
    <n v="29.341200000000001"/>
  </r>
  <r>
    <n v="370"/>
    <s v="CA-2016-155516"/>
    <x v="147"/>
    <d v="2016-10-21T00:00:00"/>
    <s v="Same Day"/>
    <x v="149"/>
    <x v="149"/>
    <s v="Corporate"/>
    <s v="United States"/>
    <s v="Manchester"/>
    <s v="Connecticut"/>
    <n v="6040"/>
    <s v="East"/>
    <x v="37"/>
    <s v="Furniture"/>
    <s v="Bookcases"/>
    <x v="37"/>
    <x v="350"/>
    <n v="4"/>
    <n v="0"/>
    <n v="271.41919999999999"/>
  </r>
  <r>
    <n v="371"/>
    <s v="CA-2017-104745"/>
    <x v="148"/>
    <d v="2017-06-04T00:00:00"/>
    <s v="Standard Class"/>
    <x v="150"/>
    <x v="150"/>
    <s v="Consumer"/>
    <s v="United States"/>
    <s v="Harlingen"/>
    <s v="Texas"/>
    <n v="78550"/>
    <s v="Central"/>
    <x v="329"/>
    <s v="Office Supplies"/>
    <s v="Paper"/>
    <x v="329"/>
    <x v="233"/>
    <n v="5"/>
    <n v="0.2"/>
    <n v="9.3960000000000008"/>
  </r>
  <r>
    <n v="372"/>
    <s v="CA-2017-104745"/>
    <x v="148"/>
    <d v="2017-06-04T00:00:00"/>
    <s v="Standard Class"/>
    <x v="150"/>
    <x v="150"/>
    <s v="Consumer"/>
    <s v="United States"/>
    <s v="Harlingen"/>
    <s v="Texas"/>
    <n v="78550"/>
    <s v="Central"/>
    <x v="330"/>
    <s v="Office Supplies"/>
    <s v="Storage"/>
    <x v="330"/>
    <x v="351"/>
    <n v="3"/>
    <n v="0.2"/>
    <n v="4.6745999999999999"/>
  </r>
  <r>
    <n v="373"/>
    <s v="US-2014-119137"/>
    <x v="149"/>
    <d v="2014-07-27T00:00:00"/>
    <s v="Standard Class"/>
    <x v="151"/>
    <x v="151"/>
    <s v="Consumer"/>
    <s v="United States"/>
    <s v="Tucson"/>
    <s v="Arizona"/>
    <n v="85705"/>
    <s v="West"/>
    <x v="304"/>
    <s v="Office Supplies"/>
    <s v="Binders"/>
    <x v="304"/>
    <x v="352"/>
    <n v="5"/>
    <n v="0.7"/>
    <n v="-5.7119999999999997"/>
  </r>
  <r>
    <n v="374"/>
    <s v="US-2014-119137"/>
    <x v="149"/>
    <d v="2014-07-27T00:00:00"/>
    <s v="Standard Class"/>
    <x v="151"/>
    <x v="151"/>
    <s v="Consumer"/>
    <s v="United States"/>
    <s v="Tucson"/>
    <s v="Arizona"/>
    <n v="85705"/>
    <s v="West"/>
    <x v="331"/>
    <s v="Technology"/>
    <s v="Accessories"/>
    <x v="331"/>
    <x v="353"/>
    <n v="8"/>
    <n v="0.2"/>
    <n v="179.18879999999999"/>
  </r>
  <r>
    <n v="375"/>
    <s v="US-2014-119137"/>
    <x v="149"/>
    <d v="2014-07-27T00:00:00"/>
    <s v="Standard Class"/>
    <x v="151"/>
    <x v="151"/>
    <s v="Consumer"/>
    <s v="United States"/>
    <s v="Tucson"/>
    <s v="Arizona"/>
    <n v="85705"/>
    <s v="West"/>
    <x v="332"/>
    <s v="Office Supplies"/>
    <s v="Art"/>
    <x v="332"/>
    <x v="354"/>
    <n v="1"/>
    <n v="0.2"/>
    <n v="0.92400000000000004"/>
  </r>
  <r>
    <n v="376"/>
    <s v="US-2014-119137"/>
    <x v="149"/>
    <d v="2014-07-27T00:00:00"/>
    <s v="Standard Class"/>
    <x v="151"/>
    <x v="151"/>
    <s v="Consumer"/>
    <s v="United States"/>
    <s v="Tucson"/>
    <s v="Arizona"/>
    <n v="85705"/>
    <s v="West"/>
    <x v="333"/>
    <s v="Technology"/>
    <s v="Accessories"/>
    <x v="333"/>
    <x v="355"/>
    <n v="10"/>
    <n v="0.2"/>
    <n v="-29.94"/>
  </r>
  <r>
    <n v="377"/>
    <s v="US-2016-134656"/>
    <x v="150"/>
    <d v="2016-10-01T00:00:00"/>
    <s v="First Class"/>
    <x v="152"/>
    <x v="152"/>
    <s v="Corporate"/>
    <s v="United States"/>
    <s v="Quincy"/>
    <s v="Illinois"/>
    <n v="62301"/>
    <s v="Central"/>
    <x v="334"/>
    <s v="Office Supplies"/>
    <s v="Paper"/>
    <x v="334"/>
    <x v="304"/>
    <n v="4"/>
    <n v="0.2"/>
    <n v="30.98"/>
  </r>
  <r>
    <n v="378"/>
    <s v="US-2017-134481"/>
    <x v="151"/>
    <d v="2017-09-01T00:00:00"/>
    <s v="Standard Class"/>
    <x v="153"/>
    <x v="153"/>
    <s v="Corporate"/>
    <s v="United States"/>
    <s v="Franklin"/>
    <s v="Massachusetts"/>
    <n v="2038"/>
    <s v="East"/>
    <x v="335"/>
    <s v="Furniture"/>
    <s v="Tables"/>
    <x v="335"/>
    <x v="356"/>
    <n v="7"/>
    <n v="0.3"/>
    <n v="-297.6848"/>
  </r>
  <r>
    <n v="379"/>
    <s v="CA-2015-130792"/>
    <x v="152"/>
    <d v="2015-05-05T00:00:00"/>
    <s v="Standard Class"/>
    <x v="154"/>
    <x v="154"/>
    <s v="Consumer"/>
    <s v="United States"/>
    <s v="Houston"/>
    <s v="Texas"/>
    <n v="77095"/>
    <s v="Central"/>
    <x v="336"/>
    <s v="Office Supplies"/>
    <s v="Appliances"/>
    <x v="336"/>
    <x v="357"/>
    <n v="3"/>
    <n v="0.8"/>
    <n v="-20.3322"/>
  </r>
  <r>
    <n v="380"/>
    <s v="CA-2015-130792"/>
    <x v="152"/>
    <d v="2015-05-05T00:00:00"/>
    <s v="Standard Class"/>
    <x v="154"/>
    <x v="154"/>
    <s v="Consumer"/>
    <s v="United States"/>
    <s v="Houston"/>
    <s v="Texas"/>
    <n v="77095"/>
    <s v="Central"/>
    <x v="337"/>
    <s v="Office Supplies"/>
    <s v="Storage"/>
    <x v="337"/>
    <x v="358"/>
    <n v="3"/>
    <n v="0.2"/>
    <n v="2.6810999999999998"/>
  </r>
  <r>
    <n v="381"/>
    <s v="CA-2015-130792"/>
    <x v="152"/>
    <d v="2015-05-05T00:00:00"/>
    <s v="Standard Class"/>
    <x v="154"/>
    <x v="154"/>
    <s v="Consumer"/>
    <s v="United States"/>
    <s v="Houston"/>
    <s v="Texas"/>
    <n v="77095"/>
    <s v="Central"/>
    <x v="338"/>
    <s v="Office Supplies"/>
    <s v="Binders"/>
    <x v="338"/>
    <x v="359"/>
    <n v="4"/>
    <n v="0.8"/>
    <n v="-18.872800000000002"/>
  </r>
  <r>
    <n v="382"/>
    <s v="CA-2016-134775"/>
    <x v="99"/>
    <d v="2016-10-29T00:00:00"/>
    <s v="First Class"/>
    <x v="155"/>
    <x v="155"/>
    <s v="Corporate"/>
    <s v="United States"/>
    <s v="San Francisco"/>
    <s v="California"/>
    <n v="94109"/>
    <s v="West"/>
    <x v="339"/>
    <s v="Office Supplies"/>
    <s v="Paper"/>
    <x v="339"/>
    <x v="360"/>
    <n v="7"/>
    <n v="0"/>
    <n v="25.48"/>
  </r>
  <r>
    <n v="383"/>
    <s v="CA-2016-134775"/>
    <x v="99"/>
    <d v="2016-10-29T00:00:00"/>
    <s v="First Class"/>
    <x v="155"/>
    <x v="155"/>
    <s v="Corporate"/>
    <s v="United States"/>
    <s v="San Francisco"/>
    <s v="California"/>
    <n v="94109"/>
    <s v="West"/>
    <x v="340"/>
    <s v="Office Supplies"/>
    <s v="Binders"/>
    <x v="340"/>
    <x v="361"/>
    <n v="3"/>
    <n v="0.2"/>
    <n v="17.337599999999998"/>
  </r>
  <r>
    <n v="384"/>
    <s v="CA-2015-125395"/>
    <x v="153"/>
    <d v="2015-06-29T00:00:00"/>
    <s v="Second Class"/>
    <x v="156"/>
    <x v="156"/>
    <s v="Corporate"/>
    <s v="United States"/>
    <s v="Taylor"/>
    <s v="Michigan"/>
    <n v="48180"/>
    <s v="Central"/>
    <x v="341"/>
    <s v="Technology"/>
    <s v="Accessories"/>
    <x v="341"/>
    <x v="362"/>
    <n v="2"/>
    <n v="0"/>
    <n v="8.7989999999999995"/>
  </r>
  <r>
    <n v="385"/>
    <s v="US-2015-168935"/>
    <x v="154"/>
    <d v="2015-12-02T00:00:00"/>
    <s v="Standard Class"/>
    <x v="157"/>
    <x v="157"/>
    <s v="Consumer"/>
    <s v="United States"/>
    <s v="Pembroke Pines"/>
    <s v="Florida"/>
    <n v="33024"/>
    <s v="South"/>
    <x v="342"/>
    <s v="Furniture"/>
    <s v="Tables"/>
    <x v="342"/>
    <x v="363"/>
    <n v="3"/>
    <n v="0.45"/>
    <n v="-157.0095"/>
  </r>
  <r>
    <n v="386"/>
    <s v="US-2015-168935"/>
    <x v="154"/>
    <d v="2015-12-02T00:00:00"/>
    <s v="Standard Class"/>
    <x v="157"/>
    <x v="157"/>
    <s v="Consumer"/>
    <s v="United States"/>
    <s v="Pembroke Pines"/>
    <s v="Florida"/>
    <n v="33024"/>
    <s v="South"/>
    <x v="343"/>
    <s v="Technology"/>
    <s v="Accessories"/>
    <x v="343"/>
    <x v="364"/>
    <n v="3"/>
    <n v="0.2"/>
    <n v="-1.0497000000000001"/>
  </r>
  <r>
    <n v="387"/>
    <s v="CA-2015-122756"/>
    <x v="155"/>
    <d v="2015-12-07T00:00:00"/>
    <s v="Standard Class"/>
    <x v="158"/>
    <x v="158"/>
    <s v="Corporate"/>
    <s v="United States"/>
    <s v="Philadelphia"/>
    <s v="Pennsylvania"/>
    <n v="19140"/>
    <s v="East"/>
    <x v="344"/>
    <s v="Technology"/>
    <s v="Machines"/>
    <x v="344"/>
    <x v="365"/>
    <n v="4"/>
    <n v="0.7"/>
    <n v="-337.63799999999998"/>
  </r>
  <r>
    <n v="388"/>
    <s v="CA-2015-122756"/>
    <x v="155"/>
    <d v="2015-12-07T00:00:00"/>
    <s v="Standard Class"/>
    <x v="158"/>
    <x v="158"/>
    <s v="Corporate"/>
    <s v="United States"/>
    <s v="Philadelphia"/>
    <s v="Pennsylvania"/>
    <n v="19140"/>
    <s v="East"/>
    <x v="345"/>
    <s v="Furniture"/>
    <s v="Furnishings"/>
    <x v="345"/>
    <x v="366"/>
    <n v="1"/>
    <n v="0.2"/>
    <n v="0.77700000000000002"/>
  </r>
  <r>
    <n v="389"/>
    <s v="CA-2014-115973"/>
    <x v="156"/>
    <d v="2014-11-26T00:00:00"/>
    <s v="First Class"/>
    <x v="159"/>
    <x v="159"/>
    <s v="Consumer"/>
    <s v="United States"/>
    <s v="Cincinnati"/>
    <s v="Ohio"/>
    <n v="45231"/>
    <s v="East"/>
    <x v="346"/>
    <s v="Office Supplies"/>
    <s v="Art"/>
    <x v="346"/>
    <x v="367"/>
    <n v="1"/>
    <n v="0.2"/>
    <n v="0.4264"/>
  </r>
  <r>
    <n v="390"/>
    <s v="CA-2017-101798"/>
    <x v="157"/>
    <d v="2017-12-15T00:00:00"/>
    <s v="Standard Class"/>
    <x v="160"/>
    <x v="160"/>
    <s v="Consumer"/>
    <s v="United States"/>
    <s v="New York City"/>
    <s v="New York"/>
    <n v="10009"/>
    <s v="East"/>
    <x v="347"/>
    <s v="Office Supplies"/>
    <s v="Binders"/>
    <x v="347"/>
    <x v="368"/>
    <n v="4"/>
    <n v="0.2"/>
    <n v="7.8840000000000003"/>
  </r>
  <r>
    <n v="391"/>
    <s v="CA-2017-101798"/>
    <x v="157"/>
    <d v="2017-12-15T00:00:00"/>
    <s v="Standard Class"/>
    <x v="160"/>
    <x v="160"/>
    <s v="Consumer"/>
    <s v="United States"/>
    <s v="New York City"/>
    <s v="New York"/>
    <n v="10009"/>
    <s v="East"/>
    <x v="84"/>
    <s v="Technology"/>
    <s v="Accessories"/>
    <x v="84"/>
    <x v="369"/>
    <n v="2"/>
    <n v="0"/>
    <n v="13.5932"/>
  </r>
  <r>
    <n v="392"/>
    <s v="US-2014-135972"/>
    <x v="158"/>
    <d v="2014-09-23T00:00:00"/>
    <s v="Second Class"/>
    <x v="161"/>
    <x v="161"/>
    <s v="Consumer"/>
    <s v="United States"/>
    <s v="Des Moines"/>
    <s v="Washington"/>
    <n v="98198"/>
    <s v="West"/>
    <x v="348"/>
    <s v="Technology"/>
    <s v="Phones"/>
    <x v="348"/>
    <x v="370"/>
    <n v="2"/>
    <n v="0.2"/>
    <n v="27.7182"/>
  </r>
  <r>
    <n v="393"/>
    <s v="US-2014-135972"/>
    <x v="158"/>
    <d v="2014-09-23T00:00:00"/>
    <s v="Second Class"/>
    <x v="161"/>
    <x v="161"/>
    <s v="Consumer"/>
    <s v="United States"/>
    <s v="Des Moines"/>
    <s v="Washington"/>
    <n v="98198"/>
    <s v="West"/>
    <x v="349"/>
    <s v="Technology"/>
    <s v="Copiers"/>
    <x v="349"/>
    <x v="371"/>
    <n v="3"/>
    <n v="0"/>
    <n v="701.98829999999998"/>
  </r>
  <r>
    <n v="394"/>
    <s v="US-2014-134971"/>
    <x v="159"/>
    <d v="2014-06-10T00:00:00"/>
    <s v="Second Class"/>
    <x v="162"/>
    <x v="162"/>
    <s v="Corporate"/>
    <s v="United States"/>
    <s v="Peoria"/>
    <s v="Illinois"/>
    <n v="61604"/>
    <s v="Central"/>
    <x v="350"/>
    <s v="Office Supplies"/>
    <s v="Binders"/>
    <x v="350"/>
    <x v="372"/>
    <n v="3"/>
    <n v="0.8"/>
    <n v="-20.5623"/>
  </r>
  <r>
    <n v="395"/>
    <s v="CA-2017-102946"/>
    <x v="160"/>
    <d v="2017-07-05T00:00:00"/>
    <s v="Standard Class"/>
    <x v="163"/>
    <x v="163"/>
    <s v="Home Office"/>
    <s v="United States"/>
    <s v="Las Vegas"/>
    <s v="Nevada"/>
    <n v="89115"/>
    <s v="West"/>
    <x v="351"/>
    <s v="Office Supplies"/>
    <s v="Binders"/>
    <x v="351"/>
    <x v="373"/>
    <n v="3"/>
    <n v="0.2"/>
    <n v="25.579799999999999"/>
  </r>
  <r>
    <n v="396"/>
    <s v="CA-2017-165603"/>
    <x v="161"/>
    <d v="2017-10-19T00:00:00"/>
    <s v="Second Class"/>
    <x v="164"/>
    <x v="164"/>
    <s v="Corporate"/>
    <s v="United States"/>
    <s v="Warwick"/>
    <s v="Rhode Island"/>
    <n v="2886"/>
    <s v="East"/>
    <x v="352"/>
    <s v="Office Supplies"/>
    <s v="Storage"/>
    <x v="352"/>
    <x v="374"/>
    <n v="2"/>
    <n v="0"/>
    <n v="9.4923999999999999"/>
  </r>
  <r>
    <n v="397"/>
    <s v="CA-2017-165603"/>
    <x v="161"/>
    <d v="2017-10-19T00:00:00"/>
    <s v="Second Class"/>
    <x v="164"/>
    <x v="164"/>
    <s v="Corporate"/>
    <s v="United States"/>
    <s v="Warwick"/>
    <s v="Rhode Island"/>
    <n v="2886"/>
    <s v="East"/>
    <x v="353"/>
    <s v="Office Supplies"/>
    <s v="Paper"/>
    <x v="353"/>
    <x v="91"/>
    <n v="2"/>
    <n v="0"/>
    <n v="6.2207999999999997"/>
  </r>
  <r>
    <n v="398"/>
    <s v="CA-2015-122259"/>
    <x v="89"/>
    <d v="2015-11-04T00:00:00"/>
    <s v="Standard Class"/>
    <x v="6"/>
    <x v="6"/>
    <s v="Home Office"/>
    <s v="United States"/>
    <s v="Jackson"/>
    <s v="Michigan"/>
    <n v="49201"/>
    <s v="Central"/>
    <x v="354"/>
    <s v="Office Supplies"/>
    <s v="Supplies"/>
    <x v="354"/>
    <x v="375"/>
    <n v="4"/>
    <n v="0"/>
    <n v="21.036000000000001"/>
  </r>
  <r>
    <n v="399"/>
    <s v="CA-2016-108987"/>
    <x v="162"/>
    <d v="2016-09-10T00:00:00"/>
    <s v="Second Class"/>
    <x v="165"/>
    <x v="165"/>
    <s v="Consumer"/>
    <s v="United States"/>
    <s v="Houston"/>
    <s v="Texas"/>
    <n v="77036"/>
    <s v="Central"/>
    <x v="355"/>
    <s v="Office Supplies"/>
    <s v="Storage"/>
    <x v="355"/>
    <x v="376"/>
    <n v="3"/>
    <n v="0.2"/>
    <n v="3.5952000000000002"/>
  </r>
  <r>
    <n v="400"/>
    <s v="CA-2016-108987"/>
    <x v="162"/>
    <d v="2016-09-10T00:00:00"/>
    <s v="Second Class"/>
    <x v="165"/>
    <x v="165"/>
    <s v="Consumer"/>
    <s v="United States"/>
    <s v="Houston"/>
    <s v="Texas"/>
    <n v="77036"/>
    <s v="Central"/>
    <x v="26"/>
    <s v="Furniture"/>
    <s v="Bookcases"/>
    <x v="26"/>
    <x v="377"/>
    <n v="4"/>
    <n v="0.32"/>
    <n v="-317.15280000000001"/>
  </r>
  <r>
    <n v="401"/>
    <s v="CA-2016-108987"/>
    <x v="162"/>
    <d v="2016-09-10T00:00:00"/>
    <s v="Second Class"/>
    <x v="165"/>
    <x v="165"/>
    <s v="Consumer"/>
    <s v="United States"/>
    <s v="Houston"/>
    <s v="Texas"/>
    <n v="77036"/>
    <s v="Central"/>
    <x v="356"/>
    <s v="Office Supplies"/>
    <s v="Storage"/>
    <x v="356"/>
    <x v="378"/>
    <n v="4"/>
    <n v="0.2"/>
    <n v="-32.783999999999999"/>
  </r>
  <r>
    <n v="402"/>
    <s v="CA-2016-108987"/>
    <x v="162"/>
    <d v="2016-09-10T00:00:00"/>
    <s v="Second Class"/>
    <x v="165"/>
    <x v="165"/>
    <s v="Consumer"/>
    <s v="United States"/>
    <s v="Houston"/>
    <s v="Texas"/>
    <n v="77036"/>
    <s v="Central"/>
    <x v="357"/>
    <s v="Technology"/>
    <s v="Accessories"/>
    <x v="357"/>
    <x v="379"/>
    <n v="2"/>
    <n v="0.2"/>
    <n v="0.7198"/>
  </r>
  <r>
    <n v="403"/>
    <s v="CA-2014-113166"/>
    <x v="163"/>
    <d v="2014-12-26T00:00:00"/>
    <s v="First Class"/>
    <x v="166"/>
    <x v="166"/>
    <s v="Consumer"/>
    <s v="United States"/>
    <s v="Miami"/>
    <s v="Florida"/>
    <n v="33180"/>
    <s v="South"/>
    <x v="358"/>
    <s v="Office Supplies"/>
    <s v="Paper"/>
    <x v="358"/>
    <x v="380"/>
    <n v="2"/>
    <n v="0.2"/>
    <n v="3.4683999999999999"/>
  </r>
  <r>
    <n v="404"/>
    <s v="CA-2014-155208"/>
    <x v="164"/>
    <d v="2014-04-20T00:00:00"/>
    <s v="Standard Class"/>
    <x v="70"/>
    <x v="70"/>
    <s v="Corporate"/>
    <s v="United States"/>
    <s v="Wilmington"/>
    <s v="North Carolina"/>
    <n v="28403"/>
    <s v="South"/>
    <x v="359"/>
    <s v="Office Supplies"/>
    <s v="Art"/>
    <x v="359"/>
    <x v="381"/>
    <n v="6"/>
    <n v="0.2"/>
    <n v="9.7680000000000007"/>
  </r>
  <r>
    <n v="405"/>
    <s v="CA-2017-117933"/>
    <x v="165"/>
    <d v="2017-12-29T00:00:00"/>
    <s v="Standard Class"/>
    <x v="167"/>
    <x v="167"/>
    <s v="Consumer"/>
    <s v="United States"/>
    <s v="New York City"/>
    <s v="New York"/>
    <n v="10024"/>
    <s v="East"/>
    <x v="360"/>
    <s v="Office Supplies"/>
    <s v="Appliances"/>
    <x v="360"/>
    <x v="382"/>
    <n v="3"/>
    <n v="0"/>
    <n v="9.6957000000000004"/>
  </r>
  <r>
    <n v="406"/>
    <s v="CA-2017-117457"/>
    <x v="166"/>
    <d v="2017-12-12T00:00:00"/>
    <s v="Standard Class"/>
    <x v="168"/>
    <x v="168"/>
    <s v="Consumer"/>
    <s v="United States"/>
    <s v="San Francisco"/>
    <s v="California"/>
    <n v="94110"/>
    <s v="West"/>
    <x v="357"/>
    <s v="Technology"/>
    <s v="Accessories"/>
    <x v="357"/>
    <x v="383"/>
    <n v="5"/>
    <n v="0"/>
    <n v="37.789499999999997"/>
  </r>
  <r>
    <n v="407"/>
    <s v="CA-2017-117457"/>
    <x v="166"/>
    <d v="2017-12-12T00:00:00"/>
    <s v="Standard Class"/>
    <x v="168"/>
    <x v="168"/>
    <s v="Consumer"/>
    <s v="United States"/>
    <s v="San Francisco"/>
    <s v="California"/>
    <n v="94110"/>
    <s v="West"/>
    <x v="361"/>
    <s v="Technology"/>
    <s v="Copiers"/>
    <x v="361"/>
    <x v="384"/>
    <n v="3"/>
    <n v="0.2"/>
    <n v="434.99130000000002"/>
  </r>
  <r>
    <n v="408"/>
    <s v="CA-2017-117457"/>
    <x v="166"/>
    <d v="2017-12-12T00:00:00"/>
    <s v="Standard Class"/>
    <x v="168"/>
    <x v="168"/>
    <s v="Consumer"/>
    <s v="United States"/>
    <s v="San Francisco"/>
    <s v="California"/>
    <n v="94110"/>
    <s v="West"/>
    <x v="362"/>
    <s v="Office Supplies"/>
    <s v="Paper"/>
    <x v="362"/>
    <x v="385"/>
    <n v="5"/>
    <n v="0"/>
    <n v="13.3035"/>
  </r>
  <r>
    <n v="409"/>
    <s v="CA-2017-117457"/>
    <x v="166"/>
    <d v="2017-12-12T00:00:00"/>
    <s v="Standard Class"/>
    <x v="168"/>
    <x v="168"/>
    <s v="Consumer"/>
    <s v="United States"/>
    <s v="San Francisco"/>
    <s v="California"/>
    <n v="94110"/>
    <s v="West"/>
    <x v="363"/>
    <s v="Furniture"/>
    <s v="Tables"/>
    <x v="363"/>
    <x v="386"/>
    <n v="7"/>
    <n v="0.2"/>
    <n v="-112.95269999999999"/>
  </r>
  <r>
    <n v="410"/>
    <s v="CA-2017-117457"/>
    <x v="166"/>
    <d v="2017-12-12T00:00:00"/>
    <s v="Standard Class"/>
    <x v="168"/>
    <x v="168"/>
    <s v="Consumer"/>
    <s v="United States"/>
    <s v="San Francisco"/>
    <s v="California"/>
    <n v="94110"/>
    <s v="West"/>
    <x v="364"/>
    <s v="Office Supplies"/>
    <s v="Paper"/>
    <x v="364"/>
    <x v="387"/>
    <n v="1"/>
    <n v="0"/>
    <n v="4.6463999999999999"/>
  </r>
  <r>
    <n v="411"/>
    <s v="CA-2017-117457"/>
    <x v="166"/>
    <d v="2017-12-12T00:00:00"/>
    <s v="Standard Class"/>
    <x v="168"/>
    <x v="168"/>
    <s v="Consumer"/>
    <s v="United States"/>
    <s v="San Francisco"/>
    <s v="California"/>
    <n v="94110"/>
    <s v="West"/>
    <x v="365"/>
    <s v="Office Supplies"/>
    <s v="Labels"/>
    <x v="365"/>
    <x v="388"/>
    <n v="9"/>
    <n v="0"/>
    <n v="13.608000000000001"/>
  </r>
  <r>
    <n v="412"/>
    <s v="CA-2017-117457"/>
    <x v="166"/>
    <d v="2017-12-12T00:00:00"/>
    <s v="Standard Class"/>
    <x v="168"/>
    <x v="168"/>
    <s v="Consumer"/>
    <s v="United States"/>
    <s v="San Francisco"/>
    <s v="California"/>
    <n v="94110"/>
    <s v="West"/>
    <x v="314"/>
    <s v="Office Supplies"/>
    <s v="Paper"/>
    <x v="366"/>
    <x v="389"/>
    <n v="1"/>
    <n v="0"/>
    <n v="27.430199999999999"/>
  </r>
  <r>
    <n v="413"/>
    <s v="CA-2017-117457"/>
    <x v="166"/>
    <d v="2017-12-12T00:00:00"/>
    <s v="Standard Class"/>
    <x v="168"/>
    <x v="168"/>
    <s v="Consumer"/>
    <s v="United States"/>
    <s v="San Francisco"/>
    <s v="California"/>
    <n v="94110"/>
    <s v="West"/>
    <x v="366"/>
    <s v="Furniture"/>
    <s v="Bookcases"/>
    <x v="367"/>
    <x v="390"/>
    <n v="13"/>
    <n v="0.15"/>
    <n v="31.454799999999999"/>
  </r>
  <r>
    <n v="414"/>
    <s v="CA-2017-117457"/>
    <x v="166"/>
    <d v="2017-12-12T00:00:00"/>
    <s v="Standard Class"/>
    <x v="168"/>
    <x v="168"/>
    <s v="Consumer"/>
    <s v="United States"/>
    <s v="San Francisco"/>
    <s v="California"/>
    <n v="94110"/>
    <s v="West"/>
    <x v="367"/>
    <s v="Furniture"/>
    <s v="Chairs"/>
    <x v="368"/>
    <x v="391"/>
    <n v="2"/>
    <n v="0.2"/>
    <n v="-18.454799999999999"/>
  </r>
  <r>
    <n v="415"/>
    <s v="CA-2017-142636"/>
    <x v="132"/>
    <d v="2017-11-07T00:00:00"/>
    <s v="Standard Class"/>
    <x v="169"/>
    <x v="169"/>
    <s v="Corporate"/>
    <s v="United States"/>
    <s v="Seattle"/>
    <s v="Washington"/>
    <n v="98105"/>
    <s v="West"/>
    <x v="368"/>
    <s v="Office Supplies"/>
    <s v="Paper"/>
    <x v="369"/>
    <x v="392"/>
    <n v="7"/>
    <n v="0"/>
    <n v="65.734200000000001"/>
  </r>
  <r>
    <n v="416"/>
    <s v="CA-2017-142636"/>
    <x v="132"/>
    <d v="2017-11-07T00:00:00"/>
    <s v="Standard Class"/>
    <x v="169"/>
    <x v="169"/>
    <s v="Corporate"/>
    <s v="United States"/>
    <s v="Seattle"/>
    <s v="Washington"/>
    <n v="98105"/>
    <s v="West"/>
    <x v="268"/>
    <s v="Furniture"/>
    <s v="Chairs"/>
    <x v="268"/>
    <x v="393"/>
    <n v="4"/>
    <n v="0.2"/>
    <n v="26.874400000000001"/>
  </r>
  <r>
    <n v="417"/>
    <s v="CA-2017-122105"/>
    <x v="92"/>
    <d v="2017-06-28T00:00:00"/>
    <s v="Standard Class"/>
    <x v="170"/>
    <x v="170"/>
    <s v="Consumer"/>
    <s v="United States"/>
    <s v="Huntington Beach"/>
    <s v="California"/>
    <n v="92646"/>
    <s v="West"/>
    <x v="369"/>
    <s v="Office Supplies"/>
    <s v="Art"/>
    <x v="370"/>
    <x v="394"/>
    <n v="8"/>
    <n v="0"/>
    <n v="25.898399999999999"/>
  </r>
  <r>
    <n v="418"/>
    <s v="CA-2016-148796"/>
    <x v="167"/>
    <d v="2016-04-18T00:00:00"/>
    <s v="Standard Class"/>
    <x v="171"/>
    <x v="171"/>
    <s v="Consumer"/>
    <s v="United States"/>
    <s v="Los Angeles"/>
    <s v="California"/>
    <n v="90004"/>
    <s v="West"/>
    <x v="370"/>
    <s v="Furniture"/>
    <s v="Chairs"/>
    <x v="371"/>
    <x v="395"/>
    <n v="5"/>
    <n v="0.2"/>
    <n v="38.380000000000003"/>
  </r>
  <r>
    <n v="419"/>
    <s v="CA-2017-154816"/>
    <x v="44"/>
    <d v="2017-11-10T00:00:00"/>
    <s v="Standard Class"/>
    <x v="146"/>
    <x v="146"/>
    <s v="Corporate"/>
    <s v="United States"/>
    <s v="Richmond"/>
    <s v="Kentucky"/>
    <n v="40475"/>
    <s v="South"/>
    <x v="371"/>
    <s v="Office Supplies"/>
    <s v="Paper"/>
    <x v="372"/>
    <x v="396"/>
    <n v="1"/>
    <n v="0"/>
    <n v="2.8321999999999998"/>
  </r>
  <r>
    <n v="420"/>
    <s v="CA-2017-110478"/>
    <x v="168"/>
    <d v="2017-03-09T00:00:00"/>
    <s v="Standard Class"/>
    <x v="133"/>
    <x v="133"/>
    <s v="Corporate"/>
    <s v="United States"/>
    <s v="Los Angeles"/>
    <s v="California"/>
    <n v="90045"/>
    <s v="West"/>
    <x v="372"/>
    <s v="Office Supplies"/>
    <s v="Art"/>
    <x v="373"/>
    <x v="397"/>
    <n v="4"/>
    <n v="0"/>
    <n v="2.7027999999999999"/>
  </r>
  <r>
    <n v="421"/>
    <s v="CA-2017-110478"/>
    <x v="168"/>
    <d v="2017-03-09T00:00:00"/>
    <s v="Standard Class"/>
    <x v="133"/>
    <x v="133"/>
    <s v="Corporate"/>
    <s v="United States"/>
    <s v="Los Angeles"/>
    <s v="California"/>
    <n v="90045"/>
    <s v="West"/>
    <x v="373"/>
    <s v="Office Supplies"/>
    <s v="Envelopes"/>
    <x v="374"/>
    <x v="398"/>
    <n v="1"/>
    <n v="0"/>
    <n v="7.0149999999999997"/>
  </r>
  <r>
    <n v="422"/>
    <s v="CA-2014-142048"/>
    <x v="169"/>
    <d v="2014-06-25T00:00:00"/>
    <s v="First Class"/>
    <x v="32"/>
    <x v="32"/>
    <s v="Consumer"/>
    <s v="United States"/>
    <s v="Louisville"/>
    <s v="Colorado"/>
    <n v="80027"/>
    <s v="West"/>
    <x v="374"/>
    <s v="Technology"/>
    <s v="Accessories"/>
    <x v="375"/>
    <x v="399"/>
    <n v="6"/>
    <n v="0.2"/>
    <n v="56.566200000000002"/>
  </r>
  <r>
    <n v="423"/>
    <s v="CA-2017-125388"/>
    <x v="15"/>
    <d v="2017-10-23T00:00:00"/>
    <s v="Standard Class"/>
    <x v="172"/>
    <x v="172"/>
    <s v="Corporate"/>
    <s v="United States"/>
    <s v="Lawrence"/>
    <s v="Massachusetts"/>
    <n v="1841"/>
    <s v="East"/>
    <x v="375"/>
    <s v="Furniture"/>
    <s v="Furnishings"/>
    <x v="376"/>
    <x v="400"/>
    <n v="4"/>
    <n v="0"/>
    <n v="14.7056"/>
  </r>
  <r>
    <n v="424"/>
    <s v="CA-2017-125388"/>
    <x v="15"/>
    <d v="2017-10-23T00:00:00"/>
    <s v="Standard Class"/>
    <x v="172"/>
    <x v="172"/>
    <s v="Corporate"/>
    <s v="United States"/>
    <s v="Lawrence"/>
    <s v="Massachusetts"/>
    <n v="1841"/>
    <s v="East"/>
    <x v="376"/>
    <s v="Office Supplies"/>
    <s v="Storage"/>
    <x v="377"/>
    <x v="401"/>
    <n v="3"/>
    <n v="0"/>
    <n v="8.5020000000000007"/>
  </r>
  <r>
    <n v="425"/>
    <s v="CA-2017-155705"/>
    <x v="170"/>
    <d v="2017-08-23T00:00:00"/>
    <s v="Second Class"/>
    <x v="173"/>
    <x v="173"/>
    <s v="Consumer"/>
    <s v="United States"/>
    <s v="Jackson"/>
    <s v="Mississippi"/>
    <n v="39212"/>
    <s v="South"/>
    <x v="377"/>
    <s v="Furniture"/>
    <s v="Chairs"/>
    <x v="378"/>
    <x v="402"/>
    <n v="4"/>
    <n v="0"/>
    <n v="225.26400000000001"/>
  </r>
  <r>
    <n v="426"/>
    <s v="CA-2017-149160"/>
    <x v="51"/>
    <d v="2017-11-26T00:00:00"/>
    <s v="Second Class"/>
    <x v="25"/>
    <x v="25"/>
    <s v="Corporate"/>
    <s v="United States"/>
    <s v="Canton"/>
    <s v="Michigan"/>
    <n v="48187"/>
    <s v="Central"/>
    <x v="378"/>
    <s v="Furniture"/>
    <s v="Furnishings"/>
    <x v="379"/>
    <x v="158"/>
    <n v="2"/>
    <n v="0"/>
    <n v="11.076000000000001"/>
  </r>
  <r>
    <n v="427"/>
    <s v="CA-2017-149160"/>
    <x v="51"/>
    <d v="2017-11-26T00:00:00"/>
    <s v="Second Class"/>
    <x v="25"/>
    <x v="25"/>
    <s v="Corporate"/>
    <s v="United States"/>
    <s v="Canton"/>
    <s v="Michigan"/>
    <n v="48187"/>
    <s v="Central"/>
    <x v="379"/>
    <s v="Office Supplies"/>
    <s v="Binders"/>
    <x v="380"/>
    <x v="403"/>
    <n v="8"/>
    <n v="0"/>
    <n v="138.20160000000001"/>
  </r>
  <r>
    <n v="428"/>
    <s v="CA-2014-101476"/>
    <x v="171"/>
    <d v="2014-09-13T00:00:00"/>
    <s v="First Class"/>
    <x v="174"/>
    <x v="174"/>
    <s v="Home Office"/>
    <s v="United States"/>
    <s v="New Rochelle"/>
    <s v="New York"/>
    <n v="10801"/>
    <s v="East"/>
    <x v="380"/>
    <s v="Technology"/>
    <s v="Machines"/>
    <x v="381"/>
    <x v="404"/>
    <n v="1"/>
    <n v="0"/>
    <n v="30.095700000000001"/>
  </r>
  <r>
    <n v="429"/>
    <s v="CA-2017-152275"/>
    <x v="172"/>
    <d v="2017-10-08T00:00:00"/>
    <s v="Standard Class"/>
    <x v="175"/>
    <x v="175"/>
    <s v="Corporate"/>
    <s v="United States"/>
    <s v="San Antonio"/>
    <s v="Texas"/>
    <n v="78207"/>
    <s v="Central"/>
    <x v="381"/>
    <s v="Office Supplies"/>
    <s v="Art"/>
    <x v="382"/>
    <x v="405"/>
    <n v="6"/>
    <n v="0.2"/>
    <n v="0.50039999999999996"/>
  </r>
  <r>
    <n v="430"/>
    <s v="US-2016-123750"/>
    <x v="173"/>
    <d v="2016-04-21T00:00:00"/>
    <s v="Standard Class"/>
    <x v="176"/>
    <x v="176"/>
    <s v="Home Office"/>
    <s v="United States"/>
    <s v="Gastonia"/>
    <s v="North Carolina"/>
    <n v="28052"/>
    <s v="South"/>
    <x v="382"/>
    <s v="Office Supplies"/>
    <s v="Binders"/>
    <x v="383"/>
    <x v="406"/>
    <n v="2"/>
    <n v="0.7"/>
    <n v="-145.35079999999999"/>
  </r>
  <r>
    <n v="431"/>
    <s v="US-2016-123750"/>
    <x v="173"/>
    <d v="2016-04-21T00:00:00"/>
    <s v="Standard Class"/>
    <x v="176"/>
    <x v="176"/>
    <s v="Home Office"/>
    <s v="United States"/>
    <s v="Gastonia"/>
    <s v="North Carolina"/>
    <n v="28052"/>
    <s v="South"/>
    <x v="171"/>
    <s v="Technology"/>
    <s v="Accessories"/>
    <x v="172"/>
    <x v="177"/>
    <n v="7"/>
    <n v="0.2"/>
    <n v="76.639499999999998"/>
  </r>
  <r>
    <n v="432"/>
    <s v="US-2016-123750"/>
    <x v="173"/>
    <d v="2016-04-21T00:00:00"/>
    <s v="Standard Class"/>
    <x v="176"/>
    <x v="176"/>
    <s v="Home Office"/>
    <s v="United States"/>
    <s v="Gastonia"/>
    <s v="North Carolina"/>
    <n v="28052"/>
    <s v="South"/>
    <x v="171"/>
    <s v="Technology"/>
    <s v="Accessories"/>
    <x v="172"/>
    <x v="407"/>
    <n v="5"/>
    <n v="0.2"/>
    <n v="54.7425"/>
  </r>
  <r>
    <n v="433"/>
    <s v="US-2016-123750"/>
    <x v="173"/>
    <d v="2016-04-21T00:00:00"/>
    <s v="Standard Class"/>
    <x v="176"/>
    <x v="176"/>
    <s v="Home Office"/>
    <s v="United States"/>
    <s v="Gastonia"/>
    <s v="North Carolina"/>
    <n v="28052"/>
    <s v="South"/>
    <x v="383"/>
    <s v="Office Supplies"/>
    <s v="Storage"/>
    <x v="384"/>
    <x v="408"/>
    <n v="2"/>
    <n v="0.2"/>
    <n v="-0.77480000000000004"/>
  </r>
  <r>
    <n v="434"/>
    <s v="CA-2016-127369"/>
    <x v="112"/>
    <d v="2016-06-07T00:00:00"/>
    <s v="First Class"/>
    <x v="72"/>
    <x v="72"/>
    <s v="Consumer"/>
    <s v="United States"/>
    <s v="Lowell"/>
    <s v="Massachusetts"/>
    <n v="1852"/>
    <s v="East"/>
    <x v="384"/>
    <s v="Office Supplies"/>
    <s v="Storage"/>
    <x v="385"/>
    <x v="409"/>
    <n v="5"/>
    <n v="0"/>
    <n v="207.14699999999999"/>
  </r>
  <r>
    <n v="435"/>
    <s v="US-2014-150574"/>
    <x v="174"/>
    <d v="2014-12-25T00:00:00"/>
    <s v="Standard Class"/>
    <x v="177"/>
    <x v="177"/>
    <s v="Consumer"/>
    <s v="United States"/>
    <s v="Jacksonville"/>
    <s v="Florida"/>
    <n v="32216"/>
    <s v="South"/>
    <x v="385"/>
    <s v="Office Supplies"/>
    <s v="Binders"/>
    <x v="386"/>
    <x v="410"/>
    <n v="2"/>
    <n v="0.7"/>
    <n v="-3.6892"/>
  </r>
  <r>
    <n v="436"/>
    <s v="US-2014-150574"/>
    <x v="174"/>
    <d v="2014-12-25T00:00:00"/>
    <s v="Standard Class"/>
    <x v="177"/>
    <x v="177"/>
    <s v="Consumer"/>
    <s v="United States"/>
    <s v="Jacksonville"/>
    <s v="Florida"/>
    <n v="32216"/>
    <s v="South"/>
    <x v="386"/>
    <s v="Technology"/>
    <s v="Accessories"/>
    <x v="387"/>
    <x v="411"/>
    <n v="5"/>
    <n v="0.2"/>
    <n v="-18.585000000000001"/>
  </r>
  <r>
    <n v="437"/>
    <s v="CA-2016-147375"/>
    <x v="1"/>
    <d v="2016-06-14T00:00:00"/>
    <s v="Second Class"/>
    <x v="178"/>
    <x v="178"/>
    <s v="Home Office"/>
    <s v="United States"/>
    <s v="Chicago"/>
    <s v="Illinois"/>
    <n v="60623"/>
    <s v="Central"/>
    <x v="387"/>
    <s v="Technology"/>
    <s v="Machines"/>
    <x v="388"/>
    <x v="412"/>
    <n v="3"/>
    <n v="0.3"/>
    <n v="43.199100000000001"/>
  </r>
  <r>
    <n v="438"/>
    <s v="CA-2016-147375"/>
    <x v="1"/>
    <d v="2016-06-14T00:00:00"/>
    <s v="Second Class"/>
    <x v="178"/>
    <x v="178"/>
    <s v="Home Office"/>
    <s v="United States"/>
    <s v="Chicago"/>
    <s v="Illinois"/>
    <n v="60623"/>
    <s v="Central"/>
    <x v="314"/>
    <s v="Office Supplies"/>
    <s v="Paper"/>
    <x v="366"/>
    <x v="413"/>
    <n v="7"/>
    <n v="0.2"/>
    <n v="113.63939999999999"/>
  </r>
  <r>
    <n v="439"/>
    <s v="CA-2017-130043"/>
    <x v="175"/>
    <d v="2017-09-19T00:00:00"/>
    <s v="Standard Class"/>
    <x v="179"/>
    <x v="179"/>
    <s v="Corporate"/>
    <s v="United States"/>
    <s v="Houston"/>
    <s v="Texas"/>
    <n v="77070"/>
    <s v="Central"/>
    <x v="388"/>
    <s v="Office Supplies"/>
    <s v="Paper"/>
    <x v="389"/>
    <x v="414"/>
    <n v="8"/>
    <n v="0.2"/>
    <n v="11.553599999999999"/>
  </r>
  <r>
    <n v="440"/>
    <s v="CA-2017-157252"/>
    <x v="176"/>
    <d v="2017-01-23T00:00:00"/>
    <s v="Second Class"/>
    <x v="51"/>
    <x v="51"/>
    <s v="Corporate"/>
    <s v="United States"/>
    <s v="New York City"/>
    <s v="New York"/>
    <n v="10024"/>
    <s v="East"/>
    <x v="389"/>
    <s v="Furniture"/>
    <s v="Chairs"/>
    <x v="390"/>
    <x v="415"/>
    <n v="3"/>
    <n v="0.1"/>
    <n v="2.3094000000000001"/>
  </r>
  <r>
    <n v="441"/>
    <s v="CA-2016-115756"/>
    <x v="64"/>
    <d v="2016-09-07T00:00:00"/>
    <s v="Second Class"/>
    <x v="7"/>
    <x v="7"/>
    <s v="Consumer"/>
    <s v="United States"/>
    <s v="Detroit"/>
    <s v="Michigan"/>
    <n v="48227"/>
    <s v="Central"/>
    <x v="390"/>
    <s v="Furniture"/>
    <s v="Furnishings"/>
    <x v="391"/>
    <x v="416"/>
    <n v="1"/>
    <n v="0"/>
    <n v="3.6659999999999999"/>
  </r>
  <r>
    <n v="442"/>
    <s v="CA-2016-115756"/>
    <x v="64"/>
    <d v="2016-09-07T00:00:00"/>
    <s v="Second Class"/>
    <x v="7"/>
    <x v="7"/>
    <s v="Consumer"/>
    <s v="United States"/>
    <s v="Detroit"/>
    <s v="Michigan"/>
    <n v="48227"/>
    <s v="Central"/>
    <x v="391"/>
    <s v="Office Supplies"/>
    <s v="Storage"/>
    <x v="392"/>
    <x v="417"/>
    <n v="3"/>
    <n v="0"/>
    <n v="23.392800000000001"/>
  </r>
  <r>
    <n v="443"/>
    <s v="CA-2016-115756"/>
    <x v="64"/>
    <d v="2016-09-07T00:00:00"/>
    <s v="Second Class"/>
    <x v="7"/>
    <x v="7"/>
    <s v="Consumer"/>
    <s v="United States"/>
    <s v="Detroit"/>
    <s v="Michigan"/>
    <n v="48227"/>
    <s v="Central"/>
    <x v="392"/>
    <s v="Office Supplies"/>
    <s v="Storage"/>
    <x v="393"/>
    <x v="418"/>
    <n v="3"/>
    <n v="0"/>
    <n v="20.575500000000002"/>
  </r>
  <r>
    <n v="444"/>
    <s v="CA-2016-115756"/>
    <x v="64"/>
    <d v="2016-09-07T00:00:00"/>
    <s v="Second Class"/>
    <x v="7"/>
    <x v="7"/>
    <s v="Consumer"/>
    <s v="United States"/>
    <s v="Detroit"/>
    <s v="Michigan"/>
    <n v="48227"/>
    <s v="Central"/>
    <x v="393"/>
    <s v="Office Supplies"/>
    <s v="Paper"/>
    <x v="394"/>
    <x v="419"/>
    <n v="4"/>
    <n v="0"/>
    <n v="42.025599999999997"/>
  </r>
  <r>
    <n v="445"/>
    <s v="CA-2016-115756"/>
    <x v="64"/>
    <d v="2016-09-07T00:00:00"/>
    <s v="Second Class"/>
    <x v="7"/>
    <x v="7"/>
    <s v="Consumer"/>
    <s v="United States"/>
    <s v="Detroit"/>
    <s v="Michigan"/>
    <n v="48227"/>
    <s v="Central"/>
    <x v="394"/>
    <s v="Furniture"/>
    <s v="Chairs"/>
    <x v="395"/>
    <x v="420"/>
    <n v="3"/>
    <n v="0"/>
    <n v="29.152799999999999"/>
  </r>
  <r>
    <n v="446"/>
    <s v="CA-2016-115756"/>
    <x v="64"/>
    <d v="2016-09-07T00:00:00"/>
    <s v="Second Class"/>
    <x v="7"/>
    <x v="7"/>
    <s v="Consumer"/>
    <s v="United States"/>
    <s v="Detroit"/>
    <s v="Michigan"/>
    <n v="48227"/>
    <s v="Central"/>
    <x v="395"/>
    <s v="Office Supplies"/>
    <s v="Labels"/>
    <x v="396"/>
    <x v="421"/>
    <n v="7"/>
    <n v="0"/>
    <n v="10.584"/>
  </r>
  <r>
    <n v="447"/>
    <s v="CA-2017-154214"/>
    <x v="177"/>
    <d v="2017-03-25T00:00:00"/>
    <s v="Second Class"/>
    <x v="180"/>
    <x v="180"/>
    <s v="Consumer"/>
    <s v="United States"/>
    <s v="Columbus"/>
    <s v="Indiana"/>
    <n v="47201"/>
    <s v="Central"/>
    <x v="396"/>
    <s v="Furniture"/>
    <s v="Furnishings"/>
    <x v="397"/>
    <x v="422"/>
    <n v="1"/>
    <n v="0"/>
    <n v="1.3676999999999999"/>
  </r>
  <r>
    <n v="448"/>
    <s v="CA-2016-166674"/>
    <x v="178"/>
    <d v="2016-04-03T00:00:00"/>
    <s v="Second Class"/>
    <x v="181"/>
    <x v="181"/>
    <s v="Consumer"/>
    <s v="United States"/>
    <s v="Auburn"/>
    <s v="New York"/>
    <n v="13021"/>
    <s v="East"/>
    <x v="397"/>
    <s v="Office Supplies"/>
    <s v="Art"/>
    <x v="398"/>
    <x v="423"/>
    <n v="3"/>
    <n v="0"/>
    <n v="15.475199999999999"/>
  </r>
  <r>
    <n v="449"/>
    <s v="CA-2016-166674"/>
    <x v="178"/>
    <d v="2016-04-03T00:00:00"/>
    <s v="Second Class"/>
    <x v="181"/>
    <x v="181"/>
    <s v="Consumer"/>
    <s v="United States"/>
    <s v="Auburn"/>
    <s v="New York"/>
    <n v="13021"/>
    <s v="East"/>
    <x v="398"/>
    <s v="Office Supplies"/>
    <s v="Storage"/>
    <x v="399"/>
    <x v="424"/>
    <n v="3"/>
    <n v="0"/>
    <n v="9.7164000000000001"/>
  </r>
  <r>
    <n v="450"/>
    <s v="CA-2016-166674"/>
    <x v="178"/>
    <d v="2016-04-03T00:00:00"/>
    <s v="Second Class"/>
    <x v="181"/>
    <x v="181"/>
    <s v="Consumer"/>
    <s v="United States"/>
    <s v="Auburn"/>
    <s v="New York"/>
    <n v="13021"/>
    <s v="East"/>
    <x v="399"/>
    <s v="Office Supplies"/>
    <s v="Art"/>
    <x v="400"/>
    <x v="425"/>
    <n v="6"/>
    <n v="0"/>
    <n v="71.247600000000006"/>
  </r>
  <r>
    <n v="451"/>
    <s v="CA-2016-166674"/>
    <x v="178"/>
    <d v="2016-04-03T00:00:00"/>
    <s v="Second Class"/>
    <x v="181"/>
    <x v="181"/>
    <s v="Consumer"/>
    <s v="United States"/>
    <s v="Auburn"/>
    <s v="New York"/>
    <n v="13021"/>
    <s v="East"/>
    <x v="400"/>
    <s v="Office Supplies"/>
    <s v="Art"/>
    <x v="401"/>
    <x v="426"/>
    <n v="3"/>
    <n v="0"/>
    <n v="7.9248000000000003"/>
  </r>
  <r>
    <n v="452"/>
    <s v="CA-2016-166674"/>
    <x v="178"/>
    <d v="2016-04-03T00:00:00"/>
    <s v="Second Class"/>
    <x v="181"/>
    <x v="181"/>
    <s v="Consumer"/>
    <s v="United States"/>
    <s v="Auburn"/>
    <s v="New York"/>
    <n v="13021"/>
    <s v="East"/>
    <x v="401"/>
    <s v="Office Supplies"/>
    <s v="Art"/>
    <x v="402"/>
    <x v="294"/>
    <n v="3"/>
    <n v="0"/>
    <n v="2.8536000000000001"/>
  </r>
  <r>
    <n v="453"/>
    <s v="CA-2016-166674"/>
    <x v="178"/>
    <d v="2016-04-03T00:00:00"/>
    <s v="Second Class"/>
    <x v="181"/>
    <x v="181"/>
    <s v="Consumer"/>
    <s v="United States"/>
    <s v="Auburn"/>
    <s v="New York"/>
    <n v="13021"/>
    <s v="East"/>
    <x v="402"/>
    <s v="Technology"/>
    <s v="Phones"/>
    <x v="403"/>
    <x v="427"/>
    <n v="4"/>
    <n v="0"/>
    <n v="9.1311999999999998"/>
  </r>
  <r>
    <n v="454"/>
    <s v="CA-2017-147277"/>
    <x v="179"/>
    <d v="2017-10-24T00:00:00"/>
    <s v="Standard Class"/>
    <x v="182"/>
    <x v="182"/>
    <s v="Corporate"/>
    <s v="United States"/>
    <s v="Akron"/>
    <s v="Ohio"/>
    <n v="44312"/>
    <s v="East"/>
    <x v="10"/>
    <s v="Furniture"/>
    <s v="Tables"/>
    <x v="10"/>
    <x v="428"/>
    <n v="2"/>
    <n v="0.4"/>
    <n v="-75.830399999999997"/>
  </r>
  <r>
    <n v="455"/>
    <s v="CA-2017-147277"/>
    <x v="179"/>
    <d v="2017-10-24T00:00:00"/>
    <s v="Standard Class"/>
    <x v="182"/>
    <x v="182"/>
    <s v="Corporate"/>
    <s v="United States"/>
    <s v="Akron"/>
    <s v="Ohio"/>
    <n v="44312"/>
    <s v="East"/>
    <x v="403"/>
    <s v="Office Supplies"/>
    <s v="Storage"/>
    <x v="404"/>
    <x v="429"/>
    <n v="2"/>
    <n v="0.2"/>
    <n v="66.540800000000004"/>
  </r>
  <r>
    <n v="456"/>
    <s v="CA-2016-100153"/>
    <x v="180"/>
    <d v="2016-12-17T00:00:00"/>
    <s v="Standard Class"/>
    <x v="175"/>
    <x v="175"/>
    <s v="Corporate"/>
    <s v="United States"/>
    <s v="Norman"/>
    <s v="Oklahoma"/>
    <n v="73071"/>
    <s v="Central"/>
    <x v="404"/>
    <s v="Technology"/>
    <s v="Accessories"/>
    <x v="405"/>
    <x v="430"/>
    <n v="4"/>
    <n v="0"/>
    <n v="24.9132"/>
  </r>
  <r>
    <n v="457"/>
    <s v="US-2014-110674"/>
    <x v="181"/>
    <d v="2014-02-18T00:00:00"/>
    <s v="Standard Class"/>
    <x v="183"/>
    <x v="183"/>
    <s v="Consumer"/>
    <s v="United States"/>
    <s v="Concord"/>
    <s v="California"/>
    <n v="94521"/>
    <s v="West"/>
    <x v="405"/>
    <s v="Furniture"/>
    <s v="Chairs"/>
    <x v="406"/>
    <x v="431"/>
    <n v="2"/>
    <n v="0.2"/>
    <n v="-24.294"/>
  </r>
  <r>
    <n v="458"/>
    <s v="US-2016-157945"/>
    <x v="182"/>
    <d v="2016-10-01T00:00:00"/>
    <s v="Standard Class"/>
    <x v="173"/>
    <x v="173"/>
    <s v="Consumer"/>
    <s v="United States"/>
    <s v="Decatur"/>
    <s v="Illinois"/>
    <n v="62521"/>
    <s v="Central"/>
    <x v="406"/>
    <s v="Furniture"/>
    <s v="Chairs"/>
    <x v="407"/>
    <x v="432"/>
    <n v="3"/>
    <n v="0.3"/>
    <n v="-96.114599999999996"/>
  </r>
  <r>
    <n v="459"/>
    <s v="US-2016-157945"/>
    <x v="182"/>
    <d v="2016-10-01T00:00:00"/>
    <s v="Standard Class"/>
    <x v="173"/>
    <x v="173"/>
    <s v="Consumer"/>
    <s v="United States"/>
    <s v="Decatur"/>
    <s v="Illinois"/>
    <n v="62521"/>
    <s v="Central"/>
    <x v="407"/>
    <s v="Office Supplies"/>
    <s v="Envelopes"/>
    <x v="153"/>
    <x v="433"/>
    <n v="2"/>
    <n v="0.2"/>
    <n v="3.3479999999999999"/>
  </r>
  <r>
    <n v="460"/>
    <s v="CA-2015-109638"/>
    <x v="83"/>
    <d v="2015-12-22T00:00:00"/>
    <s v="Standard Class"/>
    <x v="98"/>
    <x v="98"/>
    <s v="Consumer"/>
    <s v="United States"/>
    <s v="Seattle"/>
    <s v="Washington"/>
    <n v="98115"/>
    <s v="West"/>
    <x v="408"/>
    <s v="Office Supplies"/>
    <s v="Appliances"/>
    <x v="408"/>
    <x v="434"/>
    <n v="4"/>
    <n v="0"/>
    <n v="36.372"/>
  </r>
  <r>
    <n v="461"/>
    <s v="CA-2015-109638"/>
    <x v="83"/>
    <d v="2015-12-22T00:00:00"/>
    <s v="Standard Class"/>
    <x v="98"/>
    <x v="98"/>
    <s v="Consumer"/>
    <s v="United States"/>
    <s v="Seattle"/>
    <s v="Washington"/>
    <n v="98115"/>
    <s v="West"/>
    <x v="409"/>
    <s v="Technology"/>
    <s v="Accessories"/>
    <x v="409"/>
    <x v="435"/>
    <n v="9"/>
    <n v="0"/>
    <n v="377.9622"/>
  </r>
  <r>
    <n v="462"/>
    <s v="CA-2015-109638"/>
    <x v="83"/>
    <d v="2015-12-22T00:00:00"/>
    <s v="Standard Class"/>
    <x v="98"/>
    <x v="98"/>
    <s v="Consumer"/>
    <s v="United States"/>
    <s v="Seattle"/>
    <s v="Washington"/>
    <n v="98115"/>
    <s v="West"/>
    <x v="410"/>
    <s v="Office Supplies"/>
    <s v="Binders"/>
    <x v="410"/>
    <x v="96"/>
    <n v="3"/>
    <n v="0.2"/>
    <n v="18.6006"/>
  </r>
  <r>
    <n v="463"/>
    <s v="CA-2016-109869"/>
    <x v="183"/>
    <d v="2016-04-29T00:00:00"/>
    <s v="Standard Class"/>
    <x v="184"/>
    <x v="184"/>
    <s v="Home Office"/>
    <s v="United States"/>
    <s v="Phoenix"/>
    <s v="Arizona"/>
    <n v="85023"/>
    <s v="West"/>
    <x v="325"/>
    <s v="Furniture"/>
    <s v="Furnishings"/>
    <x v="325"/>
    <x v="436"/>
    <n v="5"/>
    <n v="0.2"/>
    <n v="7.0679999999999996"/>
  </r>
  <r>
    <n v="464"/>
    <s v="CA-2016-109869"/>
    <x v="183"/>
    <d v="2016-04-29T00:00:00"/>
    <s v="Standard Class"/>
    <x v="184"/>
    <x v="184"/>
    <s v="Home Office"/>
    <s v="United States"/>
    <s v="Phoenix"/>
    <s v="Arizona"/>
    <n v="85023"/>
    <s v="West"/>
    <x v="411"/>
    <s v="Furniture"/>
    <s v="Tables"/>
    <x v="411"/>
    <x v="437"/>
    <n v="6"/>
    <n v="0.5"/>
    <n v="-814.48320000000001"/>
  </r>
  <r>
    <n v="465"/>
    <s v="CA-2016-109869"/>
    <x v="183"/>
    <d v="2016-04-29T00:00:00"/>
    <s v="Standard Class"/>
    <x v="184"/>
    <x v="184"/>
    <s v="Home Office"/>
    <s v="United States"/>
    <s v="Phoenix"/>
    <s v="Arizona"/>
    <n v="85023"/>
    <s v="West"/>
    <x v="412"/>
    <s v="Office Supplies"/>
    <s v="Binders"/>
    <x v="412"/>
    <x v="438"/>
    <n v="5"/>
    <n v="0.7"/>
    <n v="-20.888999999999999"/>
  </r>
  <r>
    <n v="466"/>
    <s v="CA-2016-109869"/>
    <x v="183"/>
    <d v="2016-04-29T00:00:00"/>
    <s v="Standard Class"/>
    <x v="184"/>
    <x v="184"/>
    <s v="Home Office"/>
    <s v="United States"/>
    <s v="Phoenix"/>
    <s v="Arizona"/>
    <n v="85023"/>
    <s v="West"/>
    <x v="413"/>
    <s v="Office Supplies"/>
    <s v="Supplies"/>
    <x v="413"/>
    <x v="439"/>
    <n v="2"/>
    <n v="0.2"/>
    <n v="-34.758000000000003"/>
  </r>
  <r>
    <n v="467"/>
    <s v="CA-2016-109869"/>
    <x v="183"/>
    <d v="2016-04-29T00:00:00"/>
    <s v="Standard Class"/>
    <x v="184"/>
    <x v="184"/>
    <s v="Home Office"/>
    <s v="United States"/>
    <s v="Phoenix"/>
    <s v="Arizona"/>
    <n v="85023"/>
    <s v="West"/>
    <x v="414"/>
    <s v="Office Supplies"/>
    <s v="Appliances"/>
    <x v="414"/>
    <x v="440"/>
    <n v="2"/>
    <n v="0.2"/>
    <n v="5.8704000000000001"/>
  </r>
  <r>
    <n v="468"/>
    <s v="US-2015-101399"/>
    <x v="184"/>
    <d v="2015-01-24T00:00:00"/>
    <s v="Standard Class"/>
    <x v="185"/>
    <x v="185"/>
    <s v="Home Office"/>
    <s v="United States"/>
    <s v="Park Ridge"/>
    <s v="Illinois"/>
    <n v="60068"/>
    <s v="Central"/>
    <x v="269"/>
    <s v="Furniture"/>
    <s v="Furnishings"/>
    <x v="269"/>
    <x v="441"/>
    <n v="7"/>
    <n v="0.6"/>
    <n v="-312.06139999999999"/>
  </r>
  <r>
    <n v="469"/>
    <s v="CA-2017-154907"/>
    <x v="185"/>
    <d v="2017-04-04T00:00:00"/>
    <s v="Standard Class"/>
    <x v="103"/>
    <x v="103"/>
    <s v="Corporate"/>
    <s v="United States"/>
    <s v="Amarillo"/>
    <s v="Texas"/>
    <n v="79109"/>
    <s v="Central"/>
    <x v="415"/>
    <s v="Furniture"/>
    <s v="Bookcases"/>
    <x v="415"/>
    <x v="442"/>
    <n v="2"/>
    <n v="0.32"/>
    <n v="-36.235199999999999"/>
  </r>
  <r>
    <n v="470"/>
    <s v="US-2016-100419"/>
    <x v="186"/>
    <d v="2016-12-20T00:00:00"/>
    <s v="Second Class"/>
    <x v="113"/>
    <x v="113"/>
    <s v="Consumer"/>
    <s v="United States"/>
    <s v="Chicago"/>
    <s v="Illinois"/>
    <n v="60610"/>
    <s v="Central"/>
    <x v="416"/>
    <s v="Office Supplies"/>
    <s v="Binders"/>
    <x v="416"/>
    <x v="443"/>
    <n v="3"/>
    <n v="0.8"/>
    <n v="-7.9001999999999999"/>
  </r>
  <r>
    <n v="471"/>
    <s v="CA-2015-154144"/>
    <x v="139"/>
    <d v="2015-12-24T00:00:00"/>
    <s v="Standard Class"/>
    <x v="186"/>
    <x v="186"/>
    <s v="Corporate"/>
    <s v="United States"/>
    <s v="Lindenhurst"/>
    <s v="New York"/>
    <n v="11757"/>
    <s v="East"/>
    <x v="417"/>
    <s v="Office Supplies"/>
    <s v="Paper"/>
    <x v="417"/>
    <x v="444"/>
    <n v="1"/>
    <n v="0"/>
    <n v="26.630400000000002"/>
  </r>
  <r>
    <n v="472"/>
    <s v="CA-2014-144666"/>
    <x v="187"/>
    <d v="2014-11-11T00:00:00"/>
    <s v="Second Class"/>
    <x v="187"/>
    <x v="187"/>
    <s v="Consumer"/>
    <s v="United States"/>
    <s v="San Francisco"/>
    <s v="California"/>
    <n v="94110"/>
    <s v="West"/>
    <x v="418"/>
    <s v="Office Supplies"/>
    <s v="Storage"/>
    <x v="418"/>
    <x v="445"/>
    <n v="3"/>
    <n v="0"/>
    <n v="3.4091999999999998"/>
  </r>
  <r>
    <n v="473"/>
    <s v="CA-2014-144666"/>
    <x v="187"/>
    <d v="2014-11-11T00:00:00"/>
    <s v="Second Class"/>
    <x v="187"/>
    <x v="187"/>
    <s v="Consumer"/>
    <s v="United States"/>
    <s v="San Francisco"/>
    <s v="California"/>
    <n v="94110"/>
    <s v="West"/>
    <x v="419"/>
    <s v="Furniture"/>
    <s v="Bookcases"/>
    <x v="419"/>
    <x v="446"/>
    <n v="2"/>
    <n v="0.15"/>
    <n v="10.478400000000001"/>
  </r>
  <r>
    <n v="474"/>
    <s v="CA-2014-144666"/>
    <x v="187"/>
    <d v="2014-11-11T00:00:00"/>
    <s v="Second Class"/>
    <x v="187"/>
    <x v="187"/>
    <s v="Consumer"/>
    <s v="United States"/>
    <s v="San Francisco"/>
    <s v="California"/>
    <n v="94110"/>
    <s v="West"/>
    <x v="420"/>
    <s v="Technology"/>
    <s v="Phones"/>
    <x v="420"/>
    <x v="447"/>
    <n v="4"/>
    <n v="0.2"/>
    <n v="87.995999999999995"/>
  </r>
  <r>
    <n v="475"/>
    <s v="CA-2014-144666"/>
    <x v="187"/>
    <d v="2014-11-11T00:00:00"/>
    <s v="Second Class"/>
    <x v="187"/>
    <x v="187"/>
    <s v="Consumer"/>
    <s v="United States"/>
    <s v="San Francisco"/>
    <s v="California"/>
    <n v="94110"/>
    <s v="West"/>
    <x v="421"/>
    <s v="Office Supplies"/>
    <s v="Storage"/>
    <x v="421"/>
    <x v="448"/>
    <n v="6"/>
    <n v="0"/>
    <n v="24.980399999999999"/>
  </r>
  <r>
    <n v="476"/>
    <s v="CA-2014-144666"/>
    <x v="187"/>
    <d v="2014-11-11T00:00:00"/>
    <s v="Second Class"/>
    <x v="187"/>
    <x v="187"/>
    <s v="Consumer"/>
    <s v="United States"/>
    <s v="San Francisco"/>
    <s v="California"/>
    <n v="94110"/>
    <s v="West"/>
    <x v="422"/>
    <s v="Office Supplies"/>
    <s v="Paper"/>
    <x v="422"/>
    <x v="449"/>
    <n v="7"/>
    <n v="0"/>
    <n v="28.818999999999999"/>
  </r>
  <r>
    <n v="477"/>
    <s v="CA-2014-144666"/>
    <x v="187"/>
    <d v="2014-11-11T00:00:00"/>
    <s v="Second Class"/>
    <x v="187"/>
    <x v="187"/>
    <s v="Consumer"/>
    <s v="United States"/>
    <s v="San Francisco"/>
    <s v="California"/>
    <n v="94110"/>
    <s v="West"/>
    <x v="423"/>
    <s v="Office Supplies"/>
    <s v="Paper"/>
    <x v="423"/>
    <x v="450"/>
    <n v="5"/>
    <n v="0"/>
    <n v="45.527999999999999"/>
  </r>
  <r>
    <n v="478"/>
    <s v="CA-2016-103891"/>
    <x v="188"/>
    <d v="2016-07-19T00:00:00"/>
    <s v="Standard Class"/>
    <x v="120"/>
    <x v="120"/>
    <s v="Corporate"/>
    <s v="United States"/>
    <s v="Los Angeles"/>
    <s v="California"/>
    <n v="90008"/>
    <s v="West"/>
    <x v="424"/>
    <s v="Technology"/>
    <s v="Phones"/>
    <x v="424"/>
    <x v="451"/>
    <n v="6"/>
    <n v="0.2"/>
    <n v="7.1820000000000004"/>
  </r>
  <r>
    <n v="479"/>
    <s v="CA-2016-152632"/>
    <x v="189"/>
    <d v="2016-11-02T00:00:00"/>
    <s v="Standard Class"/>
    <x v="188"/>
    <x v="188"/>
    <s v="Consumer"/>
    <s v="United States"/>
    <s v="Troy"/>
    <s v="New York"/>
    <n v="12180"/>
    <s v="East"/>
    <x v="278"/>
    <s v="Furniture"/>
    <s v="Furnishings"/>
    <x v="278"/>
    <x v="452"/>
    <n v="3"/>
    <n v="0"/>
    <n v="19.295999999999999"/>
  </r>
  <r>
    <n v="480"/>
    <s v="CA-2016-100790"/>
    <x v="190"/>
    <d v="2016-07-02T00:00:00"/>
    <s v="Standard Class"/>
    <x v="189"/>
    <x v="189"/>
    <s v="Corporate"/>
    <s v="United States"/>
    <s v="New York City"/>
    <s v="New York"/>
    <n v="10024"/>
    <s v="East"/>
    <x v="425"/>
    <s v="Office Supplies"/>
    <s v="Art"/>
    <x v="425"/>
    <x v="453"/>
    <n v="5"/>
    <n v="0"/>
    <n v="6.6150000000000002"/>
  </r>
  <r>
    <n v="481"/>
    <s v="CA-2016-100790"/>
    <x v="190"/>
    <d v="2016-07-02T00:00:00"/>
    <s v="Standard Class"/>
    <x v="189"/>
    <x v="189"/>
    <s v="Corporate"/>
    <s v="United States"/>
    <s v="New York City"/>
    <s v="New York"/>
    <n v="10024"/>
    <s v="East"/>
    <x v="426"/>
    <s v="Office Supplies"/>
    <s v="Storage"/>
    <x v="426"/>
    <x v="454"/>
    <n v="5"/>
    <n v="0"/>
    <n v="84.51"/>
  </r>
  <r>
    <n v="482"/>
    <s v="CA-2014-134677"/>
    <x v="191"/>
    <d v="2014-10-10T00:00:00"/>
    <s v="Standard Class"/>
    <x v="190"/>
    <x v="190"/>
    <s v="Consumer"/>
    <s v="United States"/>
    <s v="San Diego"/>
    <s v="California"/>
    <n v="92024"/>
    <s v="West"/>
    <x v="427"/>
    <s v="Technology"/>
    <s v="Accessories"/>
    <x v="427"/>
    <x v="455"/>
    <n v="3"/>
    <n v="0"/>
    <n v="1.9089"/>
  </r>
  <r>
    <n v="483"/>
    <s v="CA-2014-127691"/>
    <x v="192"/>
    <d v="2014-07-27T00:00:00"/>
    <s v="Standard Class"/>
    <x v="191"/>
    <x v="191"/>
    <s v="Consumer"/>
    <s v="United States"/>
    <s v="New York City"/>
    <s v="New York"/>
    <n v="10024"/>
    <s v="East"/>
    <x v="79"/>
    <s v="Office Supplies"/>
    <s v="Art"/>
    <x v="79"/>
    <x v="456"/>
    <n v="2"/>
    <n v="0"/>
    <n v="1.6688000000000001"/>
  </r>
  <r>
    <n v="484"/>
    <s v="CA-2014-127691"/>
    <x v="192"/>
    <d v="2014-07-27T00:00:00"/>
    <s v="Standard Class"/>
    <x v="191"/>
    <x v="191"/>
    <s v="Consumer"/>
    <s v="United States"/>
    <s v="New York City"/>
    <s v="New York"/>
    <n v="10024"/>
    <s v="East"/>
    <x v="428"/>
    <s v="Technology"/>
    <s v="Accessories"/>
    <x v="428"/>
    <x v="457"/>
    <n v="2"/>
    <n v="0"/>
    <n v="57.592799999999997"/>
  </r>
  <r>
    <n v="485"/>
    <s v="CA-2017-140963"/>
    <x v="193"/>
    <d v="2017-06-13T00:00:00"/>
    <s v="First Class"/>
    <x v="192"/>
    <x v="192"/>
    <s v="Home Office"/>
    <s v="United States"/>
    <s v="Los Angeles"/>
    <s v="California"/>
    <n v="90045"/>
    <s v="West"/>
    <x v="429"/>
    <s v="Office Supplies"/>
    <s v="Labels"/>
    <x v="429"/>
    <x v="458"/>
    <n v="2"/>
    <n v="0"/>
    <n v="14.8"/>
  </r>
  <r>
    <n v="486"/>
    <s v="CA-2017-140963"/>
    <x v="193"/>
    <d v="2017-06-13T00:00:00"/>
    <s v="First Class"/>
    <x v="192"/>
    <x v="192"/>
    <s v="Home Office"/>
    <s v="United States"/>
    <s v="Los Angeles"/>
    <s v="California"/>
    <n v="90045"/>
    <s v="West"/>
    <x v="430"/>
    <s v="Furniture"/>
    <s v="Bookcases"/>
    <x v="430"/>
    <x v="459"/>
    <n v="5"/>
    <n v="0.15"/>
    <n v="-30.245000000000001"/>
  </r>
  <r>
    <n v="487"/>
    <s v="CA-2017-140963"/>
    <x v="193"/>
    <d v="2017-06-13T00:00:00"/>
    <s v="First Class"/>
    <x v="192"/>
    <x v="192"/>
    <s v="Home Office"/>
    <s v="United States"/>
    <s v="Los Angeles"/>
    <s v="California"/>
    <n v="90045"/>
    <s v="West"/>
    <x v="431"/>
    <s v="Technology"/>
    <s v="Phones"/>
    <x v="431"/>
    <x v="460"/>
    <n v="5"/>
    <n v="0.2"/>
    <n v="17.497499999999999"/>
  </r>
  <r>
    <n v="488"/>
    <s v="CA-2014-154627"/>
    <x v="194"/>
    <d v="2014-10-31T00:00:00"/>
    <s v="First Class"/>
    <x v="193"/>
    <x v="193"/>
    <s v="Consumer"/>
    <s v="United States"/>
    <s v="Chicago"/>
    <s v="Illinois"/>
    <n v="60610"/>
    <s v="Central"/>
    <x v="432"/>
    <s v="Technology"/>
    <s v="Phones"/>
    <x v="432"/>
    <x v="461"/>
    <n v="6"/>
    <n v="0.2"/>
    <n v="341.99400000000003"/>
  </r>
  <r>
    <n v="489"/>
    <s v="CA-2014-133753"/>
    <x v="3"/>
    <d v="2014-06-13T00:00:00"/>
    <s v="Second Class"/>
    <x v="194"/>
    <x v="194"/>
    <s v="Home Office"/>
    <s v="United States"/>
    <s v="Huntsville"/>
    <s v="Texas"/>
    <n v="77340"/>
    <s v="Central"/>
    <x v="433"/>
    <s v="Technology"/>
    <s v="Phones"/>
    <x v="433"/>
    <x v="462"/>
    <n v="1"/>
    <n v="0.2"/>
    <n v="0.59940000000000004"/>
  </r>
  <r>
    <n v="490"/>
    <s v="CA-2014-133753"/>
    <x v="3"/>
    <d v="2014-06-13T00:00:00"/>
    <s v="Second Class"/>
    <x v="194"/>
    <x v="194"/>
    <s v="Home Office"/>
    <s v="United States"/>
    <s v="Huntsville"/>
    <s v="Texas"/>
    <n v="77340"/>
    <s v="Central"/>
    <x v="434"/>
    <s v="Technology"/>
    <s v="Accessories"/>
    <x v="434"/>
    <x v="463"/>
    <n v="2"/>
    <n v="0.2"/>
    <n v="10.397399999999999"/>
  </r>
  <r>
    <n v="491"/>
    <s v="CA-2014-133753"/>
    <x v="3"/>
    <d v="2014-06-13T00:00:00"/>
    <s v="Second Class"/>
    <x v="194"/>
    <x v="194"/>
    <s v="Home Office"/>
    <s v="United States"/>
    <s v="Huntsville"/>
    <s v="Texas"/>
    <n v="77340"/>
    <s v="Central"/>
    <x v="399"/>
    <s v="Office Supplies"/>
    <s v="Art"/>
    <x v="400"/>
    <x v="464"/>
    <n v="2"/>
    <n v="0.2"/>
    <n v="6.1571999999999996"/>
  </r>
  <r>
    <n v="492"/>
    <s v="CA-2014-113362"/>
    <x v="80"/>
    <d v="2014-09-19T00:00:00"/>
    <s v="Standard Class"/>
    <x v="195"/>
    <x v="195"/>
    <s v="Consumer"/>
    <s v="United States"/>
    <s v="Rochester"/>
    <s v="New York"/>
    <n v="14609"/>
    <s v="East"/>
    <x v="435"/>
    <s v="Office Supplies"/>
    <s v="Storage"/>
    <x v="435"/>
    <x v="465"/>
    <n v="5"/>
    <n v="0"/>
    <n v="8.9830000000000005"/>
  </r>
  <r>
    <n v="493"/>
    <s v="CA-2014-113362"/>
    <x v="80"/>
    <d v="2014-09-19T00:00:00"/>
    <s v="Standard Class"/>
    <x v="195"/>
    <x v="195"/>
    <s v="Consumer"/>
    <s v="United States"/>
    <s v="Rochester"/>
    <s v="New York"/>
    <n v="14609"/>
    <s v="East"/>
    <x v="436"/>
    <s v="Office Supplies"/>
    <s v="Envelopes"/>
    <x v="436"/>
    <x v="466"/>
    <n v="3"/>
    <n v="0"/>
    <n v="5.0922000000000001"/>
  </r>
  <r>
    <n v="494"/>
    <s v="CA-2016-169166"/>
    <x v="195"/>
    <d v="2016-05-14T00:00:00"/>
    <s v="Standard Class"/>
    <x v="196"/>
    <x v="196"/>
    <s v="Consumer"/>
    <s v="United States"/>
    <s v="Seattle"/>
    <s v="Washington"/>
    <n v="98115"/>
    <s v="West"/>
    <x v="437"/>
    <s v="Technology"/>
    <s v="Accessories"/>
    <x v="437"/>
    <x v="467"/>
    <n v="2"/>
    <n v="0"/>
    <n v="13.1572"/>
  </r>
  <r>
    <n v="495"/>
    <s v="US-2016-120929"/>
    <x v="196"/>
    <d v="2016-03-21T00:00:00"/>
    <s v="Second Class"/>
    <x v="197"/>
    <x v="197"/>
    <s v="Consumer"/>
    <s v="United States"/>
    <s v="Memphis"/>
    <s v="Tennessee"/>
    <n v="38109"/>
    <s v="South"/>
    <x v="438"/>
    <s v="Furniture"/>
    <s v="Tables"/>
    <x v="438"/>
    <x v="468"/>
    <n v="3"/>
    <n v="0.4"/>
    <n v="-94.941000000000003"/>
  </r>
  <r>
    <n v="496"/>
    <s v="CA-2015-134782"/>
    <x v="17"/>
    <d v="2015-12-31T00:00:00"/>
    <s v="Standard Class"/>
    <x v="198"/>
    <x v="198"/>
    <s v="Consumer"/>
    <s v="United States"/>
    <s v="Fayetteville"/>
    <s v="Arkansas"/>
    <n v="72701"/>
    <s v="South"/>
    <x v="439"/>
    <s v="Office Supplies"/>
    <s v="Envelopes"/>
    <x v="439"/>
    <x v="469"/>
    <n v="2"/>
    <n v="0"/>
    <n v="51.655799999999999"/>
  </r>
  <r>
    <n v="497"/>
    <s v="CA-2016-126158"/>
    <x v="197"/>
    <d v="2016-07-31T00:00:00"/>
    <s v="Standard Class"/>
    <x v="183"/>
    <x v="183"/>
    <s v="Consumer"/>
    <s v="United States"/>
    <s v="Costa Mesa"/>
    <s v="California"/>
    <n v="92627"/>
    <s v="West"/>
    <x v="440"/>
    <s v="Office Supplies"/>
    <s v="Binders"/>
    <x v="440"/>
    <x v="470"/>
    <n v="8"/>
    <n v="0.2"/>
    <n v="40.370399999999997"/>
  </r>
  <r>
    <n v="498"/>
    <s v="CA-2016-126158"/>
    <x v="197"/>
    <d v="2016-07-31T00:00:00"/>
    <s v="Standard Class"/>
    <x v="183"/>
    <x v="183"/>
    <s v="Consumer"/>
    <s v="United States"/>
    <s v="Costa Mesa"/>
    <s v="California"/>
    <n v="92627"/>
    <s v="West"/>
    <x v="441"/>
    <s v="Furniture"/>
    <s v="Furnishings"/>
    <x v="441"/>
    <x v="471"/>
    <n v="4"/>
    <n v="0"/>
    <n v="81.843199999999996"/>
  </r>
  <r>
    <n v="499"/>
    <s v="CA-2016-126158"/>
    <x v="197"/>
    <d v="2016-07-31T00:00:00"/>
    <s v="Standard Class"/>
    <x v="183"/>
    <x v="183"/>
    <s v="Consumer"/>
    <s v="United States"/>
    <s v="Costa Mesa"/>
    <s v="California"/>
    <n v="92627"/>
    <s v="West"/>
    <x v="291"/>
    <s v="Furniture"/>
    <s v="Chairs"/>
    <x v="291"/>
    <x v="472"/>
    <n v="2"/>
    <n v="0.2"/>
    <n v="18.117599999999999"/>
  </r>
  <r>
    <n v="500"/>
    <s v="CA-2016-126158"/>
    <x v="197"/>
    <d v="2016-07-31T00:00:00"/>
    <s v="Standard Class"/>
    <x v="183"/>
    <x v="183"/>
    <s v="Consumer"/>
    <s v="United States"/>
    <s v="Costa Mesa"/>
    <s v="California"/>
    <n v="92627"/>
    <s v="West"/>
    <x v="442"/>
    <s v="Furniture"/>
    <s v="Furnishings"/>
    <x v="442"/>
    <x v="473"/>
    <n v="9"/>
    <n v="0"/>
    <n v="22.869"/>
  </r>
  <r>
    <n v="501"/>
    <s v="US-2016-105578"/>
    <x v="198"/>
    <d v="2016-06-04T00:00:00"/>
    <s v="Standard Class"/>
    <x v="199"/>
    <x v="199"/>
    <s v="Corporate"/>
    <s v="United States"/>
    <s v="Parker"/>
    <s v="Colorado"/>
    <n v="80134"/>
    <s v="West"/>
    <x v="443"/>
    <s v="Office Supplies"/>
    <s v="Binders"/>
    <x v="443"/>
    <x v="474"/>
    <n v="2"/>
    <n v="0.7"/>
    <n v="-15.08"/>
  </r>
  <r>
    <n v="502"/>
    <s v="US-2016-105578"/>
    <x v="198"/>
    <d v="2016-06-04T00:00:00"/>
    <s v="Standard Class"/>
    <x v="199"/>
    <x v="199"/>
    <s v="Corporate"/>
    <s v="United States"/>
    <s v="Parker"/>
    <s v="Colorado"/>
    <n v="80134"/>
    <s v="West"/>
    <x v="444"/>
    <s v="Office Supplies"/>
    <s v="Binders"/>
    <x v="444"/>
    <x v="475"/>
    <n v="2"/>
    <n v="0.7"/>
    <n v="-11.961600000000001"/>
  </r>
  <r>
    <n v="503"/>
    <s v="US-2016-105578"/>
    <x v="198"/>
    <d v="2016-06-04T00:00:00"/>
    <s v="Standard Class"/>
    <x v="199"/>
    <x v="199"/>
    <s v="Corporate"/>
    <s v="United States"/>
    <s v="Parker"/>
    <s v="Colorado"/>
    <n v="80134"/>
    <s v="West"/>
    <x v="445"/>
    <s v="Furniture"/>
    <s v="Chairs"/>
    <x v="445"/>
    <x v="476"/>
    <n v="2"/>
    <n v="0.2"/>
    <n v="50.097999999999999"/>
  </r>
  <r>
    <n v="504"/>
    <s v="US-2016-105578"/>
    <x v="198"/>
    <d v="2016-06-04T00:00:00"/>
    <s v="Standard Class"/>
    <x v="199"/>
    <x v="199"/>
    <s v="Corporate"/>
    <s v="United States"/>
    <s v="Parker"/>
    <s v="Colorado"/>
    <n v="80134"/>
    <s v="West"/>
    <x v="446"/>
    <s v="Office Supplies"/>
    <s v="Binders"/>
    <x v="446"/>
    <x v="477"/>
    <n v="3"/>
    <n v="0.7"/>
    <n v="-1.9008"/>
  </r>
  <r>
    <n v="505"/>
    <s v="US-2016-105578"/>
    <x v="198"/>
    <d v="2016-06-04T00:00:00"/>
    <s v="Standard Class"/>
    <x v="199"/>
    <x v="199"/>
    <s v="Corporate"/>
    <s v="United States"/>
    <s v="Parker"/>
    <s v="Colorado"/>
    <n v="80134"/>
    <s v="West"/>
    <x v="447"/>
    <s v="Office Supplies"/>
    <s v="Paper"/>
    <x v="447"/>
    <x v="478"/>
    <n v="1"/>
    <n v="0.2"/>
    <n v="11.8871"/>
  </r>
  <r>
    <n v="506"/>
    <s v="CA-2017-134978"/>
    <x v="105"/>
    <d v="2017-11-15T00:00:00"/>
    <s v="Second Class"/>
    <x v="182"/>
    <x v="182"/>
    <s v="Corporate"/>
    <s v="United States"/>
    <s v="New York City"/>
    <s v="New York"/>
    <n v="10024"/>
    <s v="East"/>
    <x v="122"/>
    <s v="Office Supplies"/>
    <s v="Binders"/>
    <x v="122"/>
    <x v="204"/>
    <n v="5"/>
    <n v="0.2"/>
    <n v="5.3730000000000002"/>
  </r>
  <r>
    <n v="507"/>
    <s v="CA-2015-145352"/>
    <x v="199"/>
    <d v="2015-03-22T00:00:00"/>
    <s v="Standard Class"/>
    <x v="200"/>
    <x v="200"/>
    <s v="Consumer"/>
    <s v="United States"/>
    <s v="Atlanta"/>
    <s v="Georgia"/>
    <n v="30318"/>
    <s v="South"/>
    <x v="448"/>
    <s v="Office Supplies"/>
    <s v="Art"/>
    <x v="448"/>
    <x v="479"/>
    <n v="1"/>
    <n v="0"/>
    <n v="0.73980000000000001"/>
  </r>
  <r>
    <n v="508"/>
    <s v="CA-2015-145352"/>
    <x v="199"/>
    <d v="2015-03-22T00:00:00"/>
    <s v="Standard Class"/>
    <x v="200"/>
    <x v="200"/>
    <s v="Consumer"/>
    <s v="United States"/>
    <s v="Atlanta"/>
    <s v="Georgia"/>
    <n v="30318"/>
    <s v="South"/>
    <x v="449"/>
    <s v="Office Supplies"/>
    <s v="Art"/>
    <x v="449"/>
    <x v="480"/>
    <n v="3"/>
    <n v="0"/>
    <n v="2.1684000000000001"/>
  </r>
  <r>
    <n v="509"/>
    <s v="CA-2015-145352"/>
    <x v="199"/>
    <d v="2015-03-22T00:00:00"/>
    <s v="Standard Class"/>
    <x v="200"/>
    <x v="200"/>
    <s v="Consumer"/>
    <s v="United States"/>
    <s v="Atlanta"/>
    <s v="Georgia"/>
    <n v="30318"/>
    <s v="South"/>
    <x v="230"/>
    <s v="Office Supplies"/>
    <s v="Storage"/>
    <x v="450"/>
    <x v="481"/>
    <n v="3"/>
    <n v="0"/>
    <n v="11.685"/>
  </r>
  <r>
    <n v="510"/>
    <s v="CA-2015-145352"/>
    <x v="199"/>
    <d v="2015-03-22T00:00:00"/>
    <s v="Standard Class"/>
    <x v="200"/>
    <x v="200"/>
    <s v="Consumer"/>
    <s v="United States"/>
    <s v="Atlanta"/>
    <s v="Georgia"/>
    <n v="30318"/>
    <s v="South"/>
    <x v="450"/>
    <s v="Office Supplies"/>
    <s v="Binders"/>
    <x v="451"/>
    <x v="482"/>
    <n v="5"/>
    <n v="0"/>
    <n v="3177.4749999999999"/>
  </r>
  <r>
    <n v="511"/>
    <s v="CA-2017-135307"/>
    <x v="200"/>
    <d v="2017-11-27T00:00:00"/>
    <s v="First Class"/>
    <x v="201"/>
    <x v="201"/>
    <s v="Consumer"/>
    <s v="United States"/>
    <s v="Gladstone"/>
    <s v="Missouri"/>
    <n v="64118"/>
    <s v="Central"/>
    <x v="451"/>
    <s v="Furniture"/>
    <s v="Furnishings"/>
    <x v="452"/>
    <x v="483"/>
    <n v="3"/>
    <n v="0"/>
    <n v="40.415999999999997"/>
  </r>
  <r>
    <n v="512"/>
    <s v="CA-2017-135307"/>
    <x v="200"/>
    <d v="2017-11-27T00:00:00"/>
    <s v="First Class"/>
    <x v="201"/>
    <x v="201"/>
    <s v="Consumer"/>
    <s v="United States"/>
    <s v="Gladstone"/>
    <s v="Missouri"/>
    <n v="64118"/>
    <s v="Central"/>
    <x v="452"/>
    <s v="Technology"/>
    <s v="Accessories"/>
    <x v="453"/>
    <x v="484"/>
    <n v="2"/>
    <n v="0"/>
    <n v="12.172800000000001"/>
  </r>
  <r>
    <n v="513"/>
    <s v="CA-2016-106341"/>
    <x v="201"/>
    <d v="2016-10-23T00:00:00"/>
    <s v="First Class"/>
    <x v="166"/>
    <x v="166"/>
    <s v="Consumer"/>
    <s v="United States"/>
    <s v="Newark"/>
    <s v="Ohio"/>
    <n v="43055"/>
    <s v="East"/>
    <x v="79"/>
    <s v="Office Supplies"/>
    <s v="Art"/>
    <x v="79"/>
    <x v="485"/>
    <n v="3"/>
    <n v="0.2"/>
    <n v="0.71519999999999995"/>
  </r>
  <r>
    <n v="514"/>
    <s v="CA-2017-163405"/>
    <x v="202"/>
    <d v="2017-12-25T00:00:00"/>
    <s v="Standard Class"/>
    <x v="202"/>
    <x v="202"/>
    <s v="Consumer"/>
    <s v="United States"/>
    <s v="Los Angeles"/>
    <s v="California"/>
    <n v="90049"/>
    <s v="West"/>
    <x v="453"/>
    <s v="Office Supplies"/>
    <s v="Art"/>
    <x v="454"/>
    <x v="153"/>
    <n v="3"/>
    <n v="0"/>
    <n v="1.7901"/>
  </r>
  <r>
    <n v="515"/>
    <s v="CA-2017-163405"/>
    <x v="202"/>
    <d v="2017-12-25T00:00:00"/>
    <s v="Standard Class"/>
    <x v="202"/>
    <x v="202"/>
    <s v="Consumer"/>
    <s v="United States"/>
    <s v="Los Angeles"/>
    <s v="California"/>
    <n v="90049"/>
    <s v="West"/>
    <x v="454"/>
    <s v="Office Supplies"/>
    <s v="Art"/>
    <x v="455"/>
    <x v="486"/>
    <n v="2"/>
    <n v="0"/>
    <n v="1.7052"/>
  </r>
  <r>
    <n v="516"/>
    <s v="CA-2017-127432"/>
    <x v="203"/>
    <d v="2017-01-27T00:00:00"/>
    <s v="Standard Class"/>
    <x v="57"/>
    <x v="57"/>
    <s v="Home Office"/>
    <s v="United States"/>
    <s v="Great Falls"/>
    <s v="Montana"/>
    <n v="59405"/>
    <s v="West"/>
    <x v="455"/>
    <s v="Technology"/>
    <s v="Copiers"/>
    <x v="456"/>
    <x v="487"/>
    <n v="5"/>
    <n v="0"/>
    <n v="1379.9770000000001"/>
  </r>
  <r>
    <n v="517"/>
    <s v="CA-2017-127432"/>
    <x v="203"/>
    <d v="2017-01-27T00:00:00"/>
    <s v="Standard Class"/>
    <x v="57"/>
    <x v="57"/>
    <s v="Home Office"/>
    <s v="United States"/>
    <s v="Great Falls"/>
    <s v="Montana"/>
    <n v="59405"/>
    <s v="West"/>
    <x v="456"/>
    <s v="Office Supplies"/>
    <s v="Storage"/>
    <x v="457"/>
    <x v="488"/>
    <n v="3"/>
    <n v="0"/>
    <n v="13.891500000000001"/>
  </r>
  <r>
    <n v="518"/>
    <s v="CA-2017-127432"/>
    <x v="203"/>
    <d v="2017-01-27T00:00:00"/>
    <s v="Standard Class"/>
    <x v="57"/>
    <x v="57"/>
    <s v="Home Office"/>
    <s v="United States"/>
    <s v="Great Falls"/>
    <s v="Montana"/>
    <n v="59405"/>
    <s v="West"/>
    <x v="457"/>
    <s v="Office Supplies"/>
    <s v="Paper"/>
    <x v="458"/>
    <x v="489"/>
    <n v="2"/>
    <n v="0"/>
    <n v="5.3819999999999997"/>
  </r>
  <r>
    <n v="519"/>
    <s v="CA-2017-127432"/>
    <x v="203"/>
    <d v="2017-01-27T00:00:00"/>
    <s v="Standard Class"/>
    <x v="57"/>
    <x v="57"/>
    <s v="Home Office"/>
    <s v="United States"/>
    <s v="Great Falls"/>
    <s v="Montana"/>
    <n v="59405"/>
    <s v="West"/>
    <x v="458"/>
    <s v="Office Supplies"/>
    <s v="Storage"/>
    <x v="459"/>
    <x v="490"/>
    <n v="3"/>
    <n v="0"/>
    <n v="56.301000000000002"/>
  </r>
  <r>
    <n v="520"/>
    <s v="CA-2015-157812"/>
    <x v="204"/>
    <d v="2015-03-26T00:00:00"/>
    <s v="Standard Class"/>
    <x v="203"/>
    <x v="203"/>
    <s v="Consumer"/>
    <s v="United States"/>
    <s v="Houston"/>
    <s v="Texas"/>
    <n v="77041"/>
    <s v="Central"/>
    <x v="43"/>
    <s v="Technology"/>
    <s v="Accessories"/>
    <x v="43"/>
    <x v="491"/>
    <n v="1"/>
    <n v="0.2"/>
    <n v="5.2877000000000001"/>
  </r>
  <r>
    <n v="521"/>
    <s v="CA-2015-157812"/>
    <x v="204"/>
    <d v="2015-03-26T00:00:00"/>
    <s v="Standard Class"/>
    <x v="203"/>
    <x v="203"/>
    <s v="Consumer"/>
    <s v="United States"/>
    <s v="Houston"/>
    <s v="Texas"/>
    <n v="77041"/>
    <s v="Central"/>
    <x v="459"/>
    <s v="Office Supplies"/>
    <s v="Storage"/>
    <x v="460"/>
    <x v="431"/>
    <n v="2"/>
    <n v="0.2"/>
    <n v="-25.913599999999999"/>
  </r>
  <r>
    <n v="522"/>
    <s v="CA-2015-157812"/>
    <x v="204"/>
    <d v="2015-03-26T00:00:00"/>
    <s v="Standard Class"/>
    <x v="203"/>
    <x v="203"/>
    <s v="Consumer"/>
    <s v="United States"/>
    <s v="Houston"/>
    <s v="Texas"/>
    <n v="77041"/>
    <s v="Central"/>
    <x v="460"/>
    <s v="Office Supplies"/>
    <s v="Binders"/>
    <x v="461"/>
    <x v="492"/>
    <n v="9"/>
    <n v="0.8"/>
    <n v="-21.167999999999999"/>
  </r>
  <r>
    <n v="523"/>
    <s v="CA-2017-145142"/>
    <x v="205"/>
    <d v="2017-01-25T00:00:00"/>
    <s v="First Class"/>
    <x v="204"/>
    <x v="204"/>
    <s v="Corporate"/>
    <s v="United States"/>
    <s v="Detroit"/>
    <s v="Michigan"/>
    <n v="48234"/>
    <s v="Central"/>
    <x v="438"/>
    <s v="Furniture"/>
    <s v="Tables"/>
    <x v="438"/>
    <x v="493"/>
    <n v="2"/>
    <n v="0"/>
    <n v="21.097999999999999"/>
  </r>
  <r>
    <n v="524"/>
    <s v="US-2016-139486"/>
    <x v="206"/>
    <d v="2016-05-23T00:00:00"/>
    <s v="First Class"/>
    <x v="109"/>
    <x v="109"/>
    <s v="Consumer"/>
    <s v="United States"/>
    <s v="Los Angeles"/>
    <s v="California"/>
    <n v="90032"/>
    <s v="West"/>
    <x v="461"/>
    <s v="Technology"/>
    <s v="Phones"/>
    <x v="462"/>
    <x v="494"/>
    <n v="3"/>
    <n v="0.2"/>
    <n v="-12.4146"/>
  </r>
  <r>
    <n v="525"/>
    <s v="US-2016-139486"/>
    <x v="206"/>
    <d v="2016-05-23T00:00:00"/>
    <s v="First Class"/>
    <x v="109"/>
    <x v="109"/>
    <s v="Consumer"/>
    <s v="United States"/>
    <s v="Los Angeles"/>
    <s v="California"/>
    <n v="90032"/>
    <s v="West"/>
    <x v="217"/>
    <s v="Technology"/>
    <s v="Accessories"/>
    <x v="463"/>
    <x v="495"/>
    <n v="2"/>
    <n v="0"/>
    <n v="27.166599999999999"/>
  </r>
  <r>
    <n v="526"/>
    <s v="CA-2015-158792"/>
    <x v="207"/>
    <d v="2016-01-02T00:00:00"/>
    <s v="Standard Class"/>
    <x v="205"/>
    <x v="205"/>
    <s v="Consumer"/>
    <s v="United States"/>
    <s v="Lawrence"/>
    <s v="Massachusetts"/>
    <n v="1841"/>
    <s v="East"/>
    <x v="462"/>
    <s v="Office Supplies"/>
    <s v="Fasteners"/>
    <x v="128"/>
    <x v="496"/>
    <n v="5"/>
    <n v="0"/>
    <n v="10.433999999999999"/>
  </r>
  <r>
    <n v="527"/>
    <s v="CA-2017-113558"/>
    <x v="208"/>
    <d v="2017-10-26T00:00:00"/>
    <s v="Standard Class"/>
    <x v="206"/>
    <x v="206"/>
    <s v="Home Office"/>
    <s v="United States"/>
    <s v="Lakeland"/>
    <s v="Florida"/>
    <n v="33801"/>
    <s v="South"/>
    <x v="463"/>
    <s v="Furniture"/>
    <s v="Chairs"/>
    <x v="464"/>
    <x v="497"/>
    <n v="3"/>
    <n v="0.2"/>
    <n v="42.747"/>
  </r>
  <r>
    <n v="528"/>
    <s v="CA-2017-113558"/>
    <x v="208"/>
    <d v="2017-10-26T00:00:00"/>
    <s v="Standard Class"/>
    <x v="206"/>
    <x v="206"/>
    <s v="Home Office"/>
    <s v="United States"/>
    <s v="Lakeland"/>
    <s v="Florida"/>
    <n v="33801"/>
    <s v="South"/>
    <x v="285"/>
    <s v="Furniture"/>
    <s v="Furnishings"/>
    <x v="285"/>
    <x v="498"/>
    <n v="3"/>
    <n v="0.2"/>
    <n v="5.1407999999999996"/>
  </r>
  <r>
    <n v="529"/>
    <s v="US-2015-138303"/>
    <x v="37"/>
    <d v="2015-09-07T00:00:00"/>
    <s v="Standard Class"/>
    <x v="207"/>
    <x v="207"/>
    <s v="Consumer"/>
    <s v="United States"/>
    <s v="Philadelphia"/>
    <s v="Pennsylvania"/>
    <n v="19134"/>
    <s v="East"/>
    <x v="464"/>
    <s v="Office Supplies"/>
    <s v="Storage"/>
    <x v="465"/>
    <x v="499"/>
    <n v="3"/>
    <n v="0.2"/>
    <n v="-7.2671999999999999"/>
  </r>
  <r>
    <n v="530"/>
    <s v="US-2015-138303"/>
    <x v="37"/>
    <d v="2015-09-07T00:00:00"/>
    <s v="Standard Class"/>
    <x v="207"/>
    <x v="207"/>
    <s v="Consumer"/>
    <s v="United States"/>
    <s v="Philadelphia"/>
    <s v="Pennsylvania"/>
    <n v="19134"/>
    <s v="East"/>
    <x v="465"/>
    <s v="Office Supplies"/>
    <s v="Supplies"/>
    <x v="466"/>
    <x v="500"/>
    <n v="1"/>
    <n v="0.2"/>
    <n v="-149.9058"/>
  </r>
  <r>
    <n v="531"/>
    <s v="US-2015-138303"/>
    <x v="37"/>
    <d v="2015-09-07T00:00:00"/>
    <s v="Standard Class"/>
    <x v="207"/>
    <x v="207"/>
    <s v="Consumer"/>
    <s v="United States"/>
    <s v="Philadelphia"/>
    <s v="Pennsylvania"/>
    <n v="19134"/>
    <s v="East"/>
    <x v="466"/>
    <s v="Office Supplies"/>
    <s v="Envelopes"/>
    <x v="467"/>
    <x v="501"/>
    <n v="6"/>
    <n v="0.2"/>
    <n v="19.692"/>
  </r>
  <r>
    <n v="532"/>
    <s v="CA-2015-102848"/>
    <x v="209"/>
    <d v="2015-11-09T00:00:00"/>
    <s v="Second Class"/>
    <x v="208"/>
    <x v="208"/>
    <s v="Corporate"/>
    <s v="United States"/>
    <s v="Los Angeles"/>
    <s v="California"/>
    <n v="90036"/>
    <s v="West"/>
    <x v="467"/>
    <s v="Furniture"/>
    <s v="Chairs"/>
    <x v="468"/>
    <x v="502"/>
    <n v="1"/>
    <n v="0.2"/>
    <n v="11.92"/>
  </r>
  <r>
    <n v="533"/>
    <s v="US-2017-129441"/>
    <x v="210"/>
    <d v="2017-09-11T00:00:00"/>
    <s v="Standard Class"/>
    <x v="209"/>
    <x v="209"/>
    <s v="Consumer"/>
    <s v="United States"/>
    <s v="Los Angeles"/>
    <s v="California"/>
    <n v="90032"/>
    <s v="West"/>
    <x v="468"/>
    <s v="Furniture"/>
    <s v="Furnishings"/>
    <x v="469"/>
    <x v="503"/>
    <n v="3"/>
    <n v="0"/>
    <n v="2.3969999999999998"/>
  </r>
  <r>
    <n v="534"/>
    <s v="CA-2016-168753"/>
    <x v="211"/>
    <d v="2016-06-01T00:00:00"/>
    <s v="Second Class"/>
    <x v="210"/>
    <x v="210"/>
    <s v="Consumer"/>
    <s v="United States"/>
    <s v="Montgomery"/>
    <s v="Alabama"/>
    <n v="36116"/>
    <s v="South"/>
    <x v="469"/>
    <s v="Technology"/>
    <s v="Phones"/>
    <x v="470"/>
    <x v="504"/>
    <n v="5"/>
    <n v="0"/>
    <n v="274.38600000000002"/>
  </r>
  <r>
    <n v="535"/>
    <s v="CA-2016-168753"/>
    <x v="211"/>
    <d v="2016-06-01T00:00:00"/>
    <s v="Second Class"/>
    <x v="210"/>
    <x v="210"/>
    <s v="Consumer"/>
    <s v="United States"/>
    <s v="Montgomery"/>
    <s v="Alabama"/>
    <n v="36116"/>
    <s v="South"/>
    <x v="248"/>
    <s v="Office Supplies"/>
    <s v="Binders"/>
    <x v="249"/>
    <x v="505"/>
    <n v="5"/>
    <n v="0"/>
    <n v="11.375"/>
  </r>
  <r>
    <n v="536"/>
    <s v="CA-2016-126613"/>
    <x v="212"/>
    <d v="2016-07-16T00:00:00"/>
    <s v="Standard Class"/>
    <x v="211"/>
    <x v="211"/>
    <s v="Consumer"/>
    <s v="United States"/>
    <s v="Mesa"/>
    <s v="Arizona"/>
    <n v="85204"/>
    <s v="West"/>
    <x v="470"/>
    <s v="Office Supplies"/>
    <s v="Storage"/>
    <x v="471"/>
    <x v="506"/>
    <n v="2"/>
    <n v="0.2"/>
    <n v="1.4672000000000001"/>
  </r>
  <r>
    <n v="537"/>
    <s v="US-2017-122637"/>
    <x v="213"/>
    <d v="2017-09-08T00:00:00"/>
    <s v="Second Class"/>
    <x v="212"/>
    <x v="212"/>
    <s v="Consumer"/>
    <s v="United States"/>
    <s v="Chicago"/>
    <s v="Illinois"/>
    <n v="60653"/>
    <s v="Central"/>
    <x v="471"/>
    <s v="Office Supplies"/>
    <s v="Binders"/>
    <x v="472"/>
    <x v="507"/>
    <n v="7"/>
    <n v="0.8"/>
    <n v="-68.185599999999994"/>
  </r>
  <r>
    <n v="538"/>
    <s v="CA-2015-147851"/>
    <x v="155"/>
    <d v="2015-12-08T00:00:00"/>
    <s v="Standard Class"/>
    <x v="88"/>
    <x v="88"/>
    <s v="Home Office"/>
    <s v="United States"/>
    <s v="New York City"/>
    <s v="New York"/>
    <n v="10009"/>
    <s v="East"/>
    <x v="472"/>
    <s v="Office Supplies"/>
    <s v="Binders"/>
    <x v="473"/>
    <x v="508"/>
    <n v="4"/>
    <n v="0.2"/>
    <n v="3.36"/>
  </r>
  <r>
    <n v="539"/>
    <s v="CA-2015-134894"/>
    <x v="214"/>
    <d v="2015-12-11T00:00:00"/>
    <s v="Standard Class"/>
    <x v="213"/>
    <x v="213"/>
    <s v="Consumer"/>
    <s v="United States"/>
    <s v="Henderson"/>
    <s v="Kentucky"/>
    <n v="42420"/>
    <s v="South"/>
    <x v="473"/>
    <s v="Office Supplies"/>
    <s v="Appliances"/>
    <x v="474"/>
    <x v="509"/>
    <n v="3"/>
    <n v="0"/>
    <n v="41.293799999999997"/>
  </r>
  <r>
    <n v="540"/>
    <s v="CA-2015-134894"/>
    <x v="214"/>
    <d v="2015-12-11T00:00:00"/>
    <s v="Standard Class"/>
    <x v="213"/>
    <x v="213"/>
    <s v="Consumer"/>
    <s v="United States"/>
    <s v="Henderson"/>
    <s v="Kentucky"/>
    <n v="42420"/>
    <s v="South"/>
    <x v="474"/>
    <s v="Furniture"/>
    <s v="Chairs"/>
    <x v="475"/>
    <x v="510"/>
    <n v="4"/>
    <n v="0"/>
    <n v="70.98"/>
  </r>
  <r>
    <n v="541"/>
    <s v="CA-2014-140795"/>
    <x v="215"/>
    <d v="2014-02-03T00:00:00"/>
    <s v="First Class"/>
    <x v="214"/>
    <x v="214"/>
    <s v="Consumer"/>
    <s v="United States"/>
    <s v="Green Bay"/>
    <s v="Wisconsin"/>
    <n v="54302"/>
    <s v="Central"/>
    <x v="475"/>
    <s v="Technology"/>
    <s v="Accessories"/>
    <x v="476"/>
    <x v="511"/>
    <n v="6"/>
    <n v="0"/>
    <n v="206.316"/>
  </r>
  <r>
    <n v="542"/>
    <s v="CA-2016-136924"/>
    <x v="216"/>
    <d v="2016-07-17T00:00:00"/>
    <s v="First Class"/>
    <x v="20"/>
    <x v="20"/>
    <s v="Corporate"/>
    <s v="United States"/>
    <s v="Tucson"/>
    <s v="Arizona"/>
    <n v="85705"/>
    <s v="West"/>
    <x v="476"/>
    <s v="Technology"/>
    <s v="Phones"/>
    <x v="477"/>
    <x v="512"/>
    <n v="8"/>
    <n v="0.2"/>
    <n v="38.086399999999998"/>
  </r>
  <r>
    <n v="543"/>
    <s v="US-2015-120161"/>
    <x v="217"/>
    <d v="2015-12-23T00:00:00"/>
    <s v="Standard Class"/>
    <x v="215"/>
    <x v="215"/>
    <s v="Consumer"/>
    <s v="United States"/>
    <s v="Springfield"/>
    <s v="Ohio"/>
    <n v="45503"/>
    <s v="East"/>
    <x v="435"/>
    <s v="Office Supplies"/>
    <s v="Storage"/>
    <x v="435"/>
    <x v="513"/>
    <n v="9"/>
    <n v="0.2"/>
    <n v="-145.52459999999999"/>
  </r>
  <r>
    <n v="544"/>
    <s v="CA-2014-103849"/>
    <x v="218"/>
    <d v="2014-05-16T00:00:00"/>
    <s v="Standard Class"/>
    <x v="38"/>
    <x v="38"/>
    <s v="Consumer"/>
    <s v="United States"/>
    <s v="Fort Worth"/>
    <s v="Texas"/>
    <n v="76106"/>
    <s v="Central"/>
    <x v="477"/>
    <s v="Technology"/>
    <s v="Accessories"/>
    <x v="478"/>
    <x v="514"/>
    <n v="2"/>
    <n v="0.2"/>
    <n v="7.2640000000000002"/>
  </r>
  <r>
    <n v="545"/>
    <s v="CA-2014-103849"/>
    <x v="218"/>
    <d v="2014-05-16T00:00:00"/>
    <s v="Standard Class"/>
    <x v="38"/>
    <x v="38"/>
    <s v="Consumer"/>
    <s v="United States"/>
    <s v="Fort Worth"/>
    <s v="Texas"/>
    <n v="76106"/>
    <s v="Central"/>
    <x v="478"/>
    <s v="Technology"/>
    <s v="Phones"/>
    <x v="479"/>
    <x v="515"/>
    <n v="1"/>
    <n v="0.2"/>
    <n v="6.2995000000000001"/>
  </r>
  <r>
    <n v="546"/>
    <s v="CA-2014-103849"/>
    <x v="218"/>
    <d v="2014-05-16T00:00:00"/>
    <s v="Standard Class"/>
    <x v="38"/>
    <x v="38"/>
    <s v="Consumer"/>
    <s v="United States"/>
    <s v="Fort Worth"/>
    <s v="Texas"/>
    <n v="76106"/>
    <s v="Central"/>
    <x v="479"/>
    <s v="Furniture"/>
    <s v="Furnishings"/>
    <x v="480"/>
    <x v="516"/>
    <n v="4"/>
    <n v="0.6"/>
    <n v="-84.2928"/>
  </r>
  <r>
    <n v="547"/>
    <s v="CA-2017-162929"/>
    <x v="123"/>
    <d v="2017-11-22T00:00:00"/>
    <s v="First Class"/>
    <x v="216"/>
    <x v="216"/>
    <s v="Home Office"/>
    <s v="United States"/>
    <s v="New York City"/>
    <s v="New York"/>
    <n v="10035"/>
    <s v="East"/>
    <x v="480"/>
    <s v="Office Supplies"/>
    <s v="Binders"/>
    <x v="481"/>
    <x v="517"/>
    <n v="6"/>
    <n v="0.2"/>
    <n v="13.932"/>
  </r>
  <r>
    <n v="548"/>
    <s v="CA-2017-162929"/>
    <x v="123"/>
    <d v="2017-11-22T00:00:00"/>
    <s v="First Class"/>
    <x v="216"/>
    <x v="216"/>
    <s v="Home Office"/>
    <s v="United States"/>
    <s v="New York City"/>
    <s v="New York"/>
    <n v="10035"/>
    <s v="East"/>
    <x v="481"/>
    <s v="Office Supplies"/>
    <s v="Paper"/>
    <x v="482"/>
    <x v="518"/>
    <n v="2"/>
    <n v="0"/>
    <n v="6.4127999999999998"/>
  </r>
  <r>
    <n v="549"/>
    <s v="CA-2015-113173"/>
    <x v="219"/>
    <d v="2015-11-17T00:00:00"/>
    <s v="Second Class"/>
    <x v="158"/>
    <x v="158"/>
    <s v="Corporate"/>
    <s v="United States"/>
    <s v="Chicago"/>
    <s v="Illinois"/>
    <n v="60653"/>
    <s v="Central"/>
    <x v="54"/>
    <s v="Office Supplies"/>
    <s v="Storage"/>
    <x v="54"/>
    <x v="519"/>
    <n v="9"/>
    <n v="0.2"/>
    <n v="15.641999999999999"/>
  </r>
  <r>
    <n v="550"/>
    <s v="CA-2015-113173"/>
    <x v="219"/>
    <d v="2015-11-17T00:00:00"/>
    <s v="Second Class"/>
    <x v="158"/>
    <x v="158"/>
    <s v="Corporate"/>
    <s v="United States"/>
    <s v="Chicago"/>
    <s v="Illinois"/>
    <n v="60653"/>
    <s v="Central"/>
    <x v="92"/>
    <s v="Office Supplies"/>
    <s v="Binders"/>
    <x v="92"/>
    <x v="520"/>
    <n v="3"/>
    <n v="0.8"/>
    <n v="-17.045999999999999"/>
  </r>
  <r>
    <n v="551"/>
    <s v="CA-2015-113173"/>
    <x v="219"/>
    <d v="2015-11-17T00:00:00"/>
    <s v="Second Class"/>
    <x v="158"/>
    <x v="158"/>
    <s v="Corporate"/>
    <s v="United States"/>
    <s v="Chicago"/>
    <s v="Illinois"/>
    <n v="60653"/>
    <s v="Central"/>
    <x v="482"/>
    <s v="Office Supplies"/>
    <s v="Supplies"/>
    <x v="327"/>
    <x v="521"/>
    <n v="5"/>
    <n v="0.2"/>
    <n v="-1.744"/>
  </r>
  <r>
    <n v="552"/>
    <s v="CA-2016-136406"/>
    <x v="173"/>
    <d v="2016-04-17T00:00:00"/>
    <s v="Second Class"/>
    <x v="217"/>
    <x v="217"/>
    <s v="Consumer"/>
    <s v="United States"/>
    <s v="San Francisco"/>
    <s v="California"/>
    <n v="94110"/>
    <s v="West"/>
    <x v="483"/>
    <s v="Furniture"/>
    <s v="Chairs"/>
    <x v="483"/>
    <x v="522"/>
    <n v="2"/>
    <n v="0.2"/>
    <n v="0"/>
  </r>
  <r>
    <n v="553"/>
    <s v="CA-2017-112774"/>
    <x v="220"/>
    <d v="2017-09-12T00:00:00"/>
    <s v="First Class"/>
    <x v="53"/>
    <x v="53"/>
    <s v="Consumer"/>
    <s v="United States"/>
    <s v="Jacksonville"/>
    <s v="Florida"/>
    <n v="32216"/>
    <s v="South"/>
    <x v="484"/>
    <s v="Furniture"/>
    <s v="Furnishings"/>
    <x v="484"/>
    <x v="523"/>
    <n v="1"/>
    <n v="0.2"/>
    <n v="6.0381999999999998"/>
  </r>
  <r>
    <n v="554"/>
    <s v="CA-2017-101945"/>
    <x v="221"/>
    <d v="2017-11-28T00:00:00"/>
    <s v="Standard Class"/>
    <x v="218"/>
    <x v="218"/>
    <s v="Consumer"/>
    <s v="United States"/>
    <s v="Houston"/>
    <s v="Texas"/>
    <n v="77070"/>
    <s v="Central"/>
    <x v="485"/>
    <s v="Office Supplies"/>
    <s v="Fasteners"/>
    <x v="485"/>
    <x v="524"/>
    <n v="3"/>
    <n v="0.2"/>
    <n v="2.5707"/>
  </r>
  <r>
    <n v="555"/>
    <s v="CA-2017-100650"/>
    <x v="222"/>
    <d v="2017-07-03T00:00:00"/>
    <s v="Second Class"/>
    <x v="158"/>
    <x v="158"/>
    <s v="Corporate"/>
    <s v="United States"/>
    <s v="Anaheim"/>
    <s v="California"/>
    <n v="92804"/>
    <s v="West"/>
    <x v="486"/>
    <s v="Office Supplies"/>
    <s v="Storage"/>
    <x v="486"/>
    <x v="525"/>
    <n v="2"/>
    <n v="0"/>
    <n v="310.98719999999997"/>
  </r>
  <r>
    <n v="556"/>
    <s v="CA-2014-155852"/>
    <x v="223"/>
    <d v="2014-03-07T00:00:00"/>
    <s v="Second Class"/>
    <x v="219"/>
    <x v="219"/>
    <s v="Consumer"/>
    <s v="United States"/>
    <s v="Wilmington"/>
    <s v="North Carolina"/>
    <n v="28403"/>
    <s v="South"/>
    <x v="487"/>
    <s v="Office Supplies"/>
    <s v="Art"/>
    <x v="487"/>
    <x v="526"/>
    <n v="4"/>
    <n v="0.2"/>
    <n v="3.4047999999999998"/>
  </r>
  <r>
    <n v="557"/>
    <s v="CA-2016-113243"/>
    <x v="224"/>
    <d v="2016-06-15T00:00:00"/>
    <s v="Standard Class"/>
    <x v="220"/>
    <x v="220"/>
    <s v="Consumer"/>
    <s v="United States"/>
    <s v="Los Angeles"/>
    <s v="California"/>
    <n v="90045"/>
    <s v="West"/>
    <x v="488"/>
    <s v="Office Supplies"/>
    <s v="Labels"/>
    <x v="488"/>
    <x v="343"/>
    <n v="2"/>
    <n v="0"/>
    <n v="9.9359999999999999"/>
  </r>
  <r>
    <n v="558"/>
    <s v="CA-2016-113243"/>
    <x v="224"/>
    <d v="2016-06-15T00:00:00"/>
    <s v="Standard Class"/>
    <x v="220"/>
    <x v="220"/>
    <s v="Consumer"/>
    <s v="United States"/>
    <s v="Los Angeles"/>
    <s v="California"/>
    <n v="90045"/>
    <s v="West"/>
    <x v="489"/>
    <s v="Furniture"/>
    <s v="Tables"/>
    <x v="489"/>
    <x v="527"/>
    <n v="4"/>
    <n v="0.2"/>
    <n v="-217.048"/>
  </r>
  <r>
    <n v="559"/>
    <s v="CA-2016-113243"/>
    <x v="224"/>
    <d v="2016-06-15T00:00:00"/>
    <s v="Standard Class"/>
    <x v="220"/>
    <x v="220"/>
    <s v="Consumer"/>
    <s v="United States"/>
    <s v="Los Angeles"/>
    <s v="California"/>
    <n v="90045"/>
    <s v="West"/>
    <x v="490"/>
    <s v="Office Supplies"/>
    <s v="Paper"/>
    <x v="490"/>
    <x v="56"/>
    <n v="5"/>
    <n v="0"/>
    <n v="15.552"/>
  </r>
  <r>
    <n v="560"/>
    <s v="CA-2017-118731"/>
    <x v="225"/>
    <d v="2017-11-22T00:00:00"/>
    <s v="Second Class"/>
    <x v="221"/>
    <x v="221"/>
    <s v="Consumer"/>
    <s v="United States"/>
    <s v="San Francisco"/>
    <s v="California"/>
    <n v="94110"/>
    <s v="West"/>
    <x v="378"/>
    <s v="Furniture"/>
    <s v="Furnishings"/>
    <x v="379"/>
    <x v="528"/>
    <n v="3"/>
    <n v="0"/>
    <n v="16.614000000000001"/>
  </r>
  <r>
    <n v="561"/>
    <s v="CA-2017-118731"/>
    <x v="225"/>
    <d v="2017-11-22T00:00:00"/>
    <s v="Second Class"/>
    <x v="221"/>
    <x v="221"/>
    <s v="Consumer"/>
    <s v="United States"/>
    <s v="San Francisco"/>
    <s v="California"/>
    <n v="94110"/>
    <s v="West"/>
    <x v="491"/>
    <s v="Office Supplies"/>
    <s v="Binders"/>
    <x v="491"/>
    <x v="529"/>
    <n v="7"/>
    <n v="0.2"/>
    <n v="27.318200000000001"/>
  </r>
  <r>
    <n v="562"/>
    <s v="CA-2014-145576"/>
    <x v="80"/>
    <d v="2014-09-18T00:00:00"/>
    <s v="Second Class"/>
    <x v="222"/>
    <x v="222"/>
    <s v="Consumer"/>
    <s v="United States"/>
    <s v="Tampa"/>
    <s v="Florida"/>
    <n v="33614"/>
    <s v="South"/>
    <x v="492"/>
    <s v="Office Supplies"/>
    <s v="Appliances"/>
    <x v="492"/>
    <x v="530"/>
    <n v="5"/>
    <n v="0.2"/>
    <n v="1.3"/>
  </r>
  <r>
    <n v="563"/>
    <s v="CA-2014-145576"/>
    <x v="80"/>
    <d v="2014-09-18T00:00:00"/>
    <s v="Second Class"/>
    <x v="222"/>
    <x v="222"/>
    <s v="Consumer"/>
    <s v="United States"/>
    <s v="Tampa"/>
    <s v="Florida"/>
    <n v="33614"/>
    <s v="South"/>
    <x v="493"/>
    <s v="Furniture"/>
    <s v="Furnishings"/>
    <x v="493"/>
    <x v="531"/>
    <n v="3"/>
    <n v="0.2"/>
    <n v="3.7743000000000002"/>
  </r>
  <r>
    <n v="564"/>
    <s v="CA-2015-130736"/>
    <x v="214"/>
    <d v="2015-12-09T00:00:00"/>
    <s v="First Class"/>
    <x v="223"/>
    <x v="223"/>
    <s v="Consumer"/>
    <s v="United States"/>
    <s v="Seattle"/>
    <s v="Washington"/>
    <n v="98105"/>
    <s v="West"/>
    <x v="494"/>
    <s v="Office Supplies"/>
    <s v="Fasteners"/>
    <x v="494"/>
    <x v="532"/>
    <n v="2"/>
    <n v="0"/>
    <n v="0"/>
  </r>
  <r>
    <n v="565"/>
    <s v="CA-2015-130736"/>
    <x v="214"/>
    <d v="2015-12-09T00:00:00"/>
    <s v="First Class"/>
    <x v="223"/>
    <x v="223"/>
    <s v="Consumer"/>
    <s v="United States"/>
    <s v="Seattle"/>
    <s v="Washington"/>
    <n v="98105"/>
    <s v="West"/>
    <x v="286"/>
    <s v="Office Supplies"/>
    <s v="Labels"/>
    <x v="286"/>
    <x v="533"/>
    <n v="1"/>
    <n v="0"/>
    <n v="1.2005999999999999"/>
  </r>
  <r>
    <n v="566"/>
    <s v="CA-2017-137099"/>
    <x v="226"/>
    <d v="2017-12-10T00:00:00"/>
    <s v="First Class"/>
    <x v="224"/>
    <x v="224"/>
    <s v="Consumer"/>
    <s v="United States"/>
    <s v="Los Angeles"/>
    <s v="California"/>
    <n v="90008"/>
    <s v="West"/>
    <x v="495"/>
    <s v="Technology"/>
    <s v="Phones"/>
    <x v="495"/>
    <x v="534"/>
    <n v="3"/>
    <n v="0.2"/>
    <n v="46.796999999999997"/>
  </r>
  <r>
    <n v="567"/>
    <s v="CA-2017-156951"/>
    <x v="172"/>
    <d v="2017-10-08T00:00:00"/>
    <s v="Standard Class"/>
    <x v="225"/>
    <x v="225"/>
    <s v="Corporate"/>
    <s v="United States"/>
    <s v="Seattle"/>
    <s v="Washington"/>
    <n v="98105"/>
    <s v="West"/>
    <x v="496"/>
    <s v="Office Supplies"/>
    <s v="Paper"/>
    <x v="496"/>
    <x v="535"/>
    <n v="8"/>
    <n v="0"/>
    <n v="45.001600000000003"/>
  </r>
  <r>
    <n v="568"/>
    <s v="CA-2017-156951"/>
    <x v="172"/>
    <d v="2017-10-08T00:00:00"/>
    <s v="Standard Class"/>
    <x v="225"/>
    <x v="225"/>
    <s v="Corporate"/>
    <s v="United States"/>
    <s v="Seattle"/>
    <s v="Washington"/>
    <n v="98105"/>
    <s v="West"/>
    <x v="497"/>
    <s v="Office Supplies"/>
    <s v="Binders"/>
    <x v="497"/>
    <x v="536"/>
    <n v="7"/>
    <n v="0.2"/>
    <n v="27.3672"/>
  </r>
  <r>
    <n v="569"/>
    <s v="CA-2017-156951"/>
    <x v="172"/>
    <d v="2017-10-08T00:00:00"/>
    <s v="Standard Class"/>
    <x v="225"/>
    <x v="225"/>
    <s v="Corporate"/>
    <s v="United States"/>
    <s v="Seattle"/>
    <s v="Washington"/>
    <n v="98105"/>
    <s v="West"/>
    <x v="498"/>
    <s v="Office Supplies"/>
    <s v="Paper"/>
    <x v="498"/>
    <x v="537"/>
    <n v="3"/>
    <n v="0"/>
    <n v="9.3312000000000008"/>
  </r>
  <r>
    <n v="570"/>
    <s v="CA-2017-156951"/>
    <x v="172"/>
    <d v="2017-10-08T00:00:00"/>
    <s v="Standard Class"/>
    <x v="225"/>
    <x v="225"/>
    <s v="Corporate"/>
    <s v="United States"/>
    <s v="Seattle"/>
    <s v="Washington"/>
    <n v="98105"/>
    <s v="West"/>
    <x v="499"/>
    <s v="Furniture"/>
    <s v="Chairs"/>
    <x v="499"/>
    <x v="538"/>
    <n v="3"/>
    <n v="0.2"/>
    <n v="0"/>
  </r>
  <r>
    <n v="571"/>
    <s v="CA-2017-164826"/>
    <x v="116"/>
    <d v="2018-01-04T00:00:00"/>
    <s v="Standard Class"/>
    <x v="226"/>
    <x v="226"/>
    <s v="Consumer"/>
    <s v="United States"/>
    <s v="New York City"/>
    <s v="New York"/>
    <n v="10024"/>
    <s v="East"/>
    <x v="488"/>
    <s v="Office Supplies"/>
    <s v="Labels"/>
    <x v="488"/>
    <x v="539"/>
    <n v="7"/>
    <n v="0"/>
    <n v="34.776000000000003"/>
  </r>
  <r>
    <n v="572"/>
    <s v="CA-2017-164826"/>
    <x v="116"/>
    <d v="2018-01-04T00:00:00"/>
    <s v="Standard Class"/>
    <x v="226"/>
    <x v="226"/>
    <s v="Consumer"/>
    <s v="United States"/>
    <s v="New York City"/>
    <s v="New York"/>
    <n v="10024"/>
    <s v="East"/>
    <x v="203"/>
    <s v="Office Supplies"/>
    <s v="Fasteners"/>
    <x v="204"/>
    <x v="540"/>
    <n v="4"/>
    <n v="0"/>
    <n v="6.4215999999999998"/>
  </r>
  <r>
    <n v="573"/>
    <s v="CA-2017-164826"/>
    <x v="116"/>
    <d v="2018-01-04T00:00:00"/>
    <s v="Standard Class"/>
    <x v="226"/>
    <x v="226"/>
    <s v="Consumer"/>
    <s v="United States"/>
    <s v="New York City"/>
    <s v="New York"/>
    <n v="10024"/>
    <s v="East"/>
    <x v="305"/>
    <s v="Office Supplies"/>
    <s v="Binders"/>
    <x v="305"/>
    <x v="541"/>
    <n v="7"/>
    <n v="0.2"/>
    <n v="11.226599999999999"/>
  </r>
  <r>
    <n v="574"/>
    <s v="CA-2017-164826"/>
    <x v="116"/>
    <d v="2018-01-04T00:00:00"/>
    <s v="Standard Class"/>
    <x v="226"/>
    <x v="226"/>
    <s v="Consumer"/>
    <s v="United States"/>
    <s v="New York City"/>
    <s v="New York"/>
    <n v="10024"/>
    <s v="East"/>
    <x v="500"/>
    <s v="Technology"/>
    <s v="Phones"/>
    <x v="500"/>
    <x v="542"/>
    <n v="3"/>
    <n v="0"/>
    <n v="4.0095000000000001"/>
  </r>
  <r>
    <n v="575"/>
    <s v="CA-2016-127250"/>
    <x v="54"/>
    <d v="2016-11-07T00:00:00"/>
    <s v="Standard Class"/>
    <x v="227"/>
    <x v="227"/>
    <s v="Consumer"/>
    <s v="United States"/>
    <s v="Marysville"/>
    <s v="Washington"/>
    <n v="98270"/>
    <s v="West"/>
    <x v="501"/>
    <s v="Office Supplies"/>
    <s v="Art"/>
    <x v="501"/>
    <x v="138"/>
    <n v="3"/>
    <n v="0"/>
    <n v="2.3814000000000002"/>
  </r>
  <r>
    <n v="576"/>
    <s v="CA-2015-149713"/>
    <x v="227"/>
    <d v="2015-09-22T00:00:00"/>
    <s v="Second Class"/>
    <x v="228"/>
    <x v="228"/>
    <s v="Consumer"/>
    <s v="United States"/>
    <s v="Long Beach"/>
    <s v="California"/>
    <n v="90805"/>
    <s v="West"/>
    <x v="496"/>
    <s v="Office Supplies"/>
    <s v="Paper"/>
    <x v="496"/>
    <x v="543"/>
    <n v="14"/>
    <n v="0"/>
    <n v="78.752799999999993"/>
  </r>
  <r>
    <n v="577"/>
    <s v="CA-2015-149713"/>
    <x v="227"/>
    <d v="2015-09-22T00:00:00"/>
    <s v="Second Class"/>
    <x v="228"/>
    <x v="228"/>
    <s v="Consumer"/>
    <s v="United States"/>
    <s v="Long Beach"/>
    <s v="California"/>
    <n v="90805"/>
    <s v="West"/>
    <x v="502"/>
    <s v="Office Supplies"/>
    <s v="Paper"/>
    <x v="502"/>
    <x v="544"/>
    <n v="4"/>
    <n v="0"/>
    <n v="9.7607999999999997"/>
  </r>
  <r>
    <n v="578"/>
    <s v="CA-2015-149713"/>
    <x v="227"/>
    <d v="2015-09-22T00:00:00"/>
    <s v="Second Class"/>
    <x v="228"/>
    <x v="228"/>
    <s v="Consumer"/>
    <s v="United States"/>
    <s v="Long Beach"/>
    <s v="California"/>
    <n v="90805"/>
    <s v="West"/>
    <x v="503"/>
    <s v="Office Supplies"/>
    <s v="Supplies"/>
    <x v="503"/>
    <x v="545"/>
    <n v="2"/>
    <n v="0"/>
    <n v="2.19"/>
  </r>
  <r>
    <n v="579"/>
    <s v="CA-2017-118640"/>
    <x v="228"/>
    <d v="2017-07-26T00:00:00"/>
    <s v="Standard Class"/>
    <x v="229"/>
    <x v="229"/>
    <s v="Consumer"/>
    <s v="United States"/>
    <s v="Chicago"/>
    <s v="Illinois"/>
    <n v="60610"/>
    <s v="Central"/>
    <x v="123"/>
    <s v="Office Supplies"/>
    <s v="Storage"/>
    <x v="123"/>
    <x v="546"/>
    <n v="2"/>
    <n v="0.2"/>
    <n v="8.7140000000000004"/>
  </r>
  <r>
    <n v="580"/>
    <s v="CA-2017-118640"/>
    <x v="228"/>
    <d v="2017-07-26T00:00:00"/>
    <s v="Standard Class"/>
    <x v="229"/>
    <x v="229"/>
    <s v="Consumer"/>
    <s v="United States"/>
    <s v="Chicago"/>
    <s v="Illinois"/>
    <n v="60610"/>
    <s v="Central"/>
    <x v="504"/>
    <s v="Furniture"/>
    <s v="Furnishings"/>
    <x v="504"/>
    <x v="547"/>
    <n v="1"/>
    <n v="0.6"/>
    <n v="-5.7148000000000003"/>
  </r>
  <r>
    <n v="581"/>
    <s v="CA-2015-132906"/>
    <x v="229"/>
    <d v="2015-09-14T00:00:00"/>
    <s v="Standard Class"/>
    <x v="230"/>
    <x v="230"/>
    <s v="Consumer"/>
    <s v="United States"/>
    <s v="Los Angeles"/>
    <s v="California"/>
    <n v="90004"/>
    <s v="West"/>
    <x v="505"/>
    <s v="Office Supplies"/>
    <s v="Supplies"/>
    <x v="505"/>
    <x v="548"/>
    <n v="4"/>
    <n v="0"/>
    <n v="1.5456000000000001"/>
  </r>
  <r>
    <n v="582"/>
    <s v="CA-2017-145233"/>
    <x v="96"/>
    <d v="2017-12-05T00:00:00"/>
    <s v="Standard Class"/>
    <x v="231"/>
    <x v="231"/>
    <s v="Consumer"/>
    <s v="United States"/>
    <s v="Denver"/>
    <s v="Colorado"/>
    <n v="80219"/>
    <s v="West"/>
    <x v="34"/>
    <s v="Technology"/>
    <s v="Phones"/>
    <x v="34"/>
    <x v="549"/>
    <n v="3"/>
    <n v="0.2"/>
    <n v="52.917299999999997"/>
  </r>
  <r>
    <n v="583"/>
    <s v="CA-2017-145233"/>
    <x v="96"/>
    <d v="2017-12-05T00:00:00"/>
    <s v="Standard Class"/>
    <x v="231"/>
    <x v="231"/>
    <s v="Consumer"/>
    <s v="United States"/>
    <s v="Denver"/>
    <s v="Colorado"/>
    <n v="80219"/>
    <s v="West"/>
    <x v="506"/>
    <s v="Technology"/>
    <s v="Phones"/>
    <x v="506"/>
    <x v="550"/>
    <n v="2"/>
    <n v="0.2"/>
    <n v="9.2385999999999999"/>
  </r>
  <r>
    <n v="584"/>
    <s v="CA-2017-145233"/>
    <x v="96"/>
    <d v="2017-12-05T00:00:00"/>
    <s v="Standard Class"/>
    <x v="231"/>
    <x v="231"/>
    <s v="Consumer"/>
    <s v="United States"/>
    <s v="Denver"/>
    <s v="Colorado"/>
    <n v="80219"/>
    <s v="West"/>
    <x v="95"/>
    <s v="Office Supplies"/>
    <s v="Appliances"/>
    <x v="95"/>
    <x v="551"/>
    <n v="3"/>
    <n v="0.2"/>
    <n v="3.5045999999999999"/>
  </r>
  <r>
    <n v="585"/>
    <s v="CA-2017-145233"/>
    <x v="96"/>
    <d v="2017-12-05T00:00:00"/>
    <s v="Standard Class"/>
    <x v="231"/>
    <x v="231"/>
    <s v="Consumer"/>
    <s v="United States"/>
    <s v="Denver"/>
    <s v="Colorado"/>
    <n v="80219"/>
    <s v="West"/>
    <x v="507"/>
    <s v="Office Supplies"/>
    <s v="Binders"/>
    <x v="507"/>
    <x v="552"/>
    <n v="7"/>
    <n v="0.7"/>
    <n v="-4.7481"/>
  </r>
  <r>
    <n v="586"/>
    <s v="CA-2017-145233"/>
    <x v="96"/>
    <d v="2017-12-05T00:00:00"/>
    <s v="Standard Class"/>
    <x v="231"/>
    <x v="231"/>
    <s v="Consumer"/>
    <s v="United States"/>
    <s v="Denver"/>
    <s v="Colorado"/>
    <n v="80219"/>
    <s v="West"/>
    <x v="143"/>
    <s v="Technology"/>
    <s v="Phones"/>
    <x v="144"/>
    <x v="553"/>
    <n v="4"/>
    <n v="0.2"/>
    <n v="30.477599999999999"/>
  </r>
  <r>
    <n v="587"/>
    <s v="CA-2015-128139"/>
    <x v="230"/>
    <d v="2015-07-09T00:00:00"/>
    <s v="Standard Class"/>
    <x v="232"/>
    <x v="232"/>
    <s v="Consumer"/>
    <s v="United States"/>
    <s v="Richmond"/>
    <s v="Kentucky"/>
    <n v="40475"/>
    <s v="South"/>
    <x v="367"/>
    <s v="Furniture"/>
    <s v="Chairs"/>
    <x v="368"/>
    <x v="554"/>
    <n v="1"/>
    <n v="0"/>
    <n v="4.9686000000000003"/>
  </r>
  <r>
    <n v="588"/>
    <s v="CA-2015-128139"/>
    <x v="230"/>
    <d v="2015-07-09T00:00:00"/>
    <s v="Standard Class"/>
    <x v="232"/>
    <x v="232"/>
    <s v="Consumer"/>
    <s v="United States"/>
    <s v="Richmond"/>
    <s v="Kentucky"/>
    <n v="40475"/>
    <s v="South"/>
    <x v="508"/>
    <s v="Office Supplies"/>
    <s v="Labels"/>
    <x v="508"/>
    <x v="555"/>
    <n v="3"/>
    <n v="0"/>
    <n v="144.51570000000001"/>
  </r>
  <r>
    <n v="589"/>
    <s v="US-2016-156986"/>
    <x v="231"/>
    <d v="2016-03-24T00:00:00"/>
    <s v="Standard Class"/>
    <x v="233"/>
    <x v="233"/>
    <s v="Consumer"/>
    <s v="United States"/>
    <s v="Salem"/>
    <s v="Oregon"/>
    <n v="97301"/>
    <s v="West"/>
    <x v="509"/>
    <s v="Technology"/>
    <s v="Phones"/>
    <x v="509"/>
    <x v="556"/>
    <n v="2"/>
    <n v="0.2"/>
    <n v="-20.136199999999999"/>
  </r>
  <r>
    <n v="590"/>
    <s v="US-2016-156986"/>
    <x v="231"/>
    <d v="2016-03-24T00:00:00"/>
    <s v="Standard Class"/>
    <x v="233"/>
    <x v="233"/>
    <s v="Consumer"/>
    <s v="United States"/>
    <s v="Salem"/>
    <s v="Oregon"/>
    <n v="97301"/>
    <s v="West"/>
    <x v="510"/>
    <s v="Office Supplies"/>
    <s v="Paper"/>
    <x v="510"/>
    <x v="557"/>
    <n v="4"/>
    <n v="0.2"/>
    <n v="7.2576000000000001"/>
  </r>
  <r>
    <n v="591"/>
    <s v="US-2016-156986"/>
    <x v="231"/>
    <d v="2016-03-24T00:00:00"/>
    <s v="Standard Class"/>
    <x v="233"/>
    <x v="233"/>
    <s v="Consumer"/>
    <s v="United States"/>
    <s v="Salem"/>
    <s v="Oregon"/>
    <n v="97301"/>
    <s v="West"/>
    <x v="440"/>
    <s v="Office Supplies"/>
    <s v="Binders"/>
    <x v="440"/>
    <x v="558"/>
    <n v="3"/>
    <n v="0.7"/>
    <n v="-12.896100000000001"/>
  </r>
  <r>
    <n v="592"/>
    <s v="US-2016-156986"/>
    <x v="231"/>
    <d v="2016-03-24T00:00:00"/>
    <s v="Standard Class"/>
    <x v="233"/>
    <x v="233"/>
    <s v="Consumer"/>
    <s v="United States"/>
    <s v="Salem"/>
    <s v="Oregon"/>
    <n v="97301"/>
    <s v="West"/>
    <x v="511"/>
    <s v="Office Supplies"/>
    <s v="Paper"/>
    <x v="511"/>
    <x v="559"/>
    <n v="2"/>
    <n v="0.2"/>
    <n v="3.6288"/>
  </r>
  <r>
    <n v="593"/>
    <s v="CA-2014-135405"/>
    <x v="232"/>
    <d v="2014-01-13T00:00:00"/>
    <s v="Standard Class"/>
    <x v="234"/>
    <x v="234"/>
    <s v="Consumer"/>
    <s v="United States"/>
    <s v="Laredo"/>
    <s v="Texas"/>
    <n v="78041"/>
    <s v="Central"/>
    <x v="512"/>
    <s v="Office Supplies"/>
    <s v="Art"/>
    <x v="512"/>
    <x v="560"/>
    <n v="2"/>
    <n v="0.2"/>
    <n v="1.1679999999999999"/>
  </r>
  <r>
    <n v="594"/>
    <s v="CA-2014-135405"/>
    <x v="232"/>
    <d v="2014-01-13T00:00:00"/>
    <s v="Standard Class"/>
    <x v="234"/>
    <x v="234"/>
    <s v="Consumer"/>
    <s v="United States"/>
    <s v="Laredo"/>
    <s v="Texas"/>
    <n v="78041"/>
    <s v="Central"/>
    <x v="197"/>
    <s v="Technology"/>
    <s v="Accessories"/>
    <x v="198"/>
    <x v="561"/>
    <n v="3"/>
    <n v="0.2"/>
    <n v="9.75"/>
  </r>
  <r>
    <n v="595"/>
    <s v="CA-2014-131450"/>
    <x v="233"/>
    <d v="2014-08-15T00:00:00"/>
    <s v="Standard Class"/>
    <x v="235"/>
    <x v="235"/>
    <s v="Consumer"/>
    <s v="United States"/>
    <s v="San Diego"/>
    <s v="California"/>
    <n v="92024"/>
    <s v="West"/>
    <x v="513"/>
    <s v="Office Supplies"/>
    <s v="Appliances"/>
    <x v="513"/>
    <x v="562"/>
    <n v="2"/>
    <n v="0"/>
    <n v="22.0748"/>
  </r>
  <r>
    <n v="596"/>
    <s v="CA-2014-131450"/>
    <x v="233"/>
    <d v="2014-08-15T00:00:00"/>
    <s v="Standard Class"/>
    <x v="235"/>
    <x v="235"/>
    <s v="Consumer"/>
    <s v="United States"/>
    <s v="San Diego"/>
    <s v="California"/>
    <n v="92024"/>
    <s v="West"/>
    <x v="361"/>
    <s v="Technology"/>
    <s v="Copiers"/>
    <x v="361"/>
    <x v="384"/>
    <n v="3"/>
    <n v="0.2"/>
    <n v="434.99130000000002"/>
  </r>
  <r>
    <n v="597"/>
    <s v="CA-2014-131450"/>
    <x v="233"/>
    <d v="2014-08-15T00:00:00"/>
    <s v="Standard Class"/>
    <x v="235"/>
    <x v="235"/>
    <s v="Consumer"/>
    <s v="United States"/>
    <s v="San Diego"/>
    <s v="California"/>
    <n v="92024"/>
    <s v="West"/>
    <x v="288"/>
    <s v="Technology"/>
    <s v="Phones"/>
    <x v="288"/>
    <x v="563"/>
    <n v="5"/>
    <n v="0.2"/>
    <n v="55.744999999999997"/>
  </r>
  <r>
    <n v="598"/>
    <s v="CA-2014-131450"/>
    <x v="233"/>
    <d v="2014-08-15T00:00:00"/>
    <s v="Standard Class"/>
    <x v="235"/>
    <x v="235"/>
    <s v="Consumer"/>
    <s v="United States"/>
    <s v="San Diego"/>
    <s v="California"/>
    <n v="92024"/>
    <s v="West"/>
    <x v="514"/>
    <s v="Furniture"/>
    <s v="Furnishings"/>
    <x v="514"/>
    <x v="564"/>
    <n v="8"/>
    <n v="0"/>
    <n v="91.772800000000004"/>
  </r>
  <r>
    <n v="599"/>
    <s v="CA-2016-120180"/>
    <x v="216"/>
    <d v="2016-07-16T00:00:00"/>
    <s v="First Class"/>
    <x v="236"/>
    <x v="236"/>
    <s v="Consumer"/>
    <s v="United States"/>
    <s v="Philadelphia"/>
    <s v="Pennsylvania"/>
    <n v="19134"/>
    <s v="East"/>
    <x v="515"/>
    <s v="Office Supplies"/>
    <s v="Supplies"/>
    <x v="515"/>
    <x v="565"/>
    <n v="2"/>
    <n v="0.2"/>
    <n v="1.0178"/>
  </r>
  <r>
    <n v="600"/>
    <s v="US-2016-100720"/>
    <x v="87"/>
    <d v="2016-07-21T00:00:00"/>
    <s v="Standard Class"/>
    <x v="237"/>
    <x v="237"/>
    <s v="Consumer"/>
    <s v="United States"/>
    <s v="Philadelphia"/>
    <s v="Pennsylvania"/>
    <n v="19120"/>
    <s v="East"/>
    <x v="516"/>
    <s v="Technology"/>
    <s v="Phones"/>
    <x v="516"/>
    <x v="566"/>
    <n v="3"/>
    <n v="0.4"/>
    <n v="-28.796399999999998"/>
  </r>
  <r>
    <n v="601"/>
    <s v="US-2016-100720"/>
    <x v="87"/>
    <d v="2016-07-21T00:00:00"/>
    <s v="Standard Class"/>
    <x v="237"/>
    <x v="237"/>
    <s v="Consumer"/>
    <s v="United States"/>
    <s v="Philadelphia"/>
    <s v="Pennsylvania"/>
    <n v="19120"/>
    <s v="East"/>
    <x v="517"/>
    <s v="Technology"/>
    <s v="Phones"/>
    <x v="517"/>
    <x v="567"/>
    <n v="4"/>
    <n v="0.4"/>
    <n v="-115.3544"/>
  </r>
  <r>
    <n v="602"/>
    <s v="US-2016-100720"/>
    <x v="87"/>
    <d v="2016-07-21T00:00:00"/>
    <s v="Standard Class"/>
    <x v="237"/>
    <x v="237"/>
    <s v="Consumer"/>
    <s v="United States"/>
    <s v="Philadelphia"/>
    <s v="Pennsylvania"/>
    <n v="19120"/>
    <s v="East"/>
    <x v="503"/>
    <s v="Office Supplies"/>
    <s v="Supplies"/>
    <x v="503"/>
    <x v="568"/>
    <n v="2"/>
    <n v="0.2"/>
    <n v="0.73"/>
  </r>
  <r>
    <n v="603"/>
    <s v="CA-2014-149958"/>
    <x v="234"/>
    <d v="2014-03-19T00:00:00"/>
    <s v="Standard Class"/>
    <x v="238"/>
    <x v="238"/>
    <s v="Consumer"/>
    <s v="United States"/>
    <s v="Tampa"/>
    <s v="Florida"/>
    <n v="33614"/>
    <s v="South"/>
    <x v="518"/>
    <s v="Office Supplies"/>
    <s v="Storage"/>
    <x v="518"/>
    <x v="569"/>
    <n v="1"/>
    <n v="0.2"/>
    <n v="17.847000000000001"/>
  </r>
  <r>
    <n v="604"/>
    <s v="CA-2014-149958"/>
    <x v="234"/>
    <d v="2014-03-19T00:00:00"/>
    <s v="Standard Class"/>
    <x v="238"/>
    <x v="238"/>
    <s v="Consumer"/>
    <s v="United States"/>
    <s v="Tampa"/>
    <s v="Florida"/>
    <n v="33614"/>
    <s v="South"/>
    <x v="285"/>
    <s v="Furniture"/>
    <s v="Furnishings"/>
    <x v="285"/>
    <x v="498"/>
    <n v="3"/>
    <n v="0.2"/>
    <n v="5.1407999999999996"/>
  </r>
  <r>
    <n v="605"/>
    <s v="CA-2014-149958"/>
    <x v="234"/>
    <d v="2014-03-19T00:00:00"/>
    <s v="Standard Class"/>
    <x v="238"/>
    <x v="238"/>
    <s v="Consumer"/>
    <s v="United States"/>
    <s v="Tampa"/>
    <s v="Florida"/>
    <n v="33614"/>
    <s v="South"/>
    <x v="385"/>
    <s v="Office Supplies"/>
    <s v="Binders"/>
    <x v="386"/>
    <x v="570"/>
    <n v="3"/>
    <n v="0.7"/>
    <n v="-5.5338000000000003"/>
  </r>
  <r>
    <n v="606"/>
    <s v="CA-2014-149958"/>
    <x v="234"/>
    <d v="2014-03-19T00:00:00"/>
    <s v="Standard Class"/>
    <x v="238"/>
    <x v="238"/>
    <s v="Consumer"/>
    <s v="United States"/>
    <s v="Tampa"/>
    <s v="Florida"/>
    <n v="33614"/>
    <s v="South"/>
    <x v="379"/>
    <s v="Office Supplies"/>
    <s v="Binders"/>
    <x v="380"/>
    <x v="571"/>
    <n v="4"/>
    <n v="0.7"/>
    <n v="-31.671199999999999"/>
  </r>
  <r>
    <n v="607"/>
    <s v="CA-2014-149958"/>
    <x v="234"/>
    <d v="2014-03-19T00:00:00"/>
    <s v="Standard Class"/>
    <x v="238"/>
    <x v="238"/>
    <s v="Consumer"/>
    <s v="United States"/>
    <s v="Tampa"/>
    <s v="Florida"/>
    <n v="33614"/>
    <s v="South"/>
    <x v="519"/>
    <s v="Office Supplies"/>
    <s v="Paper"/>
    <x v="519"/>
    <x v="572"/>
    <n v="3"/>
    <n v="0.2"/>
    <n v="47.815199999999997"/>
  </r>
  <r>
    <n v="608"/>
    <s v="US-2014-105767"/>
    <x v="235"/>
    <d v="2014-05-27T00:00:00"/>
    <s v="Standard Class"/>
    <x v="239"/>
    <x v="239"/>
    <s v="Consumer"/>
    <s v="United States"/>
    <s v="Philadelphia"/>
    <s v="Pennsylvania"/>
    <n v="19134"/>
    <s v="East"/>
    <x v="520"/>
    <s v="Office Supplies"/>
    <s v="Binders"/>
    <x v="520"/>
    <x v="573"/>
    <n v="2"/>
    <n v="0.7"/>
    <n v="-2.6255999999999999"/>
  </r>
  <r>
    <n v="609"/>
    <s v="US-2014-105767"/>
    <x v="235"/>
    <d v="2014-05-27T00:00:00"/>
    <s v="Standard Class"/>
    <x v="239"/>
    <x v="239"/>
    <s v="Consumer"/>
    <s v="United States"/>
    <s v="Philadelphia"/>
    <s v="Pennsylvania"/>
    <n v="19134"/>
    <s v="East"/>
    <x v="454"/>
    <s v="Office Supplies"/>
    <s v="Art"/>
    <x v="455"/>
    <x v="574"/>
    <n v="9"/>
    <n v="0.2"/>
    <n v="2.3814000000000002"/>
  </r>
  <r>
    <n v="610"/>
    <s v="US-2014-105767"/>
    <x v="235"/>
    <d v="2014-05-27T00:00:00"/>
    <s v="Standard Class"/>
    <x v="239"/>
    <x v="239"/>
    <s v="Consumer"/>
    <s v="United States"/>
    <s v="Philadelphia"/>
    <s v="Pennsylvania"/>
    <n v="19134"/>
    <s v="East"/>
    <x v="521"/>
    <s v="Technology"/>
    <s v="Phones"/>
    <x v="521"/>
    <x v="575"/>
    <n v="2"/>
    <n v="0.4"/>
    <n v="-10.117800000000001"/>
  </r>
  <r>
    <n v="611"/>
    <s v="CA-2016-161816"/>
    <x v="236"/>
    <d v="2016-05-01T00:00:00"/>
    <s v="First Class"/>
    <x v="240"/>
    <x v="240"/>
    <s v="Corporate"/>
    <s v="United States"/>
    <s v="Dallas"/>
    <s v="Texas"/>
    <n v="75217"/>
    <s v="Central"/>
    <x v="348"/>
    <s v="Technology"/>
    <s v="Phones"/>
    <x v="348"/>
    <x v="576"/>
    <n v="3"/>
    <n v="0.2"/>
    <n v="41.577300000000001"/>
  </r>
  <r>
    <n v="612"/>
    <s v="CA-2016-161816"/>
    <x v="236"/>
    <d v="2016-05-01T00:00:00"/>
    <s v="First Class"/>
    <x v="240"/>
    <x v="240"/>
    <s v="Corporate"/>
    <s v="United States"/>
    <s v="Dallas"/>
    <s v="Texas"/>
    <n v="75217"/>
    <s v="Central"/>
    <x v="522"/>
    <s v="Office Supplies"/>
    <s v="Labels"/>
    <x v="522"/>
    <x v="577"/>
    <n v="4"/>
    <n v="0.2"/>
    <n v="5.6955999999999998"/>
  </r>
  <r>
    <n v="613"/>
    <s v="CA-2016-121223"/>
    <x v="108"/>
    <d v="2016-09-13T00:00:00"/>
    <s v="Second Class"/>
    <x v="241"/>
    <x v="241"/>
    <s v="Corporate"/>
    <s v="United States"/>
    <s v="Philadelphia"/>
    <s v="Pennsylvania"/>
    <n v="19143"/>
    <s v="East"/>
    <x v="523"/>
    <s v="Office Supplies"/>
    <s v="Paper"/>
    <x v="523"/>
    <x v="578"/>
    <n v="2"/>
    <n v="0.2"/>
    <n v="2.64"/>
  </r>
  <r>
    <n v="614"/>
    <s v="CA-2016-121223"/>
    <x v="108"/>
    <d v="2016-09-13T00:00:00"/>
    <s v="Second Class"/>
    <x v="241"/>
    <x v="241"/>
    <s v="Corporate"/>
    <s v="United States"/>
    <s v="Philadelphia"/>
    <s v="Pennsylvania"/>
    <n v="19143"/>
    <s v="East"/>
    <x v="524"/>
    <s v="Technology"/>
    <s v="Phones"/>
    <x v="524"/>
    <x v="579"/>
    <n v="9"/>
    <n v="0.4"/>
    <n v="-157.9383"/>
  </r>
  <r>
    <n v="615"/>
    <s v="CA-2017-138611"/>
    <x v="237"/>
    <d v="2017-11-17T00:00:00"/>
    <s v="Second Class"/>
    <x v="242"/>
    <x v="242"/>
    <s v="Consumer"/>
    <s v="United States"/>
    <s v="Grove City"/>
    <s v="Ohio"/>
    <n v="43123"/>
    <s v="East"/>
    <x v="222"/>
    <s v="Technology"/>
    <s v="Phones"/>
    <x v="223"/>
    <x v="580"/>
    <n v="10"/>
    <n v="0.4"/>
    <n v="15.992000000000001"/>
  </r>
  <r>
    <n v="616"/>
    <s v="CA-2017-138611"/>
    <x v="237"/>
    <d v="2017-11-17T00:00:00"/>
    <s v="Second Class"/>
    <x v="242"/>
    <x v="242"/>
    <s v="Consumer"/>
    <s v="United States"/>
    <s v="Grove City"/>
    <s v="Ohio"/>
    <n v="43123"/>
    <s v="East"/>
    <x v="525"/>
    <s v="Office Supplies"/>
    <s v="Binders"/>
    <x v="525"/>
    <x v="581"/>
    <n v="2"/>
    <n v="0.7"/>
    <n v="-2.7968000000000002"/>
  </r>
  <r>
    <n v="617"/>
    <s v="CA-2017-117947"/>
    <x v="238"/>
    <d v="2017-08-23T00:00:00"/>
    <s v="Second Class"/>
    <x v="243"/>
    <x v="243"/>
    <s v="Corporate"/>
    <s v="United States"/>
    <s v="New York City"/>
    <s v="New York"/>
    <n v="10011"/>
    <s v="East"/>
    <x v="526"/>
    <s v="Furniture"/>
    <s v="Furnishings"/>
    <x v="526"/>
    <x v="582"/>
    <n v="2"/>
    <n v="0"/>
    <n v="15.7872"/>
  </r>
  <r>
    <n v="618"/>
    <s v="CA-2017-117947"/>
    <x v="238"/>
    <d v="2017-08-23T00:00:00"/>
    <s v="Second Class"/>
    <x v="243"/>
    <x v="243"/>
    <s v="Corporate"/>
    <s v="United States"/>
    <s v="New York City"/>
    <s v="New York"/>
    <n v="10011"/>
    <s v="East"/>
    <x v="527"/>
    <s v="Furniture"/>
    <s v="Furnishings"/>
    <x v="527"/>
    <x v="583"/>
    <n v="2"/>
    <n v="0"/>
    <n v="3.0813999999999999"/>
  </r>
  <r>
    <n v="619"/>
    <s v="CA-2017-117947"/>
    <x v="238"/>
    <d v="2017-08-23T00:00:00"/>
    <s v="Second Class"/>
    <x v="243"/>
    <x v="243"/>
    <s v="Corporate"/>
    <s v="United States"/>
    <s v="New York City"/>
    <s v="New York"/>
    <n v="10011"/>
    <s v="East"/>
    <x v="528"/>
    <s v="Office Supplies"/>
    <s v="Binders"/>
    <x v="528"/>
    <x v="584"/>
    <n v="9"/>
    <n v="0.2"/>
    <n v="33.57"/>
  </r>
  <r>
    <n v="620"/>
    <s v="CA-2017-117947"/>
    <x v="238"/>
    <d v="2017-08-23T00:00:00"/>
    <s v="Second Class"/>
    <x v="243"/>
    <x v="243"/>
    <s v="Corporate"/>
    <s v="United States"/>
    <s v="New York City"/>
    <s v="New York"/>
    <n v="10011"/>
    <s v="East"/>
    <x v="529"/>
    <s v="Technology"/>
    <s v="Phones"/>
    <x v="529"/>
    <x v="585"/>
    <n v="1"/>
    <n v="0"/>
    <n v="10.9939"/>
  </r>
  <r>
    <n v="621"/>
    <s v="CA-2017-117947"/>
    <x v="238"/>
    <d v="2017-08-23T00:00:00"/>
    <s v="Second Class"/>
    <x v="243"/>
    <x v="243"/>
    <s v="Corporate"/>
    <s v="United States"/>
    <s v="New York City"/>
    <s v="New York"/>
    <n v="10011"/>
    <s v="East"/>
    <x v="138"/>
    <s v="Furniture"/>
    <s v="Furnishings"/>
    <x v="139"/>
    <x v="586"/>
    <n v="3"/>
    <n v="0"/>
    <n v="27.286200000000001"/>
  </r>
  <r>
    <n v="622"/>
    <s v="US-2014-111171"/>
    <x v="58"/>
    <d v="2014-12-31T00:00:00"/>
    <s v="Standard Class"/>
    <x v="244"/>
    <x v="244"/>
    <s v="Consumer"/>
    <s v="United States"/>
    <s v="Chicago"/>
    <s v="Illinois"/>
    <n v="60610"/>
    <s v="Central"/>
    <x v="530"/>
    <s v="Office Supplies"/>
    <s v="Binders"/>
    <x v="530"/>
    <x v="587"/>
    <n v="5"/>
    <n v="0.8"/>
    <n v="-14.773"/>
  </r>
  <r>
    <n v="623"/>
    <s v="CA-2015-138009"/>
    <x v="239"/>
    <d v="2015-12-03T00:00:00"/>
    <s v="Standard Class"/>
    <x v="245"/>
    <x v="245"/>
    <s v="Corporate"/>
    <s v="United States"/>
    <s v="Dearborn"/>
    <s v="Michigan"/>
    <n v="48126"/>
    <s v="Central"/>
    <x v="531"/>
    <s v="Furniture"/>
    <s v="Chairs"/>
    <x v="531"/>
    <x v="85"/>
    <n v="2"/>
    <n v="0"/>
    <n v="87.568399999999997"/>
  </r>
  <r>
    <n v="624"/>
    <s v="CA-2015-138009"/>
    <x v="239"/>
    <d v="2015-12-03T00:00:00"/>
    <s v="Standard Class"/>
    <x v="245"/>
    <x v="245"/>
    <s v="Corporate"/>
    <s v="United States"/>
    <s v="Dearborn"/>
    <s v="Michigan"/>
    <n v="48126"/>
    <s v="Central"/>
    <x v="532"/>
    <s v="Office Supplies"/>
    <s v="Appliances"/>
    <x v="532"/>
    <x v="588"/>
    <n v="5"/>
    <n v="0.1"/>
    <n v="178.90100000000001"/>
  </r>
  <r>
    <n v="625"/>
    <s v="CA-2015-138009"/>
    <x v="239"/>
    <d v="2015-12-03T00:00:00"/>
    <s v="Standard Class"/>
    <x v="245"/>
    <x v="245"/>
    <s v="Corporate"/>
    <s v="United States"/>
    <s v="Dearborn"/>
    <s v="Michigan"/>
    <n v="48126"/>
    <s v="Central"/>
    <x v="533"/>
    <s v="Office Supplies"/>
    <s v="Storage"/>
    <x v="533"/>
    <x v="589"/>
    <n v="4"/>
    <n v="0"/>
    <n v="130.87"/>
  </r>
  <r>
    <n v="626"/>
    <s v="CA-2015-138009"/>
    <x v="239"/>
    <d v="2015-12-03T00:00:00"/>
    <s v="Standard Class"/>
    <x v="245"/>
    <x v="245"/>
    <s v="Corporate"/>
    <s v="United States"/>
    <s v="Dearborn"/>
    <s v="Michigan"/>
    <n v="48126"/>
    <s v="Central"/>
    <x v="30"/>
    <s v="Office Supplies"/>
    <s v="Art"/>
    <x v="30"/>
    <x v="590"/>
    <n v="9"/>
    <n v="0"/>
    <n v="46.927799999999998"/>
  </r>
  <r>
    <n v="627"/>
    <s v="CA-2017-163020"/>
    <x v="175"/>
    <d v="2017-09-19T00:00:00"/>
    <s v="Standard Class"/>
    <x v="246"/>
    <x v="246"/>
    <s v="Home Office"/>
    <s v="United States"/>
    <s v="New York City"/>
    <s v="New York"/>
    <n v="10009"/>
    <s v="East"/>
    <x v="534"/>
    <s v="Furniture"/>
    <s v="Furnishings"/>
    <x v="534"/>
    <x v="591"/>
    <n v="7"/>
    <n v="0"/>
    <n v="12.090400000000001"/>
  </r>
  <r>
    <n v="628"/>
    <s v="CA-2017-153787"/>
    <x v="240"/>
    <d v="2017-05-23T00:00:00"/>
    <s v="Standard Class"/>
    <x v="247"/>
    <x v="247"/>
    <s v="Consumer"/>
    <s v="United States"/>
    <s v="Seattle"/>
    <s v="Washington"/>
    <n v="98115"/>
    <s v="West"/>
    <x v="535"/>
    <s v="Office Supplies"/>
    <s v="Appliances"/>
    <x v="535"/>
    <x v="592"/>
    <n v="2"/>
    <n v="0"/>
    <n v="28.176400000000001"/>
  </r>
  <r>
    <n v="629"/>
    <s v="CA-2017-133431"/>
    <x v="94"/>
    <d v="2017-12-21T00:00:00"/>
    <s v="Standard Class"/>
    <x v="95"/>
    <x v="95"/>
    <s v="Consumer"/>
    <s v="United States"/>
    <s v="San Francisco"/>
    <s v="California"/>
    <n v="94122"/>
    <s v="West"/>
    <x v="536"/>
    <s v="Office Supplies"/>
    <s v="Binders"/>
    <x v="536"/>
    <x v="593"/>
    <n v="5"/>
    <n v="0.2"/>
    <n v="5.1435000000000004"/>
  </r>
  <r>
    <n v="630"/>
    <s v="CA-2017-133431"/>
    <x v="94"/>
    <d v="2017-12-21T00:00:00"/>
    <s v="Standard Class"/>
    <x v="95"/>
    <x v="95"/>
    <s v="Consumer"/>
    <s v="United States"/>
    <s v="San Francisco"/>
    <s v="California"/>
    <n v="94122"/>
    <s v="West"/>
    <x v="249"/>
    <s v="Office Supplies"/>
    <s v="Paper"/>
    <x v="250"/>
    <x v="594"/>
    <n v="3"/>
    <n v="0"/>
    <n v="6.0857999999999999"/>
  </r>
  <r>
    <n v="631"/>
    <s v="US-2016-135720"/>
    <x v="25"/>
    <d v="2016-12-13T00:00:00"/>
    <s v="Second Class"/>
    <x v="248"/>
    <x v="248"/>
    <s v="Consumer"/>
    <s v="United States"/>
    <s v="Aurora"/>
    <s v="Colorado"/>
    <n v="80013"/>
    <s v="West"/>
    <x v="537"/>
    <s v="Office Supplies"/>
    <s v="Storage"/>
    <x v="537"/>
    <x v="595"/>
    <n v="3"/>
    <n v="0.2"/>
    <n v="-51.719099999999997"/>
  </r>
  <r>
    <n v="632"/>
    <s v="US-2016-135720"/>
    <x v="25"/>
    <d v="2016-12-13T00:00:00"/>
    <s v="Second Class"/>
    <x v="248"/>
    <x v="248"/>
    <s v="Consumer"/>
    <s v="United States"/>
    <s v="Aurora"/>
    <s v="Colorado"/>
    <n v="80013"/>
    <s v="West"/>
    <x v="538"/>
    <s v="Technology"/>
    <s v="Accessories"/>
    <x v="538"/>
    <x v="596"/>
    <n v="5"/>
    <n v="0.2"/>
    <n v="29.95"/>
  </r>
  <r>
    <n v="633"/>
    <s v="US-2016-135720"/>
    <x v="25"/>
    <d v="2016-12-13T00:00:00"/>
    <s v="Second Class"/>
    <x v="248"/>
    <x v="248"/>
    <s v="Consumer"/>
    <s v="United States"/>
    <s v="Aurora"/>
    <s v="Colorado"/>
    <n v="80013"/>
    <s v="West"/>
    <x v="539"/>
    <s v="Technology"/>
    <s v="Phones"/>
    <x v="539"/>
    <x v="597"/>
    <n v="4"/>
    <n v="0.2"/>
    <n v="30.076799999999999"/>
  </r>
  <r>
    <n v="634"/>
    <s v="CA-2017-144694"/>
    <x v="241"/>
    <d v="2017-09-26T00:00:00"/>
    <s v="Second Class"/>
    <x v="205"/>
    <x v="205"/>
    <s v="Consumer"/>
    <s v="United States"/>
    <s v="Miami"/>
    <s v="Florida"/>
    <n v="33180"/>
    <s v="South"/>
    <x v="540"/>
    <s v="Technology"/>
    <s v="Accessories"/>
    <x v="540"/>
    <x v="598"/>
    <n v="3"/>
    <n v="0.2"/>
    <n v="2.4584999999999999"/>
  </r>
  <r>
    <n v="635"/>
    <s v="CA-2017-144694"/>
    <x v="241"/>
    <d v="2017-09-26T00:00:00"/>
    <s v="Second Class"/>
    <x v="205"/>
    <x v="205"/>
    <s v="Consumer"/>
    <s v="United States"/>
    <s v="Miami"/>
    <s v="Florida"/>
    <n v="33180"/>
    <s v="South"/>
    <x v="508"/>
    <s v="Office Supplies"/>
    <s v="Labels"/>
    <x v="508"/>
    <x v="599"/>
    <n v="3"/>
    <n v="0.2"/>
    <n v="85.529700000000005"/>
  </r>
  <r>
    <n v="636"/>
    <s v="CA-2015-168004"/>
    <x v="242"/>
    <d v="2015-10-09T00:00:00"/>
    <s v="Second Class"/>
    <x v="249"/>
    <x v="249"/>
    <s v="Corporate"/>
    <s v="United States"/>
    <s v="Warner Robins"/>
    <s v="Georgia"/>
    <n v="31088"/>
    <s v="South"/>
    <x v="541"/>
    <s v="Furniture"/>
    <s v="Chairs"/>
    <x v="541"/>
    <x v="600"/>
    <n v="3"/>
    <n v="0"/>
    <n v="43.223399999999998"/>
  </r>
  <r>
    <n v="637"/>
    <s v="US-2016-123470"/>
    <x v="243"/>
    <d v="2016-08-21T00:00:00"/>
    <s v="Standard Class"/>
    <x v="250"/>
    <x v="250"/>
    <s v="Consumer"/>
    <s v="United States"/>
    <s v="Aurora"/>
    <s v="Colorado"/>
    <n v="80013"/>
    <s v="West"/>
    <x v="542"/>
    <s v="Office Supplies"/>
    <s v="Binders"/>
    <x v="542"/>
    <x v="601"/>
    <n v="3"/>
    <n v="0.7"/>
    <n v="-13.8468"/>
  </r>
  <r>
    <n v="638"/>
    <s v="US-2016-123470"/>
    <x v="243"/>
    <d v="2016-08-21T00:00:00"/>
    <s v="Standard Class"/>
    <x v="250"/>
    <x v="250"/>
    <s v="Consumer"/>
    <s v="United States"/>
    <s v="Aurora"/>
    <s v="Colorado"/>
    <n v="80013"/>
    <s v="West"/>
    <x v="543"/>
    <s v="Office Supplies"/>
    <s v="Appliances"/>
    <x v="543"/>
    <x v="602"/>
    <n v="3"/>
    <n v="0.2"/>
    <n v="12.232799999999999"/>
  </r>
  <r>
    <n v="639"/>
    <s v="CA-2016-115917"/>
    <x v="244"/>
    <d v="2016-05-25T00:00:00"/>
    <s v="Standard Class"/>
    <x v="46"/>
    <x v="46"/>
    <s v="Home Office"/>
    <s v="United States"/>
    <s v="Vallejo"/>
    <s v="California"/>
    <n v="94591"/>
    <s v="West"/>
    <x v="220"/>
    <s v="Furniture"/>
    <s v="Furnishings"/>
    <x v="221"/>
    <x v="603"/>
    <n v="5"/>
    <n v="0"/>
    <n v="272.79199999999997"/>
  </r>
  <r>
    <n v="640"/>
    <s v="CA-2016-115917"/>
    <x v="244"/>
    <d v="2016-05-25T00:00:00"/>
    <s v="Standard Class"/>
    <x v="46"/>
    <x v="46"/>
    <s v="Home Office"/>
    <s v="United States"/>
    <s v="Vallejo"/>
    <s v="California"/>
    <n v="94591"/>
    <s v="West"/>
    <x v="544"/>
    <s v="Office Supplies"/>
    <s v="Binders"/>
    <x v="544"/>
    <x v="604"/>
    <n v="4"/>
    <n v="0.2"/>
    <n v="5.0128000000000004"/>
  </r>
  <r>
    <n v="641"/>
    <s v="CA-2016-147067"/>
    <x v="122"/>
    <d v="2016-12-22T00:00:00"/>
    <s v="Standard Class"/>
    <x v="251"/>
    <x v="251"/>
    <s v="Corporate"/>
    <s v="United States"/>
    <s v="Minneapolis"/>
    <s v="Minnesota"/>
    <n v="55407"/>
    <s v="Central"/>
    <x v="545"/>
    <s v="Furniture"/>
    <s v="Furnishings"/>
    <x v="545"/>
    <x v="605"/>
    <n v="3"/>
    <n v="0"/>
    <n v="6.0288000000000004"/>
  </r>
  <r>
    <n v="642"/>
    <s v="CA-2017-167913"/>
    <x v="245"/>
    <d v="2017-08-03T00:00:00"/>
    <s v="Second Class"/>
    <x v="252"/>
    <x v="252"/>
    <s v="Consumer"/>
    <s v="United States"/>
    <s v="Mission Viejo"/>
    <s v="California"/>
    <n v="92691"/>
    <s v="West"/>
    <x v="546"/>
    <s v="Office Supplies"/>
    <s v="Storage"/>
    <x v="546"/>
    <x v="606"/>
    <n v="2"/>
    <n v="0"/>
    <n v="85.903999999999996"/>
  </r>
  <r>
    <n v="643"/>
    <s v="CA-2017-167913"/>
    <x v="245"/>
    <d v="2017-08-03T00:00:00"/>
    <s v="Second Class"/>
    <x v="252"/>
    <x v="252"/>
    <s v="Consumer"/>
    <s v="United States"/>
    <s v="Mission Viejo"/>
    <s v="California"/>
    <n v="92691"/>
    <s v="West"/>
    <x v="547"/>
    <s v="Office Supplies"/>
    <s v="Labels"/>
    <x v="547"/>
    <x v="607"/>
    <n v="7"/>
    <n v="0"/>
    <n v="12.6"/>
  </r>
  <r>
    <n v="644"/>
    <s v="CA-2017-106103"/>
    <x v="193"/>
    <d v="2017-06-15T00:00:00"/>
    <s v="Standard Class"/>
    <x v="253"/>
    <x v="253"/>
    <s v="Consumer"/>
    <s v="United States"/>
    <s v="Rochester Hills"/>
    <s v="Michigan"/>
    <n v="48307"/>
    <s v="Central"/>
    <x v="217"/>
    <s v="Technology"/>
    <s v="Accessories"/>
    <x v="463"/>
    <x v="608"/>
    <n v="4"/>
    <n v="0"/>
    <n v="54.333199999999998"/>
  </r>
  <r>
    <n v="645"/>
    <s v="US-2017-127719"/>
    <x v="246"/>
    <d v="2017-07-25T00:00:00"/>
    <s v="Standard Class"/>
    <x v="69"/>
    <x v="69"/>
    <s v="Home Office"/>
    <s v="United States"/>
    <s v="Plainfield"/>
    <s v="New Jersey"/>
    <n v="7060"/>
    <s v="East"/>
    <x v="548"/>
    <s v="Office Supplies"/>
    <s v="Paper"/>
    <x v="548"/>
    <x v="90"/>
    <n v="1"/>
    <n v="0"/>
    <n v="3.1751999999999998"/>
  </r>
  <r>
    <n v="646"/>
    <s v="CA-2017-126221"/>
    <x v="247"/>
    <d v="2018-01-05T00:00:00"/>
    <s v="Standard Class"/>
    <x v="254"/>
    <x v="254"/>
    <s v="Home Office"/>
    <s v="United States"/>
    <s v="Columbus"/>
    <s v="Indiana"/>
    <n v="47201"/>
    <s v="Central"/>
    <x v="549"/>
    <s v="Office Supplies"/>
    <s v="Appliances"/>
    <x v="549"/>
    <x v="609"/>
    <n v="2"/>
    <n v="0"/>
    <n v="56.511000000000003"/>
  </r>
  <r>
    <n v="647"/>
    <s v="CA-2016-103947"/>
    <x v="178"/>
    <d v="2016-04-08T00:00:00"/>
    <s v="Standard Class"/>
    <x v="121"/>
    <x v="121"/>
    <s v="Corporate"/>
    <s v="United States"/>
    <s v="Sierra Vista"/>
    <s v="Arizona"/>
    <n v="85635"/>
    <s v="West"/>
    <x v="550"/>
    <s v="Office Supplies"/>
    <s v="Fasteners"/>
    <x v="128"/>
    <x v="610"/>
    <n v="5"/>
    <n v="0.2"/>
    <n v="9.8625000000000007"/>
  </r>
  <r>
    <n v="648"/>
    <s v="CA-2016-103947"/>
    <x v="178"/>
    <d v="2016-04-08T00:00:00"/>
    <s v="Standard Class"/>
    <x v="121"/>
    <x v="121"/>
    <s v="Corporate"/>
    <s v="United States"/>
    <s v="Sierra Vista"/>
    <s v="Arizona"/>
    <n v="85635"/>
    <s v="West"/>
    <x v="551"/>
    <s v="Office Supplies"/>
    <s v="Appliances"/>
    <x v="550"/>
    <x v="611"/>
    <n v="2"/>
    <n v="0.2"/>
    <n v="3.0144000000000002"/>
  </r>
  <r>
    <n v="649"/>
    <s v="CA-2016-160745"/>
    <x v="25"/>
    <d v="2016-12-16T00:00:00"/>
    <s v="Second Class"/>
    <x v="255"/>
    <x v="255"/>
    <s v="Corporate"/>
    <s v="United States"/>
    <s v="Vancouver"/>
    <s v="Washington"/>
    <n v="98661"/>
    <s v="West"/>
    <x v="345"/>
    <s v="Furniture"/>
    <s v="Furnishings"/>
    <x v="345"/>
    <x v="612"/>
    <n v="4"/>
    <n v="0"/>
    <n v="6.0679999999999996"/>
  </r>
  <r>
    <n v="650"/>
    <s v="CA-2016-160745"/>
    <x v="25"/>
    <d v="2016-12-16T00:00:00"/>
    <s v="Second Class"/>
    <x v="255"/>
    <x v="255"/>
    <s v="Corporate"/>
    <s v="United States"/>
    <s v="Vancouver"/>
    <s v="Washington"/>
    <n v="98661"/>
    <s v="West"/>
    <x v="172"/>
    <s v="Technology"/>
    <s v="Phones"/>
    <x v="173"/>
    <x v="214"/>
    <n v="3"/>
    <n v="0.2"/>
    <n v="22.6782"/>
  </r>
  <r>
    <n v="651"/>
    <s v="CA-2016-160745"/>
    <x v="25"/>
    <d v="2016-12-16T00:00:00"/>
    <s v="Second Class"/>
    <x v="255"/>
    <x v="255"/>
    <s v="Corporate"/>
    <s v="United States"/>
    <s v="Vancouver"/>
    <s v="Washington"/>
    <n v="98661"/>
    <s v="West"/>
    <x v="552"/>
    <s v="Technology"/>
    <s v="Accessories"/>
    <x v="551"/>
    <x v="613"/>
    <n v="4"/>
    <n v="0"/>
    <n v="31.6"/>
  </r>
  <r>
    <n v="652"/>
    <s v="CA-2016-132661"/>
    <x v="248"/>
    <d v="2016-10-29T00:00:00"/>
    <s v="Standard Class"/>
    <x v="256"/>
    <x v="256"/>
    <s v="Home Office"/>
    <s v="United States"/>
    <s v="New York City"/>
    <s v="New York"/>
    <n v="10024"/>
    <s v="East"/>
    <x v="67"/>
    <s v="Office Supplies"/>
    <s v="Paper"/>
    <x v="67"/>
    <x v="614"/>
    <n v="10"/>
    <n v="0"/>
    <n v="178.31800000000001"/>
  </r>
  <r>
    <n v="653"/>
    <s v="CA-2017-140844"/>
    <x v="249"/>
    <d v="2017-06-23T00:00:00"/>
    <s v="Standard Class"/>
    <x v="153"/>
    <x v="153"/>
    <s v="Corporate"/>
    <s v="United States"/>
    <s v="New York City"/>
    <s v="New York"/>
    <n v="10035"/>
    <s v="East"/>
    <x v="62"/>
    <s v="Office Supplies"/>
    <s v="Paper"/>
    <x v="62"/>
    <x v="615"/>
    <n v="2"/>
    <n v="0"/>
    <n v="45.9754"/>
  </r>
  <r>
    <n v="654"/>
    <s v="CA-2017-140844"/>
    <x v="249"/>
    <d v="2017-06-23T00:00:00"/>
    <s v="Standard Class"/>
    <x v="153"/>
    <x v="153"/>
    <s v="Corporate"/>
    <s v="United States"/>
    <s v="New York City"/>
    <s v="New York"/>
    <n v="10035"/>
    <s v="East"/>
    <x v="553"/>
    <s v="Technology"/>
    <s v="Accessories"/>
    <x v="552"/>
    <x v="616"/>
    <n v="8"/>
    <n v="0"/>
    <n v="10.311999999999999"/>
  </r>
  <r>
    <n v="655"/>
    <s v="CA-2016-137239"/>
    <x v="250"/>
    <d v="2016-08-28T00:00:00"/>
    <s v="Standard Class"/>
    <x v="257"/>
    <x v="257"/>
    <s v="Consumer"/>
    <s v="United States"/>
    <s v="Columbus"/>
    <s v="Ohio"/>
    <n v="43229"/>
    <s v="East"/>
    <x v="554"/>
    <s v="Office Supplies"/>
    <s v="Appliances"/>
    <x v="553"/>
    <x v="617"/>
    <n v="2"/>
    <n v="0.2"/>
    <n v="8.5164000000000009"/>
  </r>
  <r>
    <n v="656"/>
    <s v="CA-2016-137239"/>
    <x v="250"/>
    <d v="2016-08-28T00:00:00"/>
    <s v="Standard Class"/>
    <x v="257"/>
    <x v="257"/>
    <s v="Consumer"/>
    <s v="United States"/>
    <s v="Columbus"/>
    <s v="Ohio"/>
    <n v="43229"/>
    <s v="East"/>
    <x v="555"/>
    <s v="Office Supplies"/>
    <s v="Binders"/>
    <x v="554"/>
    <x v="618"/>
    <n v="2"/>
    <n v="0.7"/>
    <n v="-2.6543999999999999"/>
  </r>
  <r>
    <n v="657"/>
    <s v="CA-2016-137239"/>
    <x v="250"/>
    <d v="2016-08-28T00:00:00"/>
    <s v="Standard Class"/>
    <x v="257"/>
    <x v="257"/>
    <s v="Consumer"/>
    <s v="United States"/>
    <s v="Columbus"/>
    <s v="Ohio"/>
    <n v="43229"/>
    <s v="East"/>
    <x v="556"/>
    <s v="Office Supplies"/>
    <s v="Envelopes"/>
    <x v="555"/>
    <x v="619"/>
    <n v="2"/>
    <n v="0.2"/>
    <n v="45.322200000000002"/>
  </r>
  <r>
    <n v="658"/>
    <s v="US-2016-156097"/>
    <x v="251"/>
    <d v="2016-09-19T00:00:00"/>
    <s v="Same Day"/>
    <x v="258"/>
    <x v="258"/>
    <s v="Home Office"/>
    <s v="United States"/>
    <s v="Aurora"/>
    <s v="Illinois"/>
    <n v="60505"/>
    <s v="Central"/>
    <x v="445"/>
    <s v="Furniture"/>
    <s v="Chairs"/>
    <x v="445"/>
    <x v="620"/>
    <n v="2"/>
    <n v="0.3"/>
    <n v="-50.097999999999999"/>
  </r>
  <r>
    <n v="659"/>
    <s v="US-2016-156097"/>
    <x v="251"/>
    <d v="2016-09-19T00:00:00"/>
    <s v="Same Day"/>
    <x v="258"/>
    <x v="258"/>
    <s v="Home Office"/>
    <s v="United States"/>
    <s v="Aurora"/>
    <s v="Illinois"/>
    <n v="60505"/>
    <s v="Central"/>
    <x v="68"/>
    <s v="Office Supplies"/>
    <s v="Binders"/>
    <x v="68"/>
    <x v="621"/>
    <n v="2"/>
    <n v="0.8"/>
    <n v="-3.4620000000000002"/>
  </r>
  <r>
    <n v="660"/>
    <s v="CA-2015-146563"/>
    <x v="252"/>
    <d v="2015-08-28T00:00:00"/>
    <s v="Standard Class"/>
    <x v="90"/>
    <x v="90"/>
    <s v="Consumer"/>
    <s v="United States"/>
    <s v="Arlington"/>
    <s v="Texas"/>
    <n v="76017"/>
    <s v="Central"/>
    <x v="518"/>
    <s v="Office Supplies"/>
    <s v="Storage"/>
    <x v="518"/>
    <x v="622"/>
    <n v="7"/>
    <n v="0.2"/>
    <n v="124.929"/>
  </r>
  <r>
    <n v="661"/>
    <s v="CA-2015-146563"/>
    <x v="252"/>
    <d v="2015-08-28T00:00:00"/>
    <s v="Standard Class"/>
    <x v="90"/>
    <x v="90"/>
    <s v="Consumer"/>
    <s v="United States"/>
    <s v="Arlington"/>
    <s v="Texas"/>
    <n v="76017"/>
    <s v="Central"/>
    <x v="557"/>
    <s v="Office Supplies"/>
    <s v="Storage"/>
    <x v="556"/>
    <x v="623"/>
    <n v="14"/>
    <n v="0.2"/>
    <n v="-135.76499999999999"/>
  </r>
  <r>
    <n v="662"/>
    <s v="CA-2015-146563"/>
    <x v="252"/>
    <d v="2015-08-28T00:00:00"/>
    <s v="Standard Class"/>
    <x v="90"/>
    <x v="90"/>
    <s v="Consumer"/>
    <s v="United States"/>
    <s v="Arlington"/>
    <s v="Texas"/>
    <n v="76017"/>
    <s v="Central"/>
    <x v="114"/>
    <s v="Furniture"/>
    <s v="Tables"/>
    <x v="114"/>
    <x v="624"/>
    <n v="5"/>
    <n v="0.3"/>
    <n v="-118.12949999999999"/>
  </r>
  <r>
    <n v="663"/>
    <s v="CA-2015-146563"/>
    <x v="252"/>
    <d v="2015-08-28T00:00:00"/>
    <s v="Standard Class"/>
    <x v="90"/>
    <x v="90"/>
    <s v="Consumer"/>
    <s v="United States"/>
    <s v="Arlington"/>
    <s v="Texas"/>
    <n v="76017"/>
    <s v="Central"/>
    <x v="109"/>
    <s v="Office Supplies"/>
    <s v="Binders"/>
    <x v="109"/>
    <x v="625"/>
    <n v="3"/>
    <n v="0.8"/>
    <n v="-4.2222"/>
  </r>
  <r>
    <n v="664"/>
    <s v="CA-2016-123666"/>
    <x v="253"/>
    <d v="2016-03-30T00:00:00"/>
    <s v="Standard Class"/>
    <x v="259"/>
    <x v="259"/>
    <s v="Corporate"/>
    <s v="United States"/>
    <s v="New York City"/>
    <s v="New York"/>
    <n v="10011"/>
    <s v="East"/>
    <x v="196"/>
    <s v="Office Supplies"/>
    <s v="Storage"/>
    <x v="197"/>
    <x v="626"/>
    <n v="5"/>
    <n v="0"/>
    <n v="18.398"/>
  </r>
  <r>
    <n v="665"/>
    <s v="CA-2016-143308"/>
    <x v="254"/>
    <d v="2016-11-04T00:00:00"/>
    <s v="Same Day"/>
    <x v="116"/>
    <x v="116"/>
    <s v="Consumer"/>
    <s v="United States"/>
    <s v="Louisville"/>
    <s v="Kentucky"/>
    <n v="40214"/>
    <s v="South"/>
    <x v="110"/>
    <s v="Office Supplies"/>
    <s v="Fasteners"/>
    <x v="110"/>
    <x v="627"/>
    <n v="3"/>
    <n v="0"/>
    <n v="5.2625999999999999"/>
  </r>
  <r>
    <n v="666"/>
    <s v="CA-2017-132682"/>
    <x v="110"/>
    <d v="2017-06-10T00:00:00"/>
    <s v="Second Class"/>
    <x v="260"/>
    <x v="260"/>
    <s v="Corporate"/>
    <s v="United States"/>
    <s v="Dallas"/>
    <s v="Texas"/>
    <n v="75081"/>
    <s v="Central"/>
    <x v="558"/>
    <s v="Office Supplies"/>
    <s v="Supplies"/>
    <x v="557"/>
    <x v="628"/>
    <n v="3"/>
    <n v="0.2"/>
    <n v="2.0790000000000002"/>
  </r>
  <r>
    <n v="667"/>
    <s v="CA-2017-132682"/>
    <x v="110"/>
    <d v="2017-06-10T00:00:00"/>
    <s v="Second Class"/>
    <x v="260"/>
    <x v="260"/>
    <s v="Corporate"/>
    <s v="United States"/>
    <s v="Dallas"/>
    <s v="Texas"/>
    <n v="75081"/>
    <s v="Central"/>
    <x v="258"/>
    <s v="Office Supplies"/>
    <s v="Paper"/>
    <x v="33"/>
    <x v="629"/>
    <n v="3"/>
    <n v="0.2"/>
    <n v="28.706399999999999"/>
  </r>
  <r>
    <n v="668"/>
    <s v="CA-2017-132682"/>
    <x v="110"/>
    <d v="2017-06-10T00:00:00"/>
    <s v="Second Class"/>
    <x v="260"/>
    <x v="260"/>
    <s v="Corporate"/>
    <s v="United States"/>
    <s v="Dallas"/>
    <s v="Texas"/>
    <n v="75081"/>
    <s v="Central"/>
    <x v="559"/>
    <s v="Technology"/>
    <s v="Phones"/>
    <x v="558"/>
    <x v="630"/>
    <n v="3"/>
    <n v="0.2"/>
    <n v="28.618200000000002"/>
  </r>
  <r>
    <n v="669"/>
    <s v="CA-2014-156314"/>
    <x v="163"/>
    <d v="2014-12-26T00:00:00"/>
    <s v="First Class"/>
    <x v="261"/>
    <x v="261"/>
    <s v="Consumer"/>
    <s v="United States"/>
    <s v="Cleveland"/>
    <s v="Ohio"/>
    <n v="44105"/>
    <s v="East"/>
    <x v="560"/>
    <s v="Furniture"/>
    <s v="Furnishings"/>
    <x v="559"/>
    <x v="631"/>
    <n v="5"/>
    <n v="0.2"/>
    <n v="8.7285000000000004"/>
  </r>
  <r>
    <n v="670"/>
    <s v="US-2017-106663"/>
    <x v="255"/>
    <d v="2017-06-13T00:00:00"/>
    <s v="Standard Class"/>
    <x v="246"/>
    <x v="246"/>
    <s v="Home Office"/>
    <s v="United States"/>
    <s v="Chicago"/>
    <s v="Illinois"/>
    <n v="60653"/>
    <s v="Central"/>
    <x v="561"/>
    <s v="Furniture"/>
    <s v="Furnishings"/>
    <x v="560"/>
    <x v="112"/>
    <n v="3"/>
    <n v="0.6"/>
    <n v="-14.3856"/>
  </r>
  <r>
    <n v="671"/>
    <s v="US-2017-106663"/>
    <x v="255"/>
    <d v="2017-06-13T00:00:00"/>
    <s v="Standard Class"/>
    <x v="246"/>
    <x v="246"/>
    <s v="Home Office"/>
    <s v="United States"/>
    <s v="Chicago"/>
    <s v="Illinois"/>
    <n v="60653"/>
    <s v="Central"/>
    <x v="562"/>
    <s v="Furniture"/>
    <s v="Tables"/>
    <x v="561"/>
    <x v="632"/>
    <n v="1"/>
    <n v="0.5"/>
    <n v="-71.890500000000003"/>
  </r>
  <r>
    <n v="672"/>
    <s v="US-2017-106663"/>
    <x v="255"/>
    <d v="2017-06-13T00:00:00"/>
    <s v="Standard Class"/>
    <x v="246"/>
    <x v="246"/>
    <s v="Home Office"/>
    <s v="United States"/>
    <s v="Chicago"/>
    <s v="Illinois"/>
    <n v="60653"/>
    <s v="Central"/>
    <x v="126"/>
    <s v="Office Supplies"/>
    <s v="Paper"/>
    <x v="562"/>
    <x v="633"/>
    <n v="8"/>
    <n v="0.2"/>
    <n v="11.36"/>
  </r>
  <r>
    <n v="673"/>
    <s v="CA-2017-111178"/>
    <x v="140"/>
    <d v="2017-06-22T00:00:00"/>
    <s v="Standard Class"/>
    <x v="143"/>
    <x v="143"/>
    <s v="Consumer"/>
    <s v="United States"/>
    <s v="Quincy"/>
    <s v="Illinois"/>
    <n v="62301"/>
    <s v="Central"/>
    <x v="563"/>
    <s v="Office Supplies"/>
    <s v="Art"/>
    <x v="563"/>
    <x v="634"/>
    <n v="5"/>
    <n v="0.2"/>
    <n v="1.7115"/>
  </r>
  <r>
    <n v="674"/>
    <s v="CA-2017-130351"/>
    <x v="256"/>
    <d v="2017-12-08T00:00:00"/>
    <s v="First Class"/>
    <x v="262"/>
    <x v="262"/>
    <s v="Consumer"/>
    <s v="United States"/>
    <s v="Columbus"/>
    <s v="Indiana"/>
    <n v="47201"/>
    <s v="Central"/>
    <x v="564"/>
    <s v="Office Supplies"/>
    <s v="Appliances"/>
    <x v="564"/>
    <x v="635"/>
    <n v="3"/>
    <n v="0"/>
    <n v="16.588799999999999"/>
  </r>
  <r>
    <n v="675"/>
    <s v="CA-2017-130351"/>
    <x v="256"/>
    <d v="2017-12-08T00:00:00"/>
    <s v="First Class"/>
    <x v="262"/>
    <x v="262"/>
    <s v="Consumer"/>
    <s v="United States"/>
    <s v="Columbus"/>
    <s v="Indiana"/>
    <n v="47201"/>
    <s v="Central"/>
    <x v="565"/>
    <s v="Office Supplies"/>
    <s v="Paper"/>
    <x v="565"/>
    <x v="636"/>
    <n v="5"/>
    <n v="0"/>
    <n v="17.504999999999999"/>
  </r>
  <r>
    <n v="676"/>
    <s v="CA-2017-130351"/>
    <x v="256"/>
    <d v="2017-12-08T00:00:00"/>
    <s v="First Class"/>
    <x v="262"/>
    <x v="262"/>
    <s v="Consumer"/>
    <s v="United States"/>
    <s v="Columbus"/>
    <s v="Indiana"/>
    <n v="47201"/>
    <s v="Central"/>
    <x v="217"/>
    <s v="Technology"/>
    <s v="Accessories"/>
    <x v="463"/>
    <x v="637"/>
    <n v="3"/>
    <n v="0"/>
    <n v="40.749899999999997"/>
  </r>
  <r>
    <n v="677"/>
    <s v="US-2017-119438"/>
    <x v="257"/>
    <d v="2017-03-23T00:00:00"/>
    <s v="Standard Class"/>
    <x v="263"/>
    <x v="263"/>
    <s v="Consumer"/>
    <s v="United States"/>
    <s v="Tyler"/>
    <s v="Texas"/>
    <n v="75701"/>
    <s v="Central"/>
    <x v="566"/>
    <s v="Office Supplies"/>
    <s v="Appliances"/>
    <x v="566"/>
    <x v="638"/>
    <n v="3"/>
    <n v="0.8"/>
    <n v="-7.3920000000000003"/>
  </r>
  <r>
    <n v="678"/>
    <s v="US-2017-119438"/>
    <x v="257"/>
    <d v="2017-03-23T00:00:00"/>
    <s v="Standard Class"/>
    <x v="263"/>
    <x v="263"/>
    <s v="Consumer"/>
    <s v="United States"/>
    <s v="Tyler"/>
    <s v="Texas"/>
    <n v="75701"/>
    <s v="Central"/>
    <x v="567"/>
    <s v="Technology"/>
    <s v="Accessories"/>
    <x v="567"/>
    <x v="639"/>
    <n v="3"/>
    <n v="0.2"/>
    <n v="4.5201000000000002"/>
  </r>
  <r>
    <n v="679"/>
    <s v="US-2017-119438"/>
    <x v="257"/>
    <d v="2017-03-23T00:00:00"/>
    <s v="Standard Class"/>
    <x v="263"/>
    <x v="263"/>
    <s v="Consumer"/>
    <s v="United States"/>
    <s v="Tyler"/>
    <s v="Texas"/>
    <n v="75701"/>
    <s v="Central"/>
    <x v="568"/>
    <s v="Furniture"/>
    <s v="Furnishings"/>
    <x v="568"/>
    <x v="640"/>
    <n v="3"/>
    <n v="0.6"/>
    <n v="-41.262"/>
  </r>
  <r>
    <n v="680"/>
    <s v="US-2017-119438"/>
    <x v="257"/>
    <d v="2017-03-23T00:00:00"/>
    <s v="Standard Class"/>
    <x v="263"/>
    <x v="263"/>
    <s v="Consumer"/>
    <s v="United States"/>
    <s v="Tyler"/>
    <s v="Texas"/>
    <n v="75701"/>
    <s v="Central"/>
    <x v="569"/>
    <s v="Office Supplies"/>
    <s v="Binders"/>
    <x v="569"/>
    <x v="641"/>
    <n v="3"/>
    <n v="0.8"/>
    <n v="-320.23950000000002"/>
  </r>
  <r>
    <n v="681"/>
    <s v="CA-2016-164511"/>
    <x v="258"/>
    <d v="2016-11-24T00:00:00"/>
    <s v="Standard Class"/>
    <x v="264"/>
    <x v="264"/>
    <s v="Consumer"/>
    <s v="United States"/>
    <s v="New York City"/>
    <s v="New York"/>
    <n v="10024"/>
    <s v="East"/>
    <x v="570"/>
    <s v="Office Supplies"/>
    <s v="Binders"/>
    <x v="570"/>
    <x v="642"/>
    <n v="3"/>
    <n v="0.2"/>
    <n v="4.6643999999999997"/>
  </r>
  <r>
    <n v="682"/>
    <s v="CA-2016-164511"/>
    <x v="258"/>
    <d v="2016-11-24T00:00:00"/>
    <s v="Standard Class"/>
    <x v="264"/>
    <x v="264"/>
    <s v="Consumer"/>
    <s v="United States"/>
    <s v="New York City"/>
    <s v="New York"/>
    <n v="10024"/>
    <s v="East"/>
    <x v="571"/>
    <s v="Office Supplies"/>
    <s v="Storage"/>
    <x v="571"/>
    <x v="643"/>
    <n v="2"/>
    <n v="0"/>
    <n v="2.5983999999999998"/>
  </r>
  <r>
    <n v="683"/>
    <s v="CA-2016-164511"/>
    <x v="258"/>
    <d v="2016-11-24T00:00:00"/>
    <s v="Standard Class"/>
    <x v="264"/>
    <x v="264"/>
    <s v="Consumer"/>
    <s v="United States"/>
    <s v="New York City"/>
    <s v="New York"/>
    <n v="10024"/>
    <s v="East"/>
    <x v="456"/>
    <s v="Office Supplies"/>
    <s v="Storage"/>
    <x v="457"/>
    <x v="644"/>
    <n v="4"/>
    <n v="0"/>
    <n v="18.521999999999998"/>
  </r>
  <r>
    <n v="684"/>
    <s v="US-2017-168116"/>
    <x v="259"/>
    <d v="2017-11-04T00:00:00"/>
    <s v="Same Day"/>
    <x v="265"/>
    <x v="265"/>
    <s v="Corporate"/>
    <s v="United States"/>
    <s v="Burlington"/>
    <s v="North Carolina"/>
    <n v="27217"/>
    <s v="South"/>
    <x v="572"/>
    <s v="Technology"/>
    <s v="Machines"/>
    <x v="572"/>
    <x v="645"/>
    <n v="4"/>
    <n v="0.5"/>
    <n v="-3839.9904000000001"/>
  </r>
  <r>
    <n v="685"/>
    <s v="US-2017-168116"/>
    <x v="259"/>
    <d v="2017-11-04T00:00:00"/>
    <s v="Same Day"/>
    <x v="265"/>
    <x v="265"/>
    <s v="Corporate"/>
    <s v="United States"/>
    <s v="Burlington"/>
    <s v="North Carolina"/>
    <n v="27217"/>
    <s v="South"/>
    <x v="549"/>
    <s v="Office Supplies"/>
    <s v="Appliances"/>
    <x v="549"/>
    <x v="646"/>
    <n v="2"/>
    <n v="0.2"/>
    <n v="14.651"/>
  </r>
  <r>
    <n v="686"/>
    <s v="CA-2014-157784"/>
    <x v="260"/>
    <d v="2014-07-08T00:00:00"/>
    <s v="First Class"/>
    <x v="266"/>
    <x v="266"/>
    <s v="Consumer"/>
    <s v="United States"/>
    <s v="Jackson"/>
    <s v="Mississippi"/>
    <n v="39212"/>
    <s v="South"/>
    <x v="331"/>
    <s v="Technology"/>
    <s v="Accessories"/>
    <x v="331"/>
    <x v="647"/>
    <n v="3"/>
    <n v="0"/>
    <n v="163.18979999999999"/>
  </r>
  <r>
    <n v="687"/>
    <s v="CA-2014-157784"/>
    <x v="260"/>
    <d v="2014-07-08T00:00:00"/>
    <s v="First Class"/>
    <x v="266"/>
    <x v="266"/>
    <s v="Consumer"/>
    <s v="United States"/>
    <s v="Jackson"/>
    <s v="Mississippi"/>
    <n v="39212"/>
    <s v="South"/>
    <x v="573"/>
    <s v="Office Supplies"/>
    <s v="Labels"/>
    <x v="573"/>
    <x v="2"/>
    <n v="2"/>
    <n v="0"/>
    <n v="6.8714000000000004"/>
  </r>
  <r>
    <n v="688"/>
    <s v="CA-2014-157784"/>
    <x v="260"/>
    <d v="2014-07-08T00:00:00"/>
    <s v="First Class"/>
    <x v="266"/>
    <x v="266"/>
    <s v="Consumer"/>
    <s v="United States"/>
    <s v="Jackson"/>
    <s v="Mississippi"/>
    <n v="39212"/>
    <s v="South"/>
    <x v="88"/>
    <s v="Office Supplies"/>
    <s v="Paper"/>
    <x v="88"/>
    <x v="537"/>
    <n v="3"/>
    <n v="0"/>
    <n v="9.3312000000000008"/>
  </r>
  <r>
    <n v="689"/>
    <s v="CA-2017-161480"/>
    <x v="53"/>
    <d v="2017-12-29T00:00:00"/>
    <s v="Standard Class"/>
    <x v="267"/>
    <x v="267"/>
    <s v="Consumer"/>
    <s v="United States"/>
    <s v="New York City"/>
    <s v="New York"/>
    <n v="10035"/>
    <s v="East"/>
    <x v="574"/>
    <s v="Furniture"/>
    <s v="Bookcases"/>
    <x v="574"/>
    <x v="648"/>
    <n v="2"/>
    <n v="0.2"/>
    <n v="4.7995999999999999"/>
  </r>
  <r>
    <n v="690"/>
    <s v="US-2014-117135"/>
    <x v="261"/>
    <d v="2014-06-23T00:00:00"/>
    <s v="Second Class"/>
    <x v="268"/>
    <x v="268"/>
    <s v="Consumer"/>
    <s v="United States"/>
    <s v="Waynesboro"/>
    <s v="Virginia"/>
    <n v="22980"/>
    <s v="South"/>
    <x v="575"/>
    <s v="Furniture"/>
    <s v="Furnishings"/>
    <x v="575"/>
    <x v="649"/>
    <n v="1"/>
    <n v="0"/>
    <n v="14.561400000000001"/>
  </r>
  <r>
    <n v="691"/>
    <s v="US-2014-117135"/>
    <x v="261"/>
    <d v="2014-06-23T00:00:00"/>
    <s v="Second Class"/>
    <x v="268"/>
    <x v="268"/>
    <s v="Consumer"/>
    <s v="United States"/>
    <s v="Waynesboro"/>
    <s v="Virginia"/>
    <n v="22980"/>
    <s v="South"/>
    <x v="11"/>
    <s v="Technology"/>
    <s v="Phones"/>
    <x v="11"/>
    <x v="650"/>
    <n v="1"/>
    <n v="0"/>
    <n v="74.053200000000004"/>
  </r>
  <r>
    <n v="692"/>
    <s v="US-2014-117135"/>
    <x v="261"/>
    <d v="2014-06-23T00:00:00"/>
    <s v="Second Class"/>
    <x v="268"/>
    <x v="268"/>
    <s v="Consumer"/>
    <s v="United States"/>
    <s v="Waynesboro"/>
    <s v="Virginia"/>
    <n v="22980"/>
    <s v="South"/>
    <x v="576"/>
    <s v="Office Supplies"/>
    <s v="Storage"/>
    <x v="576"/>
    <x v="651"/>
    <n v="3"/>
    <n v="0"/>
    <n v="10.315200000000001"/>
  </r>
  <r>
    <n v="693"/>
    <s v="CA-2015-131534"/>
    <x v="262"/>
    <d v="2015-04-02T00:00:00"/>
    <s v="Standard Class"/>
    <x v="269"/>
    <x v="269"/>
    <s v="Consumer"/>
    <s v="United States"/>
    <s v="Los Angeles"/>
    <s v="California"/>
    <n v="90036"/>
    <s v="West"/>
    <x v="577"/>
    <s v="Technology"/>
    <s v="Accessories"/>
    <x v="577"/>
    <x v="652"/>
    <n v="1"/>
    <n v="0"/>
    <n v="24.936"/>
  </r>
  <r>
    <n v="694"/>
    <s v="CA-2015-131534"/>
    <x v="262"/>
    <d v="2015-04-02T00:00:00"/>
    <s v="Standard Class"/>
    <x v="269"/>
    <x v="269"/>
    <s v="Consumer"/>
    <s v="United States"/>
    <s v="Los Angeles"/>
    <s v="California"/>
    <n v="90036"/>
    <s v="West"/>
    <x v="578"/>
    <s v="Office Supplies"/>
    <s v="Paper"/>
    <x v="578"/>
    <x v="653"/>
    <n v="5"/>
    <n v="0"/>
    <n v="16.032"/>
  </r>
  <r>
    <n v="695"/>
    <s v="CA-2015-119291"/>
    <x v="263"/>
    <d v="2015-05-17T00:00:00"/>
    <s v="First Class"/>
    <x v="270"/>
    <x v="270"/>
    <s v="Home Office"/>
    <s v="United States"/>
    <s v="Chester"/>
    <s v="Pennsylvania"/>
    <n v="19013"/>
    <s v="East"/>
    <x v="290"/>
    <s v="Office Supplies"/>
    <s v="Art"/>
    <x v="290"/>
    <x v="654"/>
    <n v="8"/>
    <n v="0.2"/>
    <n v="17.348800000000001"/>
  </r>
  <r>
    <n v="696"/>
    <s v="CA-2015-119291"/>
    <x v="263"/>
    <d v="2015-05-17T00:00:00"/>
    <s v="First Class"/>
    <x v="270"/>
    <x v="270"/>
    <s v="Home Office"/>
    <s v="United States"/>
    <s v="Chester"/>
    <s v="Pennsylvania"/>
    <n v="19013"/>
    <s v="East"/>
    <x v="579"/>
    <s v="Office Supplies"/>
    <s v="Labels"/>
    <x v="579"/>
    <x v="655"/>
    <n v="4"/>
    <n v="0.2"/>
    <n v="17.760000000000002"/>
  </r>
  <r>
    <n v="697"/>
    <s v="CA-2015-119291"/>
    <x v="263"/>
    <d v="2015-05-17T00:00:00"/>
    <s v="First Class"/>
    <x v="270"/>
    <x v="270"/>
    <s v="Home Office"/>
    <s v="United States"/>
    <s v="Chester"/>
    <s v="Pennsylvania"/>
    <n v="19013"/>
    <s v="East"/>
    <x v="81"/>
    <s v="Office Supplies"/>
    <s v="Envelopes"/>
    <x v="81"/>
    <x v="83"/>
    <n v="7"/>
    <n v="0.2"/>
    <n v="62.807499999999997"/>
  </r>
  <r>
    <n v="698"/>
    <s v="CA-2015-119291"/>
    <x v="263"/>
    <d v="2015-05-17T00:00:00"/>
    <s v="First Class"/>
    <x v="270"/>
    <x v="270"/>
    <s v="Home Office"/>
    <s v="United States"/>
    <s v="Chester"/>
    <s v="Pennsylvania"/>
    <n v="19013"/>
    <s v="East"/>
    <x v="580"/>
    <s v="Office Supplies"/>
    <s v="Labels"/>
    <x v="580"/>
    <x v="656"/>
    <n v="4"/>
    <n v="0.2"/>
    <n v="31.751200000000001"/>
  </r>
  <r>
    <n v="699"/>
    <s v="CA-2015-119291"/>
    <x v="263"/>
    <d v="2015-05-17T00:00:00"/>
    <s v="First Class"/>
    <x v="270"/>
    <x v="270"/>
    <s v="Home Office"/>
    <s v="United States"/>
    <s v="Chester"/>
    <s v="Pennsylvania"/>
    <n v="19013"/>
    <s v="East"/>
    <x v="581"/>
    <s v="Office Supplies"/>
    <s v="Art"/>
    <x v="581"/>
    <x v="657"/>
    <n v="1"/>
    <n v="0.2"/>
    <n v="0.80879999999999996"/>
  </r>
  <r>
    <n v="700"/>
    <s v="CA-2015-119291"/>
    <x v="263"/>
    <d v="2015-05-17T00:00:00"/>
    <s v="First Class"/>
    <x v="270"/>
    <x v="270"/>
    <s v="Home Office"/>
    <s v="United States"/>
    <s v="Chester"/>
    <s v="Pennsylvania"/>
    <n v="19013"/>
    <s v="East"/>
    <x v="582"/>
    <s v="Office Supplies"/>
    <s v="Binders"/>
    <x v="582"/>
    <x v="658"/>
    <n v="2"/>
    <n v="0.7"/>
    <n v="-13.6312"/>
  </r>
  <r>
    <n v="701"/>
    <s v="CA-2015-119291"/>
    <x v="263"/>
    <d v="2015-05-17T00:00:00"/>
    <s v="First Class"/>
    <x v="270"/>
    <x v="270"/>
    <s v="Home Office"/>
    <s v="United States"/>
    <s v="Chester"/>
    <s v="Pennsylvania"/>
    <n v="19013"/>
    <s v="East"/>
    <x v="304"/>
    <s v="Office Supplies"/>
    <s v="Binders"/>
    <x v="304"/>
    <x v="319"/>
    <n v="3"/>
    <n v="0.7"/>
    <n v="-3.4272"/>
  </r>
  <r>
    <n v="702"/>
    <s v="CA-2017-114552"/>
    <x v="264"/>
    <d v="2017-09-08T00:00:00"/>
    <s v="Standard Class"/>
    <x v="114"/>
    <x v="114"/>
    <s v="Corporate"/>
    <s v="United States"/>
    <s v="Cleveland"/>
    <s v="Ohio"/>
    <n v="44105"/>
    <s v="East"/>
    <x v="191"/>
    <s v="Furniture"/>
    <s v="Furnishings"/>
    <x v="192"/>
    <x v="659"/>
    <n v="3"/>
    <n v="0.2"/>
    <n v="4.1448"/>
  </r>
  <r>
    <n v="703"/>
    <s v="CA-2016-163755"/>
    <x v="254"/>
    <d v="2016-11-08T00:00:00"/>
    <s v="Second Class"/>
    <x v="155"/>
    <x v="155"/>
    <s v="Corporate"/>
    <s v="United States"/>
    <s v="Seattle"/>
    <s v="Washington"/>
    <n v="98103"/>
    <s v="West"/>
    <x v="583"/>
    <s v="Furniture"/>
    <s v="Furnishings"/>
    <x v="583"/>
    <x v="660"/>
    <n v="3"/>
    <n v="0"/>
    <n v="35.679600000000001"/>
  </r>
  <r>
    <n v="704"/>
    <s v="CA-2015-142027"/>
    <x v="265"/>
    <d v="2015-04-14T00:00:00"/>
    <s v="Standard Class"/>
    <x v="271"/>
    <x v="271"/>
    <s v="Consumer"/>
    <s v="United States"/>
    <s v="Long Beach"/>
    <s v="California"/>
    <n v="90805"/>
    <s v="West"/>
    <x v="584"/>
    <s v="Furniture"/>
    <s v="Tables"/>
    <x v="584"/>
    <x v="661"/>
    <n v="3"/>
    <n v="0.2"/>
    <n v="-13.871700000000001"/>
  </r>
  <r>
    <n v="705"/>
    <s v="CA-2014-138527"/>
    <x v="171"/>
    <d v="2014-09-17T00:00:00"/>
    <s v="Standard Class"/>
    <x v="272"/>
    <x v="272"/>
    <s v="Corporate"/>
    <s v="United States"/>
    <s v="Cary"/>
    <s v="North Carolina"/>
    <n v="27511"/>
    <s v="South"/>
    <x v="585"/>
    <s v="Office Supplies"/>
    <s v="Paper"/>
    <x v="585"/>
    <x v="559"/>
    <n v="2"/>
    <n v="0.2"/>
    <n v="3.6288"/>
  </r>
  <r>
    <n v="706"/>
    <s v="CA-2014-138527"/>
    <x v="171"/>
    <d v="2014-09-17T00:00:00"/>
    <s v="Standard Class"/>
    <x v="272"/>
    <x v="272"/>
    <s v="Corporate"/>
    <s v="United States"/>
    <s v="Cary"/>
    <s v="North Carolina"/>
    <n v="27511"/>
    <s v="South"/>
    <x v="586"/>
    <s v="Office Supplies"/>
    <s v="Appliances"/>
    <x v="586"/>
    <x v="662"/>
    <n v="5"/>
    <n v="0.2"/>
    <n v="18.769500000000001"/>
  </r>
  <r>
    <n v="707"/>
    <s v="CA-2014-138527"/>
    <x v="171"/>
    <d v="2014-09-17T00:00:00"/>
    <s v="Standard Class"/>
    <x v="272"/>
    <x v="272"/>
    <s v="Corporate"/>
    <s v="United States"/>
    <s v="Cary"/>
    <s v="North Carolina"/>
    <n v="27511"/>
    <s v="South"/>
    <x v="452"/>
    <s v="Technology"/>
    <s v="Accessories"/>
    <x v="453"/>
    <x v="663"/>
    <n v="1"/>
    <n v="0.2"/>
    <n v="2.2824"/>
  </r>
  <r>
    <n v="708"/>
    <s v="CA-2014-112158"/>
    <x v="266"/>
    <d v="2014-12-04T00:00:00"/>
    <s v="First Class"/>
    <x v="273"/>
    <x v="273"/>
    <s v="Consumer"/>
    <s v="United States"/>
    <s v="New York City"/>
    <s v="New York"/>
    <n v="10035"/>
    <s v="East"/>
    <x v="246"/>
    <s v="Technology"/>
    <s v="Accessories"/>
    <x v="247"/>
    <x v="664"/>
    <n v="4"/>
    <n v="0"/>
    <n v="52.782400000000003"/>
  </r>
  <r>
    <n v="709"/>
    <s v="CA-2014-112158"/>
    <x v="266"/>
    <d v="2014-12-04T00:00:00"/>
    <s v="First Class"/>
    <x v="273"/>
    <x v="273"/>
    <s v="Consumer"/>
    <s v="United States"/>
    <s v="New York City"/>
    <s v="New York"/>
    <n v="10035"/>
    <s v="East"/>
    <x v="587"/>
    <s v="Furniture"/>
    <s v="Bookcases"/>
    <x v="587"/>
    <x v="665"/>
    <n v="5"/>
    <n v="0.2"/>
    <n v="-110.49"/>
  </r>
  <r>
    <n v="710"/>
    <s v="CA-2014-112158"/>
    <x v="266"/>
    <d v="2014-12-04T00:00:00"/>
    <s v="First Class"/>
    <x v="273"/>
    <x v="273"/>
    <s v="Consumer"/>
    <s v="United States"/>
    <s v="New York City"/>
    <s v="New York"/>
    <n v="10035"/>
    <s v="East"/>
    <x v="347"/>
    <s v="Office Supplies"/>
    <s v="Binders"/>
    <x v="347"/>
    <x v="666"/>
    <n v="8"/>
    <n v="0.2"/>
    <n v="15.768000000000001"/>
  </r>
  <r>
    <n v="711"/>
    <s v="CA-2014-113887"/>
    <x v="267"/>
    <d v="2014-04-07T00:00:00"/>
    <s v="First Class"/>
    <x v="274"/>
    <x v="274"/>
    <s v="Home Office"/>
    <s v="United States"/>
    <s v="New York City"/>
    <s v="New York"/>
    <n v="10035"/>
    <s v="East"/>
    <x v="417"/>
    <s v="Office Supplies"/>
    <s v="Paper"/>
    <x v="417"/>
    <x v="444"/>
    <n v="1"/>
    <n v="0"/>
    <n v="26.630400000000002"/>
  </r>
  <r>
    <n v="712"/>
    <s v="CA-2017-146136"/>
    <x v="213"/>
    <d v="2017-09-07T00:00:00"/>
    <s v="Standard Class"/>
    <x v="275"/>
    <x v="275"/>
    <s v="Consumer"/>
    <s v="United States"/>
    <s v="Palm Coast"/>
    <s v="Florida"/>
    <n v="32137"/>
    <s v="South"/>
    <x v="588"/>
    <s v="Office Supplies"/>
    <s v="Envelopes"/>
    <x v="588"/>
    <x v="667"/>
    <n v="4"/>
    <n v="0.2"/>
    <n v="8.8623999999999992"/>
  </r>
  <r>
    <n v="713"/>
    <s v="US-2017-100048"/>
    <x v="240"/>
    <d v="2017-05-24T00:00:00"/>
    <s v="Standard Class"/>
    <x v="276"/>
    <x v="276"/>
    <s v="Corporate"/>
    <s v="United States"/>
    <s v="Mount Vernon"/>
    <s v="New York"/>
    <n v="10550"/>
    <s v="East"/>
    <x v="589"/>
    <s v="Office Supplies"/>
    <s v="Appliances"/>
    <x v="589"/>
    <x v="668"/>
    <n v="6"/>
    <n v="0"/>
    <n v="109.7226"/>
  </r>
  <r>
    <n v="714"/>
    <s v="US-2017-100048"/>
    <x v="240"/>
    <d v="2017-05-24T00:00:00"/>
    <s v="Standard Class"/>
    <x v="276"/>
    <x v="276"/>
    <s v="Corporate"/>
    <s v="United States"/>
    <s v="Mount Vernon"/>
    <s v="New York"/>
    <n v="10550"/>
    <s v="East"/>
    <x v="348"/>
    <s v="Technology"/>
    <s v="Phones"/>
    <x v="348"/>
    <x v="669"/>
    <n v="2"/>
    <n v="0"/>
    <n v="89.3142"/>
  </r>
  <r>
    <n v="715"/>
    <s v="US-2017-100048"/>
    <x v="240"/>
    <d v="2017-05-24T00:00:00"/>
    <s v="Standard Class"/>
    <x v="276"/>
    <x v="276"/>
    <s v="Corporate"/>
    <s v="United States"/>
    <s v="Mount Vernon"/>
    <s v="New York"/>
    <n v="10550"/>
    <s v="East"/>
    <x v="590"/>
    <s v="Technology"/>
    <s v="Accessories"/>
    <x v="590"/>
    <x v="670"/>
    <n v="3"/>
    <n v="0"/>
    <n v="113.98860000000001"/>
  </r>
  <r>
    <n v="716"/>
    <s v="CA-2014-153150"/>
    <x v="268"/>
    <d v="2014-07-06T00:00:00"/>
    <s v="Second Class"/>
    <x v="114"/>
    <x v="114"/>
    <s v="Corporate"/>
    <s v="United States"/>
    <s v="Seattle"/>
    <s v="Washington"/>
    <n v="98105"/>
    <s v="West"/>
    <x v="591"/>
    <s v="Office Supplies"/>
    <s v="Binders"/>
    <x v="591"/>
    <x v="544"/>
    <n v="5"/>
    <n v="0.2"/>
    <n v="6.9720000000000004"/>
  </r>
  <r>
    <n v="717"/>
    <s v="CA-2014-130092"/>
    <x v="269"/>
    <d v="2014-01-14T00:00:00"/>
    <s v="First Class"/>
    <x v="277"/>
    <x v="277"/>
    <s v="Consumer"/>
    <s v="United States"/>
    <s v="Dover"/>
    <s v="Delaware"/>
    <n v="19901"/>
    <s v="East"/>
    <x v="527"/>
    <s v="Furniture"/>
    <s v="Furnishings"/>
    <x v="527"/>
    <x v="583"/>
    <n v="2"/>
    <n v="0"/>
    <n v="3.0813999999999999"/>
  </r>
  <r>
    <n v="718"/>
    <s v="CA-2017-108910"/>
    <x v="241"/>
    <d v="2017-09-29T00:00:00"/>
    <s v="Standard Class"/>
    <x v="110"/>
    <x v="110"/>
    <s v="Consumer"/>
    <s v="United States"/>
    <s v="Newark"/>
    <s v="Ohio"/>
    <n v="43055"/>
    <s v="East"/>
    <x v="592"/>
    <s v="Furniture"/>
    <s v="Furnishings"/>
    <x v="592"/>
    <x v="671"/>
    <n v="3"/>
    <n v="0.2"/>
    <n v="24.4758"/>
  </r>
  <r>
    <n v="719"/>
    <s v="CA-2014-104472"/>
    <x v="270"/>
    <d v="2014-06-07T00:00:00"/>
    <s v="Standard Class"/>
    <x v="278"/>
    <x v="278"/>
    <s v="Home Office"/>
    <s v="United States"/>
    <s v="Orem"/>
    <s v="Utah"/>
    <n v="84057"/>
    <s v="West"/>
    <x v="444"/>
    <s v="Office Supplies"/>
    <s v="Binders"/>
    <x v="444"/>
    <x v="672"/>
    <n v="3"/>
    <n v="0.2"/>
    <n v="19.4376"/>
  </r>
  <r>
    <n v="720"/>
    <s v="CA-2014-104472"/>
    <x v="270"/>
    <d v="2014-06-07T00:00:00"/>
    <s v="Standard Class"/>
    <x v="278"/>
    <x v="278"/>
    <s v="Home Office"/>
    <s v="United States"/>
    <s v="Orem"/>
    <s v="Utah"/>
    <n v="84057"/>
    <s v="West"/>
    <x v="390"/>
    <s v="Furniture"/>
    <s v="Furnishings"/>
    <x v="391"/>
    <x v="673"/>
    <n v="6"/>
    <n v="0"/>
    <n v="21.995999999999999"/>
  </r>
  <r>
    <n v="721"/>
    <s v="CA-2016-112942"/>
    <x v="271"/>
    <d v="2016-02-18T00:00:00"/>
    <s v="Standard Class"/>
    <x v="279"/>
    <x v="279"/>
    <s v="Home Office"/>
    <s v="United States"/>
    <s v="Los Angeles"/>
    <s v="California"/>
    <n v="90045"/>
    <s v="West"/>
    <x v="593"/>
    <s v="Office Supplies"/>
    <s v="Paper"/>
    <x v="593"/>
    <x v="674"/>
    <n v="3"/>
    <n v="0"/>
    <n v="73.41"/>
  </r>
  <r>
    <n v="722"/>
    <s v="CA-2016-142335"/>
    <x v="272"/>
    <d v="2016-12-19T00:00:00"/>
    <s v="Standard Class"/>
    <x v="172"/>
    <x v="172"/>
    <s v="Corporate"/>
    <s v="United States"/>
    <s v="Detroit"/>
    <s v="Michigan"/>
    <n v="48205"/>
    <s v="Central"/>
    <x v="594"/>
    <s v="Furniture"/>
    <s v="Tables"/>
    <x v="594"/>
    <x v="675"/>
    <n v="3"/>
    <n v="0"/>
    <n v="231.41159999999999"/>
  </r>
  <r>
    <n v="723"/>
    <s v="CA-2016-142335"/>
    <x v="272"/>
    <d v="2016-12-19T00:00:00"/>
    <s v="Standard Class"/>
    <x v="172"/>
    <x v="172"/>
    <s v="Corporate"/>
    <s v="United States"/>
    <s v="Detroit"/>
    <s v="Michigan"/>
    <n v="48205"/>
    <s v="Central"/>
    <x v="595"/>
    <s v="Office Supplies"/>
    <s v="Storage"/>
    <x v="595"/>
    <x v="676"/>
    <n v="3"/>
    <n v="0"/>
    <n v="80.019900000000007"/>
  </r>
  <r>
    <n v="724"/>
    <s v="CA-2014-117429"/>
    <x v="273"/>
    <d v="2014-10-13T00:00:00"/>
    <s v="Standard Class"/>
    <x v="280"/>
    <x v="280"/>
    <s v="Home Office"/>
    <s v="United States"/>
    <s v="Philadelphia"/>
    <s v="Pennsylvania"/>
    <n v="19140"/>
    <s v="East"/>
    <x v="596"/>
    <s v="Furniture"/>
    <s v="Furnishings"/>
    <x v="596"/>
    <x v="677"/>
    <n v="5"/>
    <n v="0.2"/>
    <n v="21.111999999999998"/>
  </r>
  <r>
    <n v="725"/>
    <s v="CA-2016-114713"/>
    <x v="274"/>
    <d v="2016-07-12T00:00:00"/>
    <s v="Standard Class"/>
    <x v="281"/>
    <x v="281"/>
    <s v="Corporate"/>
    <s v="United States"/>
    <s v="Hialeah"/>
    <s v="Florida"/>
    <n v="33012"/>
    <s v="South"/>
    <x v="597"/>
    <s v="Office Supplies"/>
    <s v="Supplies"/>
    <x v="597"/>
    <x v="678"/>
    <n v="7"/>
    <n v="0.2"/>
    <n v="5.1281999999999996"/>
  </r>
  <r>
    <n v="726"/>
    <s v="CA-2017-144113"/>
    <x v="118"/>
    <d v="2017-09-20T00:00:00"/>
    <s v="Standard Class"/>
    <x v="282"/>
    <x v="282"/>
    <s v="Consumer"/>
    <s v="United States"/>
    <s v="Austin"/>
    <s v="Texas"/>
    <n v="78745"/>
    <s v="Central"/>
    <x v="598"/>
    <s v="Office Supplies"/>
    <s v="Envelopes"/>
    <x v="598"/>
    <x v="679"/>
    <n v="2"/>
    <n v="0.2"/>
    <n v="6.3684000000000003"/>
  </r>
  <r>
    <n v="727"/>
    <s v="CA-2017-144113"/>
    <x v="118"/>
    <d v="2017-09-20T00:00:00"/>
    <s v="Standard Class"/>
    <x v="282"/>
    <x v="282"/>
    <s v="Consumer"/>
    <s v="United States"/>
    <s v="Austin"/>
    <s v="Texas"/>
    <n v="78745"/>
    <s v="Central"/>
    <x v="599"/>
    <s v="Technology"/>
    <s v="Phones"/>
    <x v="599"/>
    <x v="680"/>
    <n v="1"/>
    <n v="0.2"/>
    <n v="5.5991999999999997"/>
  </r>
  <r>
    <n v="728"/>
    <s v="US-2016-150861"/>
    <x v="275"/>
    <d v="2016-12-06T00:00:00"/>
    <s v="First Class"/>
    <x v="283"/>
    <x v="283"/>
    <s v="Consumer"/>
    <s v="United States"/>
    <s v="Oceanside"/>
    <s v="New York"/>
    <n v="11572"/>
    <s v="East"/>
    <x v="600"/>
    <s v="Office Supplies"/>
    <s v="Paper"/>
    <x v="600"/>
    <x v="681"/>
    <n v="8"/>
    <n v="0"/>
    <n v="84.051199999999994"/>
  </r>
  <r>
    <n v="729"/>
    <s v="US-2016-150861"/>
    <x v="275"/>
    <d v="2016-12-06T00:00:00"/>
    <s v="First Class"/>
    <x v="283"/>
    <x v="283"/>
    <s v="Consumer"/>
    <s v="United States"/>
    <s v="Oceanside"/>
    <s v="New York"/>
    <n v="11572"/>
    <s v="East"/>
    <x v="601"/>
    <s v="Furniture"/>
    <s v="Tables"/>
    <x v="601"/>
    <x v="682"/>
    <n v="2"/>
    <n v="0.4"/>
    <n v="-153.34559999999999"/>
  </r>
  <r>
    <n v="730"/>
    <s v="US-2016-150861"/>
    <x v="275"/>
    <d v="2016-12-06T00:00:00"/>
    <s v="First Class"/>
    <x v="283"/>
    <x v="283"/>
    <s v="Consumer"/>
    <s v="United States"/>
    <s v="Oceanside"/>
    <s v="New York"/>
    <n v="11572"/>
    <s v="East"/>
    <x v="602"/>
    <s v="Office Supplies"/>
    <s v="Storage"/>
    <x v="602"/>
    <x v="683"/>
    <n v="3"/>
    <n v="0"/>
    <n v="10.089"/>
  </r>
  <r>
    <n v="731"/>
    <s v="US-2016-150861"/>
    <x v="275"/>
    <d v="2016-12-06T00:00:00"/>
    <s v="First Class"/>
    <x v="283"/>
    <x v="283"/>
    <s v="Consumer"/>
    <s v="United States"/>
    <s v="Oceanside"/>
    <s v="New York"/>
    <n v="11572"/>
    <s v="East"/>
    <x v="228"/>
    <s v="Furniture"/>
    <s v="Chairs"/>
    <x v="229"/>
    <x v="684"/>
    <n v="3"/>
    <n v="0.1"/>
    <n v="102.49979999999999"/>
  </r>
  <r>
    <n v="732"/>
    <s v="US-2016-150861"/>
    <x v="275"/>
    <d v="2016-12-06T00:00:00"/>
    <s v="First Class"/>
    <x v="283"/>
    <x v="283"/>
    <s v="Consumer"/>
    <s v="United States"/>
    <s v="Oceanside"/>
    <s v="New York"/>
    <n v="11572"/>
    <s v="East"/>
    <x v="395"/>
    <s v="Office Supplies"/>
    <s v="Labels"/>
    <x v="396"/>
    <x v="685"/>
    <n v="2"/>
    <n v="0"/>
    <n v="3.024"/>
  </r>
  <r>
    <n v="733"/>
    <s v="CA-2017-131954"/>
    <x v="276"/>
    <d v="2017-01-25T00:00:00"/>
    <s v="Standard Class"/>
    <x v="284"/>
    <x v="284"/>
    <s v="Home Office"/>
    <s v="United States"/>
    <s v="Seattle"/>
    <s v="Washington"/>
    <n v="98115"/>
    <s v="West"/>
    <x v="459"/>
    <s v="Office Supplies"/>
    <s v="Storage"/>
    <x v="460"/>
    <x v="420"/>
    <n v="3"/>
    <n v="0"/>
    <n v="9.7175999999999991"/>
  </r>
  <r>
    <n v="734"/>
    <s v="CA-2017-131954"/>
    <x v="276"/>
    <d v="2017-01-25T00:00:00"/>
    <s v="Standard Class"/>
    <x v="284"/>
    <x v="284"/>
    <s v="Home Office"/>
    <s v="United States"/>
    <s v="Seattle"/>
    <s v="Washington"/>
    <n v="98115"/>
    <s v="West"/>
    <x v="603"/>
    <s v="Technology"/>
    <s v="Accessories"/>
    <x v="603"/>
    <x v="686"/>
    <n v="3"/>
    <n v="0"/>
    <n v="86.385599999999997"/>
  </r>
  <r>
    <n v="735"/>
    <s v="CA-2017-131954"/>
    <x v="276"/>
    <d v="2017-01-25T00:00:00"/>
    <s v="Standard Class"/>
    <x v="284"/>
    <x v="284"/>
    <s v="Home Office"/>
    <s v="United States"/>
    <s v="Seattle"/>
    <s v="Washington"/>
    <n v="98115"/>
    <s v="West"/>
    <x v="350"/>
    <s v="Office Supplies"/>
    <s v="Binders"/>
    <x v="350"/>
    <x v="687"/>
    <n v="6"/>
    <n v="0.2"/>
    <n v="33.647399999999998"/>
  </r>
  <r>
    <n v="736"/>
    <s v="CA-2017-131954"/>
    <x v="276"/>
    <d v="2017-01-25T00:00:00"/>
    <s v="Standard Class"/>
    <x v="284"/>
    <x v="284"/>
    <s v="Home Office"/>
    <s v="United States"/>
    <s v="Seattle"/>
    <s v="Washington"/>
    <n v="98115"/>
    <s v="West"/>
    <x v="44"/>
    <s v="Office Supplies"/>
    <s v="Binders"/>
    <x v="44"/>
    <x v="688"/>
    <n v="4"/>
    <n v="0.2"/>
    <n v="9.4283999999999999"/>
  </r>
  <r>
    <n v="737"/>
    <s v="CA-2017-131954"/>
    <x v="276"/>
    <d v="2017-01-25T00:00:00"/>
    <s v="Standard Class"/>
    <x v="284"/>
    <x v="284"/>
    <s v="Home Office"/>
    <s v="United States"/>
    <s v="Seattle"/>
    <s v="Washington"/>
    <n v="98115"/>
    <s v="West"/>
    <x v="604"/>
    <s v="Furniture"/>
    <s v="Bookcases"/>
    <x v="604"/>
    <x v="689"/>
    <n v="1"/>
    <n v="0"/>
    <n v="18.695599999999999"/>
  </r>
  <r>
    <n v="738"/>
    <s v="CA-2017-131954"/>
    <x v="276"/>
    <d v="2017-01-25T00:00:00"/>
    <s v="Standard Class"/>
    <x v="284"/>
    <x v="284"/>
    <s v="Home Office"/>
    <s v="United States"/>
    <s v="Seattle"/>
    <s v="Washington"/>
    <n v="98115"/>
    <s v="West"/>
    <x v="605"/>
    <s v="Office Supplies"/>
    <s v="Binders"/>
    <x v="605"/>
    <x v="690"/>
    <n v="5"/>
    <n v="0.2"/>
    <n v="6.5519999999999996"/>
  </r>
  <r>
    <n v="739"/>
    <s v="CA-2014-132500"/>
    <x v="78"/>
    <d v="2014-09-12T00:00:00"/>
    <s v="Standard Class"/>
    <x v="47"/>
    <x v="47"/>
    <s v="Consumer"/>
    <s v="United States"/>
    <s v="San Francisco"/>
    <s v="California"/>
    <n v="94110"/>
    <s v="West"/>
    <x v="606"/>
    <s v="Technology"/>
    <s v="Accessories"/>
    <x v="606"/>
    <x v="691"/>
    <n v="2"/>
    <n v="0"/>
    <n v="8.4966000000000008"/>
  </r>
  <r>
    <n v="740"/>
    <s v="CA-2014-112326"/>
    <x v="277"/>
    <d v="2014-01-08T00:00:00"/>
    <s v="Standard Class"/>
    <x v="285"/>
    <x v="285"/>
    <s v="Home Office"/>
    <s v="United States"/>
    <s v="Naperville"/>
    <s v="Illinois"/>
    <n v="60540"/>
    <s v="Central"/>
    <x v="607"/>
    <s v="Office Supplies"/>
    <s v="Labels"/>
    <x v="607"/>
    <x v="692"/>
    <n v="3"/>
    <n v="0.2"/>
    <n v="4.2717000000000001"/>
  </r>
  <r>
    <n v="741"/>
    <s v="CA-2014-112326"/>
    <x v="277"/>
    <d v="2014-01-08T00:00:00"/>
    <s v="Standard Class"/>
    <x v="285"/>
    <x v="285"/>
    <s v="Home Office"/>
    <s v="United States"/>
    <s v="Naperville"/>
    <s v="Illinois"/>
    <n v="60540"/>
    <s v="Central"/>
    <x v="418"/>
    <s v="Office Supplies"/>
    <s v="Storage"/>
    <x v="418"/>
    <x v="693"/>
    <n v="3"/>
    <n v="0.2"/>
    <n v="-64.774799999999999"/>
  </r>
  <r>
    <n v="742"/>
    <s v="CA-2014-112326"/>
    <x v="277"/>
    <d v="2014-01-08T00:00:00"/>
    <s v="Standard Class"/>
    <x v="285"/>
    <x v="285"/>
    <s v="Home Office"/>
    <s v="United States"/>
    <s v="Naperville"/>
    <s v="Illinois"/>
    <n v="60540"/>
    <s v="Central"/>
    <x v="608"/>
    <s v="Office Supplies"/>
    <s v="Binders"/>
    <x v="608"/>
    <x v="694"/>
    <n v="2"/>
    <n v="0.8"/>
    <n v="-5.4870000000000001"/>
  </r>
  <r>
    <n v="743"/>
    <s v="US-2016-146710"/>
    <x v="278"/>
    <d v="2016-09-01T00:00:00"/>
    <s v="Standard Class"/>
    <x v="286"/>
    <x v="286"/>
    <s v="Consumer"/>
    <s v="United States"/>
    <s v="Dallas"/>
    <s v="Texas"/>
    <n v="75220"/>
    <s v="Central"/>
    <x v="505"/>
    <s v="Office Supplies"/>
    <s v="Supplies"/>
    <x v="505"/>
    <x v="548"/>
    <n v="5"/>
    <n v="0.2"/>
    <n v="-10.948"/>
  </r>
  <r>
    <n v="744"/>
    <s v="US-2016-146710"/>
    <x v="278"/>
    <d v="2016-09-01T00:00:00"/>
    <s v="Standard Class"/>
    <x v="286"/>
    <x v="286"/>
    <s v="Consumer"/>
    <s v="United States"/>
    <s v="Dallas"/>
    <s v="Texas"/>
    <n v="75220"/>
    <s v="Central"/>
    <x v="249"/>
    <s v="Office Supplies"/>
    <s v="Paper"/>
    <x v="250"/>
    <x v="695"/>
    <n v="1"/>
    <n v="0.2"/>
    <n v="1.1466000000000001"/>
  </r>
  <r>
    <n v="745"/>
    <s v="US-2016-146710"/>
    <x v="278"/>
    <d v="2016-09-01T00:00:00"/>
    <s v="Standard Class"/>
    <x v="286"/>
    <x v="286"/>
    <s v="Consumer"/>
    <s v="United States"/>
    <s v="Dallas"/>
    <s v="Texas"/>
    <n v="75220"/>
    <s v="Central"/>
    <x v="609"/>
    <s v="Office Supplies"/>
    <s v="Paper"/>
    <x v="609"/>
    <x v="696"/>
    <n v="1"/>
    <n v="0.2"/>
    <n v="1.6761999999999999"/>
  </r>
  <r>
    <n v="746"/>
    <s v="US-2016-146710"/>
    <x v="278"/>
    <d v="2016-09-01T00:00:00"/>
    <s v="Standard Class"/>
    <x v="286"/>
    <x v="286"/>
    <s v="Consumer"/>
    <s v="United States"/>
    <s v="Dallas"/>
    <s v="Texas"/>
    <n v="75220"/>
    <s v="Central"/>
    <x v="610"/>
    <s v="Office Supplies"/>
    <s v="Supplies"/>
    <x v="610"/>
    <x v="697"/>
    <n v="4"/>
    <n v="0.2"/>
    <n v="6.2064000000000004"/>
  </r>
  <r>
    <n v="747"/>
    <s v="CA-2014-124429"/>
    <x v="279"/>
    <d v="2014-05-27T00:00:00"/>
    <s v="Same Day"/>
    <x v="186"/>
    <x v="186"/>
    <s v="Corporate"/>
    <s v="United States"/>
    <s v="San Diego"/>
    <s v="California"/>
    <n v="92105"/>
    <s v="West"/>
    <x v="223"/>
    <s v="Furniture"/>
    <s v="Tables"/>
    <x v="224"/>
    <x v="698"/>
    <n v="10"/>
    <n v="0.2"/>
    <n v="-28.356000000000002"/>
  </r>
  <r>
    <n v="748"/>
    <s v="CA-2014-124429"/>
    <x v="279"/>
    <d v="2014-05-27T00:00:00"/>
    <s v="Same Day"/>
    <x v="186"/>
    <x v="186"/>
    <s v="Corporate"/>
    <s v="United States"/>
    <s v="San Diego"/>
    <s v="California"/>
    <n v="92105"/>
    <s v="West"/>
    <x v="435"/>
    <s v="Office Supplies"/>
    <s v="Storage"/>
    <x v="435"/>
    <x v="699"/>
    <n v="4"/>
    <n v="0"/>
    <n v="7.1863999999999999"/>
  </r>
  <r>
    <n v="749"/>
    <s v="CA-2016-150889"/>
    <x v="231"/>
    <d v="2016-03-22T00:00:00"/>
    <s v="Second Class"/>
    <x v="287"/>
    <x v="287"/>
    <s v="Consumer"/>
    <s v="United States"/>
    <s v="Evanston"/>
    <s v="Illinois"/>
    <n v="60201"/>
    <s v="Central"/>
    <x v="611"/>
    <s v="Technology"/>
    <s v="Phones"/>
    <x v="611"/>
    <x v="700"/>
    <n v="1"/>
    <n v="0.2"/>
    <n v="0.89939999999999998"/>
  </r>
  <r>
    <n v="750"/>
    <s v="CA-2017-126074"/>
    <x v="280"/>
    <d v="2017-10-06T00:00:00"/>
    <s v="Standard Class"/>
    <x v="288"/>
    <x v="288"/>
    <s v="Consumer"/>
    <s v="United States"/>
    <s v="Trenton"/>
    <s v="Michigan"/>
    <n v="48183"/>
    <s v="Central"/>
    <x v="612"/>
    <s v="Office Supplies"/>
    <s v="Binders"/>
    <x v="612"/>
    <x v="701"/>
    <n v="3"/>
    <n v="0"/>
    <n v="26.702999999999999"/>
  </r>
  <r>
    <n v="751"/>
    <s v="CA-2017-126074"/>
    <x v="280"/>
    <d v="2017-10-06T00:00:00"/>
    <s v="Standard Class"/>
    <x v="288"/>
    <x v="288"/>
    <s v="Consumer"/>
    <s v="United States"/>
    <s v="Trenton"/>
    <s v="Michigan"/>
    <n v="48183"/>
    <s v="Central"/>
    <x v="613"/>
    <s v="Furniture"/>
    <s v="Furnishings"/>
    <x v="613"/>
    <x v="702"/>
    <n v="11"/>
    <n v="0"/>
    <n v="56.7864"/>
  </r>
  <r>
    <n v="752"/>
    <s v="CA-2017-126074"/>
    <x v="280"/>
    <d v="2017-10-06T00:00:00"/>
    <s v="Standard Class"/>
    <x v="288"/>
    <x v="288"/>
    <s v="Consumer"/>
    <s v="United States"/>
    <s v="Trenton"/>
    <s v="Michigan"/>
    <n v="48183"/>
    <s v="Central"/>
    <x v="359"/>
    <s v="Office Supplies"/>
    <s v="Art"/>
    <x v="359"/>
    <x v="703"/>
    <n v="7"/>
    <n v="0"/>
    <n v="22.792000000000002"/>
  </r>
  <r>
    <n v="753"/>
    <s v="CA-2017-126074"/>
    <x v="280"/>
    <d v="2017-10-06T00:00:00"/>
    <s v="Standard Class"/>
    <x v="288"/>
    <x v="288"/>
    <s v="Consumer"/>
    <s v="United States"/>
    <s v="Trenton"/>
    <s v="Michigan"/>
    <n v="48183"/>
    <s v="Central"/>
    <x v="614"/>
    <s v="Office Supplies"/>
    <s v="Binders"/>
    <x v="614"/>
    <x v="704"/>
    <n v="1"/>
    <n v="0"/>
    <n v="1.4112"/>
  </r>
  <r>
    <n v="754"/>
    <s v="CA-2016-110499"/>
    <x v="281"/>
    <d v="2016-04-09T00:00:00"/>
    <s v="First Class"/>
    <x v="289"/>
    <x v="289"/>
    <s v="Corporate"/>
    <s v="United States"/>
    <s v="San Francisco"/>
    <s v="California"/>
    <n v="94110"/>
    <s v="West"/>
    <x v="615"/>
    <s v="Technology"/>
    <s v="Copiers"/>
    <x v="615"/>
    <x v="384"/>
    <n v="3"/>
    <n v="0.2"/>
    <n v="374.99250000000001"/>
  </r>
  <r>
    <n v="755"/>
    <s v="CA-2015-135272"/>
    <x v="214"/>
    <d v="2015-12-12T00:00:00"/>
    <s v="Standard Class"/>
    <x v="234"/>
    <x v="234"/>
    <s v="Consumer"/>
    <s v="United States"/>
    <s v="Los Angeles"/>
    <s v="California"/>
    <n v="90036"/>
    <s v="West"/>
    <x v="561"/>
    <s v="Furniture"/>
    <s v="Furnishings"/>
    <x v="560"/>
    <x v="705"/>
    <n v="4"/>
    <n v="0"/>
    <n v="28.7712"/>
  </r>
  <r>
    <n v="756"/>
    <s v="CA-2016-140928"/>
    <x v="31"/>
    <d v="2016-09-22T00:00:00"/>
    <s v="Standard Class"/>
    <x v="240"/>
    <x v="240"/>
    <s v="Corporate"/>
    <s v="United States"/>
    <s v="Jacksonville"/>
    <s v="Florida"/>
    <n v="32216"/>
    <s v="South"/>
    <x v="616"/>
    <s v="Furniture"/>
    <s v="Tables"/>
    <x v="616"/>
    <x v="706"/>
    <n v="4"/>
    <n v="0.45"/>
    <n v="-167.3184"/>
  </r>
  <r>
    <n v="757"/>
    <s v="CA-2014-106803"/>
    <x v="282"/>
    <d v="2015-01-02T00:00:00"/>
    <s v="Standard Class"/>
    <x v="290"/>
    <x v="290"/>
    <s v="Consumer"/>
    <s v="United States"/>
    <s v="Cottage Grove"/>
    <s v="Minnesota"/>
    <n v="55016"/>
    <s v="Central"/>
    <x v="576"/>
    <s v="Office Supplies"/>
    <s v="Storage"/>
    <x v="576"/>
    <x v="332"/>
    <n v="2"/>
    <n v="0"/>
    <n v="6.8768000000000002"/>
  </r>
  <r>
    <n v="758"/>
    <s v="CA-2014-106803"/>
    <x v="282"/>
    <d v="2015-01-02T00:00:00"/>
    <s v="Standard Class"/>
    <x v="290"/>
    <x v="290"/>
    <s v="Consumer"/>
    <s v="United States"/>
    <s v="Cottage Grove"/>
    <s v="Minnesota"/>
    <n v="55016"/>
    <s v="Central"/>
    <x v="538"/>
    <s v="Technology"/>
    <s v="Accessories"/>
    <x v="538"/>
    <x v="596"/>
    <n v="4"/>
    <n v="0"/>
    <n v="47.92"/>
  </r>
  <r>
    <n v="759"/>
    <s v="CA-2017-117240"/>
    <x v="283"/>
    <d v="2017-07-28T00:00:00"/>
    <s v="Standard Class"/>
    <x v="291"/>
    <x v="291"/>
    <s v="Corporate"/>
    <s v="United States"/>
    <s v="New York City"/>
    <s v="New York"/>
    <n v="10009"/>
    <s v="East"/>
    <x v="520"/>
    <s v="Office Supplies"/>
    <s v="Binders"/>
    <x v="520"/>
    <x v="531"/>
    <n v="3"/>
    <n v="0.2"/>
    <n v="4.2666000000000004"/>
  </r>
  <r>
    <n v="760"/>
    <s v="CA-2017-133333"/>
    <x v="65"/>
    <d v="2017-09-22T00:00:00"/>
    <s v="Standard Class"/>
    <x v="292"/>
    <x v="292"/>
    <s v="Corporate"/>
    <s v="United States"/>
    <s v="Green Bay"/>
    <s v="Wisconsin"/>
    <n v="54302"/>
    <s v="Central"/>
    <x v="126"/>
    <s v="Office Supplies"/>
    <s v="Paper"/>
    <x v="562"/>
    <x v="20"/>
    <n v="4"/>
    <n v="0"/>
    <n v="10.224"/>
  </r>
  <r>
    <n v="761"/>
    <s v="CA-2015-112319"/>
    <x v="284"/>
    <d v="2015-09-05T00:00:00"/>
    <s v="Standard Class"/>
    <x v="239"/>
    <x v="239"/>
    <s v="Consumer"/>
    <s v="United States"/>
    <s v="Los Angeles"/>
    <s v="California"/>
    <n v="90004"/>
    <s v="West"/>
    <x v="490"/>
    <s v="Office Supplies"/>
    <s v="Paper"/>
    <x v="490"/>
    <x v="707"/>
    <n v="9"/>
    <n v="0"/>
    <n v="27.993600000000001"/>
  </r>
  <r>
    <n v="762"/>
    <s v="CA-2017-126046"/>
    <x v="132"/>
    <d v="2017-11-07T00:00:00"/>
    <s v="Standard Class"/>
    <x v="36"/>
    <x v="36"/>
    <s v="Corporate"/>
    <s v="United States"/>
    <s v="Atlanta"/>
    <s v="Georgia"/>
    <n v="30318"/>
    <s v="South"/>
    <x v="617"/>
    <s v="Office Supplies"/>
    <s v="Labels"/>
    <x v="617"/>
    <x v="708"/>
    <n v="3"/>
    <n v="0"/>
    <n v="5.6993999999999998"/>
  </r>
  <r>
    <n v="763"/>
    <s v="CA-2015-114923"/>
    <x v="285"/>
    <d v="2015-02-13T00:00:00"/>
    <s v="Standard Class"/>
    <x v="293"/>
    <x v="293"/>
    <s v="Consumer"/>
    <s v="United States"/>
    <s v="Columbus"/>
    <s v="Ohio"/>
    <n v="43229"/>
    <s v="East"/>
    <x v="160"/>
    <s v="Technology"/>
    <s v="Phones"/>
    <x v="161"/>
    <x v="709"/>
    <n v="3"/>
    <n v="0.4"/>
    <n v="-26.9955"/>
  </r>
  <r>
    <n v="764"/>
    <s v="CA-2014-162775"/>
    <x v="286"/>
    <d v="2014-01-15T00:00:00"/>
    <s v="Second Class"/>
    <x v="294"/>
    <x v="294"/>
    <s v="Corporate"/>
    <s v="United States"/>
    <s v="Bossier City"/>
    <s v="Louisiana"/>
    <n v="71111"/>
    <s v="South"/>
    <x v="152"/>
    <s v="Office Supplies"/>
    <s v="Envelopes"/>
    <x v="153"/>
    <x v="710"/>
    <n v="2"/>
    <n v="0"/>
    <n v="5.3391999999999999"/>
  </r>
  <r>
    <n v="765"/>
    <s v="CA-2014-162775"/>
    <x v="286"/>
    <d v="2014-01-15T00:00:00"/>
    <s v="Second Class"/>
    <x v="294"/>
    <x v="294"/>
    <s v="Corporate"/>
    <s v="United States"/>
    <s v="Bossier City"/>
    <s v="Louisiana"/>
    <n v="71111"/>
    <s v="South"/>
    <x v="618"/>
    <s v="Office Supplies"/>
    <s v="Envelopes"/>
    <x v="618"/>
    <x v="711"/>
    <n v="3"/>
    <n v="0"/>
    <n v="25.47"/>
  </r>
  <r>
    <n v="766"/>
    <s v="CA-2014-162775"/>
    <x v="286"/>
    <d v="2014-01-15T00:00:00"/>
    <s v="Second Class"/>
    <x v="294"/>
    <x v="294"/>
    <s v="Corporate"/>
    <s v="United States"/>
    <s v="Bossier City"/>
    <s v="Louisiana"/>
    <n v="71111"/>
    <s v="South"/>
    <x v="619"/>
    <s v="Technology"/>
    <s v="Accessories"/>
    <x v="619"/>
    <x v="712"/>
    <n v="6"/>
    <n v="0"/>
    <n v="258.69600000000003"/>
  </r>
  <r>
    <n v="767"/>
    <s v="CA-2014-162775"/>
    <x v="286"/>
    <d v="2014-01-15T00:00:00"/>
    <s v="Second Class"/>
    <x v="294"/>
    <x v="294"/>
    <s v="Corporate"/>
    <s v="United States"/>
    <s v="Bossier City"/>
    <s v="Louisiana"/>
    <n v="71111"/>
    <s v="South"/>
    <x v="620"/>
    <s v="Office Supplies"/>
    <s v="Binders"/>
    <x v="620"/>
    <x v="713"/>
    <n v="3"/>
    <n v="0"/>
    <n v="2.7071999999999998"/>
  </r>
  <r>
    <n v="768"/>
    <s v="CA-2014-162775"/>
    <x v="286"/>
    <d v="2014-01-15T00:00:00"/>
    <s v="Second Class"/>
    <x v="294"/>
    <x v="294"/>
    <s v="Corporate"/>
    <s v="United States"/>
    <s v="Bossier City"/>
    <s v="Louisiana"/>
    <n v="71111"/>
    <s v="South"/>
    <x v="621"/>
    <s v="Office Supplies"/>
    <s v="Storage"/>
    <x v="621"/>
    <x v="714"/>
    <n v="6"/>
    <n v="0"/>
    <n v="34.354799999999997"/>
  </r>
  <r>
    <n v="769"/>
    <s v="CA-2014-106810"/>
    <x v="287"/>
    <d v="2014-05-20T00:00:00"/>
    <s v="Standard Class"/>
    <x v="295"/>
    <x v="295"/>
    <s v="Corporate"/>
    <s v="United States"/>
    <s v="Saint Petersburg"/>
    <s v="Florida"/>
    <n v="33710"/>
    <s v="South"/>
    <x v="622"/>
    <s v="Furniture"/>
    <s v="Furnishings"/>
    <x v="622"/>
    <x v="715"/>
    <n v="2"/>
    <n v="0.2"/>
    <n v="23.315999999999999"/>
  </r>
  <r>
    <n v="770"/>
    <s v="CA-2016-157245"/>
    <x v="288"/>
    <d v="2016-05-24T00:00:00"/>
    <s v="Standard Class"/>
    <x v="97"/>
    <x v="97"/>
    <s v="Consumer"/>
    <s v="United States"/>
    <s v="Arlington"/>
    <s v="Virginia"/>
    <n v="22204"/>
    <s v="South"/>
    <x v="623"/>
    <s v="Furniture"/>
    <s v="Chairs"/>
    <x v="623"/>
    <x v="716"/>
    <n v="2"/>
    <n v="0"/>
    <n v="179.74879999999999"/>
  </r>
  <r>
    <n v="771"/>
    <s v="CA-2017-104220"/>
    <x v="289"/>
    <d v="2017-02-05T00:00:00"/>
    <s v="Standard Class"/>
    <x v="296"/>
    <x v="296"/>
    <s v="Corporate"/>
    <s v="United States"/>
    <s v="Des Moines"/>
    <s v="Iowa"/>
    <n v="50315"/>
    <s v="Central"/>
    <x v="624"/>
    <s v="Office Supplies"/>
    <s v="Binders"/>
    <x v="624"/>
    <x v="717"/>
    <n v="2"/>
    <n v="0"/>
    <n v="9.14"/>
  </r>
  <r>
    <n v="772"/>
    <s v="CA-2017-104220"/>
    <x v="289"/>
    <d v="2017-02-05T00:00:00"/>
    <s v="Standard Class"/>
    <x v="296"/>
    <x v="296"/>
    <s v="Corporate"/>
    <s v="United States"/>
    <s v="Des Moines"/>
    <s v="Iowa"/>
    <n v="50315"/>
    <s v="Central"/>
    <x v="302"/>
    <s v="Technology"/>
    <s v="Phones"/>
    <x v="302"/>
    <x v="718"/>
    <n v="3"/>
    <n v="0"/>
    <n v="51.75"/>
  </r>
  <r>
    <n v="773"/>
    <s v="CA-2017-104220"/>
    <x v="289"/>
    <d v="2017-02-05T00:00:00"/>
    <s v="Standard Class"/>
    <x v="296"/>
    <x v="296"/>
    <s v="Corporate"/>
    <s v="United States"/>
    <s v="Des Moines"/>
    <s v="Iowa"/>
    <n v="50315"/>
    <s v="Central"/>
    <x v="625"/>
    <s v="Office Supplies"/>
    <s v="Binders"/>
    <x v="625"/>
    <x v="719"/>
    <n v="5"/>
    <n v="0"/>
    <n v="16.175000000000001"/>
  </r>
  <r>
    <n v="774"/>
    <s v="CA-2017-104220"/>
    <x v="289"/>
    <d v="2017-02-05T00:00:00"/>
    <s v="Standard Class"/>
    <x v="296"/>
    <x v="296"/>
    <s v="Corporate"/>
    <s v="United States"/>
    <s v="Des Moines"/>
    <s v="Iowa"/>
    <n v="50315"/>
    <s v="Central"/>
    <x v="8"/>
    <s v="Office Supplies"/>
    <s v="Binders"/>
    <x v="8"/>
    <x v="720"/>
    <n v="1"/>
    <n v="0"/>
    <n v="3.4695"/>
  </r>
  <r>
    <n v="775"/>
    <s v="CA-2017-104220"/>
    <x v="289"/>
    <d v="2017-02-05T00:00:00"/>
    <s v="Standard Class"/>
    <x v="296"/>
    <x v="296"/>
    <s v="Corporate"/>
    <s v="United States"/>
    <s v="Des Moines"/>
    <s v="Iowa"/>
    <n v="50315"/>
    <s v="Central"/>
    <x v="626"/>
    <s v="Office Supplies"/>
    <s v="Art"/>
    <x v="626"/>
    <x v="721"/>
    <n v="2"/>
    <n v="0"/>
    <n v="10.881"/>
  </r>
  <r>
    <n v="776"/>
    <s v="CA-2017-104220"/>
    <x v="289"/>
    <d v="2017-02-05T00:00:00"/>
    <s v="Standard Class"/>
    <x v="296"/>
    <x v="296"/>
    <s v="Corporate"/>
    <s v="United States"/>
    <s v="Des Moines"/>
    <s v="Iowa"/>
    <n v="50315"/>
    <s v="Central"/>
    <x v="627"/>
    <s v="Furniture"/>
    <s v="Furnishings"/>
    <x v="627"/>
    <x v="722"/>
    <n v="7"/>
    <n v="0"/>
    <n v="14.5236"/>
  </r>
  <r>
    <n v="777"/>
    <s v="CA-2014-165974"/>
    <x v="290"/>
    <d v="2014-07-06T00:00:00"/>
    <s v="Standard Class"/>
    <x v="297"/>
    <x v="297"/>
    <s v="Consumer"/>
    <s v="United States"/>
    <s v="Cincinnati"/>
    <s v="Ohio"/>
    <n v="45231"/>
    <s v="East"/>
    <x v="628"/>
    <s v="Office Supplies"/>
    <s v="Art"/>
    <x v="628"/>
    <x v="723"/>
    <n v="7"/>
    <n v="0.2"/>
    <n v="3.6855000000000002"/>
  </r>
  <r>
    <n v="778"/>
    <s v="CA-2015-144267"/>
    <x v="291"/>
    <d v="2015-08-23T00:00:00"/>
    <s v="First Class"/>
    <x v="125"/>
    <x v="125"/>
    <s v="Home Office"/>
    <s v="United States"/>
    <s v="San Francisco"/>
    <s v="California"/>
    <n v="94110"/>
    <s v="West"/>
    <x v="629"/>
    <s v="Furniture"/>
    <s v="Chairs"/>
    <x v="629"/>
    <x v="724"/>
    <n v="3"/>
    <n v="0.2"/>
    <n v="40.800600000000003"/>
  </r>
  <r>
    <n v="779"/>
    <s v="CA-2015-144267"/>
    <x v="291"/>
    <d v="2015-08-23T00:00:00"/>
    <s v="First Class"/>
    <x v="125"/>
    <x v="125"/>
    <s v="Home Office"/>
    <s v="United States"/>
    <s v="San Francisco"/>
    <s v="California"/>
    <n v="94110"/>
    <s v="West"/>
    <x v="368"/>
    <s v="Office Supplies"/>
    <s v="Paper"/>
    <x v="369"/>
    <x v="725"/>
    <n v="3"/>
    <n v="0"/>
    <n v="28.171800000000001"/>
  </r>
  <r>
    <n v="780"/>
    <s v="CA-2015-144267"/>
    <x v="291"/>
    <d v="2015-08-23T00:00:00"/>
    <s v="First Class"/>
    <x v="125"/>
    <x v="125"/>
    <s v="Home Office"/>
    <s v="United States"/>
    <s v="San Francisco"/>
    <s v="California"/>
    <n v="94110"/>
    <s v="West"/>
    <x v="358"/>
    <s v="Office Supplies"/>
    <s v="Paper"/>
    <x v="358"/>
    <x v="100"/>
    <n v="4"/>
    <n v="0"/>
    <n v="11.720800000000001"/>
  </r>
  <r>
    <n v="781"/>
    <s v="CA-2015-144267"/>
    <x v="291"/>
    <d v="2015-08-23T00:00:00"/>
    <s v="First Class"/>
    <x v="125"/>
    <x v="125"/>
    <s v="Home Office"/>
    <s v="United States"/>
    <s v="San Francisco"/>
    <s v="California"/>
    <n v="94110"/>
    <s v="West"/>
    <x v="630"/>
    <s v="Office Supplies"/>
    <s v="Paper"/>
    <x v="630"/>
    <x v="726"/>
    <n v="1"/>
    <n v="0"/>
    <n v="1.9259999999999999"/>
  </r>
  <r>
    <n v="782"/>
    <s v="US-2015-157014"/>
    <x v="292"/>
    <d v="2015-10-06T00:00:00"/>
    <s v="Second Class"/>
    <x v="298"/>
    <x v="298"/>
    <s v="Consumer"/>
    <s v="United States"/>
    <s v="Columbus"/>
    <s v="Ohio"/>
    <n v="43229"/>
    <s v="East"/>
    <x v="410"/>
    <s v="Office Supplies"/>
    <s v="Binders"/>
    <x v="410"/>
    <x v="727"/>
    <n v="5"/>
    <n v="0.7"/>
    <n v="-22.449000000000002"/>
  </r>
  <r>
    <n v="783"/>
    <s v="US-2015-157014"/>
    <x v="292"/>
    <d v="2015-10-06T00:00:00"/>
    <s v="Second Class"/>
    <x v="298"/>
    <x v="298"/>
    <s v="Consumer"/>
    <s v="United States"/>
    <s v="Columbus"/>
    <s v="Ohio"/>
    <n v="43229"/>
    <s v="East"/>
    <x v="46"/>
    <s v="Technology"/>
    <s v="Accessories"/>
    <x v="46"/>
    <x v="728"/>
    <n v="2"/>
    <n v="0.2"/>
    <n v="-2.7"/>
  </r>
  <r>
    <n v="784"/>
    <s v="US-2015-157014"/>
    <x v="292"/>
    <d v="2015-10-06T00:00:00"/>
    <s v="Second Class"/>
    <x v="298"/>
    <x v="298"/>
    <s v="Consumer"/>
    <s v="United States"/>
    <s v="Columbus"/>
    <s v="Ohio"/>
    <n v="43229"/>
    <s v="East"/>
    <x v="631"/>
    <s v="Furniture"/>
    <s v="Bookcases"/>
    <x v="631"/>
    <x v="729"/>
    <n v="1"/>
    <n v="0.5"/>
    <n v="-15.615600000000001"/>
  </r>
  <r>
    <n v="785"/>
    <s v="US-2015-157014"/>
    <x v="292"/>
    <d v="2015-10-06T00:00:00"/>
    <s v="Second Class"/>
    <x v="298"/>
    <x v="298"/>
    <s v="Consumer"/>
    <s v="United States"/>
    <s v="Columbus"/>
    <s v="Ohio"/>
    <n v="43229"/>
    <s v="East"/>
    <x v="632"/>
    <s v="Technology"/>
    <s v="Accessories"/>
    <x v="632"/>
    <x v="730"/>
    <n v="2"/>
    <n v="0.2"/>
    <n v="0.5998"/>
  </r>
  <r>
    <n v="786"/>
    <s v="CA-2015-154921"/>
    <x v="293"/>
    <d v="2015-05-28T00:00:00"/>
    <s v="Standard Class"/>
    <x v="105"/>
    <x v="105"/>
    <s v="Corporate"/>
    <s v="United States"/>
    <s v="Columbia"/>
    <s v="South Carolina"/>
    <n v="29203"/>
    <s v="South"/>
    <x v="633"/>
    <s v="Office Supplies"/>
    <s v="Envelopes"/>
    <x v="633"/>
    <x v="731"/>
    <n v="3"/>
    <n v="0"/>
    <n v="87.744299999999996"/>
  </r>
  <r>
    <n v="787"/>
    <s v="CA-2017-129567"/>
    <x v="294"/>
    <d v="2017-03-21T00:00:00"/>
    <s v="Second Class"/>
    <x v="52"/>
    <x v="52"/>
    <s v="Consumer"/>
    <s v="United States"/>
    <s v="Lancaster"/>
    <s v="California"/>
    <n v="93534"/>
    <s v="West"/>
    <x v="634"/>
    <s v="Office Supplies"/>
    <s v="Binders"/>
    <x v="634"/>
    <x v="732"/>
    <n v="2"/>
    <n v="0.2"/>
    <n v="5.8914"/>
  </r>
  <r>
    <n v="788"/>
    <s v="CA-2015-154620"/>
    <x v="295"/>
    <d v="2015-12-16T00:00:00"/>
    <s v="Standard Class"/>
    <x v="299"/>
    <x v="299"/>
    <s v="Consumer"/>
    <s v="United States"/>
    <s v="Lancaster"/>
    <s v="California"/>
    <n v="93534"/>
    <s v="West"/>
    <x v="635"/>
    <s v="Furniture"/>
    <s v="Chairs"/>
    <x v="635"/>
    <x v="733"/>
    <n v="2"/>
    <n v="0.2"/>
    <n v="34.892800000000001"/>
  </r>
  <r>
    <n v="789"/>
    <s v="CA-2015-115938"/>
    <x v="153"/>
    <d v="2015-06-30T00:00:00"/>
    <s v="Standard Class"/>
    <x v="193"/>
    <x v="193"/>
    <s v="Consumer"/>
    <s v="United States"/>
    <s v="Richmond"/>
    <s v="Virginia"/>
    <n v="23223"/>
    <s v="South"/>
    <x v="379"/>
    <s v="Office Supplies"/>
    <s v="Binders"/>
    <x v="380"/>
    <x v="734"/>
    <n v="4"/>
    <n v="0"/>
    <n v="69.100800000000007"/>
  </r>
  <r>
    <n v="790"/>
    <s v="CA-2015-115938"/>
    <x v="153"/>
    <d v="2015-06-30T00:00:00"/>
    <s v="Standard Class"/>
    <x v="193"/>
    <x v="193"/>
    <s v="Consumer"/>
    <s v="United States"/>
    <s v="Richmond"/>
    <s v="Virginia"/>
    <n v="23223"/>
    <s v="South"/>
    <x v="421"/>
    <s v="Office Supplies"/>
    <s v="Storage"/>
    <x v="421"/>
    <x v="735"/>
    <n v="1"/>
    <n v="0"/>
    <n v="4.1634000000000002"/>
  </r>
  <r>
    <n v="791"/>
    <s v="CA-2015-115938"/>
    <x v="153"/>
    <d v="2015-06-30T00:00:00"/>
    <s v="Standard Class"/>
    <x v="193"/>
    <x v="193"/>
    <s v="Consumer"/>
    <s v="United States"/>
    <s v="Richmond"/>
    <s v="Virginia"/>
    <n v="23223"/>
    <s v="South"/>
    <x v="636"/>
    <s v="Office Supplies"/>
    <s v="Binders"/>
    <x v="636"/>
    <x v="736"/>
    <n v="8"/>
    <n v="0"/>
    <n v="21.089600000000001"/>
  </r>
  <r>
    <n v="792"/>
    <s v="CA-2015-115938"/>
    <x v="153"/>
    <d v="2015-06-30T00:00:00"/>
    <s v="Standard Class"/>
    <x v="193"/>
    <x v="193"/>
    <s v="Consumer"/>
    <s v="United States"/>
    <s v="Richmond"/>
    <s v="Virginia"/>
    <n v="23223"/>
    <s v="South"/>
    <x v="637"/>
    <s v="Furniture"/>
    <s v="Chairs"/>
    <x v="637"/>
    <x v="737"/>
    <n v="3"/>
    <n v="0"/>
    <n v="79.905600000000007"/>
  </r>
  <r>
    <n v="793"/>
    <s v="CA-2016-105256"/>
    <x v="244"/>
    <d v="2016-05-20T00:00:00"/>
    <s v="Same Day"/>
    <x v="300"/>
    <x v="300"/>
    <s v="Consumer"/>
    <s v="United States"/>
    <s v="Asheville"/>
    <s v="North Carolina"/>
    <n v="28806"/>
    <s v="South"/>
    <x v="638"/>
    <s v="Technology"/>
    <s v="Phones"/>
    <x v="638"/>
    <x v="738"/>
    <n v="5"/>
    <n v="0.2"/>
    <n v="85.247500000000002"/>
  </r>
  <r>
    <n v="794"/>
    <s v="CA-2014-156433"/>
    <x v="59"/>
    <d v="2014-09-26T00:00:00"/>
    <s v="Standard Class"/>
    <x v="301"/>
    <x v="301"/>
    <s v="Consumer"/>
    <s v="United States"/>
    <s v="San Francisco"/>
    <s v="California"/>
    <n v="94110"/>
    <s v="West"/>
    <x v="639"/>
    <s v="Office Supplies"/>
    <s v="Labels"/>
    <x v="639"/>
    <x v="739"/>
    <n v="2"/>
    <n v="0"/>
    <n v="4.5815999999999999"/>
  </r>
  <r>
    <n v="795"/>
    <s v="CA-2014-156433"/>
    <x v="59"/>
    <d v="2014-09-26T00:00:00"/>
    <s v="Standard Class"/>
    <x v="301"/>
    <x v="301"/>
    <s v="Consumer"/>
    <s v="United States"/>
    <s v="San Francisco"/>
    <s v="California"/>
    <n v="94110"/>
    <s v="West"/>
    <x v="362"/>
    <s v="Office Supplies"/>
    <s v="Paper"/>
    <x v="362"/>
    <x v="740"/>
    <n v="4"/>
    <n v="0"/>
    <n v="10.642799999999999"/>
  </r>
  <r>
    <n v="796"/>
    <s v="CA-2017-151428"/>
    <x v="296"/>
    <d v="2017-09-26T00:00:00"/>
    <s v="Standard Class"/>
    <x v="302"/>
    <x v="302"/>
    <s v="Consumer"/>
    <s v="United States"/>
    <s v="Rochester"/>
    <s v="Minnesota"/>
    <n v="55901"/>
    <s v="Central"/>
    <x v="614"/>
    <s v="Office Supplies"/>
    <s v="Binders"/>
    <x v="614"/>
    <x v="171"/>
    <n v="7"/>
    <n v="0"/>
    <n v="9.8783999999999992"/>
  </r>
  <r>
    <n v="797"/>
    <s v="CA-2015-124653"/>
    <x v="100"/>
    <d v="2015-12-26T00:00:00"/>
    <s v="First Class"/>
    <x v="106"/>
    <x v="106"/>
    <s v="Corporate"/>
    <s v="United States"/>
    <s v="Rochester"/>
    <s v="New York"/>
    <n v="14609"/>
    <s v="East"/>
    <x v="640"/>
    <s v="Office Supplies"/>
    <s v="Paper"/>
    <x v="640"/>
    <x v="741"/>
    <n v="7"/>
    <n v="0"/>
    <n v="63.739199999999997"/>
  </r>
  <r>
    <n v="798"/>
    <s v="CA-2015-124653"/>
    <x v="100"/>
    <d v="2015-12-26T00:00:00"/>
    <s v="First Class"/>
    <x v="106"/>
    <x v="106"/>
    <s v="Corporate"/>
    <s v="United States"/>
    <s v="Rochester"/>
    <s v="New York"/>
    <n v="14609"/>
    <s v="East"/>
    <x v="12"/>
    <s v="Office Supplies"/>
    <s v="Paper"/>
    <x v="12"/>
    <x v="91"/>
    <n v="2"/>
    <n v="0"/>
    <n v="6.2207999999999997"/>
  </r>
  <r>
    <n v="799"/>
    <s v="CA-2015-124653"/>
    <x v="100"/>
    <d v="2015-12-26T00:00:00"/>
    <s v="First Class"/>
    <x v="106"/>
    <x v="106"/>
    <s v="Corporate"/>
    <s v="United States"/>
    <s v="Rochester"/>
    <s v="New York"/>
    <n v="14609"/>
    <s v="East"/>
    <x v="641"/>
    <s v="Office Supplies"/>
    <s v="Labels"/>
    <x v="641"/>
    <x v="742"/>
    <n v="7"/>
    <n v="0"/>
    <n v="10.348800000000001"/>
  </r>
  <r>
    <n v="800"/>
    <s v="CA-2015-101910"/>
    <x v="154"/>
    <d v="2015-12-03T00:00:00"/>
    <s v="Standard Class"/>
    <x v="303"/>
    <x v="303"/>
    <s v="Consumer"/>
    <s v="United States"/>
    <s v="Lake Elsinore"/>
    <s v="California"/>
    <n v="92530"/>
    <s v="West"/>
    <x v="474"/>
    <s v="Furniture"/>
    <s v="Chairs"/>
    <x v="475"/>
    <x v="510"/>
    <n v="5"/>
    <n v="0.2"/>
    <n v="17.745000000000001"/>
  </r>
  <r>
    <n v="801"/>
    <s v="CA-2017-105809"/>
    <x v="297"/>
    <d v="2017-02-23T00:00:00"/>
    <s v="First Class"/>
    <x v="304"/>
    <x v="304"/>
    <s v="Corporate"/>
    <s v="United States"/>
    <s v="San Diego"/>
    <s v="California"/>
    <n v="92105"/>
    <s v="West"/>
    <x v="642"/>
    <s v="Furniture"/>
    <s v="Furnishings"/>
    <x v="642"/>
    <x v="743"/>
    <n v="1"/>
    <n v="0"/>
    <n v="7.3358999999999996"/>
  </r>
  <r>
    <n v="802"/>
    <s v="CA-2017-105809"/>
    <x v="297"/>
    <d v="2017-02-23T00:00:00"/>
    <s v="First Class"/>
    <x v="304"/>
    <x v="304"/>
    <s v="Corporate"/>
    <s v="United States"/>
    <s v="San Diego"/>
    <s v="California"/>
    <n v="92105"/>
    <s v="West"/>
    <x v="233"/>
    <s v="Technology"/>
    <s v="Phones"/>
    <x v="234"/>
    <x v="744"/>
    <n v="2"/>
    <n v="0.2"/>
    <n v="18.897200000000002"/>
  </r>
  <r>
    <n v="803"/>
    <s v="CA-2016-136133"/>
    <x v="298"/>
    <d v="2016-08-23T00:00:00"/>
    <s v="Second Class"/>
    <x v="304"/>
    <x v="304"/>
    <s v="Corporate"/>
    <s v="United States"/>
    <s v="New York City"/>
    <s v="New York"/>
    <n v="10024"/>
    <s v="East"/>
    <x v="643"/>
    <s v="Office Supplies"/>
    <s v="Appliances"/>
    <x v="643"/>
    <x v="745"/>
    <n v="9"/>
    <n v="0"/>
    <n v="99.489599999999996"/>
  </r>
  <r>
    <n v="804"/>
    <s v="CA-2016-115504"/>
    <x v="299"/>
    <d v="2016-03-17T00:00:00"/>
    <s v="Standard Class"/>
    <x v="305"/>
    <x v="305"/>
    <s v="Corporate"/>
    <s v="United States"/>
    <s v="Monroe"/>
    <s v="Louisiana"/>
    <n v="71203"/>
    <s v="South"/>
    <x v="644"/>
    <s v="Office Supplies"/>
    <s v="Paper"/>
    <x v="644"/>
    <x v="91"/>
    <n v="2"/>
    <n v="0"/>
    <n v="6.2207999999999997"/>
  </r>
  <r>
    <n v="805"/>
    <s v="CA-2017-135783"/>
    <x v="300"/>
    <d v="2017-04-24T00:00:00"/>
    <s v="First Class"/>
    <x v="306"/>
    <x v="306"/>
    <s v="Consumer"/>
    <s v="United States"/>
    <s v="San Francisco"/>
    <s v="California"/>
    <n v="94122"/>
    <s v="West"/>
    <x v="645"/>
    <s v="Furniture"/>
    <s v="Furnishings"/>
    <x v="645"/>
    <x v="717"/>
    <n v="2"/>
    <n v="0"/>
    <n v="6.2152000000000003"/>
  </r>
  <r>
    <n v="806"/>
    <s v="CA-2014-134313"/>
    <x v="301"/>
    <d v="2014-11-07T00:00:00"/>
    <s v="Standard Class"/>
    <x v="154"/>
    <x v="154"/>
    <s v="Consumer"/>
    <s v="United States"/>
    <s v="Denver"/>
    <s v="Colorado"/>
    <n v="80219"/>
    <s v="West"/>
    <x v="646"/>
    <s v="Office Supplies"/>
    <s v="Art"/>
    <x v="646"/>
    <x v="746"/>
    <n v="3"/>
    <n v="0.2"/>
    <n v="4.3175999999999997"/>
  </r>
  <r>
    <n v="807"/>
    <s v="CA-2014-134313"/>
    <x v="301"/>
    <d v="2014-11-07T00:00:00"/>
    <s v="Standard Class"/>
    <x v="154"/>
    <x v="154"/>
    <s v="Consumer"/>
    <s v="United States"/>
    <s v="Denver"/>
    <s v="Colorado"/>
    <n v="80219"/>
    <s v="West"/>
    <x v="647"/>
    <s v="Technology"/>
    <s v="Phones"/>
    <x v="647"/>
    <x v="747"/>
    <n v="4"/>
    <n v="0.2"/>
    <n v="247.99600000000001"/>
  </r>
  <r>
    <n v="808"/>
    <s v="CA-2015-140921"/>
    <x v="302"/>
    <d v="2015-02-05T00:00:00"/>
    <s v="First Class"/>
    <x v="211"/>
    <x v="211"/>
    <s v="Consumer"/>
    <s v="United States"/>
    <s v="Omaha"/>
    <s v="Nebraska"/>
    <n v="68104"/>
    <s v="Central"/>
    <x v="378"/>
    <s v="Furniture"/>
    <s v="Furnishings"/>
    <x v="379"/>
    <x v="158"/>
    <n v="2"/>
    <n v="0"/>
    <n v="11.076000000000001"/>
  </r>
  <r>
    <n v="809"/>
    <s v="CA-2015-140921"/>
    <x v="302"/>
    <d v="2015-02-05T00:00:00"/>
    <s v="First Class"/>
    <x v="211"/>
    <x v="211"/>
    <s v="Consumer"/>
    <s v="United States"/>
    <s v="Omaha"/>
    <s v="Nebraska"/>
    <n v="68104"/>
    <s v="Central"/>
    <x v="648"/>
    <s v="Technology"/>
    <s v="Accessories"/>
    <x v="648"/>
    <x v="145"/>
    <n v="3"/>
    <n v="0"/>
    <n v="50.989800000000002"/>
  </r>
  <r>
    <n v="810"/>
    <s v="CA-2014-151995"/>
    <x v="303"/>
    <d v="2014-10-15T00:00:00"/>
    <s v="First Class"/>
    <x v="233"/>
    <x v="233"/>
    <s v="Consumer"/>
    <s v="United States"/>
    <s v="Edmonds"/>
    <s v="Washington"/>
    <n v="98026"/>
    <s v="West"/>
    <x v="649"/>
    <s v="Office Supplies"/>
    <s v="Art"/>
    <x v="649"/>
    <x v="132"/>
    <n v="4"/>
    <n v="0"/>
    <n v="3.2256"/>
  </r>
  <r>
    <n v="811"/>
    <s v="CA-2014-151995"/>
    <x v="303"/>
    <d v="2014-10-15T00:00:00"/>
    <s v="First Class"/>
    <x v="233"/>
    <x v="233"/>
    <s v="Consumer"/>
    <s v="United States"/>
    <s v="Edmonds"/>
    <s v="Washington"/>
    <n v="98026"/>
    <s v="West"/>
    <x v="257"/>
    <s v="Furniture"/>
    <s v="Tables"/>
    <x v="258"/>
    <x v="748"/>
    <n v="5"/>
    <n v="0"/>
    <n v="311.65199999999999"/>
  </r>
  <r>
    <n v="812"/>
    <s v="CA-2014-151995"/>
    <x v="303"/>
    <d v="2014-10-15T00:00:00"/>
    <s v="First Class"/>
    <x v="233"/>
    <x v="233"/>
    <s v="Consumer"/>
    <s v="United States"/>
    <s v="Edmonds"/>
    <s v="Washington"/>
    <n v="98026"/>
    <s v="West"/>
    <x v="650"/>
    <s v="Office Supplies"/>
    <s v="Appliances"/>
    <x v="650"/>
    <x v="749"/>
    <n v="4"/>
    <n v="0"/>
    <n v="62.036799999999999"/>
  </r>
  <r>
    <n v="813"/>
    <s v="CA-2014-151995"/>
    <x v="303"/>
    <d v="2014-10-15T00:00:00"/>
    <s v="First Class"/>
    <x v="233"/>
    <x v="233"/>
    <s v="Consumer"/>
    <s v="United States"/>
    <s v="Edmonds"/>
    <s v="Washington"/>
    <n v="98026"/>
    <s v="West"/>
    <x v="553"/>
    <s v="Technology"/>
    <s v="Accessories"/>
    <x v="552"/>
    <x v="750"/>
    <n v="2"/>
    <n v="0"/>
    <n v="2.5779999999999998"/>
  </r>
  <r>
    <n v="814"/>
    <s v="CA-2017-143686"/>
    <x v="304"/>
    <d v="2017-05-14T00:00:00"/>
    <s v="Same Day"/>
    <x v="307"/>
    <x v="307"/>
    <s v="Consumer"/>
    <s v="United States"/>
    <s v="Santa Ana"/>
    <s v="California"/>
    <n v="92704"/>
    <s v="West"/>
    <x v="645"/>
    <s v="Furniture"/>
    <s v="Furnishings"/>
    <x v="645"/>
    <x v="717"/>
    <n v="2"/>
    <n v="0"/>
    <n v="6.2152000000000003"/>
  </r>
  <r>
    <n v="815"/>
    <s v="CA-2017-143686"/>
    <x v="304"/>
    <d v="2017-05-14T00:00:00"/>
    <s v="Same Day"/>
    <x v="307"/>
    <x v="307"/>
    <s v="Consumer"/>
    <s v="United States"/>
    <s v="Santa Ana"/>
    <s v="California"/>
    <n v="92704"/>
    <s v="West"/>
    <x v="651"/>
    <s v="Technology"/>
    <s v="Accessories"/>
    <x v="651"/>
    <x v="751"/>
    <n v="7"/>
    <n v="0"/>
    <n v="601.96990000000005"/>
  </r>
  <r>
    <n v="816"/>
    <s v="CA-2015-106565"/>
    <x v="305"/>
    <d v="2015-03-23T00:00:00"/>
    <s v="First Class"/>
    <x v="308"/>
    <x v="308"/>
    <s v="Corporate"/>
    <s v="United States"/>
    <s v="Milwaukee"/>
    <s v="Wisconsin"/>
    <n v="53209"/>
    <s v="Central"/>
    <x v="180"/>
    <s v="Office Supplies"/>
    <s v="Paper"/>
    <x v="181"/>
    <x v="187"/>
    <n v="8"/>
    <n v="0"/>
    <n v="24.883199999999999"/>
  </r>
  <r>
    <n v="817"/>
    <s v="CA-2016-149370"/>
    <x v="306"/>
    <d v="2016-09-19T00:00:00"/>
    <s v="Standard Class"/>
    <x v="203"/>
    <x v="203"/>
    <s v="Consumer"/>
    <s v="United States"/>
    <s v="Philadelphia"/>
    <s v="Pennsylvania"/>
    <n v="19140"/>
    <s v="East"/>
    <x v="652"/>
    <s v="Office Supplies"/>
    <s v="Paper"/>
    <x v="652"/>
    <x v="752"/>
    <n v="1"/>
    <n v="0.2"/>
    <n v="1.8704000000000001"/>
  </r>
  <r>
    <n v="818"/>
    <s v="CA-2014-140858"/>
    <x v="307"/>
    <d v="2014-07-02T00:00:00"/>
    <s v="Standard Class"/>
    <x v="222"/>
    <x v="222"/>
    <s v="Consumer"/>
    <s v="United States"/>
    <s v="Philadelphia"/>
    <s v="Pennsylvania"/>
    <n v="19140"/>
    <s v="East"/>
    <x v="88"/>
    <s v="Office Supplies"/>
    <s v="Paper"/>
    <x v="88"/>
    <x v="753"/>
    <n v="8"/>
    <n v="0.2"/>
    <n v="14.5152"/>
  </r>
  <r>
    <n v="819"/>
    <s v="CA-2014-140858"/>
    <x v="307"/>
    <d v="2014-07-02T00:00:00"/>
    <s v="Standard Class"/>
    <x v="222"/>
    <x v="222"/>
    <s v="Consumer"/>
    <s v="United States"/>
    <s v="Philadelphia"/>
    <s v="Pennsylvania"/>
    <n v="19140"/>
    <s v="East"/>
    <x v="653"/>
    <s v="Office Supplies"/>
    <s v="Binders"/>
    <x v="653"/>
    <x v="754"/>
    <n v="3"/>
    <n v="0.7"/>
    <n v="-2.4287999999999998"/>
  </r>
  <r>
    <n v="820"/>
    <s v="CA-2014-140858"/>
    <x v="307"/>
    <d v="2014-07-02T00:00:00"/>
    <s v="Standard Class"/>
    <x v="222"/>
    <x v="222"/>
    <s v="Consumer"/>
    <s v="United States"/>
    <s v="Philadelphia"/>
    <s v="Pennsylvania"/>
    <n v="19140"/>
    <s v="East"/>
    <x v="654"/>
    <s v="Furniture"/>
    <s v="Chairs"/>
    <x v="654"/>
    <x v="755"/>
    <n v="5"/>
    <n v="0.3"/>
    <n v="0"/>
  </r>
  <r>
    <n v="821"/>
    <s v="CA-2014-140858"/>
    <x v="307"/>
    <d v="2014-07-02T00:00:00"/>
    <s v="Standard Class"/>
    <x v="222"/>
    <x v="222"/>
    <s v="Consumer"/>
    <s v="United States"/>
    <s v="Philadelphia"/>
    <s v="Pennsylvania"/>
    <n v="19140"/>
    <s v="East"/>
    <x v="655"/>
    <s v="Office Supplies"/>
    <s v="Binders"/>
    <x v="655"/>
    <x v="756"/>
    <n v="3"/>
    <n v="0.7"/>
    <n v="-22.796399999999998"/>
  </r>
  <r>
    <n v="822"/>
    <s v="CA-2014-140858"/>
    <x v="307"/>
    <d v="2014-07-02T00:00:00"/>
    <s v="Standard Class"/>
    <x v="222"/>
    <x v="222"/>
    <s v="Consumer"/>
    <s v="United States"/>
    <s v="Philadelphia"/>
    <s v="Pennsylvania"/>
    <n v="19140"/>
    <s v="East"/>
    <x v="656"/>
    <s v="Office Supplies"/>
    <s v="Paper"/>
    <x v="656"/>
    <x v="757"/>
    <n v="4"/>
    <n v="0.2"/>
    <n v="117.432"/>
  </r>
  <r>
    <n v="823"/>
    <s v="CA-2017-101434"/>
    <x v="308"/>
    <d v="2017-06-27T00:00:00"/>
    <s v="Standard Class"/>
    <x v="309"/>
    <x v="309"/>
    <s v="Consumer"/>
    <s v="United States"/>
    <s v="Belleville"/>
    <s v="New Jersey"/>
    <n v="7109"/>
    <s v="East"/>
    <x v="657"/>
    <s v="Technology"/>
    <s v="Accessories"/>
    <x v="657"/>
    <x v="758"/>
    <n v="3"/>
    <n v="0"/>
    <n v="71.991"/>
  </r>
  <r>
    <n v="824"/>
    <s v="CA-2017-101434"/>
    <x v="308"/>
    <d v="2017-06-27T00:00:00"/>
    <s v="Standard Class"/>
    <x v="309"/>
    <x v="309"/>
    <s v="Consumer"/>
    <s v="United States"/>
    <s v="Belleville"/>
    <s v="New Jersey"/>
    <n v="7109"/>
    <s v="East"/>
    <x v="607"/>
    <s v="Office Supplies"/>
    <s v="Labels"/>
    <x v="607"/>
    <x v="759"/>
    <n v="2"/>
    <n v="0"/>
    <n v="4.8117999999999999"/>
  </r>
  <r>
    <n v="825"/>
    <s v="US-2014-102071"/>
    <x v="309"/>
    <d v="2014-05-15T00:00:00"/>
    <s v="Standard Class"/>
    <x v="310"/>
    <x v="310"/>
    <s v="Consumer"/>
    <s v="United States"/>
    <s v="San Francisco"/>
    <s v="California"/>
    <n v="94110"/>
    <s v="West"/>
    <x v="658"/>
    <s v="Technology"/>
    <s v="Accessories"/>
    <x v="658"/>
    <x v="760"/>
    <n v="4"/>
    <n v="0"/>
    <n v="4.0679999999999996"/>
  </r>
  <r>
    <n v="826"/>
    <s v="US-2014-102071"/>
    <x v="309"/>
    <d v="2014-05-15T00:00:00"/>
    <s v="Standard Class"/>
    <x v="310"/>
    <x v="310"/>
    <s v="Consumer"/>
    <s v="United States"/>
    <s v="San Francisco"/>
    <s v="California"/>
    <n v="94110"/>
    <s v="West"/>
    <x v="201"/>
    <s v="Technology"/>
    <s v="Accessories"/>
    <x v="202"/>
    <x v="761"/>
    <n v="3"/>
    <n v="0"/>
    <n v="40.312800000000003"/>
  </r>
  <r>
    <n v="827"/>
    <s v="CA-2017-126956"/>
    <x v="170"/>
    <d v="2017-08-28T00:00:00"/>
    <s v="Standard Class"/>
    <x v="218"/>
    <x v="218"/>
    <s v="Consumer"/>
    <s v="United States"/>
    <s v="Lakeville"/>
    <s v="Minnesota"/>
    <n v="55044"/>
    <s v="Central"/>
    <x v="659"/>
    <s v="Office Supplies"/>
    <s v="Fasteners"/>
    <x v="659"/>
    <x v="762"/>
    <n v="7"/>
    <n v="0"/>
    <n v="16.8"/>
  </r>
  <r>
    <n v="828"/>
    <s v="CA-2017-126956"/>
    <x v="170"/>
    <d v="2017-08-28T00:00:00"/>
    <s v="Standard Class"/>
    <x v="218"/>
    <x v="218"/>
    <s v="Consumer"/>
    <s v="United States"/>
    <s v="Lakeville"/>
    <s v="Minnesota"/>
    <n v="55044"/>
    <s v="Central"/>
    <x v="660"/>
    <s v="Office Supplies"/>
    <s v="Supplies"/>
    <x v="660"/>
    <x v="763"/>
    <n v="4"/>
    <n v="0"/>
    <n v="10.7996"/>
  </r>
  <r>
    <n v="829"/>
    <s v="CA-2017-126956"/>
    <x v="170"/>
    <d v="2017-08-28T00:00:00"/>
    <s v="Standard Class"/>
    <x v="218"/>
    <x v="218"/>
    <s v="Consumer"/>
    <s v="United States"/>
    <s v="Lakeville"/>
    <s v="Minnesota"/>
    <n v="55044"/>
    <s v="Central"/>
    <x v="661"/>
    <s v="Office Supplies"/>
    <s v="Envelopes"/>
    <x v="661"/>
    <x v="764"/>
    <n v="2"/>
    <n v="0"/>
    <n v="7.4871999999999996"/>
  </r>
  <r>
    <n v="830"/>
    <s v="CA-2017-129462"/>
    <x v="114"/>
    <d v="2017-06-21T00:00:00"/>
    <s v="Second Class"/>
    <x v="32"/>
    <x v="32"/>
    <s v="Consumer"/>
    <s v="United States"/>
    <s v="Florence"/>
    <s v="Kentucky"/>
    <n v="41042"/>
    <s v="South"/>
    <x v="662"/>
    <s v="Furniture"/>
    <s v="Chairs"/>
    <x v="662"/>
    <x v="85"/>
    <n v="2"/>
    <n v="0"/>
    <n v="90.587999999999994"/>
  </r>
  <r>
    <n v="831"/>
    <s v="CA-2017-129462"/>
    <x v="114"/>
    <d v="2017-06-21T00:00:00"/>
    <s v="Second Class"/>
    <x v="32"/>
    <x v="32"/>
    <s v="Consumer"/>
    <s v="United States"/>
    <s v="Florence"/>
    <s v="Kentucky"/>
    <n v="41042"/>
    <s v="South"/>
    <x v="663"/>
    <s v="Office Supplies"/>
    <s v="Appliances"/>
    <x v="663"/>
    <x v="765"/>
    <n v="3"/>
    <n v="0"/>
    <n v="50.584800000000001"/>
  </r>
  <r>
    <n v="832"/>
    <s v="CA-2017-129462"/>
    <x v="114"/>
    <d v="2017-06-21T00:00:00"/>
    <s v="Second Class"/>
    <x v="32"/>
    <x v="32"/>
    <s v="Consumer"/>
    <s v="United States"/>
    <s v="Florence"/>
    <s v="Kentucky"/>
    <n v="41042"/>
    <s v="South"/>
    <x v="664"/>
    <s v="Technology"/>
    <s v="Phones"/>
    <x v="664"/>
    <x v="766"/>
    <n v="2"/>
    <n v="0"/>
    <n v="51.834600000000002"/>
  </r>
  <r>
    <n v="833"/>
    <s v="CA-2017-129462"/>
    <x v="114"/>
    <d v="2017-06-21T00:00:00"/>
    <s v="Second Class"/>
    <x v="32"/>
    <x v="32"/>
    <s v="Consumer"/>
    <s v="United States"/>
    <s v="Florence"/>
    <s v="Kentucky"/>
    <n v="41042"/>
    <s v="South"/>
    <x v="665"/>
    <s v="Technology"/>
    <s v="Phones"/>
    <x v="665"/>
    <x v="767"/>
    <n v="1"/>
    <n v="0"/>
    <n v="17.157399999999999"/>
  </r>
  <r>
    <n v="834"/>
    <s v="CA-2016-165316"/>
    <x v="310"/>
    <d v="2016-07-27T00:00:00"/>
    <s v="Standard Class"/>
    <x v="80"/>
    <x v="80"/>
    <s v="Corporate"/>
    <s v="United States"/>
    <s v="Tampa"/>
    <s v="Florida"/>
    <n v="33614"/>
    <s v="South"/>
    <x v="666"/>
    <s v="Office Supplies"/>
    <s v="Art"/>
    <x v="666"/>
    <x v="768"/>
    <n v="2"/>
    <n v="0.2"/>
    <n v="2.6412"/>
  </r>
  <r>
    <n v="835"/>
    <s v="CA-2016-165316"/>
    <x v="310"/>
    <d v="2016-07-27T00:00:00"/>
    <s v="Standard Class"/>
    <x v="80"/>
    <x v="80"/>
    <s v="Corporate"/>
    <s v="United States"/>
    <s v="Tampa"/>
    <s v="Florida"/>
    <n v="33614"/>
    <s v="South"/>
    <x v="667"/>
    <s v="Office Supplies"/>
    <s v="Appliances"/>
    <x v="667"/>
    <x v="769"/>
    <n v="2"/>
    <n v="0.2"/>
    <n v="6.5164"/>
  </r>
  <r>
    <n v="836"/>
    <s v="CA-2016-165316"/>
    <x v="310"/>
    <d v="2016-07-27T00:00:00"/>
    <s v="Standard Class"/>
    <x v="80"/>
    <x v="80"/>
    <s v="Corporate"/>
    <s v="United States"/>
    <s v="Tampa"/>
    <s v="Florida"/>
    <n v="33614"/>
    <s v="South"/>
    <x v="668"/>
    <s v="Technology"/>
    <s v="Machines"/>
    <x v="668"/>
    <x v="770"/>
    <n v="1"/>
    <n v="0.5"/>
    <n v="-111.4995"/>
  </r>
  <r>
    <n v="837"/>
    <s v="US-2014-115987"/>
    <x v="78"/>
    <d v="2014-09-13T00:00:00"/>
    <s v="Second Class"/>
    <x v="293"/>
    <x v="293"/>
    <s v="Consumer"/>
    <s v="United States"/>
    <s v="Tyler"/>
    <s v="Texas"/>
    <n v="75701"/>
    <s v="Central"/>
    <x v="669"/>
    <s v="Office Supplies"/>
    <s v="Binders"/>
    <x v="669"/>
    <x v="771"/>
    <n v="4"/>
    <n v="0.8"/>
    <n v="-79.3352"/>
  </r>
  <r>
    <n v="838"/>
    <s v="US-2017-156083"/>
    <x v="259"/>
    <d v="2017-11-11T00:00:00"/>
    <s v="Standard Class"/>
    <x v="311"/>
    <x v="311"/>
    <s v="Home Office"/>
    <s v="United States"/>
    <s v="Columbia"/>
    <s v="Tennessee"/>
    <n v="38401"/>
    <s v="South"/>
    <x v="670"/>
    <s v="Office Supplies"/>
    <s v="Paper"/>
    <x v="670"/>
    <x v="772"/>
    <n v="2"/>
    <n v="0.2"/>
    <n v="3.2616000000000001"/>
  </r>
  <r>
    <n v="839"/>
    <s v="US-2016-137547"/>
    <x v="311"/>
    <d v="2016-03-12T00:00:00"/>
    <s v="Standard Class"/>
    <x v="182"/>
    <x v="182"/>
    <s v="Corporate"/>
    <s v="United States"/>
    <s v="Fort Worth"/>
    <s v="Texas"/>
    <n v="76106"/>
    <s v="Central"/>
    <x v="402"/>
    <s v="Technology"/>
    <s v="Phones"/>
    <x v="403"/>
    <x v="773"/>
    <n v="3"/>
    <n v="0.2"/>
    <n v="1.5804"/>
  </r>
  <r>
    <n v="840"/>
    <s v="CA-2015-100454"/>
    <x v="312"/>
    <d v="2015-11-25T00:00:00"/>
    <s v="Standard Class"/>
    <x v="312"/>
    <x v="312"/>
    <s v="Corporate"/>
    <s v="United States"/>
    <s v="New York City"/>
    <s v="New York"/>
    <n v="10035"/>
    <s v="East"/>
    <x v="626"/>
    <s v="Office Supplies"/>
    <s v="Art"/>
    <x v="626"/>
    <x v="774"/>
    <n v="3"/>
    <n v="0"/>
    <n v="16.3215"/>
  </r>
  <r>
    <n v="841"/>
    <s v="CA-2015-100454"/>
    <x v="312"/>
    <d v="2015-11-25T00:00:00"/>
    <s v="Standard Class"/>
    <x v="312"/>
    <x v="312"/>
    <s v="Corporate"/>
    <s v="United States"/>
    <s v="New York City"/>
    <s v="New York"/>
    <n v="10035"/>
    <s v="East"/>
    <x v="671"/>
    <s v="Office Supplies"/>
    <s v="Art"/>
    <x v="671"/>
    <x v="132"/>
    <n v="4"/>
    <n v="0"/>
    <n v="3.3408000000000002"/>
  </r>
  <r>
    <n v="842"/>
    <s v="CA-2015-100454"/>
    <x v="312"/>
    <d v="2015-11-25T00:00:00"/>
    <s v="Standard Class"/>
    <x v="312"/>
    <x v="312"/>
    <s v="Corporate"/>
    <s v="United States"/>
    <s v="New York City"/>
    <s v="New York"/>
    <n v="10035"/>
    <s v="East"/>
    <x v="672"/>
    <s v="Furniture"/>
    <s v="Bookcases"/>
    <x v="672"/>
    <x v="775"/>
    <n v="4"/>
    <n v="0.2"/>
    <n v="9.3024000000000004"/>
  </r>
  <r>
    <n v="843"/>
    <s v="CA-2016-161669"/>
    <x v="77"/>
    <d v="2016-11-09T00:00:00"/>
    <s v="First Class"/>
    <x v="313"/>
    <x v="313"/>
    <s v="Corporate"/>
    <s v="United States"/>
    <s v="Los Angeles"/>
    <s v="California"/>
    <n v="90036"/>
    <s v="West"/>
    <x v="673"/>
    <s v="Office Supplies"/>
    <s v="Binders"/>
    <x v="673"/>
    <x v="776"/>
    <n v="4"/>
    <n v="0.2"/>
    <n v="11.7"/>
  </r>
  <r>
    <n v="844"/>
    <s v="CA-2016-161669"/>
    <x v="77"/>
    <d v="2016-11-09T00:00:00"/>
    <s v="First Class"/>
    <x v="313"/>
    <x v="313"/>
    <s v="Corporate"/>
    <s v="United States"/>
    <s v="Los Angeles"/>
    <s v="California"/>
    <n v="90036"/>
    <s v="West"/>
    <x v="674"/>
    <s v="Office Supplies"/>
    <s v="Binders"/>
    <x v="674"/>
    <x v="777"/>
    <n v="4"/>
    <n v="0.2"/>
    <n v="8.7672000000000008"/>
  </r>
  <r>
    <n v="845"/>
    <s v="CA-2016-161669"/>
    <x v="77"/>
    <d v="2016-11-09T00:00:00"/>
    <s v="First Class"/>
    <x v="313"/>
    <x v="313"/>
    <s v="Corporate"/>
    <s v="United States"/>
    <s v="Los Angeles"/>
    <s v="California"/>
    <n v="90036"/>
    <s v="West"/>
    <x v="675"/>
    <s v="Office Supplies"/>
    <s v="Supplies"/>
    <x v="675"/>
    <x v="710"/>
    <n v="2"/>
    <n v="0"/>
    <n v="3.2944"/>
  </r>
  <r>
    <n v="846"/>
    <s v="CA-2016-161669"/>
    <x v="77"/>
    <d v="2016-11-09T00:00:00"/>
    <s v="First Class"/>
    <x v="313"/>
    <x v="313"/>
    <s v="Corporate"/>
    <s v="United States"/>
    <s v="Los Angeles"/>
    <s v="California"/>
    <n v="90036"/>
    <s v="West"/>
    <x v="676"/>
    <s v="Office Supplies"/>
    <s v="Labels"/>
    <x v="676"/>
    <x v="2"/>
    <n v="2"/>
    <n v="0"/>
    <n v="6.8714000000000004"/>
  </r>
  <r>
    <n v="847"/>
    <s v="CA-2015-114300"/>
    <x v="313"/>
    <d v="2015-10-17T00:00:00"/>
    <s v="Standard Class"/>
    <x v="314"/>
    <x v="314"/>
    <s v="Consumer"/>
    <s v="United States"/>
    <s v="Louisville"/>
    <s v="Kentucky"/>
    <n v="40214"/>
    <s v="South"/>
    <x v="179"/>
    <s v="Technology"/>
    <s v="Phones"/>
    <x v="180"/>
    <x v="778"/>
    <n v="7"/>
    <n v="0"/>
    <n v="23.441600000000001"/>
  </r>
  <r>
    <n v="848"/>
    <s v="CA-2015-114300"/>
    <x v="313"/>
    <d v="2015-10-17T00:00:00"/>
    <s v="Standard Class"/>
    <x v="314"/>
    <x v="314"/>
    <s v="Consumer"/>
    <s v="United States"/>
    <s v="Louisville"/>
    <s v="Kentucky"/>
    <n v="40214"/>
    <s v="South"/>
    <x v="268"/>
    <s v="Furniture"/>
    <s v="Chairs"/>
    <x v="268"/>
    <x v="779"/>
    <n v="3"/>
    <n v="0"/>
    <n v="77.743799999999993"/>
  </r>
  <r>
    <n v="849"/>
    <s v="CA-2017-107503"/>
    <x v="314"/>
    <d v="2017-01-06T00:00:00"/>
    <s v="Standard Class"/>
    <x v="315"/>
    <x v="315"/>
    <s v="Consumer"/>
    <s v="United States"/>
    <s v="Lorain"/>
    <s v="Ohio"/>
    <n v="44052"/>
    <s v="East"/>
    <x v="677"/>
    <s v="Furniture"/>
    <s v="Furnishings"/>
    <x v="677"/>
    <x v="780"/>
    <n v="4"/>
    <n v="0.2"/>
    <n v="8.5568000000000008"/>
  </r>
  <r>
    <n v="850"/>
    <s v="CA-2014-107755"/>
    <x v="315"/>
    <d v="2014-02-12T00:00:00"/>
    <s v="Standard Class"/>
    <x v="316"/>
    <x v="316"/>
    <s v="Corporate"/>
    <s v="United States"/>
    <s v="Linden"/>
    <s v="New Jersey"/>
    <n v="7036"/>
    <s v="East"/>
    <x v="678"/>
    <s v="Technology"/>
    <s v="Accessories"/>
    <x v="678"/>
    <x v="781"/>
    <n v="7"/>
    <n v="0"/>
    <n v="49.604799999999997"/>
  </r>
  <r>
    <n v="851"/>
    <s v="CA-2016-152534"/>
    <x v="23"/>
    <d v="2016-06-25T00:00:00"/>
    <s v="Second Class"/>
    <x v="317"/>
    <x v="317"/>
    <s v="Corporate"/>
    <s v="United States"/>
    <s v="Salinas"/>
    <s v="California"/>
    <n v="93905"/>
    <s v="West"/>
    <x v="679"/>
    <s v="Office Supplies"/>
    <s v="Art"/>
    <x v="679"/>
    <x v="782"/>
    <n v="2"/>
    <n v="0"/>
    <n v="1.3415999999999999"/>
  </r>
  <r>
    <n v="852"/>
    <s v="CA-2016-152534"/>
    <x v="23"/>
    <d v="2016-06-25T00:00:00"/>
    <s v="Second Class"/>
    <x v="317"/>
    <x v="317"/>
    <s v="Corporate"/>
    <s v="United States"/>
    <s v="Salinas"/>
    <s v="California"/>
    <n v="93905"/>
    <s v="West"/>
    <x v="680"/>
    <s v="Office Supplies"/>
    <s v="Paper"/>
    <x v="680"/>
    <x v="783"/>
    <n v="6"/>
    <n v="0"/>
    <n v="18.662400000000002"/>
  </r>
  <r>
    <n v="853"/>
    <s v="CA-2016-113747"/>
    <x v="316"/>
    <d v="2016-06-04T00:00:00"/>
    <s v="Standard Class"/>
    <x v="104"/>
    <x v="104"/>
    <s v="Consumer"/>
    <s v="United States"/>
    <s v="Jackson"/>
    <s v="Mississippi"/>
    <n v="39212"/>
    <s v="South"/>
    <x v="290"/>
    <s v="Office Supplies"/>
    <s v="Art"/>
    <x v="290"/>
    <x v="784"/>
    <n v="6"/>
    <n v="0"/>
    <n v="50.187600000000003"/>
  </r>
  <r>
    <n v="854"/>
    <s v="CA-2016-123274"/>
    <x v="317"/>
    <d v="2016-02-24T00:00:00"/>
    <s v="Standard Class"/>
    <x v="218"/>
    <x v="218"/>
    <s v="Consumer"/>
    <s v="United States"/>
    <s v="New York City"/>
    <s v="New York"/>
    <n v="10035"/>
    <s v="East"/>
    <x v="642"/>
    <s v="Furniture"/>
    <s v="Furnishings"/>
    <x v="642"/>
    <x v="785"/>
    <n v="2"/>
    <n v="0"/>
    <n v="14.671799999999999"/>
  </r>
  <r>
    <n v="855"/>
    <s v="CA-2016-123274"/>
    <x v="317"/>
    <d v="2016-02-24T00:00:00"/>
    <s v="Standard Class"/>
    <x v="218"/>
    <x v="218"/>
    <s v="Consumer"/>
    <s v="United States"/>
    <s v="New York City"/>
    <s v="New York"/>
    <n v="10035"/>
    <s v="East"/>
    <x v="459"/>
    <s v="Office Supplies"/>
    <s v="Storage"/>
    <x v="460"/>
    <x v="420"/>
    <n v="3"/>
    <n v="0"/>
    <n v="9.7175999999999991"/>
  </r>
  <r>
    <n v="856"/>
    <s v="CA-2014-125612"/>
    <x v="93"/>
    <d v="2014-08-08T00:00:00"/>
    <s v="Standard Class"/>
    <x v="318"/>
    <x v="318"/>
    <s v="Consumer"/>
    <s v="United States"/>
    <s v="New York City"/>
    <s v="New York"/>
    <n v="10035"/>
    <s v="East"/>
    <x v="681"/>
    <s v="Office Supplies"/>
    <s v="Paper"/>
    <x v="681"/>
    <x v="786"/>
    <n v="2"/>
    <n v="0"/>
    <n v="18.781199999999998"/>
  </r>
  <r>
    <n v="857"/>
    <s v="CA-2014-125612"/>
    <x v="93"/>
    <d v="2014-08-08T00:00:00"/>
    <s v="Standard Class"/>
    <x v="318"/>
    <x v="318"/>
    <s v="Consumer"/>
    <s v="United States"/>
    <s v="New York City"/>
    <s v="New York"/>
    <n v="10035"/>
    <s v="East"/>
    <x v="682"/>
    <s v="Office Supplies"/>
    <s v="Supplies"/>
    <x v="682"/>
    <x v="787"/>
    <n v="10"/>
    <n v="0"/>
    <n v="26.597999999999999"/>
  </r>
  <r>
    <n v="858"/>
    <s v="CA-2014-125612"/>
    <x v="93"/>
    <d v="2014-08-08T00:00:00"/>
    <s v="Standard Class"/>
    <x v="318"/>
    <x v="318"/>
    <s v="Consumer"/>
    <s v="United States"/>
    <s v="New York City"/>
    <s v="New York"/>
    <n v="10035"/>
    <s v="East"/>
    <x v="683"/>
    <s v="Office Supplies"/>
    <s v="Storage"/>
    <x v="683"/>
    <x v="788"/>
    <n v="2"/>
    <n v="0"/>
    <n v="5.7671999999999999"/>
  </r>
  <r>
    <n v="859"/>
    <s v="CA-2017-161984"/>
    <x v="318"/>
    <d v="2017-04-15T00:00:00"/>
    <s v="Standard Class"/>
    <x v="319"/>
    <x v="319"/>
    <s v="Home Office"/>
    <s v="United States"/>
    <s v="New Brunswick"/>
    <s v="New Jersey"/>
    <n v="8901"/>
    <s v="East"/>
    <x v="229"/>
    <s v="Office Supplies"/>
    <s v="Paper"/>
    <x v="230"/>
    <x v="244"/>
    <n v="1"/>
    <n v="0"/>
    <n v="3.5767000000000002"/>
  </r>
  <r>
    <n v="860"/>
    <s v="CA-2017-161984"/>
    <x v="318"/>
    <d v="2017-04-15T00:00:00"/>
    <s v="Standard Class"/>
    <x v="319"/>
    <x v="319"/>
    <s v="Home Office"/>
    <s v="United States"/>
    <s v="New Brunswick"/>
    <s v="New Jersey"/>
    <n v="8901"/>
    <s v="East"/>
    <x v="294"/>
    <s v="Office Supplies"/>
    <s v="Fasteners"/>
    <x v="294"/>
    <x v="181"/>
    <n v="2"/>
    <n v="0"/>
    <n v="3.58"/>
  </r>
  <r>
    <n v="861"/>
    <s v="CA-2014-133851"/>
    <x v="3"/>
    <d v="2014-06-16T00:00:00"/>
    <s v="Standard Class"/>
    <x v="320"/>
    <x v="320"/>
    <s v="Consumer"/>
    <s v="United States"/>
    <s v="San Francisco"/>
    <s v="California"/>
    <n v="94122"/>
    <s v="West"/>
    <x v="327"/>
    <s v="Office Supplies"/>
    <s v="Supplies"/>
    <x v="327"/>
    <x v="348"/>
    <n v="2"/>
    <n v="0"/>
    <n v="0.1472"/>
  </r>
  <r>
    <n v="862"/>
    <s v="CA-2014-133851"/>
    <x v="3"/>
    <d v="2014-06-16T00:00:00"/>
    <s v="Standard Class"/>
    <x v="320"/>
    <x v="320"/>
    <s v="Consumer"/>
    <s v="United States"/>
    <s v="San Francisco"/>
    <s v="California"/>
    <n v="94122"/>
    <s v="West"/>
    <x v="684"/>
    <s v="Office Supplies"/>
    <s v="Art"/>
    <x v="684"/>
    <x v="789"/>
    <n v="2"/>
    <n v="0"/>
    <n v="10.625999999999999"/>
  </r>
  <r>
    <n v="863"/>
    <s v="CA-2016-134474"/>
    <x v="319"/>
    <d v="2016-01-07T00:00:00"/>
    <s v="Second Class"/>
    <x v="295"/>
    <x v="295"/>
    <s v="Corporate"/>
    <s v="United States"/>
    <s v="Jacksonville"/>
    <s v="Florida"/>
    <n v="32216"/>
    <s v="South"/>
    <x v="685"/>
    <s v="Technology"/>
    <s v="Accessories"/>
    <x v="685"/>
    <x v="790"/>
    <n v="6"/>
    <n v="0.2"/>
    <n v="40.687800000000003"/>
  </r>
  <r>
    <n v="864"/>
    <s v="CA-2016-134474"/>
    <x v="319"/>
    <d v="2016-01-07T00:00:00"/>
    <s v="Second Class"/>
    <x v="295"/>
    <x v="295"/>
    <s v="Corporate"/>
    <s v="United States"/>
    <s v="Jacksonville"/>
    <s v="Florida"/>
    <n v="32216"/>
    <s v="South"/>
    <x v="686"/>
    <s v="Office Supplies"/>
    <s v="Art"/>
    <x v="686"/>
    <x v="791"/>
    <n v="2"/>
    <n v="0.2"/>
    <n v="0.59040000000000004"/>
  </r>
  <r>
    <n v="865"/>
    <s v="CA-2016-134474"/>
    <x v="319"/>
    <d v="2016-01-07T00:00:00"/>
    <s v="Second Class"/>
    <x v="295"/>
    <x v="295"/>
    <s v="Corporate"/>
    <s v="United States"/>
    <s v="Jacksonville"/>
    <s v="Florida"/>
    <n v="32216"/>
    <s v="South"/>
    <x v="687"/>
    <s v="Technology"/>
    <s v="Phones"/>
    <x v="687"/>
    <x v="792"/>
    <n v="2"/>
    <n v="0.2"/>
    <n v="5.1786000000000003"/>
  </r>
  <r>
    <n v="866"/>
    <s v="CA-2014-149020"/>
    <x v="320"/>
    <d v="2014-01-15T00:00:00"/>
    <s v="Standard Class"/>
    <x v="321"/>
    <x v="321"/>
    <s v="Corporate"/>
    <s v="United States"/>
    <s v="Springfield"/>
    <s v="Virginia"/>
    <n v="22153"/>
    <s v="South"/>
    <x v="688"/>
    <s v="Office Supplies"/>
    <s v="Labels"/>
    <x v="688"/>
    <x v="793"/>
    <n v="1"/>
    <n v="0"/>
    <n v="1.3583000000000001"/>
  </r>
  <r>
    <n v="867"/>
    <s v="CA-2014-149020"/>
    <x v="320"/>
    <d v="2014-01-15T00:00:00"/>
    <s v="Standard Class"/>
    <x v="321"/>
    <x v="321"/>
    <s v="Corporate"/>
    <s v="United States"/>
    <s v="Springfield"/>
    <s v="Virginia"/>
    <n v="22153"/>
    <s v="South"/>
    <x v="689"/>
    <s v="Furniture"/>
    <s v="Furnishings"/>
    <x v="689"/>
    <x v="794"/>
    <n v="1"/>
    <n v="0"/>
    <n v="21.295400000000001"/>
  </r>
  <r>
    <n v="868"/>
    <s v="CA-2016-134362"/>
    <x v="321"/>
    <d v="2016-10-02T00:00:00"/>
    <s v="First Class"/>
    <x v="322"/>
    <x v="322"/>
    <s v="Corporate"/>
    <s v="United States"/>
    <s v="Philadelphia"/>
    <s v="Pennsylvania"/>
    <n v="19140"/>
    <s v="East"/>
    <x v="690"/>
    <s v="Office Supplies"/>
    <s v="Labels"/>
    <x v="690"/>
    <x v="795"/>
    <n v="4"/>
    <n v="0.2"/>
    <n v="5.1791999999999998"/>
  </r>
  <r>
    <n v="869"/>
    <s v="CA-2014-136742"/>
    <x v="322"/>
    <d v="2014-04-10T00:00:00"/>
    <s v="Standard Class"/>
    <x v="323"/>
    <x v="323"/>
    <s v="Corporate"/>
    <s v="United States"/>
    <s v="Lancaster"/>
    <s v="Pennsylvania"/>
    <n v="17602"/>
    <s v="East"/>
    <x v="691"/>
    <s v="Office Supplies"/>
    <s v="Binders"/>
    <x v="691"/>
    <x v="796"/>
    <n v="6"/>
    <n v="0.7"/>
    <n v="-35.927999999999997"/>
  </r>
  <r>
    <n v="870"/>
    <s v="CA-2016-158099"/>
    <x v="323"/>
    <d v="2016-09-05T00:00:00"/>
    <s v="First Class"/>
    <x v="324"/>
    <x v="324"/>
    <s v="Home Office"/>
    <s v="United States"/>
    <s v="Philadelphia"/>
    <s v="Pennsylvania"/>
    <n v="19143"/>
    <s v="East"/>
    <x v="692"/>
    <s v="Office Supplies"/>
    <s v="Binders"/>
    <x v="692"/>
    <x v="797"/>
    <n v="5"/>
    <n v="0.7"/>
    <n v="-760.98"/>
  </r>
  <r>
    <n v="871"/>
    <s v="CA-2016-158099"/>
    <x v="323"/>
    <d v="2016-09-05T00:00:00"/>
    <s v="First Class"/>
    <x v="324"/>
    <x v="324"/>
    <s v="Home Office"/>
    <s v="United States"/>
    <s v="Philadelphia"/>
    <s v="Pennsylvania"/>
    <n v="19143"/>
    <s v="East"/>
    <x v="495"/>
    <s v="Technology"/>
    <s v="Phones"/>
    <x v="495"/>
    <x v="798"/>
    <n v="3"/>
    <n v="0.4"/>
    <n v="-46.796999999999997"/>
  </r>
  <r>
    <n v="872"/>
    <s v="CA-2015-131128"/>
    <x v="324"/>
    <d v="2015-10-20T00:00:00"/>
    <s v="First Class"/>
    <x v="14"/>
    <x v="14"/>
    <s v="Consumer"/>
    <s v="United States"/>
    <s v="Concord"/>
    <s v="New Hampshire"/>
    <n v="3301"/>
    <s v="East"/>
    <x v="693"/>
    <s v="Office Supplies"/>
    <s v="Paper"/>
    <x v="693"/>
    <x v="799"/>
    <n v="3"/>
    <n v="0"/>
    <n v="17.22"/>
  </r>
  <r>
    <n v="873"/>
    <s v="CA-2014-148488"/>
    <x v="325"/>
    <d v="2014-12-15T00:00:00"/>
    <s v="Standard Class"/>
    <x v="325"/>
    <x v="325"/>
    <s v="Consumer"/>
    <s v="United States"/>
    <s v="New York City"/>
    <s v="New York"/>
    <n v="10009"/>
    <s v="East"/>
    <x v="252"/>
    <s v="Office Supplies"/>
    <s v="Paper"/>
    <x v="253"/>
    <x v="710"/>
    <n v="2"/>
    <n v="0"/>
    <n v="5.2256"/>
  </r>
  <r>
    <n v="874"/>
    <s v="CA-2014-148488"/>
    <x v="325"/>
    <d v="2014-12-15T00:00:00"/>
    <s v="Standard Class"/>
    <x v="325"/>
    <x v="325"/>
    <s v="Consumer"/>
    <s v="United States"/>
    <s v="New York City"/>
    <s v="New York"/>
    <n v="10009"/>
    <s v="East"/>
    <x v="412"/>
    <s v="Office Supplies"/>
    <s v="Binders"/>
    <x v="412"/>
    <x v="800"/>
    <n v="7"/>
    <n v="0.2"/>
    <n v="37.220399999999998"/>
  </r>
  <r>
    <n v="875"/>
    <s v="CA-2017-114636"/>
    <x v="326"/>
    <d v="2017-08-29T00:00:00"/>
    <s v="Standard Class"/>
    <x v="315"/>
    <x v="315"/>
    <s v="Consumer"/>
    <s v="United States"/>
    <s v="Charlotte"/>
    <s v="North Carolina"/>
    <n v="28205"/>
    <s v="South"/>
    <x v="694"/>
    <s v="Office Supplies"/>
    <s v="Paper"/>
    <x v="694"/>
    <x v="801"/>
    <n v="5"/>
    <n v="0.2"/>
    <n v="67.256"/>
  </r>
  <r>
    <n v="876"/>
    <s v="CA-2016-116736"/>
    <x v="327"/>
    <d v="2016-01-21T00:00:00"/>
    <s v="Standard Class"/>
    <x v="254"/>
    <x v="254"/>
    <s v="Home Office"/>
    <s v="United States"/>
    <s v="Concord"/>
    <s v="New Hampshire"/>
    <n v="3301"/>
    <s v="East"/>
    <x v="216"/>
    <s v="Furniture"/>
    <s v="Furnishings"/>
    <x v="217"/>
    <x v="802"/>
    <n v="3"/>
    <n v="0"/>
    <n v="64.518000000000001"/>
  </r>
  <r>
    <n v="877"/>
    <s v="CA-2016-116736"/>
    <x v="327"/>
    <d v="2016-01-21T00:00:00"/>
    <s v="Standard Class"/>
    <x v="254"/>
    <x v="254"/>
    <s v="Home Office"/>
    <s v="United States"/>
    <s v="Concord"/>
    <s v="New Hampshire"/>
    <n v="3301"/>
    <s v="East"/>
    <x v="246"/>
    <s v="Technology"/>
    <s v="Accessories"/>
    <x v="247"/>
    <x v="803"/>
    <n v="1"/>
    <n v="0"/>
    <n v="13.195600000000001"/>
  </r>
  <r>
    <n v="878"/>
    <s v="CA-2016-116736"/>
    <x v="327"/>
    <d v="2016-01-21T00:00:00"/>
    <s v="Standard Class"/>
    <x v="254"/>
    <x v="254"/>
    <s v="Home Office"/>
    <s v="United States"/>
    <s v="Concord"/>
    <s v="New Hampshire"/>
    <n v="3301"/>
    <s v="East"/>
    <x v="695"/>
    <s v="Technology"/>
    <s v="Accessories"/>
    <x v="695"/>
    <x v="804"/>
    <n v="3"/>
    <n v="0"/>
    <n v="66.954599999999999"/>
  </r>
  <r>
    <n v="879"/>
    <s v="US-2014-158638"/>
    <x v="328"/>
    <d v="2014-09-21T00:00:00"/>
    <s v="Standard Class"/>
    <x v="326"/>
    <x v="326"/>
    <s v="Home Office"/>
    <s v="United States"/>
    <s v="Philadelphia"/>
    <s v="Pennsylvania"/>
    <n v="19120"/>
    <s v="East"/>
    <x v="696"/>
    <s v="Office Supplies"/>
    <s v="Binders"/>
    <x v="696"/>
    <x v="805"/>
    <n v="4"/>
    <n v="0.7"/>
    <n v="-4.1243999999999996"/>
  </r>
  <r>
    <n v="880"/>
    <s v="CA-2017-111689"/>
    <x v="329"/>
    <d v="2017-12-02T00:00:00"/>
    <s v="Second Class"/>
    <x v="6"/>
    <x v="6"/>
    <s v="Home Office"/>
    <s v="United States"/>
    <s v="New York City"/>
    <s v="New York"/>
    <n v="10024"/>
    <s v="East"/>
    <x v="697"/>
    <s v="Office Supplies"/>
    <s v="Binders"/>
    <x v="697"/>
    <x v="806"/>
    <n v="3"/>
    <n v="0.2"/>
    <n v="23.109300000000001"/>
  </r>
  <r>
    <n v="881"/>
    <s v="CA-2017-111689"/>
    <x v="329"/>
    <d v="2017-12-02T00:00:00"/>
    <s v="Second Class"/>
    <x v="6"/>
    <x v="6"/>
    <s v="Home Office"/>
    <s v="United States"/>
    <s v="New York City"/>
    <s v="New York"/>
    <n v="10024"/>
    <s v="East"/>
    <x v="157"/>
    <s v="Furniture"/>
    <s v="Chairs"/>
    <x v="158"/>
    <x v="807"/>
    <n v="5"/>
    <n v="0.1"/>
    <n v="262.39"/>
  </r>
  <r>
    <n v="882"/>
    <s v="CA-2015-129098"/>
    <x v="330"/>
    <d v="2015-10-13T00:00:00"/>
    <s v="Standard Class"/>
    <x v="54"/>
    <x v="54"/>
    <s v="Consumer"/>
    <s v="United States"/>
    <s v="Springfield"/>
    <s v="Virginia"/>
    <n v="22153"/>
    <s v="South"/>
    <x v="421"/>
    <s v="Office Supplies"/>
    <s v="Storage"/>
    <x v="421"/>
    <x v="117"/>
    <n v="2"/>
    <n v="0"/>
    <n v="8.3268000000000004"/>
  </r>
  <r>
    <n v="883"/>
    <s v="US-2017-123463"/>
    <x v="331"/>
    <d v="2017-12-23T00:00:00"/>
    <s v="Same Day"/>
    <x v="47"/>
    <x v="47"/>
    <s v="Consumer"/>
    <s v="United States"/>
    <s v="San Francisco"/>
    <s v="California"/>
    <n v="94109"/>
    <s v="West"/>
    <x v="581"/>
    <s v="Office Supplies"/>
    <s v="Art"/>
    <x v="581"/>
    <x v="808"/>
    <n v="4"/>
    <n v="0"/>
    <n v="5.9311999999999996"/>
  </r>
  <r>
    <n v="884"/>
    <s v="CA-2016-165148"/>
    <x v="332"/>
    <d v="2016-10-24T00:00:00"/>
    <s v="First Class"/>
    <x v="327"/>
    <x v="327"/>
    <s v="Home Office"/>
    <s v="United States"/>
    <s v="Detroit"/>
    <s v="Michigan"/>
    <n v="48227"/>
    <s v="Central"/>
    <x v="545"/>
    <s v="Furniture"/>
    <s v="Furnishings"/>
    <x v="545"/>
    <x v="809"/>
    <n v="5"/>
    <n v="0"/>
    <n v="10.048"/>
  </r>
  <r>
    <n v="885"/>
    <s v="CA-2014-134061"/>
    <x v="333"/>
    <d v="2014-05-04T00:00:00"/>
    <s v="Standard Class"/>
    <x v="328"/>
    <x v="328"/>
    <s v="Consumer"/>
    <s v="United States"/>
    <s v="Rochester"/>
    <s v="New York"/>
    <n v="14609"/>
    <s v="East"/>
    <x v="698"/>
    <s v="Furniture"/>
    <s v="Furnishings"/>
    <x v="698"/>
    <x v="45"/>
    <n v="2"/>
    <n v="0"/>
    <n v="5.9363999999999999"/>
  </r>
  <r>
    <n v="886"/>
    <s v="CA-2015-143602"/>
    <x v="334"/>
    <d v="2015-04-28T00:00:00"/>
    <s v="Second Class"/>
    <x v="329"/>
    <x v="329"/>
    <s v="Corporate"/>
    <s v="United States"/>
    <s v="Los Angeles"/>
    <s v="California"/>
    <n v="90045"/>
    <s v="West"/>
    <x v="699"/>
    <s v="Office Supplies"/>
    <s v="Binders"/>
    <x v="699"/>
    <x v="810"/>
    <n v="3"/>
    <n v="0.2"/>
    <n v="4.5317999999999996"/>
  </r>
  <r>
    <n v="887"/>
    <s v="CA-2017-115364"/>
    <x v="335"/>
    <d v="2017-07-02T00:00:00"/>
    <s v="Standard Class"/>
    <x v="220"/>
    <x v="220"/>
    <s v="Consumer"/>
    <s v="United States"/>
    <s v="San Diego"/>
    <s v="California"/>
    <n v="92105"/>
    <s v="West"/>
    <x v="700"/>
    <s v="Office Supplies"/>
    <s v="Storage"/>
    <x v="700"/>
    <x v="811"/>
    <n v="12"/>
    <n v="0"/>
    <n v="1.6752"/>
  </r>
  <r>
    <n v="888"/>
    <s v="CA-2017-150707"/>
    <x v="336"/>
    <d v="2017-10-19T00:00:00"/>
    <s v="Standard Class"/>
    <x v="330"/>
    <x v="330"/>
    <s v="Home Office"/>
    <s v="United States"/>
    <s v="Columbia"/>
    <s v="Maryland"/>
    <n v="21044"/>
    <s v="East"/>
    <x v="61"/>
    <s v="Office Supplies"/>
    <s v="Binders"/>
    <x v="61"/>
    <x v="812"/>
    <n v="7"/>
    <n v="0"/>
    <n v="18.453399999999998"/>
  </r>
  <r>
    <n v="889"/>
    <s v="CA-2014-104976"/>
    <x v="337"/>
    <d v="2014-12-16T00:00:00"/>
    <s v="Standard Class"/>
    <x v="316"/>
    <x v="316"/>
    <s v="Corporate"/>
    <s v="United States"/>
    <s v="San Francisco"/>
    <s v="California"/>
    <n v="94122"/>
    <s v="West"/>
    <x v="371"/>
    <s v="Office Supplies"/>
    <s v="Paper"/>
    <x v="372"/>
    <x v="813"/>
    <n v="6"/>
    <n v="0"/>
    <n v="16.993200000000002"/>
  </r>
  <r>
    <n v="890"/>
    <s v="CA-2017-132934"/>
    <x v="308"/>
    <d v="2017-06-26T00:00:00"/>
    <s v="Standard Class"/>
    <x v="188"/>
    <x v="188"/>
    <s v="Consumer"/>
    <s v="United States"/>
    <s v="New Rochelle"/>
    <s v="New York"/>
    <n v="10801"/>
    <s v="East"/>
    <x v="701"/>
    <s v="Technology"/>
    <s v="Accessories"/>
    <x v="701"/>
    <x v="179"/>
    <n v="5"/>
    <n v="0"/>
    <n v="14.994999999999999"/>
  </r>
  <r>
    <n v="891"/>
    <s v="CA-2017-132934"/>
    <x v="308"/>
    <d v="2017-06-26T00:00:00"/>
    <s v="Standard Class"/>
    <x v="188"/>
    <x v="188"/>
    <s v="Consumer"/>
    <s v="United States"/>
    <s v="New Rochelle"/>
    <s v="New York"/>
    <n v="10801"/>
    <s v="East"/>
    <x v="410"/>
    <s v="Office Supplies"/>
    <s v="Binders"/>
    <x v="410"/>
    <x v="96"/>
    <n v="3"/>
    <n v="0.2"/>
    <n v="18.6006"/>
  </r>
  <r>
    <n v="892"/>
    <s v="CA-2017-133256"/>
    <x v="335"/>
    <d v="2017-06-27T00:00:00"/>
    <s v="First Class"/>
    <x v="274"/>
    <x v="274"/>
    <s v="Home Office"/>
    <s v="United States"/>
    <s v="Detroit"/>
    <s v="Michigan"/>
    <n v="48227"/>
    <s v="Central"/>
    <x v="702"/>
    <s v="Office Supplies"/>
    <s v="Paper"/>
    <x v="702"/>
    <x v="814"/>
    <n v="1"/>
    <n v="0"/>
    <n v="2.0430000000000001"/>
  </r>
  <r>
    <n v="893"/>
    <s v="CA-2017-133256"/>
    <x v="335"/>
    <d v="2017-06-27T00:00:00"/>
    <s v="First Class"/>
    <x v="274"/>
    <x v="274"/>
    <s v="Home Office"/>
    <s v="United States"/>
    <s v="Detroit"/>
    <s v="Michigan"/>
    <n v="48227"/>
    <s v="Central"/>
    <x v="703"/>
    <s v="Office Supplies"/>
    <s v="Art"/>
    <x v="703"/>
    <x v="204"/>
    <n v="4"/>
    <n v="0"/>
    <n v="5.4127999999999998"/>
  </r>
  <r>
    <n v="894"/>
    <s v="CA-2017-133256"/>
    <x v="335"/>
    <d v="2017-06-27T00:00:00"/>
    <s v="First Class"/>
    <x v="274"/>
    <x v="274"/>
    <s v="Home Office"/>
    <s v="United States"/>
    <s v="Detroit"/>
    <s v="Michigan"/>
    <n v="48227"/>
    <s v="Central"/>
    <x v="704"/>
    <s v="Technology"/>
    <s v="Phones"/>
    <x v="704"/>
    <x v="815"/>
    <n v="8"/>
    <n v="0"/>
    <n v="135.97999999999999"/>
  </r>
  <r>
    <n v="895"/>
    <s v="CA-2016-105494"/>
    <x v="338"/>
    <d v="2016-11-12T00:00:00"/>
    <s v="First Class"/>
    <x v="331"/>
    <x v="331"/>
    <s v="Corporate"/>
    <s v="United States"/>
    <s v="San Francisco"/>
    <s v="California"/>
    <n v="94122"/>
    <s v="West"/>
    <x v="330"/>
    <s v="Office Supplies"/>
    <s v="Storage"/>
    <x v="330"/>
    <x v="816"/>
    <n v="7"/>
    <n v="0"/>
    <n v="42.071399999999997"/>
  </r>
  <r>
    <n v="896"/>
    <s v="CA-2016-105494"/>
    <x v="338"/>
    <d v="2016-11-12T00:00:00"/>
    <s v="First Class"/>
    <x v="331"/>
    <x v="331"/>
    <s v="Corporate"/>
    <s v="United States"/>
    <s v="San Francisco"/>
    <s v="California"/>
    <n v="94122"/>
    <s v="West"/>
    <x v="705"/>
    <s v="Office Supplies"/>
    <s v="Binders"/>
    <x v="705"/>
    <x v="817"/>
    <n v="3"/>
    <n v="0.2"/>
    <n v="24.502800000000001"/>
  </r>
  <r>
    <n v="897"/>
    <s v="CA-2016-140634"/>
    <x v="339"/>
    <d v="2016-10-06T00:00:00"/>
    <s v="Second Class"/>
    <x v="332"/>
    <x v="332"/>
    <s v="Consumer"/>
    <s v="United States"/>
    <s v="Houston"/>
    <s v="Texas"/>
    <n v="77095"/>
    <s v="Central"/>
    <x v="706"/>
    <s v="Office Supplies"/>
    <s v="Envelopes"/>
    <x v="153"/>
    <x v="818"/>
    <n v="2"/>
    <n v="0.2"/>
    <n v="5.0856000000000003"/>
  </r>
  <r>
    <n v="898"/>
    <s v="CA-2014-144407"/>
    <x v="340"/>
    <d v="2014-09-15T00:00:00"/>
    <s v="Standard Class"/>
    <x v="333"/>
    <x v="333"/>
    <s v="Consumer"/>
    <s v="United States"/>
    <s v="Detroit"/>
    <s v="Michigan"/>
    <n v="48227"/>
    <s v="Central"/>
    <x v="429"/>
    <s v="Office Supplies"/>
    <s v="Labels"/>
    <x v="429"/>
    <x v="819"/>
    <n v="7"/>
    <n v="0"/>
    <n v="51.8"/>
  </r>
  <r>
    <n v="899"/>
    <s v="CA-2017-160983"/>
    <x v="341"/>
    <d v="2017-10-31T00:00:00"/>
    <s v="Second Class"/>
    <x v="334"/>
    <x v="334"/>
    <s v="Corporate"/>
    <s v="United States"/>
    <s v="Auburn"/>
    <s v="New York"/>
    <n v="13021"/>
    <s v="East"/>
    <x v="707"/>
    <s v="Office Supplies"/>
    <s v="Paper"/>
    <x v="706"/>
    <x v="820"/>
    <n v="8"/>
    <n v="0"/>
    <n v="22.540800000000001"/>
  </r>
  <r>
    <n v="900"/>
    <s v="US-2016-114622"/>
    <x v="342"/>
    <d v="2016-04-12T00:00:00"/>
    <s v="First Class"/>
    <x v="335"/>
    <x v="335"/>
    <s v="Corporate"/>
    <s v="United States"/>
    <s v="Springfield"/>
    <s v="Ohio"/>
    <n v="45503"/>
    <s v="East"/>
    <x v="708"/>
    <s v="Office Supplies"/>
    <s v="Binders"/>
    <x v="707"/>
    <x v="821"/>
    <n v="2"/>
    <n v="0.7"/>
    <n v="-6.5296000000000003"/>
  </r>
  <r>
    <n v="901"/>
    <s v="CA-2017-150959"/>
    <x v="343"/>
    <d v="2017-11-13T00:00:00"/>
    <s v="First Class"/>
    <x v="143"/>
    <x v="143"/>
    <s v="Consumer"/>
    <s v="United States"/>
    <s v="Garland"/>
    <s v="Texas"/>
    <n v="75043"/>
    <s v="Central"/>
    <x v="709"/>
    <s v="Office Supplies"/>
    <s v="Labels"/>
    <x v="708"/>
    <x v="822"/>
    <n v="5"/>
    <n v="0.2"/>
    <n v="3.3929999999999998"/>
  </r>
  <r>
    <n v="902"/>
    <s v="CA-2017-150959"/>
    <x v="343"/>
    <d v="2017-11-13T00:00:00"/>
    <s v="First Class"/>
    <x v="143"/>
    <x v="143"/>
    <s v="Consumer"/>
    <s v="United States"/>
    <s v="Garland"/>
    <s v="Texas"/>
    <n v="75043"/>
    <s v="Central"/>
    <x v="710"/>
    <s v="Office Supplies"/>
    <s v="Binders"/>
    <x v="709"/>
    <x v="823"/>
    <n v="4"/>
    <n v="0.8"/>
    <n v="-32.088000000000001"/>
  </r>
  <r>
    <n v="903"/>
    <s v="CA-2017-132353"/>
    <x v="175"/>
    <d v="2017-09-17T00:00:00"/>
    <s v="First Class"/>
    <x v="72"/>
    <x v="72"/>
    <s v="Consumer"/>
    <s v="United States"/>
    <s v="Chicago"/>
    <s v="Illinois"/>
    <n v="60653"/>
    <s v="Central"/>
    <x v="149"/>
    <s v="Technology"/>
    <s v="Phones"/>
    <x v="150"/>
    <x v="824"/>
    <n v="3"/>
    <n v="0.2"/>
    <n v="20.2485"/>
  </r>
  <r>
    <n v="904"/>
    <s v="CA-2016-130477"/>
    <x v="143"/>
    <d v="2016-04-12T00:00:00"/>
    <s v="Standard Class"/>
    <x v="95"/>
    <x v="95"/>
    <s v="Consumer"/>
    <s v="United States"/>
    <s v="Los Angeles"/>
    <s v="California"/>
    <n v="90032"/>
    <s v="West"/>
    <x v="711"/>
    <s v="Office Supplies"/>
    <s v="Paper"/>
    <x v="710"/>
    <x v="130"/>
    <n v="3"/>
    <n v="0"/>
    <n v="9.6191999999999993"/>
  </r>
  <r>
    <n v="905"/>
    <s v="CA-2016-130477"/>
    <x v="143"/>
    <d v="2016-04-12T00:00:00"/>
    <s v="Standard Class"/>
    <x v="95"/>
    <x v="95"/>
    <s v="Consumer"/>
    <s v="United States"/>
    <s v="Los Angeles"/>
    <s v="California"/>
    <n v="90032"/>
    <s v="West"/>
    <x v="571"/>
    <s v="Office Supplies"/>
    <s v="Storage"/>
    <x v="571"/>
    <x v="643"/>
    <n v="2"/>
    <n v="0"/>
    <n v="2.5983999999999998"/>
  </r>
  <r>
    <n v="906"/>
    <s v="CA-2016-130477"/>
    <x v="143"/>
    <d v="2016-04-12T00:00:00"/>
    <s v="Standard Class"/>
    <x v="95"/>
    <x v="95"/>
    <s v="Consumer"/>
    <s v="United States"/>
    <s v="Los Angeles"/>
    <s v="California"/>
    <n v="90032"/>
    <s v="West"/>
    <x v="712"/>
    <s v="Office Supplies"/>
    <s v="Paper"/>
    <x v="711"/>
    <x v="91"/>
    <n v="2"/>
    <n v="0"/>
    <n v="6.2207999999999997"/>
  </r>
  <r>
    <n v="907"/>
    <s v="CA-2017-143259"/>
    <x v="247"/>
    <d v="2018-01-03T00:00:00"/>
    <s v="Standard Class"/>
    <x v="22"/>
    <x v="22"/>
    <s v="Consumer"/>
    <s v="United States"/>
    <s v="New York City"/>
    <s v="New York"/>
    <n v="10009"/>
    <s v="East"/>
    <x v="713"/>
    <s v="Furniture"/>
    <s v="Bookcases"/>
    <x v="712"/>
    <x v="825"/>
    <n v="4"/>
    <n v="0.2"/>
    <n v="12.117599999999999"/>
  </r>
  <r>
    <n v="908"/>
    <s v="CA-2017-143259"/>
    <x v="247"/>
    <d v="2018-01-03T00:00:00"/>
    <s v="Standard Class"/>
    <x v="22"/>
    <x v="22"/>
    <s v="Consumer"/>
    <s v="United States"/>
    <s v="New York City"/>
    <s v="New York"/>
    <n v="10009"/>
    <s v="East"/>
    <x v="714"/>
    <s v="Technology"/>
    <s v="Phones"/>
    <x v="713"/>
    <x v="826"/>
    <n v="7"/>
    <n v="0"/>
    <n v="2.7279"/>
  </r>
  <r>
    <n v="909"/>
    <s v="CA-2017-143259"/>
    <x v="247"/>
    <d v="2018-01-03T00:00:00"/>
    <s v="Standard Class"/>
    <x v="22"/>
    <x v="22"/>
    <s v="Consumer"/>
    <s v="United States"/>
    <s v="New York City"/>
    <s v="New York"/>
    <n v="10009"/>
    <s v="East"/>
    <x v="715"/>
    <s v="Office Supplies"/>
    <s v="Binders"/>
    <x v="714"/>
    <x v="827"/>
    <n v="3"/>
    <n v="0.2"/>
    <n v="19.791"/>
  </r>
  <r>
    <n v="910"/>
    <s v="CA-2017-137596"/>
    <x v="264"/>
    <d v="2017-09-07T00:00:00"/>
    <s v="Standard Class"/>
    <x v="336"/>
    <x v="336"/>
    <s v="Home Office"/>
    <s v="United States"/>
    <s v="Jackson"/>
    <s v="Michigan"/>
    <n v="49201"/>
    <s v="Central"/>
    <x v="716"/>
    <s v="Technology"/>
    <s v="Phones"/>
    <x v="715"/>
    <x v="828"/>
    <n v="4"/>
    <n v="0"/>
    <n v="323.94600000000003"/>
  </r>
  <r>
    <n v="911"/>
    <s v="CA-2017-137596"/>
    <x v="264"/>
    <d v="2017-09-07T00:00:00"/>
    <s v="Standard Class"/>
    <x v="336"/>
    <x v="336"/>
    <s v="Home Office"/>
    <s v="United States"/>
    <s v="Jackson"/>
    <s v="Michigan"/>
    <n v="49201"/>
    <s v="Central"/>
    <x v="717"/>
    <s v="Technology"/>
    <s v="Accessories"/>
    <x v="716"/>
    <x v="829"/>
    <n v="7"/>
    <n v="0"/>
    <n v="829.37540000000001"/>
  </r>
  <r>
    <n v="912"/>
    <s v="CA-2017-137596"/>
    <x v="264"/>
    <d v="2017-09-07T00:00:00"/>
    <s v="Standard Class"/>
    <x v="336"/>
    <x v="336"/>
    <s v="Home Office"/>
    <s v="United States"/>
    <s v="Jackson"/>
    <s v="Michigan"/>
    <n v="49201"/>
    <s v="Central"/>
    <x v="718"/>
    <s v="Office Supplies"/>
    <s v="Storage"/>
    <x v="717"/>
    <x v="830"/>
    <n v="2"/>
    <n v="0"/>
    <n v="81.047399999999996"/>
  </r>
  <r>
    <n v="913"/>
    <s v="CA-2015-133627"/>
    <x v="70"/>
    <d v="2015-06-07T00:00:00"/>
    <s v="Standard Class"/>
    <x v="337"/>
    <x v="337"/>
    <s v="Home Office"/>
    <s v="United States"/>
    <s v="Norwich"/>
    <s v="Connecticut"/>
    <n v="6360"/>
    <s v="East"/>
    <x v="345"/>
    <s v="Furniture"/>
    <s v="Furnishings"/>
    <x v="345"/>
    <x v="496"/>
    <n v="6"/>
    <n v="0"/>
    <n v="9.1020000000000003"/>
  </r>
  <r>
    <n v="914"/>
    <s v="CA-2017-102519"/>
    <x v="344"/>
    <d v="2017-11-29T00:00:00"/>
    <s v="First Class"/>
    <x v="312"/>
    <x v="312"/>
    <s v="Corporate"/>
    <s v="United States"/>
    <s v="Milwaukee"/>
    <s v="Wisconsin"/>
    <n v="53209"/>
    <s v="Central"/>
    <x v="267"/>
    <s v="Furniture"/>
    <s v="Furnishings"/>
    <x v="267"/>
    <x v="831"/>
    <n v="1"/>
    <n v="0"/>
    <n v="19.2454"/>
  </r>
  <r>
    <n v="915"/>
    <s v="CA-2017-102519"/>
    <x v="344"/>
    <d v="2017-11-29T00:00:00"/>
    <s v="First Class"/>
    <x v="312"/>
    <x v="312"/>
    <s v="Corporate"/>
    <s v="United States"/>
    <s v="Milwaukee"/>
    <s v="Wisconsin"/>
    <n v="53209"/>
    <s v="Central"/>
    <x v="404"/>
    <s v="Technology"/>
    <s v="Accessories"/>
    <x v="405"/>
    <x v="832"/>
    <n v="9"/>
    <n v="0"/>
    <n v="56.054699999999997"/>
  </r>
  <r>
    <n v="916"/>
    <s v="US-2014-141215"/>
    <x v="345"/>
    <d v="2014-06-21T00:00:00"/>
    <s v="Standard Class"/>
    <x v="126"/>
    <x v="126"/>
    <s v="Corporate"/>
    <s v="United States"/>
    <s v="San Antonio"/>
    <s v="Texas"/>
    <n v="78207"/>
    <s v="Central"/>
    <x v="719"/>
    <s v="Furniture"/>
    <s v="Tables"/>
    <x v="718"/>
    <x v="833"/>
    <n v="2"/>
    <n v="0.3"/>
    <n v="-18.5562"/>
  </r>
  <r>
    <n v="917"/>
    <s v="US-2014-141215"/>
    <x v="345"/>
    <d v="2014-06-21T00:00:00"/>
    <s v="Standard Class"/>
    <x v="126"/>
    <x v="126"/>
    <s v="Corporate"/>
    <s v="United States"/>
    <s v="San Antonio"/>
    <s v="Texas"/>
    <n v="78207"/>
    <s v="Central"/>
    <x v="463"/>
    <s v="Furniture"/>
    <s v="Chairs"/>
    <x v="464"/>
    <x v="834"/>
    <n v="4"/>
    <n v="0.3"/>
    <n v="-56.996000000000002"/>
  </r>
  <r>
    <n v="918"/>
    <s v="US-2014-141215"/>
    <x v="345"/>
    <d v="2014-06-21T00:00:00"/>
    <s v="Standard Class"/>
    <x v="126"/>
    <x v="126"/>
    <s v="Corporate"/>
    <s v="United States"/>
    <s v="San Antonio"/>
    <s v="Texas"/>
    <n v="78207"/>
    <s v="Central"/>
    <x v="276"/>
    <s v="Office Supplies"/>
    <s v="Binders"/>
    <x v="276"/>
    <x v="835"/>
    <n v="3"/>
    <n v="0.8"/>
    <n v="-14.5656"/>
  </r>
  <r>
    <n v="919"/>
    <s v="CA-2016-165218"/>
    <x v="346"/>
    <d v="2016-03-11T00:00:00"/>
    <s v="Standard Class"/>
    <x v="338"/>
    <x v="338"/>
    <s v="Corporate"/>
    <s v="United States"/>
    <s v="Dallas"/>
    <s v="Texas"/>
    <n v="75220"/>
    <s v="Central"/>
    <x v="633"/>
    <s v="Office Supplies"/>
    <s v="Envelopes"/>
    <x v="633"/>
    <x v="836"/>
    <n v="3"/>
    <n v="0.2"/>
    <n v="50.406300000000002"/>
  </r>
  <r>
    <n v="920"/>
    <s v="CA-2016-165218"/>
    <x v="346"/>
    <d v="2016-03-11T00:00:00"/>
    <s v="Standard Class"/>
    <x v="338"/>
    <x v="338"/>
    <s v="Corporate"/>
    <s v="United States"/>
    <s v="Dallas"/>
    <s v="Texas"/>
    <n v="75220"/>
    <s v="Central"/>
    <x v="720"/>
    <s v="Office Supplies"/>
    <s v="Storage"/>
    <x v="719"/>
    <x v="837"/>
    <n v="1"/>
    <n v="0.2"/>
    <n v="-0.81200000000000006"/>
  </r>
  <r>
    <n v="921"/>
    <s v="CA-2014-138296"/>
    <x v="29"/>
    <d v="2014-12-12T00:00:00"/>
    <s v="Standard Class"/>
    <x v="116"/>
    <x v="116"/>
    <s v="Consumer"/>
    <s v="United States"/>
    <s v="Alexandria"/>
    <s v="Virginia"/>
    <n v="22304"/>
    <s v="South"/>
    <x v="576"/>
    <s v="Office Supplies"/>
    <s v="Storage"/>
    <x v="576"/>
    <x v="332"/>
    <n v="2"/>
    <n v="0"/>
    <n v="6.8768000000000002"/>
  </r>
  <r>
    <n v="922"/>
    <s v="CA-2015-111164"/>
    <x v="347"/>
    <d v="2015-04-15T00:00:00"/>
    <s v="Standard Class"/>
    <x v="339"/>
    <x v="339"/>
    <s v="Consumer"/>
    <s v="United States"/>
    <s v="New York City"/>
    <s v="New York"/>
    <n v="10009"/>
    <s v="East"/>
    <x v="721"/>
    <s v="Technology"/>
    <s v="Accessories"/>
    <x v="720"/>
    <x v="838"/>
    <n v="3"/>
    <n v="0"/>
    <n v="34.907400000000003"/>
  </r>
  <r>
    <n v="923"/>
    <s v="CA-2015-111164"/>
    <x v="347"/>
    <d v="2015-04-15T00:00:00"/>
    <s v="Standard Class"/>
    <x v="339"/>
    <x v="339"/>
    <s v="Consumer"/>
    <s v="United States"/>
    <s v="New York City"/>
    <s v="New York"/>
    <n v="10009"/>
    <s v="East"/>
    <x v="722"/>
    <s v="Technology"/>
    <s v="Phones"/>
    <x v="721"/>
    <x v="839"/>
    <n v="1"/>
    <n v="0"/>
    <n v="10.555199999999999"/>
  </r>
  <r>
    <n v="924"/>
    <s v="CA-2015-111164"/>
    <x v="347"/>
    <d v="2015-04-15T00:00:00"/>
    <s v="Standard Class"/>
    <x v="339"/>
    <x v="339"/>
    <s v="Consumer"/>
    <s v="United States"/>
    <s v="New York City"/>
    <s v="New York"/>
    <n v="10009"/>
    <s v="East"/>
    <x v="723"/>
    <s v="Office Supplies"/>
    <s v="Appliances"/>
    <x v="722"/>
    <x v="840"/>
    <n v="5"/>
    <n v="0"/>
    <n v="113.848"/>
  </r>
  <r>
    <n v="925"/>
    <s v="CA-2016-149797"/>
    <x v="306"/>
    <d v="2016-09-20T00:00:00"/>
    <s v="Standard Class"/>
    <x v="340"/>
    <x v="340"/>
    <s v="Corporate"/>
    <s v="United States"/>
    <s v="New York City"/>
    <s v="New York"/>
    <n v="10011"/>
    <s v="East"/>
    <x v="115"/>
    <s v="Office Supplies"/>
    <s v="Binders"/>
    <x v="115"/>
    <x v="841"/>
    <n v="2"/>
    <n v="0.2"/>
    <n v="294.54880000000003"/>
  </r>
  <r>
    <n v="926"/>
    <s v="CA-2014-132962"/>
    <x v="103"/>
    <d v="2014-09-16T00:00:00"/>
    <s v="First Class"/>
    <x v="341"/>
    <x v="341"/>
    <s v="Consumer"/>
    <s v="United States"/>
    <s v="Philadelphia"/>
    <s v="Pennsylvania"/>
    <n v="19143"/>
    <s v="East"/>
    <x v="724"/>
    <s v="Office Supplies"/>
    <s v="Paper"/>
    <x v="723"/>
    <x v="12"/>
    <n v="3"/>
    <n v="0.2"/>
    <n v="5.4432"/>
  </r>
  <r>
    <n v="927"/>
    <s v="CA-2014-132962"/>
    <x v="103"/>
    <d v="2014-09-16T00:00:00"/>
    <s v="First Class"/>
    <x v="341"/>
    <x v="341"/>
    <s v="Consumer"/>
    <s v="United States"/>
    <s v="Philadelphia"/>
    <s v="Pennsylvania"/>
    <n v="19143"/>
    <s v="East"/>
    <x v="725"/>
    <s v="Technology"/>
    <s v="Accessories"/>
    <x v="724"/>
    <x v="842"/>
    <n v="5"/>
    <n v="0.2"/>
    <n v="53.55"/>
  </r>
  <r>
    <n v="928"/>
    <s v="CA-2015-115091"/>
    <x v="348"/>
    <d v="2015-10-09T00:00:00"/>
    <s v="Standard Class"/>
    <x v="342"/>
    <x v="342"/>
    <s v="Home Office"/>
    <s v="United States"/>
    <s v="Springfield"/>
    <s v="Virginia"/>
    <n v="22153"/>
    <s v="South"/>
    <x v="332"/>
    <s v="Office Supplies"/>
    <s v="Art"/>
    <x v="332"/>
    <x v="843"/>
    <n v="4"/>
    <n v="0"/>
    <n v="12.936"/>
  </r>
  <r>
    <n v="929"/>
    <s v="CA-2015-115091"/>
    <x v="348"/>
    <d v="2015-10-09T00:00:00"/>
    <s v="Standard Class"/>
    <x v="342"/>
    <x v="342"/>
    <s v="Home Office"/>
    <s v="United States"/>
    <s v="Springfield"/>
    <s v="Virginia"/>
    <n v="22153"/>
    <s v="South"/>
    <x v="336"/>
    <s v="Office Supplies"/>
    <s v="Appliances"/>
    <x v="336"/>
    <x v="844"/>
    <n v="2"/>
    <n v="0"/>
    <n v="9.5172000000000008"/>
  </r>
  <r>
    <n v="930"/>
    <s v="CA-2017-144932"/>
    <x v="349"/>
    <d v="2017-04-17T00:00:00"/>
    <s v="First Class"/>
    <x v="269"/>
    <x v="269"/>
    <s v="Consumer"/>
    <s v="United States"/>
    <s v="Toledo"/>
    <s v="Ohio"/>
    <n v="43615"/>
    <s v="East"/>
    <x v="487"/>
    <s v="Office Supplies"/>
    <s v="Art"/>
    <x v="487"/>
    <x v="845"/>
    <n v="3"/>
    <n v="0.2"/>
    <n v="2.5535999999999999"/>
  </r>
  <r>
    <n v="931"/>
    <s v="CA-2017-144932"/>
    <x v="349"/>
    <d v="2017-04-17T00:00:00"/>
    <s v="First Class"/>
    <x v="269"/>
    <x v="269"/>
    <s v="Consumer"/>
    <s v="United States"/>
    <s v="Toledo"/>
    <s v="Ohio"/>
    <n v="43615"/>
    <s v="East"/>
    <x v="726"/>
    <s v="Office Supplies"/>
    <s v="Art"/>
    <x v="725"/>
    <x v="846"/>
    <n v="3"/>
    <n v="0.2"/>
    <n v="21.340800000000002"/>
  </r>
  <r>
    <n v="932"/>
    <s v="CA-2017-144932"/>
    <x v="349"/>
    <d v="2017-04-17T00:00:00"/>
    <s v="First Class"/>
    <x v="269"/>
    <x v="269"/>
    <s v="Consumer"/>
    <s v="United States"/>
    <s v="Toledo"/>
    <s v="Ohio"/>
    <n v="43615"/>
    <s v="East"/>
    <x v="609"/>
    <s v="Office Supplies"/>
    <s v="Paper"/>
    <x v="609"/>
    <x v="847"/>
    <n v="3"/>
    <n v="0.2"/>
    <n v="5.0286"/>
  </r>
  <r>
    <n v="933"/>
    <s v="CA-2017-114216"/>
    <x v="264"/>
    <d v="2017-09-06T00:00:00"/>
    <s v="Standard Class"/>
    <x v="343"/>
    <x v="343"/>
    <s v="Consumer"/>
    <s v="United States"/>
    <s v="Philadelphia"/>
    <s v="Pennsylvania"/>
    <n v="19140"/>
    <s v="East"/>
    <x v="727"/>
    <s v="Office Supplies"/>
    <s v="Paper"/>
    <x v="726"/>
    <x v="848"/>
    <n v="3"/>
    <n v="0.2"/>
    <n v="4.1147999999999998"/>
  </r>
  <r>
    <n v="934"/>
    <s v="CA-2016-140081"/>
    <x v="23"/>
    <d v="2016-06-24T00:00:00"/>
    <s v="Standard Class"/>
    <x v="344"/>
    <x v="344"/>
    <s v="Home Office"/>
    <s v="United States"/>
    <s v="Philadelphia"/>
    <s v="Pennsylvania"/>
    <n v="19120"/>
    <s v="East"/>
    <x v="728"/>
    <s v="Office Supplies"/>
    <s v="Paper"/>
    <x v="727"/>
    <x v="849"/>
    <n v="8"/>
    <n v="0.2"/>
    <n v="15.2064"/>
  </r>
  <r>
    <n v="935"/>
    <s v="CA-2016-140081"/>
    <x v="23"/>
    <d v="2016-06-24T00:00:00"/>
    <s v="Standard Class"/>
    <x v="344"/>
    <x v="344"/>
    <s v="Home Office"/>
    <s v="United States"/>
    <s v="Philadelphia"/>
    <s v="Pennsylvania"/>
    <n v="19120"/>
    <s v="East"/>
    <x v="729"/>
    <s v="Office Supplies"/>
    <s v="Binders"/>
    <x v="728"/>
    <x v="850"/>
    <n v="6"/>
    <n v="0.7"/>
    <n v="-21.793199999999999"/>
  </r>
  <r>
    <n v="936"/>
    <s v="CA-2016-140081"/>
    <x v="23"/>
    <d v="2016-06-24T00:00:00"/>
    <s v="Standard Class"/>
    <x v="344"/>
    <x v="344"/>
    <s v="Home Office"/>
    <s v="United States"/>
    <s v="Philadelphia"/>
    <s v="Pennsylvania"/>
    <n v="19120"/>
    <s v="East"/>
    <x v="680"/>
    <s v="Office Supplies"/>
    <s v="Paper"/>
    <x v="680"/>
    <x v="12"/>
    <n v="3"/>
    <n v="0.2"/>
    <n v="5.4432"/>
  </r>
  <r>
    <n v="937"/>
    <s v="CA-2016-140081"/>
    <x v="23"/>
    <d v="2016-06-24T00:00:00"/>
    <s v="Standard Class"/>
    <x v="344"/>
    <x v="344"/>
    <s v="Home Office"/>
    <s v="United States"/>
    <s v="Philadelphia"/>
    <s v="Pennsylvania"/>
    <n v="19120"/>
    <s v="East"/>
    <x v="137"/>
    <s v="Office Supplies"/>
    <s v="Appliances"/>
    <x v="138"/>
    <x v="851"/>
    <n v="2"/>
    <n v="0.2"/>
    <n v="33.577199999999998"/>
  </r>
  <r>
    <n v="938"/>
    <s v="US-2017-111745"/>
    <x v="60"/>
    <d v="2017-11-06T00:00:00"/>
    <s v="First Class"/>
    <x v="19"/>
    <x v="19"/>
    <s v="Corporate"/>
    <s v="United States"/>
    <s v="Farmington"/>
    <s v="New Mexico"/>
    <n v="87401"/>
    <s v="West"/>
    <x v="331"/>
    <s v="Technology"/>
    <s v="Accessories"/>
    <x v="331"/>
    <x v="852"/>
    <n v="1"/>
    <n v="0"/>
    <n v="54.396599999999999"/>
  </r>
  <r>
    <n v="939"/>
    <s v="CA-2015-148250"/>
    <x v="350"/>
    <d v="2015-12-17T00:00:00"/>
    <s v="Standard Class"/>
    <x v="345"/>
    <x v="345"/>
    <s v="Corporate"/>
    <s v="United States"/>
    <s v="Riverside"/>
    <s v="California"/>
    <n v="92503"/>
    <s v="West"/>
    <x v="730"/>
    <s v="Office Supplies"/>
    <s v="Paper"/>
    <x v="729"/>
    <x v="91"/>
    <n v="2"/>
    <n v="0"/>
    <n v="6.2207999999999997"/>
  </r>
  <r>
    <n v="940"/>
    <s v="CA-2015-148250"/>
    <x v="350"/>
    <d v="2015-12-17T00:00:00"/>
    <s v="Standard Class"/>
    <x v="345"/>
    <x v="345"/>
    <s v="Corporate"/>
    <s v="United States"/>
    <s v="Riverside"/>
    <s v="California"/>
    <n v="92503"/>
    <s v="West"/>
    <x v="731"/>
    <s v="Office Supplies"/>
    <s v="Appliances"/>
    <x v="730"/>
    <x v="853"/>
    <n v="4"/>
    <n v="0"/>
    <n v="34.964799999999997"/>
  </r>
  <r>
    <n v="941"/>
    <s v="CA-2016-105760"/>
    <x v="351"/>
    <d v="2016-06-20T00:00:00"/>
    <s v="First Class"/>
    <x v="346"/>
    <x v="346"/>
    <s v="Corporate"/>
    <s v="United States"/>
    <s v="San Francisco"/>
    <s v="California"/>
    <n v="94110"/>
    <s v="West"/>
    <x v="732"/>
    <s v="Office Supplies"/>
    <s v="Paper"/>
    <x v="731"/>
    <x v="854"/>
    <n v="2"/>
    <n v="0"/>
    <n v="8.0464000000000002"/>
  </r>
  <r>
    <n v="942"/>
    <s v="CA-2016-142958"/>
    <x v="180"/>
    <d v="2016-12-20T00:00:00"/>
    <s v="Standard Class"/>
    <x v="338"/>
    <x v="338"/>
    <s v="Corporate"/>
    <s v="United States"/>
    <s v="Torrance"/>
    <s v="California"/>
    <n v="90503"/>
    <s v="West"/>
    <x v="733"/>
    <s v="Office Supplies"/>
    <s v="Binders"/>
    <x v="732"/>
    <x v="855"/>
    <n v="2"/>
    <n v="0.2"/>
    <n v="2.2098"/>
  </r>
  <r>
    <n v="943"/>
    <s v="CA-2016-142958"/>
    <x v="180"/>
    <d v="2016-12-20T00:00:00"/>
    <s v="Standard Class"/>
    <x v="338"/>
    <x v="338"/>
    <s v="Corporate"/>
    <s v="United States"/>
    <s v="Torrance"/>
    <s v="California"/>
    <n v="90503"/>
    <s v="West"/>
    <x v="3"/>
    <s v="Furniture"/>
    <s v="Tables"/>
    <x v="3"/>
    <x v="856"/>
    <n v="4"/>
    <n v="0.2"/>
    <n v="41.785200000000003"/>
  </r>
  <r>
    <n v="944"/>
    <s v="CA-2015-120880"/>
    <x v="352"/>
    <d v="2015-06-03T00:00:00"/>
    <s v="Standard Class"/>
    <x v="139"/>
    <x v="139"/>
    <s v="Consumer"/>
    <s v="United States"/>
    <s v="Seattle"/>
    <s v="Washington"/>
    <n v="98105"/>
    <s v="West"/>
    <x v="511"/>
    <s v="Office Supplies"/>
    <s v="Paper"/>
    <x v="511"/>
    <x v="56"/>
    <n v="5"/>
    <n v="0"/>
    <n v="15.552"/>
  </r>
  <r>
    <n v="945"/>
    <s v="CA-2015-120880"/>
    <x v="352"/>
    <d v="2015-06-03T00:00:00"/>
    <s v="Standard Class"/>
    <x v="139"/>
    <x v="139"/>
    <s v="Consumer"/>
    <s v="United States"/>
    <s v="Seattle"/>
    <s v="Washington"/>
    <n v="98105"/>
    <s v="West"/>
    <x v="734"/>
    <s v="Office Supplies"/>
    <s v="Storage"/>
    <x v="733"/>
    <x v="857"/>
    <n v="3"/>
    <n v="0"/>
    <n v="140.54820000000001"/>
  </r>
  <r>
    <n v="946"/>
    <s v="CA-2015-120880"/>
    <x v="352"/>
    <d v="2015-06-03T00:00:00"/>
    <s v="Standard Class"/>
    <x v="139"/>
    <x v="139"/>
    <s v="Consumer"/>
    <s v="United States"/>
    <s v="Seattle"/>
    <s v="Washington"/>
    <n v="98105"/>
    <s v="West"/>
    <x v="735"/>
    <s v="Office Supplies"/>
    <s v="Binders"/>
    <x v="734"/>
    <x v="858"/>
    <n v="5"/>
    <n v="0.2"/>
    <n v="62.91"/>
  </r>
  <r>
    <n v="947"/>
    <s v="US-2015-140200"/>
    <x v="353"/>
    <d v="2015-07-28T00:00:00"/>
    <s v="First Class"/>
    <x v="222"/>
    <x v="222"/>
    <s v="Consumer"/>
    <s v="United States"/>
    <s v="Mesa"/>
    <s v="Arizona"/>
    <n v="85204"/>
    <s v="West"/>
    <x v="736"/>
    <s v="Furniture"/>
    <s v="Tables"/>
    <x v="735"/>
    <x v="859"/>
    <n v="3"/>
    <n v="0.5"/>
    <n v="-204.44579999999999"/>
  </r>
  <r>
    <n v="948"/>
    <s v="US-2017-110576"/>
    <x v="354"/>
    <d v="2017-12-02T00:00:00"/>
    <s v="Standard Class"/>
    <x v="176"/>
    <x v="176"/>
    <s v="Home Office"/>
    <s v="United States"/>
    <s v="Philadelphia"/>
    <s v="Pennsylvania"/>
    <n v="19120"/>
    <s v="East"/>
    <x v="737"/>
    <s v="Furniture"/>
    <s v="Furnishings"/>
    <x v="736"/>
    <x v="860"/>
    <n v="7"/>
    <n v="0.2"/>
    <n v="-12.9122"/>
  </r>
  <r>
    <n v="949"/>
    <s v="US-2017-110576"/>
    <x v="354"/>
    <d v="2017-12-02T00:00:00"/>
    <s v="Standard Class"/>
    <x v="176"/>
    <x v="176"/>
    <s v="Home Office"/>
    <s v="United States"/>
    <s v="Philadelphia"/>
    <s v="Pennsylvania"/>
    <n v="19120"/>
    <s v="East"/>
    <x v="220"/>
    <s v="Furniture"/>
    <s v="Furnishings"/>
    <x v="221"/>
    <x v="861"/>
    <n v="6"/>
    <n v="0.2"/>
    <n v="75.542400000000001"/>
  </r>
  <r>
    <n v="950"/>
    <s v="US-2017-110576"/>
    <x v="354"/>
    <d v="2017-12-02T00:00:00"/>
    <s v="Standard Class"/>
    <x v="176"/>
    <x v="176"/>
    <s v="Home Office"/>
    <s v="United States"/>
    <s v="Philadelphia"/>
    <s v="Pennsylvania"/>
    <n v="19120"/>
    <s v="East"/>
    <x v="738"/>
    <s v="Furniture"/>
    <s v="Tables"/>
    <x v="737"/>
    <x v="862"/>
    <n v="12"/>
    <n v="0.4"/>
    <n v="-619.596"/>
  </r>
  <r>
    <n v="951"/>
    <s v="US-2017-110576"/>
    <x v="354"/>
    <d v="2017-12-02T00:00:00"/>
    <s v="Standard Class"/>
    <x v="176"/>
    <x v="176"/>
    <s v="Home Office"/>
    <s v="United States"/>
    <s v="Philadelphia"/>
    <s v="Pennsylvania"/>
    <n v="19120"/>
    <s v="East"/>
    <x v="739"/>
    <s v="Office Supplies"/>
    <s v="Paper"/>
    <x v="738"/>
    <x v="12"/>
    <n v="3"/>
    <n v="0.2"/>
    <n v="5.4432"/>
  </r>
  <r>
    <n v="952"/>
    <s v="US-2017-110576"/>
    <x v="354"/>
    <d v="2017-12-02T00:00:00"/>
    <s v="Standard Class"/>
    <x v="176"/>
    <x v="176"/>
    <s v="Home Office"/>
    <s v="United States"/>
    <s v="Philadelphia"/>
    <s v="Pennsylvania"/>
    <n v="19120"/>
    <s v="East"/>
    <x v="218"/>
    <s v="Office Supplies"/>
    <s v="Paper"/>
    <x v="219"/>
    <x v="863"/>
    <n v="6"/>
    <n v="0.2"/>
    <n v="7.92"/>
  </r>
  <r>
    <n v="953"/>
    <s v="CA-2017-131156"/>
    <x v="355"/>
    <d v="2017-04-07T00:00:00"/>
    <s v="Standard Class"/>
    <x v="347"/>
    <x v="347"/>
    <s v="Consumer"/>
    <s v="United States"/>
    <s v="Philadelphia"/>
    <s v="Pennsylvania"/>
    <n v="19143"/>
    <s v="East"/>
    <x v="740"/>
    <s v="Furniture"/>
    <s v="Furnishings"/>
    <x v="222"/>
    <x v="864"/>
    <n v="4"/>
    <n v="0.2"/>
    <n v="7.6416000000000004"/>
  </r>
  <r>
    <n v="954"/>
    <s v="CA-2017-136539"/>
    <x v="116"/>
    <d v="2018-01-01T00:00:00"/>
    <s v="Standard Class"/>
    <x v="348"/>
    <x v="348"/>
    <s v="Consumer"/>
    <s v="United States"/>
    <s v="Round Rock"/>
    <s v="Texas"/>
    <n v="78664"/>
    <s v="Central"/>
    <x v="207"/>
    <s v="Office Supplies"/>
    <s v="Art"/>
    <x v="208"/>
    <x v="220"/>
    <n v="2"/>
    <n v="0.2"/>
    <n v="2.7168000000000001"/>
  </r>
  <r>
    <n v="955"/>
    <s v="CA-2017-136539"/>
    <x v="116"/>
    <d v="2018-01-01T00:00:00"/>
    <s v="Standard Class"/>
    <x v="348"/>
    <x v="348"/>
    <s v="Consumer"/>
    <s v="United States"/>
    <s v="Round Rock"/>
    <s v="Texas"/>
    <n v="78664"/>
    <s v="Central"/>
    <x v="266"/>
    <s v="Furniture"/>
    <s v="Bookcases"/>
    <x v="266"/>
    <x v="865"/>
    <n v="2"/>
    <n v="0.32"/>
    <n v="-11.596"/>
  </r>
  <r>
    <n v="956"/>
    <s v="CA-2017-119305"/>
    <x v="329"/>
    <d v="2017-12-04T00:00:00"/>
    <s v="Standard Class"/>
    <x v="349"/>
    <x v="349"/>
    <s v="Consumer"/>
    <s v="United States"/>
    <s v="Jackson"/>
    <s v="Mississippi"/>
    <n v="39212"/>
    <s v="South"/>
    <x v="54"/>
    <s v="Office Supplies"/>
    <s v="Storage"/>
    <x v="54"/>
    <x v="866"/>
    <n v="5"/>
    <n v="0"/>
    <n v="43.45"/>
  </r>
  <r>
    <n v="957"/>
    <s v="CA-2017-102414"/>
    <x v="356"/>
    <d v="2017-05-18T00:00:00"/>
    <s v="Second Class"/>
    <x v="350"/>
    <x v="350"/>
    <s v="Consumer"/>
    <s v="United States"/>
    <s v="Phoenix"/>
    <s v="Arizona"/>
    <n v="85023"/>
    <s v="West"/>
    <x v="687"/>
    <s v="Technology"/>
    <s v="Phones"/>
    <x v="687"/>
    <x v="867"/>
    <n v="1"/>
    <n v="0.2"/>
    <n v="2.5893000000000002"/>
  </r>
  <r>
    <n v="958"/>
    <s v="CA-2017-102414"/>
    <x v="356"/>
    <d v="2017-05-18T00:00:00"/>
    <s v="Second Class"/>
    <x v="350"/>
    <x v="350"/>
    <s v="Consumer"/>
    <s v="United States"/>
    <s v="Phoenix"/>
    <s v="Arizona"/>
    <n v="85023"/>
    <s v="West"/>
    <x v="741"/>
    <s v="Office Supplies"/>
    <s v="Binders"/>
    <x v="739"/>
    <x v="320"/>
    <n v="2"/>
    <n v="0.7"/>
    <n v="-3.1680000000000001"/>
  </r>
  <r>
    <n v="959"/>
    <s v="CA-2017-102414"/>
    <x v="356"/>
    <d v="2017-05-18T00:00:00"/>
    <s v="Second Class"/>
    <x v="350"/>
    <x v="350"/>
    <s v="Consumer"/>
    <s v="United States"/>
    <s v="Phoenix"/>
    <s v="Arizona"/>
    <n v="85023"/>
    <s v="West"/>
    <x v="742"/>
    <s v="Office Supplies"/>
    <s v="Paper"/>
    <x v="740"/>
    <x v="12"/>
    <n v="3"/>
    <n v="0.2"/>
    <n v="5.6375999999999999"/>
  </r>
  <r>
    <n v="960"/>
    <s v="CA-2015-112571"/>
    <x v="357"/>
    <d v="2015-09-22T00:00:00"/>
    <s v="Same Day"/>
    <x v="351"/>
    <x v="351"/>
    <s v="Consumer"/>
    <s v="United States"/>
    <s v="Oceanside"/>
    <s v="California"/>
    <n v="92054"/>
    <s v="West"/>
    <x v="743"/>
    <s v="Furniture"/>
    <s v="Furnishings"/>
    <x v="741"/>
    <x v="868"/>
    <n v="2"/>
    <n v="0"/>
    <n v="53.195999999999998"/>
  </r>
  <r>
    <n v="961"/>
    <s v="CA-2017-152142"/>
    <x v="237"/>
    <d v="2017-11-19T00:00:00"/>
    <s v="Standard Class"/>
    <x v="352"/>
    <x v="352"/>
    <s v="Corporate"/>
    <s v="United States"/>
    <s v="San Francisco"/>
    <s v="California"/>
    <n v="94110"/>
    <s v="West"/>
    <x v="228"/>
    <s v="Furniture"/>
    <s v="Chairs"/>
    <x v="229"/>
    <x v="243"/>
    <n v="2"/>
    <n v="0.2"/>
    <n v="28.1372"/>
  </r>
  <r>
    <n v="962"/>
    <s v="CA-2015-160059"/>
    <x v="154"/>
    <d v="2015-12-01T00:00:00"/>
    <s v="Standard Class"/>
    <x v="353"/>
    <x v="353"/>
    <s v="Home Office"/>
    <s v="United States"/>
    <s v="Fayetteville"/>
    <s v="Arkansas"/>
    <n v="72701"/>
    <s v="South"/>
    <x v="744"/>
    <s v="Office Supplies"/>
    <s v="Binders"/>
    <x v="742"/>
    <x v="869"/>
    <n v="2"/>
    <n v="0"/>
    <n v="3.0575999999999999"/>
  </r>
  <r>
    <n v="963"/>
    <s v="CA-2016-120859"/>
    <x v="142"/>
    <d v="2016-09-04T00:00:00"/>
    <s v="First Class"/>
    <x v="51"/>
    <x v="51"/>
    <s v="Corporate"/>
    <s v="United States"/>
    <s v="San Francisco"/>
    <s v="California"/>
    <n v="94110"/>
    <s v="West"/>
    <x v="466"/>
    <s v="Office Supplies"/>
    <s v="Envelopes"/>
    <x v="467"/>
    <x v="870"/>
    <n v="2"/>
    <n v="0"/>
    <n v="10.94"/>
  </r>
  <r>
    <n v="964"/>
    <s v="CA-2014-127488"/>
    <x v="358"/>
    <d v="2014-09-24T00:00:00"/>
    <s v="Second Class"/>
    <x v="333"/>
    <x v="333"/>
    <s v="Consumer"/>
    <s v="United States"/>
    <s v="Boca Raton"/>
    <s v="Florida"/>
    <n v="33433"/>
    <s v="South"/>
    <x v="745"/>
    <s v="Office Supplies"/>
    <s v="Labels"/>
    <x v="743"/>
    <x v="871"/>
    <n v="2"/>
    <n v="0.2"/>
    <n v="1.6704000000000001"/>
  </r>
  <r>
    <n v="965"/>
    <s v="CA-2017-135279"/>
    <x v="359"/>
    <d v="2017-04-11T00:00:00"/>
    <s v="First Class"/>
    <x v="354"/>
    <x v="354"/>
    <s v="Home Office"/>
    <s v="United States"/>
    <s v="New York City"/>
    <s v="New York"/>
    <n v="10011"/>
    <s v="East"/>
    <x v="746"/>
    <s v="Office Supplies"/>
    <s v="Labels"/>
    <x v="744"/>
    <x v="759"/>
    <n v="2"/>
    <n v="0"/>
    <n v="4.8117999999999999"/>
  </r>
  <r>
    <n v="966"/>
    <s v="CA-2017-135279"/>
    <x v="359"/>
    <d v="2017-04-11T00:00:00"/>
    <s v="First Class"/>
    <x v="354"/>
    <x v="354"/>
    <s v="Home Office"/>
    <s v="United States"/>
    <s v="New York City"/>
    <s v="New York"/>
    <n v="10011"/>
    <s v="East"/>
    <x v="369"/>
    <s v="Office Supplies"/>
    <s v="Art"/>
    <x v="370"/>
    <x v="872"/>
    <n v="3"/>
    <n v="0"/>
    <n v="9.7119"/>
  </r>
  <r>
    <n v="967"/>
    <s v="CA-2017-135279"/>
    <x v="359"/>
    <d v="2017-04-11T00:00:00"/>
    <s v="First Class"/>
    <x v="354"/>
    <x v="354"/>
    <s v="Home Office"/>
    <s v="United States"/>
    <s v="New York City"/>
    <s v="New York"/>
    <n v="10011"/>
    <s v="East"/>
    <x v="747"/>
    <s v="Office Supplies"/>
    <s v="Paper"/>
    <x v="745"/>
    <x v="91"/>
    <n v="2"/>
    <n v="0"/>
    <n v="6.2207999999999997"/>
  </r>
  <r>
    <n v="968"/>
    <s v="CA-2017-135279"/>
    <x v="359"/>
    <d v="2017-04-11T00:00:00"/>
    <s v="First Class"/>
    <x v="354"/>
    <x v="354"/>
    <s v="Home Office"/>
    <s v="United States"/>
    <s v="New York City"/>
    <s v="New York"/>
    <n v="10011"/>
    <s v="East"/>
    <x v="748"/>
    <s v="Office Supplies"/>
    <s v="Paper"/>
    <x v="746"/>
    <x v="873"/>
    <n v="4"/>
    <n v="0"/>
    <n v="91.968000000000004"/>
  </r>
  <r>
    <n v="969"/>
    <s v="CA-2017-135279"/>
    <x v="359"/>
    <d v="2017-04-11T00:00:00"/>
    <s v="First Class"/>
    <x v="354"/>
    <x v="354"/>
    <s v="Home Office"/>
    <s v="United States"/>
    <s v="New York City"/>
    <s v="New York"/>
    <n v="10011"/>
    <s v="East"/>
    <x v="745"/>
    <s v="Office Supplies"/>
    <s v="Labels"/>
    <x v="743"/>
    <x v="874"/>
    <n v="3"/>
    <n v="0"/>
    <n v="4.2336"/>
  </r>
  <r>
    <n v="970"/>
    <s v="CA-2017-135279"/>
    <x v="359"/>
    <d v="2017-04-11T00:00:00"/>
    <s v="First Class"/>
    <x v="354"/>
    <x v="354"/>
    <s v="Home Office"/>
    <s v="United States"/>
    <s v="New York City"/>
    <s v="New York"/>
    <n v="10011"/>
    <s v="East"/>
    <x v="749"/>
    <s v="Office Supplies"/>
    <s v="Storage"/>
    <x v="747"/>
    <x v="875"/>
    <n v="3"/>
    <n v="0"/>
    <n v="0"/>
  </r>
  <r>
    <n v="971"/>
    <s v="CA-2014-115791"/>
    <x v="360"/>
    <d v="2014-01-18T00:00:00"/>
    <s v="Second Class"/>
    <x v="111"/>
    <x v="111"/>
    <s v="Consumer"/>
    <s v="United States"/>
    <s v="Philadelphia"/>
    <s v="Pennsylvania"/>
    <n v="19134"/>
    <s v="East"/>
    <x v="750"/>
    <s v="Furniture"/>
    <s v="Furnishings"/>
    <x v="748"/>
    <x v="876"/>
    <n v="6"/>
    <n v="0.2"/>
    <n v="28.598400000000002"/>
  </r>
  <r>
    <n v="972"/>
    <s v="CA-2014-115791"/>
    <x v="360"/>
    <d v="2014-01-18T00:00:00"/>
    <s v="Second Class"/>
    <x v="111"/>
    <x v="111"/>
    <s v="Consumer"/>
    <s v="United States"/>
    <s v="Philadelphia"/>
    <s v="Pennsylvania"/>
    <n v="19134"/>
    <s v="East"/>
    <x v="302"/>
    <s v="Technology"/>
    <s v="Phones"/>
    <x v="302"/>
    <x v="29"/>
    <n v="3"/>
    <n v="0.4"/>
    <n v="-31.05"/>
  </r>
  <r>
    <n v="973"/>
    <s v="CA-2014-115791"/>
    <x v="360"/>
    <d v="2014-01-18T00:00:00"/>
    <s v="Second Class"/>
    <x v="111"/>
    <x v="111"/>
    <s v="Consumer"/>
    <s v="United States"/>
    <s v="Philadelphia"/>
    <s v="Pennsylvania"/>
    <n v="19134"/>
    <s v="East"/>
    <x v="582"/>
    <s v="Office Supplies"/>
    <s v="Binders"/>
    <x v="582"/>
    <x v="658"/>
    <n v="2"/>
    <n v="0.7"/>
    <n v="-13.6312"/>
  </r>
  <r>
    <n v="974"/>
    <s v="CA-2014-115791"/>
    <x v="360"/>
    <d v="2014-01-18T00:00:00"/>
    <s v="Second Class"/>
    <x v="111"/>
    <x v="111"/>
    <s v="Consumer"/>
    <s v="United States"/>
    <s v="Philadelphia"/>
    <s v="Pennsylvania"/>
    <n v="19134"/>
    <s v="East"/>
    <x v="300"/>
    <s v="Office Supplies"/>
    <s v="Labels"/>
    <x v="300"/>
    <x v="877"/>
    <n v="3"/>
    <n v="0.2"/>
    <n v="10.1493"/>
  </r>
  <r>
    <n v="975"/>
    <s v="US-2017-103247"/>
    <x v="361"/>
    <d v="2017-10-08T00:00:00"/>
    <s v="Second Class"/>
    <x v="285"/>
    <x v="285"/>
    <s v="Home Office"/>
    <s v="United States"/>
    <s v="New York City"/>
    <s v="New York"/>
    <n v="10011"/>
    <s v="East"/>
    <x v="461"/>
    <s v="Technology"/>
    <s v="Phones"/>
    <x v="462"/>
    <x v="878"/>
    <n v="7"/>
    <n v="0"/>
    <n v="3.2185999999999999"/>
  </r>
  <r>
    <n v="976"/>
    <s v="US-2017-103247"/>
    <x v="361"/>
    <d v="2017-10-08T00:00:00"/>
    <s v="Second Class"/>
    <x v="285"/>
    <x v="285"/>
    <s v="Home Office"/>
    <s v="United States"/>
    <s v="New York City"/>
    <s v="New York"/>
    <n v="10011"/>
    <s v="East"/>
    <x v="351"/>
    <s v="Office Supplies"/>
    <s v="Binders"/>
    <x v="351"/>
    <x v="373"/>
    <n v="3"/>
    <n v="0.2"/>
    <n v="25.579799999999999"/>
  </r>
  <r>
    <n v="977"/>
    <s v="US-2017-100209"/>
    <x v="362"/>
    <d v="2017-07-15T00:00:00"/>
    <s v="Standard Class"/>
    <x v="143"/>
    <x v="143"/>
    <s v="Consumer"/>
    <s v="United States"/>
    <s v="Portland"/>
    <s v="Oregon"/>
    <n v="97206"/>
    <s v="West"/>
    <x v="751"/>
    <s v="Office Supplies"/>
    <s v="Binders"/>
    <x v="749"/>
    <x v="879"/>
    <n v="2"/>
    <n v="0.7"/>
    <n v="-0.79200000000000004"/>
  </r>
  <r>
    <n v="978"/>
    <s v="CA-2017-159366"/>
    <x v="363"/>
    <d v="2017-01-10T00:00:00"/>
    <s v="First Class"/>
    <x v="308"/>
    <x v="308"/>
    <s v="Corporate"/>
    <s v="United States"/>
    <s v="Detroit"/>
    <s v="Michigan"/>
    <n v="48205"/>
    <s v="Central"/>
    <x v="155"/>
    <s v="Technology"/>
    <s v="Machines"/>
    <x v="156"/>
    <x v="256"/>
    <n v="2"/>
    <n v="0.1"/>
    <n v="679.99599999999998"/>
  </r>
  <r>
    <n v="979"/>
    <s v="CA-2016-145499"/>
    <x v="198"/>
    <d v="2016-05-31T00:00:00"/>
    <s v="First Class"/>
    <x v="355"/>
    <x v="355"/>
    <s v="Consumer"/>
    <s v="United States"/>
    <s v="Wilmington"/>
    <s v="North Carolina"/>
    <n v="28403"/>
    <s v="South"/>
    <x v="520"/>
    <s v="Office Supplies"/>
    <s v="Binders"/>
    <x v="520"/>
    <x v="573"/>
    <n v="2"/>
    <n v="0.7"/>
    <n v="-2.6255999999999999"/>
  </r>
  <r>
    <n v="980"/>
    <s v="CA-2015-157035"/>
    <x v="364"/>
    <d v="2015-12-12T00:00:00"/>
    <s v="First Class"/>
    <x v="33"/>
    <x v="33"/>
    <s v="Corporate"/>
    <s v="United States"/>
    <s v="Columbus"/>
    <s v="Indiana"/>
    <n v="47201"/>
    <s v="Central"/>
    <x v="752"/>
    <s v="Office Supplies"/>
    <s v="Paper"/>
    <x v="750"/>
    <x v="880"/>
    <n v="3"/>
    <n v="0"/>
    <n v="16.669799999999999"/>
  </r>
  <r>
    <n v="981"/>
    <s v="CA-2016-144939"/>
    <x v="339"/>
    <d v="2016-10-08T00:00:00"/>
    <s v="Standard Class"/>
    <x v="12"/>
    <x v="12"/>
    <s v="Consumer"/>
    <s v="United States"/>
    <s v="New York City"/>
    <s v="New York"/>
    <n v="10035"/>
    <s v="East"/>
    <x v="637"/>
    <s v="Furniture"/>
    <s v="Chairs"/>
    <x v="637"/>
    <x v="881"/>
    <n v="6"/>
    <n v="0.1"/>
    <n v="93.223200000000006"/>
  </r>
  <r>
    <n v="982"/>
    <s v="CA-2014-163419"/>
    <x v="7"/>
    <d v="2014-11-14T00:00:00"/>
    <s v="Second Class"/>
    <x v="356"/>
    <x v="356"/>
    <s v="Consumer"/>
    <s v="United States"/>
    <s v="Louisville"/>
    <s v="Colorado"/>
    <n v="80027"/>
    <s v="West"/>
    <x v="753"/>
    <s v="Office Supplies"/>
    <s v="Art"/>
    <x v="751"/>
    <x v="882"/>
    <n v="1"/>
    <n v="0.2"/>
    <n v="0.80559999999999998"/>
  </r>
  <r>
    <n v="983"/>
    <s v="CA-2014-163419"/>
    <x v="7"/>
    <d v="2014-11-14T00:00:00"/>
    <s v="Second Class"/>
    <x v="356"/>
    <x v="356"/>
    <s v="Consumer"/>
    <s v="United States"/>
    <s v="Louisville"/>
    <s v="Colorado"/>
    <n v="80027"/>
    <s v="West"/>
    <x v="754"/>
    <s v="Technology"/>
    <s v="Phones"/>
    <x v="752"/>
    <x v="883"/>
    <n v="2"/>
    <n v="0.2"/>
    <n v="55.998399999999997"/>
  </r>
  <r>
    <n v="984"/>
    <s v="CA-2014-163419"/>
    <x v="7"/>
    <d v="2014-11-14T00:00:00"/>
    <s v="Second Class"/>
    <x v="356"/>
    <x v="356"/>
    <s v="Consumer"/>
    <s v="United States"/>
    <s v="Louisville"/>
    <s v="Colorado"/>
    <n v="80027"/>
    <s v="West"/>
    <x v="662"/>
    <s v="Furniture"/>
    <s v="Chairs"/>
    <x v="662"/>
    <x v="884"/>
    <n v="5"/>
    <n v="0.2"/>
    <n v="75.489999999999995"/>
  </r>
  <r>
    <n v="985"/>
    <s v="CA-2017-100314"/>
    <x v="365"/>
    <d v="2017-10-05T00:00:00"/>
    <s v="Standard Class"/>
    <x v="357"/>
    <x v="357"/>
    <s v="Home Office"/>
    <s v="United States"/>
    <s v="Pasadena"/>
    <s v="Texas"/>
    <n v="77506"/>
    <s v="Central"/>
    <x v="639"/>
    <s v="Office Supplies"/>
    <s v="Labels"/>
    <x v="639"/>
    <x v="885"/>
    <n v="2"/>
    <n v="0.2"/>
    <n v="2.5895999999999999"/>
  </r>
  <r>
    <n v="986"/>
    <s v="CA-2017-100314"/>
    <x v="365"/>
    <d v="2017-10-05T00:00:00"/>
    <s v="Standard Class"/>
    <x v="357"/>
    <x v="357"/>
    <s v="Home Office"/>
    <s v="United States"/>
    <s v="Pasadena"/>
    <s v="Texas"/>
    <n v="77506"/>
    <s v="Central"/>
    <x v="755"/>
    <s v="Office Supplies"/>
    <s v="Envelopes"/>
    <x v="753"/>
    <x v="886"/>
    <n v="4"/>
    <n v="0.2"/>
    <n v="9.4391999999999996"/>
  </r>
  <r>
    <n v="987"/>
    <s v="CA-2017-100314"/>
    <x v="365"/>
    <d v="2017-10-05T00:00:00"/>
    <s v="Standard Class"/>
    <x v="357"/>
    <x v="357"/>
    <s v="Home Office"/>
    <s v="United States"/>
    <s v="Pasadena"/>
    <s v="Texas"/>
    <n v="77506"/>
    <s v="Central"/>
    <x v="756"/>
    <s v="Technology"/>
    <s v="Machines"/>
    <x v="754"/>
    <x v="887"/>
    <n v="3"/>
    <n v="0.4"/>
    <n v="44.868000000000002"/>
  </r>
  <r>
    <n v="988"/>
    <s v="CA-2015-146829"/>
    <x v="366"/>
    <d v="2015-03-10T00:00:00"/>
    <s v="Same Day"/>
    <x v="358"/>
    <x v="358"/>
    <s v="Consumer"/>
    <s v="United States"/>
    <s v="Houston"/>
    <s v="Texas"/>
    <n v="77041"/>
    <s v="Central"/>
    <x v="757"/>
    <s v="Office Supplies"/>
    <s v="Binders"/>
    <x v="755"/>
    <x v="888"/>
    <n v="2"/>
    <n v="0.8"/>
    <n v="-1.8904000000000001"/>
  </r>
  <r>
    <n v="989"/>
    <s v="CA-2017-167899"/>
    <x v="367"/>
    <d v="2017-05-26T00:00:00"/>
    <s v="Standard Class"/>
    <x v="189"/>
    <x v="189"/>
    <s v="Corporate"/>
    <s v="United States"/>
    <s v="Auburn"/>
    <s v="New York"/>
    <n v="13021"/>
    <s v="East"/>
    <x v="575"/>
    <s v="Furniture"/>
    <s v="Furnishings"/>
    <x v="575"/>
    <x v="889"/>
    <n v="5"/>
    <n v="0"/>
    <n v="72.807000000000002"/>
  </r>
  <r>
    <n v="990"/>
    <s v="CA-2017-167899"/>
    <x v="367"/>
    <d v="2017-05-26T00:00:00"/>
    <s v="Standard Class"/>
    <x v="189"/>
    <x v="189"/>
    <s v="Corporate"/>
    <s v="United States"/>
    <s v="Auburn"/>
    <s v="New York"/>
    <n v="13021"/>
    <s v="East"/>
    <x v="758"/>
    <s v="Office Supplies"/>
    <s v="Art"/>
    <x v="756"/>
    <x v="890"/>
    <n v="3"/>
    <n v="0"/>
    <n v="5.2112999999999996"/>
  </r>
  <r>
    <n v="991"/>
    <s v="CA-2015-153549"/>
    <x v="368"/>
    <d v="2015-03-31T00:00:00"/>
    <s v="Second Class"/>
    <x v="359"/>
    <x v="359"/>
    <s v="Home Office"/>
    <s v="United States"/>
    <s v="Jacksonville"/>
    <s v="Florida"/>
    <n v="32216"/>
    <s v="South"/>
    <x v="284"/>
    <s v="Furniture"/>
    <s v="Chairs"/>
    <x v="284"/>
    <x v="891"/>
    <n v="5"/>
    <n v="0.2"/>
    <n v="131.27850000000001"/>
  </r>
  <r>
    <n v="992"/>
    <s v="CA-2016-110023"/>
    <x v="369"/>
    <d v="2016-09-11T00:00:00"/>
    <s v="First Class"/>
    <x v="59"/>
    <x v="59"/>
    <s v="Consumer"/>
    <s v="United States"/>
    <s v="New York City"/>
    <s v="New York"/>
    <n v="10024"/>
    <s v="East"/>
    <x v="624"/>
    <s v="Office Supplies"/>
    <s v="Binders"/>
    <x v="624"/>
    <x v="892"/>
    <n v="2"/>
    <n v="0.2"/>
    <n v="5.484"/>
  </r>
  <r>
    <n v="993"/>
    <s v="CA-2016-105585"/>
    <x v="370"/>
    <d v="2016-08-27T00:00:00"/>
    <s v="First Class"/>
    <x v="288"/>
    <x v="288"/>
    <s v="Consumer"/>
    <s v="United States"/>
    <s v="San Jose"/>
    <s v="California"/>
    <n v="95123"/>
    <s v="West"/>
    <x v="263"/>
    <s v="Office Supplies"/>
    <s v="Fasteners"/>
    <x v="263"/>
    <x v="893"/>
    <n v="3"/>
    <n v="0"/>
    <n v="4.9104000000000001"/>
  </r>
  <r>
    <n v="994"/>
    <s v="CA-2016-105585"/>
    <x v="370"/>
    <d v="2016-08-27T00:00:00"/>
    <s v="First Class"/>
    <x v="288"/>
    <x v="288"/>
    <s v="Consumer"/>
    <s v="United States"/>
    <s v="San Jose"/>
    <s v="California"/>
    <n v="95123"/>
    <s v="West"/>
    <x v="759"/>
    <s v="Office Supplies"/>
    <s v="Paper"/>
    <x v="757"/>
    <x v="894"/>
    <n v="5"/>
    <n v="0"/>
    <n v="69.704999999999998"/>
  </r>
  <r>
    <n v="995"/>
    <s v="CA-2014-117639"/>
    <x v="371"/>
    <d v="2014-05-25T00:00:00"/>
    <s v="Standard Class"/>
    <x v="360"/>
    <x v="360"/>
    <s v="Corporate"/>
    <s v="United States"/>
    <s v="Virginia Beach"/>
    <s v="Virginia"/>
    <n v="23464"/>
    <s v="South"/>
    <x v="760"/>
    <s v="Office Supplies"/>
    <s v="Binders"/>
    <x v="758"/>
    <x v="895"/>
    <n v="7"/>
    <n v="0"/>
    <n v="1276.4871000000001"/>
  </r>
  <r>
    <n v="996"/>
    <s v="CA-2014-117639"/>
    <x v="371"/>
    <d v="2014-05-25T00:00:00"/>
    <s v="Standard Class"/>
    <x v="360"/>
    <x v="360"/>
    <s v="Corporate"/>
    <s v="United States"/>
    <s v="Virginia Beach"/>
    <s v="Virginia"/>
    <n v="23464"/>
    <s v="South"/>
    <x v="638"/>
    <s v="Technology"/>
    <s v="Phones"/>
    <x v="759"/>
    <x v="896"/>
    <n v="3"/>
    <n v="0"/>
    <n v="173.0316"/>
  </r>
  <r>
    <n v="997"/>
    <s v="CA-2015-162537"/>
    <x v="372"/>
    <d v="2015-11-03T00:00:00"/>
    <s v="Standard Class"/>
    <x v="361"/>
    <x v="361"/>
    <s v="Consumer"/>
    <s v="United States"/>
    <s v="Henderson"/>
    <s v="Kentucky"/>
    <n v="42420"/>
    <s v="South"/>
    <x v="761"/>
    <s v="Office Supplies"/>
    <s v="Envelopes"/>
    <x v="760"/>
    <x v="897"/>
    <n v="1"/>
    <n v="0"/>
    <n v="4.9081999999999999"/>
  </r>
  <r>
    <n v="998"/>
    <s v="CA-2015-162537"/>
    <x v="372"/>
    <d v="2015-11-03T00:00:00"/>
    <s v="Standard Class"/>
    <x v="361"/>
    <x v="361"/>
    <s v="Consumer"/>
    <s v="United States"/>
    <s v="Henderson"/>
    <s v="Kentucky"/>
    <n v="42420"/>
    <s v="South"/>
    <x v="762"/>
    <s v="Office Supplies"/>
    <s v="Storage"/>
    <x v="761"/>
    <x v="898"/>
    <n v="3"/>
    <n v="0"/>
    <n v="9.8901000000000003"/>
  </r>
  <r>
    <n v="999"/>
    <s v="CA-2015-162537"/>
    <x v="372"/>
    <d v="2015-11-03T00:00:00"/>
    <s v="Standard Class"/>
    <x v="361"/>
    <x v="361"/>
    <s v="Consumer"/>
    <s v="United States"/>
    <s v="Henderson"/>
    <s v="Kentucky"/>
    <n v="42420"/>
    <s v="South"/>
    <x v="763"/>
    <s v="Furniture"/>
    <s v="Furnishings"/>
    <x v="762"/>
    <x v="899"/>
    <n v="5"/>
    <n v="0"/>
    <n v="9.1579999999999995"/>
  </r>
  <r>
    <n v="1000"/>
    <s v="CA-2015-162537"/>
    <x v="372"/>
    <d v="2015-11-03T00:00:00"/>
    <s v="Standard Class"/>
    <x v="361"/>
    <x v="361"/>
    <s v="Consumer"/>
    <s v="United States"/>
    <s v="Henderson"/>
    <s v="Kentucky"/>
    <n v="42420"/>
    <s v="South"/>
    <x v="283"/>
    <s v="Furniture"/>
    <s v="Furnishings"/>
    <x v="283"/>
    <x v="900"/>
    <n v="7"/>
    <n v="0"/>
    <n v="12.9129"/>
  </r>
  <r>
    <n v="1001"/>
    <s v="CA-2016-155488"/>
    <x v="373"/>
    <d v="2016-11-17T00:00:00"/>
    <s v="Standard Class"/>
    <x v="86"/>
    <x v="86"/>
    <s v="Home Office"/>
    <s v="United States"/>
    <s v="Vancouver"/>
    <s v="Washington"/>
    <n v="98661"/>
    <s v="West"/>
    <x v="666"/>
    <s v="Office Supplies"/>
    <s v="Art"/>
    <x v="666"/>
    <x v="901"/>
    <n v="2"/>
    <n v="0"/>
    <n v="11.4452"/>
  </r>
  <r>
    <n v="1002"/>
    <s v="CA-2015-124891"/>
    <x v="374"/>
    <d v="2015-07-31T00:00:00"/>
    <s v="Same Day"/>
    <x v="302"/>
    <x v="302"/>
    <s v="Consumer"/>
    <s v="United States"/>
    <s v="New York City"/>
    <s v="New York"/>
    <n v="10024"/>
    <s v="East"/>
    <x v="764"/>
    <s v="Technology"/>
    <s v="Accessories"/>
    <x v="763"/>
    <x v="902"/>
    <n v="7"/>
    <n v="0"/>
    <n v="762.18449999999996"/>
  </r>
  <r>
    <n v="1003"/>
    <s v="CA-2015-124891"/>
    <x v="374"/>
    <d v="2015-07-31T00:00:00"/>
    <s v="Same Day"/>
    <x v="302"/>
    <x v="302"/>
    <s v="Consumer"/>
    <s v="United States"/>
    <s v="New York City"/>
    <s v="New York"/>
    <n v="10024"/>
    <s v="East"/>
    <x v="257"/>
    <s v="Furniture"/>
    <s v="Tables"/>
    <x v="258"/>
    <x v="903"/>
    <n v="7"/>
    <n v="0.4"/>
    <n v="-290.87520000000001"/>
  </r>
  <r>
    <n v="1004"/>
    <s v="CA-2015-124891"/>
    <x v="374"/>
    <d v="2015-07-31T00:00:00"/>
    <s v="Same Day"/>
    <x v="302"/>
    <x v="302"/>
    <s v="Consumer"/>
    <s v="United States"/>
    <s v="New York City"/>
    <s v="New York"/>
    <n v="10024"/>
    <s v="East"/>
    <x v="747"/>
    <s v="Office Supplies"/>
    <s v="Paper"/>
    <x v="745"/>
    <x v="537"/>
    <n v="3"/>
    <n v="0"/>
    <n v="9.3312000000000008"/>
  </r>
  <r>
    <n v="1005"/>
    <s v="CA-2015-126445"/>
    <x v="375"/>
    <d v="2015-08-31T00:00:00"/>
    <s v="Standard Class"/>
    <x v="362"/>
    <x v="362"/>
    <s v="Consumer"/>
    <s v="United States"/>
    <s v="Murrieta"/>
    <s v="California"/>
    <n v="92563"/>
    <s v="West"/>
    <x v="765"/>
    <s v="Office Supplies"/>
    <s v="Storage"/>
    <x v="764"/>
    <x v="904"/>
    <n v="3"/>
    <n v="0"/>
    <n v="92.083500000000001"/>
  </r>
  <r>
    <n v="1006"/>
    <s v="CA-2015-111199"/>
    <x v="50"/>
    <d v="2015-11-17T00:00:00"/>
    <s v="Standard Class"/>
    <x v="300"/>
    <x v="300"/>
    <s v="Consumer"/>
    <s v="United States"/>
    <s v="Jacksonville"/>
    <s v="North Carolina"/>
    <n v="28540"/>
    <s v="South"/>
    <x v="694"/>
    <s v="Office Supplies"/>
    <s v="Paper"/>
    <x v="694"/>
    <x v="905"/>
    <n v="3"/>
    <n v="0.2"/>
    <n v="40.3536"/>
  </r>
  <r>
    <n v="1007"/>
    <s v="CA-2015-105312"/>
    <x v="376"/>
    <d v="2015-11-09T00:00:00"/>
    <s v="First Class"/>
    <x v="363"/>
    <x v="363"/>
    <s v="Consumer"/>
    <s v="United States"/>
    <s v="Scottsdale"/>
    <s v="Arizona"/>
    <n v="85254"/>
    <s v="West"/>
    <x v="111"/>
    <s v="Office Supplies"/>
    <s v="Envelopes"/>
    <x v="111"/>
    <x v="906"/>
    <n v="3"/>
    <n v="0.2"/>
    <n v="2.4780000000000002"/>
  </r>
  <r>
    <n v="1008"/>
    <s v="CA-2015-105312"/>
    <x v="376"/>
    <d v="2015-11-09T00:00:00"/>
    <s v="First Class"/>
    <x v="363"/>
    <x v="363"/>
    <s v="Consumer"/>
    <s v="United States"/>
    <s v="Scottsdale"/>
    <s v="Arizona"/>
    <n v="85254"/>
    <s v="West"/>
    <x v="766"/>
    <s v="Office Supplies"/>
    <s v="Binders"/>
    <x v="765"/>
    <x v="907"/>
    <n v="3"/>
    <n v="0.7"/>
    <n v="-3.5207999999999999"/>
  </r>
  <r>
    <n v="1009"/>
    <s v="US-2017-106705"/>
    <x v="377"/>
    <d v="2018-01-01T00:00:00"/>
    <s v="Standard Class"/>
    <x v="138"/>
    <x v="138"/>
    <s v="Consumer"/>
    <s v="United States"/>
    <s v="Burlington"/>
    <s v="Iowa"/>
    <n v="52601"/>
    <s v="Central"/>
    <x v="422"/>
    <s v="Office Supplies"/>
    <s v="Paper"/>
    <x v="422"/>
    <x v="908"/>
    <n v="5"/>
    <n v="0"/>
    <n v="20.585000000000001"/>
  </r>
  <r>
    <n v="1010"/>
    <s v="CA-2017-135034"/>
    <x v="378"/>
    <d v="2017-08-03T00:00:00"/>
    <s v="First Class"/>
    <x v="247"/>
    <x v="247"/>
    <s v="Consumer"/>
    <s v="United States"/>
    <s v="Chicago"/>
    <s v="Illinois"/>
    <n v="60653"/>
    <s v="Central"/>
    <x v="160"/>
    <s v="Technology"/>
    <s v="Phones"/>
    <x v="161"/>
    <x v="909"/>
    <n v="2"/>
    <n v="0.2"/>
    <n v="5.9989999999999997"/>
  </r>
  <r>
    <n v="1011"/>
    <s v="CA-2014-158540"/>
    <x v="156"/>
    <d v="2014-11-26T00:00:00"/>
    <s v="First Class"/>
    <x v="364"/>
    <x v="364"/>
    <s v="Consumer"/>
    <s v="United States"/>
    <s v="San Diego"/>
    <s v="California"/>
    <n v="92037"/>
    <s v="West"/>
    <x v="767"/>
    <s v="Furniture"/>
    <s v="Furnishings"/>
    <x v="766"/>
    <x v="910"/>
    <n v="4"/>
    <n v="0"/>
    <n v="27.3096"/>
  </r>
  <r>
    <n v="1012"/>
    <s v="CA-2017-118437"/>
    <x v="46"/>
    <d v="2017-06-21T00:00:00"/>
    <s v="Second Class"/>
    <x v="58"/>
    <x v="58"/>
    <s v="Consumer"/>
    <s v="United States"/>
    <s v="Olympia"/>
    <s v="Washington"/>
    <n v="98502"/>
    <s v="West"/>
    <x v="28"/>
    <s v="Furniture"/>
    <s v="Furnishings"/>
    <x v="28"/>
    <x v="911"/>
    <n v="3"/>
    <n v="0"/>
    <n v="46.575000000000003"/>
  </r>
  <r>
    <n v="1013"/>
    <s v="CA-2017-118437"/>
    <x v="46"/>
    <d v="2017-06-21T00:00:00"/>
    <s v="Second Class"/>
    <x v="58"/>
    <x v="58"/>
    <s v="Consumer"/>
    <s v="United States"/>
    <s v="Olympia"/>
    <s v="Washington"/>
    <n v="98502"/>
    <s v="West"/>
    <x v="768"/>
    <s v="Office Supplies"/>
    <s v="Storage"/>
    <x v="767"/>
    <x v="912"/>
    <n v="1"/>
    <n v="0"/>
    <n v="4.0686999999999998"/>
  </r>
  <r>
    <n v="1014"/>
    <s v="US-2015-126214"/>
    <x v="379"/>
    <d v="2015-12-24T00:00:00"/>
    <s v="Second Class"/>
    <x v="365"/>
    <x v="365"/>
    <s v="Consumer"/>
    <s v="United States"/>
    <s v="Seattle"/>
    <s v="Washington"/>
    <n v="98103"/>
    <s v="West"/>
    <x v="209"/>
    <s v="Furniture"/>
    <s v="Tables"/>
    <x v="210"/>
    <x v="913"/>
    <n v="13"/>
    <n v="0"/>
    <n v="356.04140000000001"/>
  </r>
  <r>
    <n v="1015"/>
    <s v="US-2015-126214"/>
    <x v="379"/>
    <d v="2015-12-24T00:00:00"/>
    <s v="Second Class"/>
    <x v="365"/>
    <x v="365"/>
    <s v="Consumer"/>
    <s v="United States"/>
    <s v="Seattle"/>
    <s v="Washington"/>
    <n v="98103"/>
    <s v="West"/>
    <x v="769"/>
    <s v="Technology"/>
    <s v="Accessories"/>
    <x v="768"/>
    <x v="914"/>
    <n v="1"/>
    <n v="0"/>
    <n v="36.851999999999997"/>
  </r>
  <r>
    <n v="1016"/>
    <s v="CA-2015-133025"/>
    <x v="14"/>
    <d v="2015-09-19T00:00:00"/>
    <s v="Second Class"/>
    <x v="246"/>
    <x v="246"/>
    <s v="Home Office"/>
    <s v="United States"/>
    <s v="Los Angeles"/>
    <s v="California"/>
    <n v="90036"/>
    <s v="West"/>
    <x v="260"/>
    <s v="Office Supplies"/>
    <s v="Paper"/>
    <x v="260"/>
    <x v="56"/>
    <n v="5"/>
    <n v="0"/>
    <n v="15.552"/>
  </r>
  <r>
    <n v="1017"/>
    <s v="CA-2015-108665"/>
    <x v="380"/>
    <d v="2015-07-10T00:00:00"/>
    <s v="Standard Class"/>
    <x v="366"/>
    <x v="366"/>
    <s v="Corporate"/>
    <s v="United States"/>
    <s v="New York City"/>
    <s v="New York"/>
    <n v="10011"/>
    <s v="East"/>
    <x v="770"/>
    <s v="Furniture"/>
    <s v="Furnishings"/>
    <x v="769"/>
    <x v="540"/>
    <n v="2"/>
    <n v="0"/>
    <n v="6.7008000000000001"/>
  </r>
  <r>
    <n v="1018"/>
    <s v="CA-2015-108665"/>
    <x v="380"/>
    <d v="2015-07-10T00:00:00"/>
    <s v="Standard Class"/>
    <x v="366"/>
    <x v="366"/>
    <s v="Corporate"/>
    <s v="United States"/>
    <s v="New York City"/>
    <s v="New York"/>
    <n v="10011"/>
    <s v="East"/>
    <x v="689"/>
    <s v="Furniture"/>
    <s v="Furnishings"/>
    <x v="689"/>
    <x v="816"/>
    <n v="3"/>
    <n v="0"/>
    <n v="63.886200000000002"/>
  </r>
  <r>
    <n v="1019"/>
    <s v="CA-2015-108665"/>
    <x v="380"/>
    <d v="2015-07-10T00:00:00"/>
    <s v="Standard Class"/>
    <x v="366"/>
    <x v="366"/>
    <s v="Corporate"/>
    <s v="United States"/>
    <s v="New York City"/>
    <s v="New York"/>
    <n v="10011"/>
    <s v="East"/>
    <x v="771"/>
    <s v="Technology"/>
    <s v="Phones"/>
    <x v="770"/>
    <x v="915"/>
    <n v="5"/>
    <n v="0"/>
    <n v="2.4990000000000001"/>
  </r>
  <r>
    <n v="1020"/>
    <s v="CA-2015-108665"/>
    <x v="380"/>
    <d v="2015-07-10T00:00:00"/>
    <s v="Standard Class"/>
    <x v="366"/>
    <x v="366"/>
    <s v="Corporate"/>
    <s v="United States"/>
    <s v="New York City"/>
    <s v="New York"/>
    <n v="10011"/>
    <s v="East"/>
    <x v="772"/>
    <s v="Office Supplies"/>
    <s v="Storage"/>
    <x v="771"/>
    <x v="916"/>
    <n v="5"/>
    <n v="0"/>
    <n v="156.429"/>
  </r>
  <r>
    <n v="1021"/>
    <s v="CA-2015-124450"/>
    <x v="381"/>
    <d v="2015-05-03T00:00:00"/>
    <s v="Standard Class"/>
    <x v="218"/>
    <x v="218"/>
    <s v="Consumer"/>
    <s v="United States"/>
    <s v="Washington"/>
    <s v="District of Columbia"/>
    <n v="20016"/>
    <s v="East"/>
    <x v="773"/>
    <s v="Office Supplies"/>
    <s v="Art"/>
    <x v="772"/>
    <x v="917"/>
    <n v="3"/>
    <n v="0"/>
    <n v="8.8686000000000007"/>
  </r>
  <r>
    <n v="1022"/>
    <s v="CA-2015-124450"/>
    <x v="381"/>
    <d v="2015-05-03T00:00:00"/>
    <s v="Standard Class"/>
    <x v="218"/>
    <x v="218"/>
    <s v="Consumer"/>
    <s v="United States"/>
    <s v="Washington"/>
    <s v="District of Columbia"/>
    <n v="20016"/>
    <s v="East"/>
    <x v="774"/>
    <s v="Furniture"/>
    <s v="Chairs"/>
    <x v="773"/>
    <x v="918"/>
    <n v="3"/>
    <n v="0"/>
    <n v="316.88249999999999"/>
  </r>
  <r>
    <n v="1023"/>
    <s v="CA-2015-124450"/>
    <x v="381"/>
    <d v="2015-05-03T00:00:00"/>
    <s v="Standard Class"/>
    <x v="218"/>
    <x v="218"/>
    <s v="Consumer"/>
    <s v="United States"/>
    <s v="Washington"/>
    <s v="District of Columbia"/>
    <n v="20016"/>
    <s v="East"/>
    <x v="775"/>
    <s v="Technology"/>
    <s v="Machines"/>
    <x v="774"/>
    <x v="919"/>
    <n v="8"/>
    <n v="0"/>
    <n v="648.56240000000003"/>
  </r>
  <r>
    <n v="1024"/>
    <s v="CA-2015-167269"/>
    <x v="382"/>
    <d v="2015-06-20T00:00:00"/>
    <s v="Standard Class"/>
    <x v="171"/>
    <x v="171"/>
    <s v="Consumer"/>
    <s v="United States"/>
    <s v="Philadelphia"/>
    <s v="Pennsylvania"/>
    <n v="19134"/>
    <s v="East"/>
    <x v="776"/>
    <s v="Office Supplies"/>
    <s v="Envelopes"/>
    <x v="775"/>
    <x v="920"/>
    <n v="2"/>
    <n v="0.2"/>
    <n v="2.1728000000000001"/>
  </r>
  <r>
    <n v="1025"/>
    <s v="CA-2017-106964"/>
    <x v="94"/>
    <d v="2017-12-20T00:00:00"/>
    <s v="First Class"/>
    <x v="367"/>
    <x v="367"/>
    <s v="Home Office"/>
    <s v="United States"/>
    <s v="Los Angeles"/>
    <s v="California"/>
    <n v="90045"/>
    <s v="West"/>
    <x v="777"/>
    <s v="Office Supplies"/>
    <s v="Binders"/>
    <x v="776"/>
    <x v="921"/>
    <n v="2"/>
    <n v="0.2"/>
    <n v="4.2804000000000002"/>
  </r>
  <r>
    <n v="1026"/>
    <s v="CA-2016-126529"/>
    <x v="383"/>
    <d v="2016-01-13T00:00:00"/>
    <s v="Second Class"/>
    <x v="368"/>
    <x v="368"/>
    <s v="Home Office"/>
    <s v="United States"/>
    <s v="Springfield"/>
    <s v="Ohio"/>
    <n v="45503"/>
    <s v="East"/>
    <x v="778"/>
    <s v="Office Supplies"/>
    <s v="Paper"/>
    <x v="777"/>
    <x v="12"/>
    <n v="3"/>
    <n v="0.2"/>
    <n v="5.4432"/>
  </r>
  <r>
    <n v="1027"/>
    <s v="CA-2016-126529"/>
    <x v="383"/>
    <d v="2016-01-13T00:00:00"/>
    <s v="Second Class"/>
    <x v="368"/>
    <x v="368"/>
    <s v="Home Office"/>
    <s v="United States"/>
    <s v="Springfield"/>
    <s v="Ohio"/>
    <n v="45503"/>
    <s v="East"/>
    <x v="779"/>
    <s v="Office Supplies"/>
    <s v="Paper"/>
    <x v="778"/>
    <x v="922"/>
    <n v="3"/>
    <n v="0.2"/>
    <n v="20.5764"/>
  </r>
  <r>
    <n v="1028"/>
    <s v="CA-2016-126529"/>
    <x v="383"/>
    <d v="2016-01-13T00:00:00"/>
    <s v="Second Class"/>
    <x v="368"/>
    <x v="368"/>
    <s v="Home Office"/>
    <s v="United States"/>
    <s v="Springfield"/>
    <s v="Ohio"/>
    <n v="45503"/>
    <s v="East"/>
    <x v="780"/>
    <s v="Technology"/>
    <s v="Phones"/>
    <x v="779"/>
    <x v="923"/>
    <n v="2"/>
    <n v="0.4"/>
    <n v="-9.8724000000000007"/>
  </r>
  <r>
    <n v="1029"/>
    <s v="CA-2014-163552"/>
    <x v="384"/>
    <d v="2014-07-15T00:00:00"/>
    <s v="Standard Class"/>
    <x v="156"/>
    <x v="156"/>
    <s v="Corporate"/>
    <s v="United States"/>
    <s v="Hackensack"/>
    <s v="New Jersey"/>
    <n v="7601"/>
    <s v="East"/>
    <x v="258"/>
    <s v="Office Supplies"/>
    <s v="Paper"/>
    <x v="33"/>
    <x v="924"/>
    <n v="5"/>
    <n v="0"/>
    <n v="83.284000000000006"/>
  </r>
  <r>
    <n v="1030"/>
    <s v="CA-2014-163552"/>
    <x v="384"/>
    <d v="2014-07-15T00:00:00"/>
    <s v="Standard Class"/>
    <x v="156"/>
    <x v="156"/>
    <s v="Corporate"/>
    <s v="United States"/>
    <s v="Hackensack"/>
    <s v="New Jersey"/>
    <n v="7601"/>
    <s v="East"/>
    <x v="781"/>
    <s v="Technology"/>
    <s v="Phones"/>
    <x v="780"/>
    <x v="925"/>
    <n v="3"/>
    <n v="0"/>
    <n v="57.411299999999997"/>
  </r>
  <r>
    <n v="1031"/>
    <s v="CA-2014-163552"/>
    <x v="384"/>
    <d v="2014-07-15T00:00:00"/>
    <s v="Standard Class"/>
    <x v="156"/>
    <x v="156"/>
    <s v="Corporate"/>
    <s v="United States"/>
    <s v="Hackensack"/>
    <s v="New Jersey"/>
    <n v="7601"/>
    <s v="East"/>
    <x v="463"/>
    <s v="Furniture"/>
    <s v="Chairs"/>
    <x v="464"/>
    <x v="926"/>
    <n v="3"/>
    <n v="0"/>
    <n v="213.73500000000001"/>
  </r>
  <r>
    <n v="1032"/>
    <s v="CA-2014-163552"/>
    <x v="384"/>
    <d v="2014-07-15T00:00:00"/>
    <s v="Standard Class"/>
    <x v="156"/>
    <x v="156"/>
    <s v="Corporate"/>
    <s v="United States"/>
    <s v="Hackensack"/>
    <s v="New Jersey"/>
    <n v="7601"/>
    <s v="East"/>
    <x v="93"/>
    <s v="Furniture"/>
    <s v="Furnishings"/>
    <x v="93"/>
    <x v="927"/>
    <n v="9"/>
    <n v="0"/>
    <n v="52.126199999999997"/>
  </r>
  <r>
    <n v="1033"/>
    <s v="CA-2014-163552"/>
    <x v="384"/>
    <d v="2014-07-15T00:00:00"/>
    <s v="Standard Class"/>
    <x v="156"/>
    <x v="156"/>
    <s v="Corporate"/>
    <s v="United States"/>
    <s v="Hackensack"/>
    <s v="New Jersey"/>
    <n v="7601"/>
    <s v="East"/>
    <x v="782"/>
    <s v="Office Supplies"/>
    <s v="Labels"/>
    <x v="781"/>
    <x v="928"/>
    <n v="5"/>
    <n v="0"/>
    <n v="7.056"/>
  </r>
  <r>
    <n v="1034"/>
    <s v="CA-2016-109820"/>
    <x v="73"/>
    <d v="2016-11-22T00:00:00"/>
    <s v="First Class"/>
    <x v="369"/>
    <x v="369"/>
    <s v="Consumer"/>
    <s v="United States"/>
    <s v="Cincinnati"/>
    <s v="Ohio"/>
    <n v="45231"/>
    <s v="East"/>
    <x v="783"/>
    <s v="Office Supplies"/>
    <s v="Paper"/>
    <x v="782"/>
    <x v="929"/>
    <n v="3"/>
    <n v="0.2"/>
    <n v="5.1012000000000004"/>
  </r>
  <r>
    <n v="1035"/>
    <s v="CA-2016-109820"/>
    <x v="73"/>
    <d v="2016-11-22T00:00:00"/>
    <s v="First Class"/>
    <x v="369"/>
    <x v="369"/>
    <s v="Consumer"/>
    <s v="United States"/>
    <s v="Cincinnati"/>
    <s v="Ohio"/>
    <n v="45231"/>
    <s v="East"/>
    <x v="236"/>
    <s v="Office Supplies"/>
    <s v="Binders"/>
    <x v="237"/>
    <x v="930"/>
    <n v="2"/>
    <n v="0.7"/>
    <n v="-1.9272"/>
  </r>
  <r>
    <n v="1036"/>
    <s v="CA-2016-109820"/>
    <x v="73"/>
    <d v="2016-11-22T00:00:00"/>
    <s v="First Class"/>
    <x v="369"/>
    <x v="369"/>
    <s v="Consumer"/>
    <s v="United States"/>
    <s v="Cincinnati"/>
    <s v="Ohio"/>
    <n v="45231"/>
    <s v="East"/>
    <x v="27"/>
    <s v="Office Supplies"/>
    <s v="Binders"/>
    <x v="27"/>
    <x v="931"/>
    <n v="3"/>
    <n v="0.7"/>
    <n v="-10.579800000000001"/>
  </r>
  <r>
    <n v="1037"/>
    <s v="CA-2016-113061"/>
    <x v="183"/>
    <d v="2016-04-26T00:00:00"/>
    <s v="Standard Class"/>
    <x v="330"/>
    <x v="330"/>
    <s v="Home Office"/>
    <s v="United States"/>
    <s v="Jefferson City"/>
    <s v="Missouri"/>
    <n v="65109"/>
    <s v="Central"/>
    <x v="784"/>
    <s v="Furniture"/>
    <s v="Furnishings"/>
    <x v="783"/>
    <x v="932"/>
    <n v="2"/>
    <n v="0"/>
    <n v="8.6620000000000008"/>
  </r>
  <r>
    <n v="1038"/>
    <s v="CA-2015-127418"/>
    <x v="385"/>
    <d v="2015-06-14T00:00:00"/>
    <s v="First Class"/>
    <x v="370"/>
    <x v="370"/>
    <s v="Consumer"/>
    <s v="United States"/>
    <s v="Los Angeles"/>
    <s v="California"/>
    <n v="90004"/>
    <s v="West"/>
    <x v="785"/>
    <s v="Office Supplies"/>
    <s v="Binders"/>
    <x v="784"/>
    <x v="933"/>
    <n v="3"/>
    <n v="0.2"/>
    <n v="13.734"/>
  </r>
  <r>
    <n v="1039"/>
    <s v="CA-2017-121818"/>
    <x v="225"/>
    <d v="2017-11-21T00:00:00"/>
    <s v="First Class"/>
    <x v="371"/>
    <x v="371"/>
    <s v="Consumer"/>
    <s v="United States"/>
    <s v="Burlington"/>
    <s v="North Carolina"/>
    <n v="27217"/>
    <s v="South"/>
    <x v="786"/>
    <s v="Office Supplies"/>
    <s v="Art"/>
    <x v="785"/>
    <x v="934"/>
    <n v="7"/>
    <n v="0.2"/>
    <n v="2.6964000000000001"/>
  </r>
  <r>
    <n v="1040"/>
    <s v="CA-2017-121818"/>
    <x v="225"/>
    <d v="2017-11-21T00:00:00"/>
    <s v="First Class"/>
    <x v="371"/>
    <x v="371"/>
    <s v="Consumer"/>
    <s v="United States"/>
    <s v="Burlington"/>
    <s v="North Carolina"/>
    <n v="27217"/>
    <s v="South"/>
    <x v="787"/>
    <s v="Office Supplies"/>
    <s v="Art"/>
    <x v="772"/>
    <x v="935"/>
    <n v="3"/>
    <n v="0.2"/>
    <n v="1.7955000000000001"/>
  </r>
  <r>
    <n v="1041"/>
    <s v="CA-2016-127670"/>
    <x v="231"/>
    <d v="2016-03-24T00:00:00"/>
    <s v="Standard Class"/>
    <x v="372"/>
    <x v="372"/>
    <s v="Home Office"/>
    <s v="United States"/>
    <s v="Saint Peters"/>
    <s v="Missouri"/>
    <n v="63376"/>
    <s v="Central"/>
    <x v="616"/>
    <s v="Furniture"/>
    <s v="Tables"/>
    <x v="616"/>
    <x v="936"/>
    <n v="4"/>
    <n v="0"/>
    <n v="146.40360000000001"/>
  </r>
  <r>
    <n v="1042"/>
    <s v="CA-2016-102981"/>
    <x v="47"/>
    <d v="2016-09-09T00:00:00"/>
    <s v="Second Class"/>
    <x v="373"/>
    <x v="373"/>
    <s v="Consumer"/>
    <s v="United States"/>
    <s v="New York City"/>
    <s v="New York"/>
    <n v="10035"/>
    <s v="East"/>
    <x v="788"/>
    <s v="Technology"/>
    <s v="Accessories"/>
    <x v="786"/>
    <x v="937"/>
    <n v="2"/>
    <n v="0"/>
    <n v="11.151"/>
  </r>
  <r>
    <n v="1043"/>
    <s v="CA-2016-102981"/>
    <x v="47"/>
    <d v="2016-09-09T00:00:00"/>
    <s v="Second Class"/>
    <x v="373"/>
    <x v="373"/>
    <s v="Consumer"/>
    <s v="United States"/>
    <s v="New York City"/>
    <s v="New York"/>
    <n v="10035"/>
    <s v="East"/>
    <x v="789"/>
    <s v="Furniture"/>
    <s v="Bookcases"/>
    <x v="787"/>
    <x v="938"/>
    <n v="3"/>
    <n v="0.2"/>
    <n v="90.293999999999997"/>
  </r>
  <r>
    <n v="1044"/>
    <s v="CA-2017-115651"/>
    <x v="362"/>
    <d v="2017-07-12T00:00:00"/>
    <s v="First Class"/>
    <x v="374"/>
    <x v="374"/>
    <s v="Corporate"/>
    <s v="United States"/>
    <s v="Chicago"/>
    <s v="Illinois"/>
    <n v="60610"/>
    <s v="Central"/>
    <x v="790"/>
    <s v="Office Supplies"/>
    <s v="Art"/>
    <x v="788"/>
    <x v="939"/>
    <n v="5"/>
    <n v="0.2"/>
    <n v="2.9834999999999998"/>
  </r>
  <r>
    <n v="1045"/>
    <s v="CA-2017-115651"/>
    <x v="362"/>
    <d v="2017-07-12T00:00:00"/>
    <s v="First Class"/>
    <x v="374"/>
    <x v="374"/>
    <s v="Corporate"/>
    <s v="United States"/>
    <s v="Chicago"/>
    <s v="Illinois"/>
    <n v="60610"/>
    <s v="Central"/>
    <x v="791"/>
    <s v="Office Supplies"/>
    <s v="Appliances"/>
    <x v="789"/>
    <x v="940"/>
    <n v="9"/>
    <n v="0.8"/>
    <n v="-146.16"/>
  </r>
  <r>
    <n v="1046"/>
    <s v="CA-2017-152702"/>
    <x v="386"/>
    <d v="2017-10-16T00:00:00"/>
    <s v="Standard Class"/>
    <x v="17"/>
    <x v="17"/>
    <s v="Home Office"/>
    <s v="United States"/>
    <s v="Rockford"/>
    <s v="Illinois"/>
    <n v="61107"/>
    <s v="Central"/>
    <x v="792"/>
    <s v="Furniture"/>
    <s v="Chairs"/>
    <x v="790"/>
    <x v="941"/>
    <n v="14"/>
    <n v="0.3"/>
    <n v="-18.186"/>
  </r>
  <r>
    <n v="1047"/>
    <s v="CA-2016-169103"/>
    <x v="387"/>
    <d v="2016-03-13T00:00:00"/>
    <s v="Standard Class"/>
    <x v="233"/>
    <x v="233"/>
    <s v="Consumer"/>
    <s v="United States"/>
    <s v="Miami"/>
    <s v="Florida"/>
    <n v="33142"/>
    <s v="South"/>
    <x v="638"/>
    <s v="Technology"/>
    <s v="Phones"/>
    <x v="638"/>
    <x v="738"/>
    <n v="5"/>
    <n v="0.2"/>
    <n v="85.247500000000002"/>
  </r>
  <r>
    <n v="1048"/>
    <s v="CA-2016-169103"/>
    <x v="387"/>
    <d v="2016-03-13T00:00:00"/>
    <s v="Standard Class"/>
    <x v="233"/>
    <x v="233"/>
    <s v="Consumer"/>
    <s v="United States"/>
    <s v="Miami"/>
    <s v="Florida"/>
    <n v="33142"/>
    <s v="South"/>
    <x v="101"/>
    <s v="Furniture"/>
    <s v="Furnishings"/>
    <x v="101"/>
    <x v="102"/>
    <n v="3"/>
    <n v="0.2"/>
    <n v="-3.8384999999999998"/>
  </r>
  <r>
    <n v="1049"/>
    <s v="CA-2014-139192"/>
    <x v="279"/>
    <d v="2014-06-01T00:00:00"/>
    <s v="Second Class"/>
    <x v="62"/>
    <x v="62"/>
    <s v="Consumer"/>
    <s v="United States"/>
    <s v="San Francisco"/>
    <s v="California"/>
    <n v="94109"/>
    <s v="West"/>
    <x v="39"/>
    <s v="Technology"/>
    <s v="Phones"/>
    <x v="39"/>
    <x v="942"/>
    <n v="12"/>
    <n v="0.2"/>
    <n v="125.2692"/>
  </r>
  <r>
    <n v="1050"/>
    <s v="CA-2014-139192"/>
    <x v="279"/>
    <d v="2014-06-01T00:00:00"/>
    <s v="Second Class"/>
    <x v="62"/>
    <x v="62"/>
    <s v="Consumer"/>
    <s v="United States"/>
    <s v="San Francisco"/>
    <s v="California"/>
    <n v="94109"/>
    <s v="West"/>
    <x v="590"/>
    <s v="Technology"/>
    <s v="Accessories"/>
    <x v="590"/>
    <x v="311"/>
    <n v="1"/>
    <n v="0"/>
    <n v="37.996200000000002"/>
  </r>
  <r>
    <n v="1051"/>
    <s v="US-2015-153500"/>
    <x v="230"/>
    <d v="2015-07-05T00:00:00"/>
    <s v="First Class"/>
    <x v="375"/>
    <x v="375"/>
    <s v="Corporate"/>
    <s v="United States"/>
    <s v="Philadelphia"/>
    <s v="Pennsylvania"/>
    <n v="19134"/>
    <s v="East"/>
    <x v="793"/>
    <s v="Furniture"/>
    <s v="Furnishings"/>
    <x v="791"/>
    <x v="943"/>
    <n v="2"/>
    <n v="0.2"/>
    <n v="-29.481200000000001"/>
  </r>
  <r>
    <n v="1052"/>
    <s v="US-2015-153500"/>
    <x v="230"/>
    <d v="2015-07-05T00:00:00"/>
    <s v="First Class"/>
    <x v="375"/>
    <x v="375"/>
    <s v="Corporate"/>
    <s v="United States"/>
    <s v="Philadelphia"/>
    <s v="Pennsylvania"/>
    <n v="19134"/>
    <s v="East"/>
    <x v="794"/>
    <s v="Office Supplies"/>
    <s v="Paper"/>
    <x v="792"/>
    <x v="944"/>
    <n v="2"/>
    <n v="0.2"/>
    <n v="2.4359999999999999"/>
  </r>
  <r>
    <n v="1053"/>
    <s v="US-2015-153500"/>
    <x v="230"/>
    <d v="2015-07-05T00:00:00"/>
    <s v="First Class"/>
    <x v="375"/>
    <x v="375"/>
    <s v="Corporate"/>
    <s v="United States"/>
    <s v="Philadelphia"/>
    <s v="Pennsylvania"/>
    <n v="19134"/>
    <s v="East"/>
    <x v="795"/>
    <s v="Furniture"/>
    <s v="Furnishings"/>
    <x v="793"/>
    <x v="945"/>
    <n v="9"/>
    <n v="0.2"/>
    <n v="56.577599999999997"/>
  </r>
  <r>
    <n v="1054"/>
    <s v="CA-2015-110667"/>
    <x v="388"/>
    <d v="2015-04-08T00:00:00"/>
    <s v="Standard Class"/>
    <x v="376"/>
    <x v="376"/>
    <s v="Home Office"/>
    <s v="United States"/>
    <s v="New York City"/>
    <s v="New York"/>
    <n v="10009"/>
    <s v="East"/>
    <x v="796"/>
    <s v="Office Supplies"/>
    <s v="Art"/>
    <x v="794"/>
    <x v="946"/>
    <n v="2"/>
    <n v="0"/>
    <n v="4.3524000000000003"/>
  </r>
  <r>
    <n v="1055"/>
    <s v="CA-2015-110667"/>
    <x v="388"/>
    <d v="2015-04-08T00:00:00"/>
    <s v="Standard Class"/>
    <x v="376"/>
    <x v="376"/>
    <s v="Home Office"/>
    <s v="United States"/>
    <s v="New York City"/>
    <s v="New York"/>
    <n v="10009"/>
    <s v="East"/>
    <x v="797"/>
    <s v="Furniture"/>
    <s v="Furnishings"/>
    <x v="795"/>
    <x v="947"/>
    <n v="2"/>
    <n v="0"/>
    <n v="22.763999999999999"/>
  </r>
  <r>
    <n v="1056"/>
    <s v="CA-2015-110667"/>
    <x v="388"/>
    <d v="2015-04-08T00:00:00"/>
    <s v="Standard Class"/>
    <x v="376"/>
    <x v="376"/>
    <s v="Home Office"/>
    <s v="United States"/>
    <s v="New York City"/>
    <s v="New York"/>
    <n v="10009"/>
    <s v="East"/>
    <x v="141"/>
    <s v="Office Supplies"/>
    <s v="Binders"/>
    <x v="142"/>
    <x v="948"/>
    <n v="3"/>
    <n v="0.2"/>
    <n v="27.7911"/>
  </r>
  <r>
    <n v="1057"/>
    <s v="CA-2015-110667"/>
    <x v="388"/>
    <d v="2015-04-08T00:00:00"/>
    <s v="Standard Class"/>
    <x v="376"/>
    <x v="376"/>
    <s v="Home Office"/>
    <s v="United States"/>
    <s v="New York City"/>
    <s v="New York"/>
    <n v="10009"/>
    <s v="East"/>
    <x v="798"/>
    <s v="Office Supplies"/>
    <s v="Binders"/>
    <x v="796"/>
    <x v="949"/>
    <n v="4"/>
    <n v="0.2"/>
    <n v="3.2944"/>
  </r>
  <r>
    <n v="1058"/>
    <s v="CA-2017-167150"/>
    <x v="389"/>
    <d v="2017-12-17T00:00:00"/>
    <s v="Standard Class"/>
    <x v="130"/>
    <x v="130"/>
    <s v="Corporate"/>
    <s v="United States"/>
    <s v="San Diego"/>
    <s v="California"/>
    <n v="92037"/>
    <s v="West"/>
    <x v="799"/>
    <s v="Office Supplies"/>
    <s v="Binders"/>
    <x v="797"/>
    <x v="950"/>
    <n v="4"/>
    <n v="0.2"/>
    <n v="7.2267999999999999"/>
  </r>
  <r>
    <n v="1059"/>
    <s v="CA-2017-167150"/>
    <x v="389"/>
    <d v="2017-12-17T00:00:00"/>
    <s v="Standard Class"/>
    <x v="130"/>
    <x v="130"/>
    <s v="Corporate"/>
    <s v="United States"/>
    <s v="San Diego"/>
    <s v="California"/>
    <n v="92037"/>
    <s v="West"/>
    <x v="800"/>
    <s v="Office Supplies"/>
    <s v="Binders"/>
    <x v="798"/>
    <x v="951"/>
    <n v="2"/>
    <n v="0.2"/>
    <n v="22.948799999999999"/>
  </r>
  <r>
    <n v="1060"/>
    <s v="CA-2016-105284"/>
    <x v="390"/>
    <d v="2016-12-01T00:00:00"/>
    <s v="Standard Class"/>
    <x v="377"/>
    <x v="377"/>
    <s v="Home Office"/>
    <s v="United States"/>
    <s v="Philadelphia"/>
    <s v="Pennsylvania"/>
    <n v="19143"/>
    <s v="East"/>
    <x v="801"/>
    <s v="Office Supplies"/>
    <s v="Fasteners"/>
    <x v="799"/>
    <x v="952"/>
    <n v="3"/>
    <n v="0.2"/>
    <n v="1.6008"/>
  </r>
  <r>
    <n v="1061"/>
    <s v="US-2015-125374"/>
    <x v="391"/>
    <d v="2015-03-29T00:00:00"/>
    <s v="Standard Class"/>
    <x v="148"/>
    <x v="148"/>
    <s v="Consumer"/>
    <s v="United States"/>
    <s v="Houston"/>
    <s v="Texas"/>
    <n v="77095"/>
    <s v="Central"/>
    <x v="389"/>
    <s v="Furniture"/>
    <s v="Chairs"/>
    <x v="390"/>
    <x v="953"/>
    <n v="2"/>
    <n v="0.3"/>
    <n v="-29.252400000000002"/>
  </r>
  <r>
    <n v="1062"/>
    <s v="CA-2015-161263"/>
    <x v="392"/>
    <d v="2015-04-21T00:00:00"/>
    <s v="Standard Class"/>
    <x v="378"/>
    <x v="378"/>
    <s v="Corporate"/>
    <s v="United States"/>
    <s v="Toledo"/>
    <s v="Ohio"/>
    <n v="43615"/>
    <s v="East"/>
    <x v="551"/>
    <s v="Office Supplies"/>
    <s v="Appliances"/>
    <x v="550"/>
    <x v="954"/>
    <n v="3"/>
    <n v="0.2"/>
    <n v="4.5216000000000003"/>
  </r>
  <r>
    <n v="1063"/>
    <s v="CA-2015-161263"/>
    <x v="392"/>
    <d v="2015-04-21T00:00:00"/>
    <s v="Standard Class"/>
    <x v="378"/>
    <x v="378"/>
    <s v="Corporate"/>
    <s v="United States"/>
    <s v="Toledo"/>
    <s v="Ohio"/>
    <n v="43615"/>
    <s v="East"/>
    <x v="802"/>
    <s v="Office Supplies"/>
    <s v="Fasteners"/>
    <x v="800"/>
    <x v="955"/>
    <n v="7"/>
    <n v="0.2"/>
    <n v="-2.2134"/>
  </r>
  <r>
    <n v="1064"/>
    <s v="CA-2015-161263"/>
    <x v="392"/>
    <d v="2015-04-21T00:00:00"/>
    <s v="Standard Class"/>
    <x v="378"/>
    <x v="378"/>
    <s v="Corporate"/>
    <s v="United States"/>
    <s v="Toledo"/>
    <s v="Ohio"/>
    <n v="43615"/>
    <s v="East"/>
    <x v="346"/>
    <s v="Office Supplies"/>
    <s v="Art"/>
    <x v="346"/>
    <x v="956"/>
    <n v="3"/>
    <n v="0.2"/>
    <n v="1.2791999999999999"/>
  </r>
  <r>
    <n v="1065"/>
    <s v="CA-2015-161263"/>
    <x v="392"/>
    <d v="2015-04-21T00:00:00"/>
    <s v="Standard Class"/>
    <x v="378"/>
    <x v="378"/>
    <s v="Corporate"/>
    <s v="United States"/>
    <s v="Toledo"/>
    <s v="Ohio"/>
    <n v="43615"/>
    <s v="East"/>
    <x v="803"/>
    <s v="Technology"/>
    <s v="Phones"/>
    <x v="801"/>
    <x v="957"/>
    <n v="3"/>
    <n v="0.4"/>
    <n v="-27.715800000000002"/>
  </r>
  <r>
    <n v="1066"/>
    <s v="CA-2015-161263"/>
    <x v="392"/>
    <d v="2015-04-21T00:00:00"/>
    <s v="Standard Class"/>
    <x v="378"/>
    <x v="378"/>
    <s v="Corporate"/>
    <s v="United States"/>
    <s v="Toledo"/>
    <s v="Ohio"/>
    <n v="43615"/>
    <s v="East"/>
    <x v="804"/>
    <s v="Office Supplies"/>
    <s v="Fasteners"/>
    <x v="802"/>
    <x v="958"/>
    <n v="1"/>
    <n v="0.2"/>
    <n v="0.23530000000000001"/>
  </r>
  <r>
    <n v="1067"/>
    <s v="CA-2015-161263"/>
    <x v="392"/>
    <d v="2015-04-21T00:00:00"/>
    <s v="Standard Class"/>
    <x v="378"/>
    <x v="378"/>
    <s v="Corporate"/>
    <s v="United States"/>
    <s v="Toledo"/>
    <s v="Ohio"/>
    <n v="43615"/>
    <s v="East"/>
    <x v="805"/>
    <s v="Office Supplies"/>
    <s v="Binders"/>
    <x v="803"/>
    <x v="959"/>
    <n v="5"/>
    <n v="0.7"/>
    <n v="-46.225000000000001"/>
  </r>
  <r>
    <n v="1068"/>
    <s v="CA-2016-157686"/>
    <x v="393"/>
    <d v="2016-10-02T00:00:00"/>
    <s v="First Class"/>
    <x v="379"/>
    <x v="379"/>
    <s v="Consumer"/>
    <s v="United States"/>
    <s v="San Francisco"/>
    <s v="California"/>
    <n v="94122"/>
    <s v="West"/>
    <x v="64"/>
    <s v="Furniture"/>
    <s v="Chairs"/>
    <x v="64"/>
    <x v="960"/>
    <n v="4"/>
    <n v="0.2"/>
    <n v="12.178000000000001"/>
  </r>
  <r>
    <n v="1069"/>
    <s v="US-2017-139955"/>
    <x v="394"/>
    <d v="2017-09-30T00:00:00"/>
    <s v="Second Class"/>
    <x v="380"/>
    <x v="380"/>
    <s v="Consumer"/>
    <s v="United States"/>
    <s v="Brownsville"/>
    <s v="Texas"/>
    <n v="78521"/>
    <s v="Central"/>
    <x v="482"/>
    <s v="Office Supplies"/>
    <s v="Supplies"/>
    <x v="327"/>
    <x v="961"/>
    <n v="1"/>
    <n v="0.2"/>
    <n v="-0.3488"/>
  </r>
  <r>
    <n v="1070"/>
    <s v="US-2015-150161"/>
    <x v="395"/>
    <d v="2015-07-29T00:00:00"/>
    <s v="Standard Class"/>
    <x v="176"/>
    <x v="176"/>
    <s v="Home Office"/>
    <s v="United States"/>
    <s v="Philadelphia"/>
    <s v="Pennsylvania"/>
    <n v="19143"/>
    <s v="East"/>
    <x v="301"/>
    <s v="Office Supplies"/>
    <s v="Binders"/>
    <x v="301"/>
    <x v="962"/>
    <n v="4"/>
    <n v="0.7"/>
    <n v="-18.462399999999999"/>
  </r>
  <r>
    <n v="1071"/>
    <s v="CA-2015-144652"/>
    <x v="312"/>
    <d v="2015-11-26T00:00:00"/>
    <s v="Standard Class"/>
    <x v="381"/>
    <x v="381"/>
    <s v="Home Office"/>
    <s v="United States"/>
    <s v="Los Angeles"/>
    <s v="California"/>
    <n v="90008"/>
    <s v="West"/>
    <x v="324"/>
    <s v="Office Supplies"/>
    <s v="Art"/>
    <x v="324"/>
    <x v="21"/>
    <n v="7"/>
    <n v="0"/>
    <n v="5.0595999999999997"/>
  </r>
  <r>
    <n v="1072"/>
    <s v="CA-2016-152814"/>
    <x v="236"/>
    <d v="2016-05-02T00:00:00"/>
    <s v="Standard Class"/>
    <x v="382"/>
    <x v="382"/>
    <s v="Home Office"/>
    <s v="United States"/>
    <s v="Denver"/>
    <s v="Colorado"/>
    <n v="80219"/>
    <s v="West"/>
    <x v="314"/>
    <s v="Office Supplies"/>
    <s v="Paper"/>
    <x v="314"/>
    <x v="34"/>
    <n v="3"/>
    <n v="0.2"/>
    <n v="9.9467999999999996"/>
  </r>
  <r>
    <n v="1073"/>
    <s v="CA-2017-106943"/>
    <x v="237"/>
    <d v="2017-11-19T00:00:00"/>
    <s v="Standard Class"/>
    <x v="383"/>
    <x v="383"/>
    <s v="Consumer"/>
    <s v="United States"/>
    <s v="New York City"/>
    <s v="New York"/>
    <n v="10035"/>
    <s v="East"/>
    <x v="806"/>
    <s v="Office Supplies"/>
    <s v="Binders"/>
    <x v="804"/>
    <x v="874"/>
    <n v="2"/>
    <n v="0.2"/>
    <n v="3.024"/>
  </r>
  <r>
    <n v="1074"/>
    <s v="CA-2016-134348"/>
    <x v="396"/>
    <d v="2016-11-19T00:00:00"/>
    <s v="Standard Class"/>
    <x v="384"/>
    <x v="384"/>
    <s v="Consumer"/>
    <s v="United States"/>
    <s v="Mesa"/>
    <s v="Arizona"/>
    <n v="85204"/>
    <s v="West"/>
    <x v="807"/>
    <s v="Office Supplies"/>
    <s v="Binders"/>
    <x v="805"/>
    <x v="963"/>
    <n v="5"/>
    <n v="0.7"/>
    <n v="-4.5979999999999999"/>
  </r>
  <r>
    <n v="1075"/>
    <s v="CA-2016-134348"/>
    <x v="396"/>
    <d v="2016-11-19T00:00:00"/>
    <s v="Standard Class"/>
    <x v="384"/>
    <x v="384"/>
    <s v="Consumer"/>
    <s v="United States"/>
    <s v="Mesa"/>
    <s v="Arizona"/>
    <n v="85204"/>
    <s v="West"/>
    <x v="255"/>
    <s v="Office Supplies"/>
    <s v="Binders"/>
    <x v="256"/>
    <x v="964"/>
    <n v="7"/>
    <n v="0.7"/>
    <n v="-3.3488000000000002"/>
  </r>
  <r>
    <n v="1076"/>
    <s v="CA-2016-134348"/>
    <x v="396"/>
    <d v="2016-11-19T00:00:00"/>
    <s v="Standard Class"/>
    <x v="384"/>
    <x v="384"/>
    <s v="Consumer"/>
    <s v="United States"/>
    <s v="Mesa"/>
    <s v="Arizona"/>
    <n v="85204"/>
    <s v="West"/>
    <x v="808"/>
    <s v="Technology"/>
    <s v="Accessories"/>
    <x v="806"/>
    <x v="236"/>
    <n v="2"/>
    <n v="0.2"/>
    <n v="1.9990000000000001"/>
  </r>
  <r>
    <n v="1077"/>
    <s v="CA-2016-161781"/>
    <x v="321"/>
    <d v="2016-09-30T00:00:00"/>
    <s v="First Class"/>
    <x v="385"/>
    <x v="385"/>
    <s v="Home Office"/>
    <s v="United States"/>
    <s v="Columbus"/>
    <s v="Indiana"/>
    <n v="47201"/>
    <s v="Central"/>
    <x v="809"/>
    <s v="Office Supplies"/>
    <s v="Art"/>
    <x v="807"/>
    <x v="965"/>
    <n v="7"/>
    <n v="0"/>
    <n v="10.6288"/>
  </r>
  <r>
    <n v="1078"/>
    <s v="CA-2017-132521"/>
    <x v="397"/>
    <d v="2017-09-25T00:00:00"/>
    <s v="Second Class"/>
    <x v="386"/>
    <x v="386"/>
    <s v="Consumer"/>
    <s v="United States"/>
    <s v="Seattle"/>
    <s v="Washington"/>
    <n v="98105"/>
    <s v="West"/>
    <x v="810"/>
    <s v="Office Supplies"/>
    <s v="Appliances"/>
    <x v="808"/>
    <x v="664"/>
    <n v="2"/>
    <n v="0"/>
    <n v="33.588799999999999"/>
  </r>
  <r>
    <n v="1079"/>
    <s v="CA-2017-132521"/>
    <x v="397"/>
    <d v="2017-09-25T00:00:00"/>
    <s v="Second Class"/>
    <x v="386"/>
    <x v="386"/>
    <s v="Consumer"/>
    <s v="United States"/>
    <s v="Seattle"/>
    <s v="Washington"/>
    <n v="98105"/>
    <s v="West"/>
    <x v="470"/>
    <s v="Office Supplies"/>
    <s v="Storage"/>
    <x v="471"/>
    <x v="966"/>
    <n v="3"/>
    <n v="0"/>
    <n v="8.4887999999999995"/>
  </r>
  <r>
    <n v="1080"/>
    <s v="CA-2017-132521"/>
    <x v="397"/>
    <d v="2017-09-25T00:00:00"/>
    <s v="Second Class"/>
    <x v="386"/>
    <x v="386"/>
    <s v="Consumer"/>
    <s v="United States"/>
    <s v="Seattle"/>
    <s v="Washington"/>
    <n v="98105"/>
    <s v="West"/>
    <x v="480"/>
    <s v="Office Supplies"/>
    <s v="Binders"/>
    <x v="481"/>
    <x v="967"/>
    <n v="1"/>
    <n v="0.2"/>
    <n v="2.3220000000000001"/>
  </r>
  <r>
    <n v="1081"/>
    <s v="CA-2015-110016"/>
    <x v="239"/>
    <d v="2015-12-04T00:00:00"/>
    <s v="Standard Class"/>
    <x v="387"/>
    <x v="387"/>
    <s v="Corporate"/>
    <s v="United States"/>
    <s v="Detroit"/>
    <s v="Michigan"/>
    <n v="48227"/>
    <s v="Central"/>
    <x v="811"/>
    <s v="Office Supplies"/>
    <s v="Paper"/>
    <x v="33"/>
    <x v="544"/>
    <n v="4"/>
    <n v="0"/>
    <n v="9.3623999999999992"/>
  </r>
  <r>
    <n v="1082"/>
    <s v="CA-2015-110016"/>
    <x v="239"/>
    <d v="2015-12-04T00:00:00"/>
    <s v="Standard Class"/>
    <x v="387"/>
    <x v="387"/>
    <s v="Corporate"/>
    <s v="United States"/>
    <s v="Detroit"/>
    <s v="Michigan"/>
    <n v="48227"/>
    <s v="Central"/>
    <x v="812"/>
    <s v="Furniture"/>
    <s v="Chairs"/>
    <x v="809"/>
    <x v="968"/>
    <n v="9"/>
    <n v="0"/>
    <n v="121.76009999999999"/>
  </r>
  <r>
    <n v="1083"/>
    <s v="US-2016-143819"/>
    <x v="398"/>
    <d v="2016-03-05T00:00:00"/>
    <s v="Standard Class"/>
    <x v="30"/>
    <x v="30"/>
    <s v="Consumer"/>
    <s v="United States"/>
    <s v="Yonkers"/>
    <s v="New York"/>
    <n v="10701"/>
    <s v="East"/>
    <x v="616"/>
    <s v="Furniture"/>
    <s v="Tables"/>
    <x v="616"/>
    <x v="969"/>
    <n v="8"/>
    <n v="0.4"/>
    <n v="-264.92079999999999"/>
  </r>
  <r>
    <n v="1084"/>
    <s v="US-2016-143819"/>
    <x v="398"/>
    <d v="2016-03-05T00:00:00"/>
    <s v="Standard Class"/>
    <x v="30"/>
    <x v="30"/>
    <s v="Consumer"/>
    <s v="United States"/>
    <s v="Yonkers"/>
    <s v="New York"/>
    <n v="10701"/>
    <s v="East"/>
    <x v="813"/>
    <s v="Office Supplies"/>
    <s v="Paper"/>
    <x v="33"/>
    <x v="970"/>
    <n v="1"/>
    <n v="0"/>
    <n v="12.1348"/>
  </r>
  <r>
    <n v="1085"/>
    <s v="US-2016-143819"/>
    <x v="398"/>
    <d v="2016-03-05T00:00:00"/>
    <s v="Standard Class"/>
    <x v="30"/>
    <x v="30"/>
    <s v="Consumer"/>
    <s v="United States"/>
    <s v="Yonkers"/>
    <s v="New York"/>
    <n v="10701"/>
    <s v="East"/>
    <x v="245"/>
    <s v="Office Supplies"/>
    <s v="Storage"/>
    <x v="246"/>
    <x v="971"/>
    <n v="2"/>
    <n v="0"/>
    <n v="105.24679999999999"/>
  </r>
  <r>
    <n v="1086"/>
    <s v="US-2016-143819"/>
    <x v="398"/>
    <d v="2016-03-05T00:00:00"/>
    <s v="Standard Class"/>
    <x v="30"/>
    <x v="30"/>
    <s v="Consumer"/>
    <s v="United States"/>
    <s v="Yonkers"/>
    <s v="New York"/>
    <n v="10701"/>
    <s v="East"/>
    <x v="814"/>
    <s v="Technology"/>
    <s v="Machines"/>
    <x v="810"/>
    <x v="972"/>
    <n v="7"/>
    <n v="0"/>
    <n v="2400.9657000000002"/>
  </r>
  <r>
    <n v="1087"/>
    <s v="CA-2016-167584"/>
    <x v="399"/>
    <d v="2016-08-12T00:00:00"/>
    <s v="Same Day"/>
    <x v="48"/>
    <x v="48"/>
    <s v="Consumer"/>
    <s v="United States"/>
    <s v="Des Moines"/>
    <s v="Iowa"/>
    <n v="50315"/>
    <s v="Central"/>
    <x v="815"/>
    <s v="Office Supplies"/>
    <s v="Paper"/>
    <x v="811"/>
    <x v="90"/>
    <n v="1"/>
    <n v="0"/>
    <n v="3.1103999999999998"/>
  </r>
  <r>
    <n v="1088"/>
    <s v="CA-2016-166163"/>
    <x v="243"/>
    <d v="2016-08-20T00:00:00"/>
    <s v="Second Class"/>
    <x v="388"/>
    <x v="388"/>
    <s v="Corporate"/>
    <s v="United States"/>
    <s v="Oakland"/>
    <s v="California"/>
    <n v="94601"/>
    <s v="West"/>
    <x v="173"/>
    <s v="Technology"/>
    <s v="Phones"/>
    <x v="174"/>
    <x v="973"/>
    <n v="3"/>
    <n v="0.2"/>
    <n v="7.1976000000000004"/>
  </r>
  <r>
    <n v="1089"/>
    <s v="CA-2016-166163"/>
    <x v="243"/>
    <d v="2016-08-20T00:00:00"/>
    <s v="Second Class"/>
    <x v="388"/>
    <x v="388"/>
    <s v="Corporate"/>
    <s v="United States"/>
    <s v="Oakland"/>
    <s v="California"/>
    <n v="94601"/>
    <s v="West"/>
    <x v="816"/>
    <s v="Office Supplies"/>
    <s v="Labels"/>
    <x v="812"/>
    <x v="974"/>
    <n v="1"/>
    <n v="0"/>
    <n v="1.512"/>
  </r>
  <r>
    <n v="1090"/>
    <s v="CA-2017-158407"/>
    <x v="400"/>
    <d v="2017-06-10T00:00:00"/>
    <s v="Standard Class"/>
    <x v="352"/>
    <x v="352"/>
    <s v="Corporate"/>
    <s v="United States"/>
    <s v="Monroe"/>
    <s v="North Carolina"/>
    <n v="28110"/>
    <s v="South"/>
    <x v="296"/>
    <s v="Furniture"/>
    <s v="Furnishings"/>
    <x v="296"/>
    <x v="236"/>
    <n v="2"/>
    <n v="0.2"/>
    <n v="1.9990000000000001"/>
  </r>
  <r>
    <n v="1091"/>
    <s v="CA-2017-158407"/>
    <x v="400"/>
    <d v="2017-06-10T00:00:00"/>
    <s v="Standard Class"/>
    <x v="352"/>
    <x v="352"/>
    <s v="Corporate"/>
    <s v="United States"/>
    <s v="Monroe"/>
    <s v="North Carolina"/>
    <n v="28110"/>
    <s v="South"/>
    <x v="817"/>
    <s v="Technology"/>
    <s v="Phones"/>
    <x v="813"/>
    <x v="975"/>
    <n v="2"/>
    <n v="0.2"/>
    <n v="25.194400000000002"/>
  </r>
  <r>
    <n v="1092"/>
    <s v="CA-2015-143490"/>
    <x v="401"/>
    <d v="2015-12-13T00:00:00"/>
    <s v="Standard Class"/>
    <x v="268"/>
    <x v="268"/>
    <s v="Consumer"/>
    <s v="United States"/>
    <s v="San Diego"/>
    <s v="California"/>
    <n v="92105"/>
    <s v="West"/>
    <x v="818"/>
    <s v="Office Supplies"/>
    <s v="Art"/>
    <x v="814"/>
    <x v="976"/>
    <n v="9"/>
    <n v="0"/>
    <n v="33.642000000000003"/>
  </r>
  <r>
    <n v="1093"/>
    <s v="CA-2015-143490"/>
    <x v="401"/>
    <d v="2015-12-13T00:00:00"/>
    <s v="Standard Class"/>
    <x v="268"/>
    <x v="268"/>
    <s v="Consumer"/>
    <s v="United States"/>
    <s v="San Diego"/>
    <s v="California"/>
    <n v="92105"/>
    <s v="West"/>
    <x v="819"/>
    <s v="Technology"/>
    <s v="Phones"/>
    <x v="815"/>
    <x v="977"/>
    <n v="2"/>
    <n v="0.2"/>
    <n v="19.178599999999999"/>
  </r>
  <r>
    <n v="1094"/>
    <s v="CA-2015-165085"/>
    <x v="17"/>
    <d v="2015-12-31T00:00:00"/>
    <s v="Standard Class"/>
    <x v="389"/>
    <x v="389"/>
    <s v="Home Office"/>
    <s v="United States"/>
    <s v="Clinton"/>
    <s v="Maryland"/>
    <n v="20735"/>
    <s v="East"/>
    <x v="820"/>
    <s v="Office Supplies"/>
    <s v="Paper"/>
    <x v="816"/>
    <x v="978"/>
    <n v="5"/>
    <n v="0"/>
    <n v="14.161"/>
  </r>
  <r>
    <n v="1095"/>
    <s v="CA-2015-165085"/>
    <x v="17"/>
    <d v="2015-12-31T00:00:00"/>
    <s v="Standard Class"/>
    <x v="389"/>
    <x v="389"/>
    <s v="Home Office"/>
    <s v="United States"/>
    <s v="Clinton"/>
    <s v="Maryland"/>
    <n v="20735"/>
    <s v="East"/>
    <x v="159"/>
    <s v="Office Supplies"/>
    <s v="Appliances"/>
    <x v="160"/>
    <x v="979"/>
    <n v="2"/>
    <n v="0"/>
    <n v="103.22839999999999"/>
  </r>
  <r>
    <n v="1096"/>
    <s v="CA-2017-160423"/>
    <x v="276"/>
    <d v="2017-01-26T00:00:00"/>
    <s v="Standard Class"/>
    <x v="390"/>
    <x v="390"/>
    <s v="Home Office"/>
    <s v="United States"/>
    <s v="Charlotte"/>
    <s v="North Carolina"/>
    <n v="28205"/>
    <s v="South"/>
    <x v="821"/>
    <s v="Office Supplies"/>
    <s v="Storage"/>
    <x v="817"/>
    <x v="980"/>
    <n v="7"/>
    <n v="0.2"/>
    <n v="30.4682"/>
  </r>
  <r>
    <n v="1097"/>
    <s v="CA-2017-160423"/>
    <x v="276"/>
    <d v="2017-01-26T00:00:00"/>
    <s v="Standard Class"/>
    <x v="390"/>
    <x v="390"/>
    <s v="Home Office"/>
    <s v="United States"/>
    <s v="Charlotte"/>
    <s v="North Carolina"/>
    <n v="28205"/>
    <s v="South"/>
    <x v="822"/>
    <s v="Office Supplies"/>
    <s v="Binders"/>
    <x v="818"/>
    <x v="981"/>
    <n v="7"/>
    <n v="0.7"/>
    <n v="-28.627199999999998"/>
  </r>
  <r>
    <n v="1098"/>
    <s v="CA-2014-159338"/>
    <x v="402"/>
    <d v="2014-06-28T00:00:00"/>
    <s v="First Class"/>
    <x v="374"/>
    <x v="374"/>
    <s v="Corporate"/>
    <s v="United States"/>
    <s v="Los Angeles"/>
    <s v="California"/>
    <n v="90049"/>
    <s v="West"/>
    <x v="823"/>
    <s v="Furniture"/>
    <s v="Tables"/>
    <x v="819"/>
    <x v="982"/>
    <n v="5"/>
    <n v="0.2"/>
    <n v="11.196"/>
  </r>
  <r>
    <n v="1099"/>
    <s v="CA-2016-107216"/>
    <x v="403"/>
    <d v="2016-06-17T00:00:00"/>
    <s v="First Class"/>
    <x v="391"/>
    <x v="391"/>
    <s v="Home Office"/>
    <s v="United States"/>
    <s v="San Francisco"/>
    <s v="California"/>
    <n v="94122"/>
    <s v="West"/>
    <x v="824"/>
    <s v="Office Supplies"/>
    <s v="Art"/>
    <x v="820"/>
    <x v="983"/>
    <n v="4"/>
    <n v="0"/>
    <n v="2.0415999999999999"/>
  </r>
  <r>
    <n v="1100"/>
    <s v="CA-2016-107216"/>
    <x v="403"/>
    <d v="2016-06-17T00:00:00"/>
    <s v="First Class"/>
    <x v="391"/>
    <x v="391"/>
    <s v="Home Office"/>
    <s v="United States"/>
    <s v="San Francisco"/>
    <s v="California"/>
    <n v="94122"/>
    <s v="West"/>
    <x v="396"/>
    <s v="Furniture"/>
    <s v="Furnishings"/>
    <x v="397"/>
    <x v="984"/>
    <n v="3"/>
    <n v="0"/>
    <n v="4.1031000000000004"/>
  </r>
  <r>
    <n v="1101"/>
    <s v="CA-2016-107216"/>
    <x v="403"/>
    <d v="2016-06-17T00:00:00"/>
    <s v="First Class"/>
    <x v="391"/>
    <x v="391"/>
    <s v="Home Office"/>
    <s v="United States"/>
    <s v="San Francisco"/>
    <s v="California"/>
    <n v="94122"/>
    <s v="West"/>
    <x v="825"/>
    <s v="Technology"/>
    <s v="Accessories"/>
    <x v="821"/>
    <x v="985"/>
    <n v="1"/>
    <n v="0"/>
    <n v="9.6656999999999993"/>
  </r>
  <r>
    <n v="1102"/>
    <s v="CA-2016-107216"/>
    <x v="403"/>
    <d v="2016-06-17T00:00:00"/>
    <s v="First Class"/>
    <x v="391"/>
    <x v="391"/>
    <s v="Home Office"/>
    <s v="United States"/>
    <s v="San Francisco"/>
    <s v="California"/>
    <n v="94122"/>
    <s v="West"/>
    <x v="826"/>
    <s v="Office Supplies"/>
    <s v="Art"/>
    <x v="822"/>
    <x v="874"/>
    <n v="3"/>
    <n v="0"/>
    <n v="2.5055999999999998"/>
  </r>
  <r>
    <n v="1103"/>
    <s v="US-2017-145863"/>
    <x v="81"/>
    <d v="2017-04-27T00:00:00"/>
    <s v="Standard Class"/>
    <x v="261"/>
    <x v="261"/>
    <s v="Consumer"/>
    <s v="United States"/>
    <s v="Houston"/>
    <s v="Texas"/>
    <n v="77041"/>
    <s v="Central"/>
    <x v="307"/>
    <s v="Office Supplies"/>
    <s v="Binders"/>
    <x v="307"/>
    <x v="986"/>
    <n v="3"/>
    <n v="0.8"/>
    <n v="-4.7145000000000001"/>
  </r>
  <r>
    <n v="1104"/>
    <s v="US-2017-145863"/>
    <x v="81"/>
    <d v="2017-04-27T00:00:00"/>
    <s v="Standard Class"/>
    <x v="261"/>
    <x v="261"/>
    <s v="Consumer"/>
    <s v="United States"/>
    <s v="Houston"/>
    <s v="Texas"/>
    <n v="77041"/>
    <s v="Central"/>
    <x v="766"/>
    <s v="Office Supplies"/>
    <s v="Binders"/>
    <x v="765"/>
    <x v="987"/>
    <n v="3"/>
    <n v="0.8"/>
    <n v="-4.9878"/>
  </r>
  <r>
    <n v="1105"/>
    <s v="CA-2016-112340"/>
    <x v="147"/>
    <d v="2016-10-27T00:00:00"/>
    <s v="Standard Class"/>
    <x v="392"/>
    <x v="392"/>
    <s v="Consumer"/>
    <s v="United States"/>
    <s v="Riverside"/>
    <s v="California"/>
    <n v="92503"/>
    <s v="West"/>
    <x v="827"/>
    <s v="Office Supplies"/>
    <s v="Paper"/>
    <x v="823"/>
    <x v="988"/>
    <n v="3"/>
    <n v="0"/>
    <n v="11.2308"/>
  </r>
  <r>
    <n v="1106"/>
    <s v="US-2016-110156"/>
    <x v="258"/>
    <d v="2016-11-24T00:00:00"/>
    <s v="Standard Class"/>
    <x v="13"/>
    <x v="13"/>
    <s v="Consumer"/>
    <s v="United States"/>
    <s v="Houston"/>
    <s v="Texas"/>
    <n v="77041"/>
    <s v="Central"/>
    <x v="193"/>
    <s v="Office Supplies"/>
    <s v="Storage"/>
    <x v="194"/>
    <x v="989"/>
    <n v="6"/>
    <n v="0.2"/>
    <n v="-16.3644"/>
  </r>
  <r>
    <n v="1107"/>
    <s v="US-2016-110156"/>
    <x v="258"/>
    <d v="2016-11-24T00:00:00"/>
    <s v="Standard Class"/>
    <x v="13"/>
    <x v="13"/>
    <s v="Consumer"/>
    <s v="United States"/>
    <s v="Houston"/>
    <s v="Texas"/>
    <n v="77041"/>
    <s v="Central"/>
    <x v="396"/>
    <s v="Furniture"/>
    <s v="Furnishings"/>
    <x v="397"/>
    <x v="990"/>
    <n v="2"/>
    <n v="0.6"/>
    <n v="-0.75660000000000005"/>
  </r>
  <r>
    <n v="1108"/>
    <s v="US-2016-110156"/>
    <x v="258"/>
    <d v="2016-11-24T00:00:00"/>
    <s v="Standard Class"/>
    <x v="13"/>
    <x v="13"/>
    <s v="Consumer"/>
    <s v="United States"/>
    <s v="Houston"/>
    <s v="Texas"/>
    <n v="77041"/>
    <s v="Central"/>
    <x v="828"/>
    <s v="Office Supplies"/>
    <s v="Binders"/>
    <x v="824"/>
    <x v="991"/>
    <n v="5"/>
    <n v="0.8"/>
    <n v="-17.248000000000001"/>
  </r>
  <r>
    <n v="1109"/>
    <s v="US-2016-110156"/>
    <x v="258"/>
    <d v="2016-11-24T00:00:00"/>
    <s v="Standard Class"/>
    <x v="13"/>
    <x v="13"/>
    <s v="Consumer"/>
    <s v="United States"/>
    <s v="Houston"/>
    <s v="Texas"/>
    <n v="77041"/>
    <s v="Central"/>
    <x v="829"/>
    <s v="Office Supplies"/>
    <s v="Fasteners"/>
    <x v="128"/>
    <x v="992"/>
    <n v="12"/>
    <n v="0.2"/>
    <n v="21.888000000000002"/>
  </r>
  <r>
    <n v="1110"/>
    <s v="US-2016-110156"/>
    <x v="258"/>
    <d v="2016-11-24T00:00:00"/>
    <s v="Standard Class"/>
    <x v="13"/>
    <x v="13"/>
    <s v="Consumer"/>
    <s v="United States"/>
    <s v="Houston"/>
    <s v="Texas"/>
    <n v="77041"/>
    <s v="Central"/>
    <x v="830"/>
    <s v="Office Supplies"/>
    <s v="Envelopes"/>
    <x v="825"/>
    <x v="993"/>
    <n v="3"/>
    <n v="0.2"/>
    <n v="13.826700000000001"/>
  </r>
  <r>
    <n v="1111"/>
    <s v="US-2016-110156"/>
    <x v="258"/>
    <d v="2016-11-24T00:00:00"/>
    <s v="Standard Class"/>
    <x v="13"/>
    <x v="13"/>
    <s v="Consumer"/>
    <s v="United States"/>
    <s v="Houston"/>
    <s v="Texas"/>
    <n v="77041"/>
    <s v="Central"/>
    <x v="831"/>
    <s v="Technology"/>
    <s v="Phones"/>
    <x v="826"/>
    <x v="994"/>
    <n v="5"/>
    <n v="0.2"/>
    <n v="25.186"/>
  </r>
  <r>
    <n v="1112"/>
    <s v="US-2016-110156"/>
    <x v="258"/>
    <d v="2016-11-24T00:00:00"/>
    <s v="Standard Class"/>
    <x v="13"/>
    <x v="13"/>
    <s v="Consumer"/>
    <s v="United States"/>
    <s v="Houston"/>
    <s v="Texas"/>
    <n v="77041"/>
    <s v="Central"/>
    <x v="832"/>
    <s v="Office Supplies"/>
    <s v="Paper"/>
    <x v="827"/>
    <x v="559"/>
    <n v="2"/>
    <n v="0.2"/>
    <n v="3.6288"/>
  </r>
  <r>
    <n v="1113"/>
    <s v="US-2016-110156"/>
    <x v="258"/>
    <d v="2016-11-24T00:00:00"/>
    <s v="Standard Class"/>
    <x v="13"/>
    <x v="13"/>
    <s v="Consumer"/>
    <s v="United States"/>
    <s v="Houston"/>
    <s v="Texas"/>
    <n v="77041"/>
    <s v="Central"/>
    <x v="98"/>
    <s v="Office Supplies"/>
    <s v="Binders"/>
    <x v="98"/>
    <x v="995"/>
    <n v="2"/>
    <n v="0.8"/>
    <n v="-2.0264000000000002"/>
  </r>
  <r>
    <n v="1114"/>
    <s v="CA-2017-140585"/>
    <x v="404"/>
    <d v="2017-12-23T00:00:00"/>
    <s v="Second Class"/>
    <x v="154"/>
    <x v="154"/>
    <s v="Consumer"/>
    <s v="United States"/>
    <s v="Encinitas"/>
    <s v="California"/>
    <n v="92024"/>
    <s v="West"/>
    <x v="705"/>
    <s v="Office Supplies"/>
    <s v="Binders"/>
    <x v="705"/>
    <x v="996"/>
    <n v="2"/>
    <n v="0.2"/>
    <n v="16.3352"/>
  </r>
  <r>
    <n v="1115"/>
    <s v="CA-2017-140585"/>
    <x v="404"/>
    <d v="2017-12-23T00:00:00"/>
    <s v="Second Class"/>
    <x v="154"/>
    <x v="154"/>
    <s v="Consumer"/>
    <s v="United States"/>
    <s v="Encinitas"/>
    <s v="California"/>
    <n v="92024"/>
    <s v="West"/>
    <x v="833"/>
    <s v="Furniture"/>
    <s v="Bookcases"/>
    <x v="828"/>
    <x v="997"/>
    <n v="1"/>
    <n v="0.15"/>
    <n v="-12.6882"/>
  </r>
  <r>
    <n v="1116"/>
    <s v="CA-2017-140585"/>
    <x v="404"/>
    <d v="2017-12-23T00:00:00"/>
    <s v="Second Class"/>
    <x v="154"/>
    <x v="154"/>
    <s v="Consumer"/>
    <s v="United States"/>
    <s v="Encinitas"/>
    <s v="California"/>
    <n v="92024"/>
    <s v="West"/>
    <x v="603"/>
    <s v="Technology"/>
    <s v="Accessories"/>
    <x v="603"/>
    <x v="998"/>
    <n v="2"/>
    <n v="0"/>
    <n v="57.590400000000002"/>
  </r>
  <r>
    <n v="1117"/>
    <s v="CA-2016-144855"/>
    <x v="405"/>
    <d v="2016-07-24T00:00:00"/>
    <s v="Second Class"/>
    <x v="393"/>
    <x v="393"/>
    <s v="Corporate"/>
    <s v="United States"/>
    <s v="San Francisco"/>
    <s v="California"/>
    <n v="94110"/>
    <s v="West"/>
    <x v="365"/>
    <s v="Office Supplies"/>
    <s v="Labels"/>
    <x v="365"/>
    <x v="685"/>
    <n v="2"/>
    <n v="0"/>
    <n v="3.024"/>
  </r>
  <r>
    <n v="1118"/>
    <s v="CA-2015-142755"/>
    <x v="406"/>
    <d v="2015-09-08T00:00:00"/>
    <s v="Standard Class"/>
    <x v="394"/>
    <x v="394"/>
    <s v="Consumer"/>
    <s v="United States"/>
    <s v="Roswell"/>
    <s v="Georgia"/>
    <n v="30076"/>
    <s v="South"/>
    <x v="314"/>
    <s v="Office Supplies"/>
    <s v="Paper"/>
    <x v="366"/>
    <x v="999"/>
    <n v="5"/>
    <n v="0"/>
    <n v="137.15100000000001"/>
  </r>
  <r>
    <n v="1119"/>
    <s v="CA-2015-142755"/>
    <x v="406"/>
    <d v="2015-09-08T00:00:00"/>
    <s v="Standard Class"/>
    <x v="394"/>
    <x v="394"/>
    <s v="Consumer"/>
    <s v="United States"/>
    <s v="Roswell"/>
    <s v="Georgia"/>
    <n v="30076"/>
    <s v="South"/>
    <x v="695"/>
    <s v="Technology"/>
    <s v="Accessories"/>
    <x v="695"/>
    <x v="1000"/>
    <n v="5"/>
    <n v="0"/>
    <n v="111.59099999999999"/>
  </r>
  <r>
    <n v="1120"/>
    <s v="CA-2015-142755"/>
    <x v="406"/>
    <d v="2015-09-08T00:00:00"/>
    <s v="Standard Class"/>
    <x v="394"/>
    <x v="394"/>
    <s v="Consumer"/>
    <s v="United States"/>
    <s v="Roswell"/>
    <s v="Georgia"/>
    <n v="30076"/>
    <s v="South"/>
    <x v="834"/>
    <s v="Office Supplies"/>
    <s v="Paper"/>
    <x v="829"/>
    <x v="1001"/>
    <n v="2"/>
    <n v="0"/>
    <n v="2.0491999999999999"/>
  </r>
  <r>
    <n v="1121"/>
    <s v="CA-2015-142755"/>
    <x v="406"/>
    <d v="2015-09-08T00:00:00"/>
    <s v="Standard Class"/>
    <x v="394"/>
    <x v="394"/>
    <s v="Consumer"/>
    <s v="United States"/>
    <s v="Roswell"/>
    <s v="Georgia"/>
    <n v="30076"/>
    <s v="South"/>
    <x v="661"/>
    <s v="Office Supplies"/>
    <s v="Envelopes"/>
    <x v="661"/>
    <x v="764"/>
    <n v="2"/>
    <n v="0"/>
    <n v="7.4871999999999996"/>
  </r>
  <r>
    <n v="1122"/>
    <s v="US-2014-147627"/>
    <x v="407"/>
    <d v="2014-01-26T00:00:00"/>
    <s v="Standard Class"/>
    <x v="332"/>
    <x v="332"/>
    <s v="Consumer"/>
    <s v="United States"/>
    <s v="Jonesboro"/>
    <s v="Arkansas"/>
    <n v="72401"/>
    <s v="South"/>
    <x v="835"/>
    <s v="Technology"/>
    <s v="Phones"/>
    <x v="830"/>
    <x v="1002"/>
    <n v="7"/>
    <n v="0"/>
    <n v="181.98179999999999"/>
  </r>
  <r>
    <n v="1123"/>
    <s v="US-2014-147627"/>
    <x v="407"/>
    <d v="2014-01-26T00:00:00"/>
    <s v="Standard Class"/>
    <x v="332"/>
    <x v="332"/>
    <s v="Consumer"/>
    <s v="United States"/>
    <s v="Jonesboro"/>
    <s v="Arkansas"/>
    <n v="72401"/>
    <s v="South"/>
    <x v="836"/>
    <s v="Office Supplies"/>
    <s v="Art"/>
    <x v="831"/>
    <x v="1003"/>
    <n v="7"/>
    <n v="0"/>
    <n v="6.6584000000000003"/>
  </r>
  <r>
    <n v="1124"/>
    <s v="US-2014-147627"/>
    <x v="407"/>
    <d v="2014-01-26T00:00:00"/>
    <s v="Standard Class"/>
    <x v="332"/>
    <x v="332"/>
    <s v="Consumer"/>
    <s v="United States"/>
    <s v="Jonesboro"/>
    <s v="Arkansas"/>
    <n v="72401"/>
    <s v="South"/>
    <x v="76"/>
    <s v="Furniture"/>
    <s v="Furnishings"/>
    <x v="76"/>
    <x v="1004"/>
    <n v="4"/>
    <n v="0"/>
    <n v="11.58"/>
  </r>
  <r>
    <n v="1125"/>
    <s v="US-2014-147627"/>
    <x v="407"/>
    <d v="2014-01-26T00:00:00"/>
    <s v="Standard Class"/>
    <x v="332"/>
    <x v="332"/>
    <s v="Consumer"/>
    <s v="United States"/>
    <s v="Jonesboro"/>
    <s v="Arkansas"/>
    <n v="72401"/>
    <s v="South"/>
    <x v="453"/>
    <s v="Office Supplies"/>
    <s v="Art"/>
    <x v="454"/>
    <x v="153"/>
    <n v="3"/>
    <n v="0"/>
    <n v="1.7901"/>
  </r>
  <r>
    <n v="1126"/>
    <s v="US-2014-147627"/>
    <x v="407"/>
    <d v="2014-01-26T00:00:00"/>
    <s v="Standard Class"/>
    <x v="332"/>
    <x v="332"/>
    <s v="Consumer"/>
    <s v="United States"/>
    <s v="Jonesboro"/>
    <s v="Arkansas"/>
    <n v="72401"/>
    <s v="South"/>
    <x v="837"/>
    <s v="Office Supplies"/>
    <s v="Envelopes"/>
    <x v="153"/>
    <x v="1005"/>
    <n v="3"/>
    <n v="0"/>
    <n v="10.969799999999999"/>
  </r>
  <r>
    <n v="1127"/>
    <s v="US-2014-147627"/>
    <x v="407"/>
    <d v="2014-01-26T00:00:00"/>
    <s v="Standard Class"/>
    <x v="332"/>
    <x v="332"/>
    <s v="Consumer"/>
    <s v="United States"/>
    <s v="Jonesboro"/>
    <s v="Arkansas"/>
    <n v="72401"/>
    <s v="South"/>
    <x v="406"/>
    <s v="Furniture"/>
    <s v="Chairs"/>
    <x v="407"/>
    <x v="1006"/>
    <n v="3"/>
    <n v="0"/>
    <n v="224.26740000000001"/>
  </r>
  <r>
    <n v="1128"/>
    <s v="CA-2015-105970"/>
    <x v="56"/>
    <d v="2015-03-07T00:00:00"/>
    <s v="Standard Class"/>
    <x v="50"/>
    <x v="50"/>
    <s v="Home Office"/>
    <s v="United States"/>
    <s v="Richmond"/>
    <s v="Indiana"/>
    <n v="47374"/>
    <s v="Central"/>
    <x v="400"/>
    <s v="Office Supplies"/>
    <s v="Art"/>
    <x v="401"/>
    <x v="1007"/>
    <n v="1"/>
    <n v="0"/>
    <n v="2.6415999999999999"/>
  </r>
  <r>
    <n v="1129"/>
    <s v="CA-2015-105970"/>
    <x v="56"/>
    <d v="2015-03-07T00:00:00"/>
    <s v="Standard Class"/>
    <x v="50"/>
    <x v="50"/>
    <s v="Home Office"/>
    <s v="United States"/>
    <s v="Richmond"/>
    <s v="Indiana"/>
    <n v="47374"/>
    <s v="Central"/>
    <x v="618"/>
    <s v="Office Supplies"/>
    <s v="Envelopes"/>
    <x v="618"/>
    <x v="1008"/>
    <n v="6"/>
    <n v="0"/>
    <n v="50.94"/>
  </r>
  <r>
    <n v="1130"/>
    <s v="CA-2016-112102"/>
    <x v="408"/>
    <d v="2016-04-16T00:00:00"/>
    <s v="Standard Class"/>
    <x v="205"/>
    <x v="205"/>
    <s v="Consumer"/>
    <s v="United States"/>
    <s v="Springfield"/>
    <s v="Virginia"/>
    <n v="22153"/>
    <s v="South"/>
    <x v="838"/>
    <s v="Furniture"/>
    <s v="Tables"/>
    <x v="832"/>
    <x v="1009"/>
    <n v="4"/>
    <n v="0"/>
    <n v="75.662400000000005"/>
  </r>
  <r>
    <n v="1131"/>
    <s v="CA-2016-112102"/>
    <x v="408"/>
    <d v="2016-04-16T00:00:00"/>
    <s v="Standard Class"/>
    <x v="205"/>
    <x v="205"/>
    <s v="Consumer"/>
    <s v="United States"/>
    <s v="Springfield"/>
    <s v="Virginia"/>
    <n v="22153"/>
    <s v="South"/>
    <x v="839"/>
    <s v="Office Supplies"/>
    <s v="Paper"/>
    <x v="833"/>
    <x v="1010"/>
    <n v="1"/>
    <n v="0"/>
    <n v="20.085100000000001"/>
  </r>
  <r>
    <n v="1132"/>
    <s v="CA-2016-112102"/>
    <x v="408"/>
    <d v="2016-04-16T00:00:00"/>
    <s v="Standard Class"/>
    <x v="205"/>
    <x v="205"/>
    <s v="Consumer"/>
    <s v="United States"/>
    <s v="Springfield"/>
    <s v="Virginia"/>
    <n v="22153"/>
    <s v="South"/>
    <x v="118"/>
    <s v="Office Supplies"/>
    <s v="Envelopes"/>
    <x v="118"/>
    <x v="1011"/>
    <n v="5"/>
    <n v="0"/>
    <n v="28.754999999999999"/>
  </r>
  <r>
    <n v="1133"/>
    <s v="US-2016-114776"/>
    <x v="409"/>
    <d v="2016-12-07T00:00:00"/>
    <s v="First Class"/>
    <x v="55"/>
    <x v="55"/>
    <s v="Corporate"/>
    <s v="United States"/>
    <s v="Antioch"/>
    <s v="California"/>
    <n v="94509"/>
    <s v="West"/>
    <x v="260"/>
    <s v="Office Supplies"/>
    <s v="Paper"/>
    <x v="260"/>
    <x v="537"/>
    <n v="3"/>
    <n v="0"/>
    <n v="9.3312000000000008"/>
  </r>
  <r>
    <n v="1134"/>
    <s v="US-2016-134908"/>
    <x v="410"/>
    <d v="2016-06-09T00:00:00"/>
    <s v="Standard Class"/>
    <x v="185"/>
    <x v="185"/>
    <s v="Home Office"/>
    <s v="United States"/>
    <s v="Philadelphia"/>
    <s v="Pennsylvania"/>
    <n v="19134"/>
    <s v="East"/>
    <x v="41"/>
    <s v="Office Supplies"/>
    <s v="Storage"/>
    <x v="41"/>
    <x v="1012"/>
    <n v="4"/>
    <n v="0.2"/>
    <n v="-23.364000000000001"/>
  </r>
  <r>
    <n v="1135"/>
    <s v="US-2016-134908"/>
    <x v="410"/>
    <d v="2016-06-09T00:00:00"/>
    <s v="Standard Class"/>
    <x v="185"/>
    <x v="185"/>
    <s v="Home Office"/>
    <s v="United States"/>
    <s v="Philadelphia"/>
    <s v="Pennsylvania"/>
    <n v="19134"/>
    <s v="East"/>
    <x v="840"/>
    <s v="Office Supplies"/>
    <s v="Labels"/>
    <x v="834"/>
    <x v="261"/>
    <n v="3"/>
    <n v="0.2"/>
    <n v="2.6459999999999999"/>
  </r>
  <r>
    <n v="1136"/>
    <s v="US-2016-148803"/>
    <x v="25"/>
    <d v="2016-12-11T00:00:00"/>
    <s v="Same Day"/>
    <x v="235"/>
    <x v="235"/>
    <s v="Consumer"/>
    <s v="United States"/>
    <s v="Homestead"/>
    <s v="Florida"/>
    <n v="33030"/>
    <s v="South"/>
    <x v="841"/>
    <s v="Office Supplies"/>
    <s v="Storage"/>
    <x v="835"/>
    <x v="1013"/>
    <n v="3"/>
    <n v="0.2"/>
    <n v="7.4570999999999996"/>
  </r>
  <r>
    <n v="1137"/>
    <s v="CA-2016-152170"/>
    <x v="396"/>
    <d v="2016-11-15T00:00:00"/>
    <s v="Second Class"/>
    <x v="395"/>
    <x v="395"/>
    <s v="Corporate"/>
    <s v="United States"/>
    <s v="La Porte"/>
    <s v="Indiana"/>
    <n v="46350"/>
    <s v="Central"/>
    <x v="842"/>
    <s v="Office Supplies"/>
    <s v="Envelopes"/>
    <x v="836"/>
    <x v="1014"/>
    <n v="8"/>
    <n v="0"/>
    <n v="129.38399999999999"/>
  </r>
  <r>
    <n v="1138"/>
    <s v="CA-2016-152170"/>
    <x v="396"/>
    <d v="2016-11-15T00:00:00"/>
    <s v="Second Class"/>
    <x v="395"/>
    <x v="395"/>
    <s v="Corporate"/>
    <s v="United States"/>
    <s v="La Porte"/>
    <s v="Indiana"/>
    <n v="46350"/>
    <s v="Central"/>
    <x v="551"/>
    <s v="Office Supplies"/>
    <s v="Appliances"/>
    <x v="550"/>
    <x v="1015"/>
    <n v="2"/>
    <n v="0"/>
    <n v="10.5504"/>
  </r>
  <r>
    <n v="1139"/>
    <s v="CA-2016-152170"/>
    <x v="396"/>
    <d v="2016-11-15T00:00:00"/>
    <s v="Second Class"/>
    <x v="395"/>
    <x v="395"/>
    <s v="Corporate"/>
    <s v="United States"/>
    <s v="La Porte"/>
    <s v="Indiana"/>
    <n v="46350"/>
    <s v="Central"/>
    <x v="843"/>
    <s v="Office Supplies"/>
    <s v="Paper"/>
    <x v="837"/>
    <x v="1016"/>
    <n v="2"/>
    <n v="0"/>
    <n v="8.9909999999999997"/>
  </r>
  <r>
    <n v="1140"/>
    <s v="CA-2016-152170"/>
    <x v="396"/>
    <d v="2016-11-15T00:00:00"/>
    <s v="Second Class"/>
    <x v="395"/>
    <x v="395"/>
    <s v="Corporate"/>
    <s v="United States"/>
    <s v="La Porte"/>
    <s v="Indiana"/>
    <n v="46350"/>
    <s v="Central"/>
    <x v="501"/>
    <s v="Office Supplies"/>
    <s v="Art"/>
    <x v="501"/>
    <x v="1017"/>
    <n v="7"/>
    <n v="0"/>
    <n v="5.5566000000000004"/>
  </r>
  <r>
    <n v="1141"/>
    <s v="CA-2016-152170"/>
    <x v="396"/>
    <d v="2016-11-15T00:00:00"/>
    <s v="Second Class"/>
    <x v="395"/>
    <x v="395"/>
    <s v="Corporate"/>
    <s v="United States"/>
    <s v="La Porte"/>
    <s v="Indiana"/>
    <n v="46350"/>
    <s v="Central"/>
    <x v="844"/>
    <s v="Office Supplies"/>
    <s v="Binders"/>
    <x v="838"/>
    <x v="1018"/>
    <n v="2"/>
    <n v="0"/>
    <n v="8.69"/>
  </r>
  <r>
    <n v="1142"/>
    <s v="CA-2014-146969"/>
    <x v="411"/>
    <d v="2014-10-03T00:00:00"/>
    <s v="Standard Class"/>
    <x v="275"/>
    <x v="275"/>
    <s v="Consumer"/>
    <s v="United States"/>
    <s v="Los Angeles"/>
    <s v="California"/>
    <n v="90045"/>
    <s v="West"/>
    <x v="743"/>
    <s v="Furniture"/>
    <s v="Furnishings"/>
    <x v="741"/>
    <x v="868"/>
    <n v="2"/>
    <n v="0"/>
    <n v="53.195999999999998"/>
  </r>
  <r>
    <n v="1143"/>
    <s v="CA-2014-146969"/>
    <x v="411"/>
    <d v="2014-10-03T00:00:00"/>
    <s v="Standard Class"/>
    <x v="275"/>
    <x v="275"/>
    <s v="Consumer"/>
    <s v="United States"/>
    <s v="Los Angeles"/>
    <s v="California"/>
    <n v="90045"/>
    <s v="West"/>
    <x v="845"/>
    <s v="Office Supplies"/>
    <s v="Fasteners"/>
    <x v="839"/>
    <x v="521"/>
    <n v="4"/>
    <n v="0"/>
    <n v="2.8776000000000002"/>
  </r>
  <r>
    <n v="1144"/>
    <s v="CA-2014-146969"/>
    <x v="411"/>
    <d v="2014-10-03T00:00:00"/>
    <s v="Standard Class"/>
    <x v="275"/>
    <x v="275"/>
    <s v="Consumer"/>
    <s v="United States"/>
    <s v="Los Angeles"/>
    <s v="California"/>
    <n v="90045"/>
    <s v="West"/>
    <x v="272"/>
    <s v="Office Supplies"/>
    <s v="Paper"/>
    <x v="272"/>
    <x v="90"/>
    <n v="1"/>
    <n v="0"/>
    <n v="3.1103999999999998"/>
  </r>
  <r>
    <n v="1145"/>
    <s v="CA-2014-146969"/>
    <x v="411"/>
    <d v="2014-10-03T00:00:00"/>
    <s v="Standard Class"/>
    <x v="275"/>
    <x v="275"/>
    <s v="Consumer"/>
    <s v="United States"/>
    <s v="Los Angeles"/>
    <s v="California"/>
    <n v="90045"/>
    <s v="West"/>
    <x v="846"/>
    <s v="Technology"/>
    <s v="Machines"/>
    <x v="840"/>
    <x v="1019"/>
    <n v="2"/>
    <n v="0.2"/>
    <n v="223.054"/>
  </r>
  <r>
    <n v="1146"/>
    <s v="CA-2014-146969"/>
    <x v="411"/>
    <d v="2014-10-03T00:00:00"/>
    <s v="Standard Class"/>
    <x v="275"/>
    <x v="275"/>
    <s v="Consumer"/>
    <s v="United States"/>
    <s v="Los Angeles"/>
    <s v="California"/>
    <n v="90045"/>
    <s v="West"/>
    <x v="821"/>
    <s v="Office Supplies"/>
    <s v="Storage"/>
    <x v="817"/>
    <x v="1020"/>
    <n v="1"/>
    <n v="0"/>
    <n v="16.788599999999999"/>
  </r>
  <r>
    <n v="1147"/>
    <s v="CA-2015-112452"/>
    <x v="388"/>
    <d v="2015-04-04T00:00:00"/>
    <s v="Same Day"/>
    <x v="396"/>
    <x v="396"/>
    <s v="Consumer"/>
    <s v="United States"/>
    <s v="Lansing"/>
    <s v="Michigan"/>
    <n v="48911"/>
    <s v="Central"/>
    <x v="847"/>
    <s v="Office Supplies"/>
    <s v="Appliances"/>
    <x v="841"/>
    <x v="1021"/>
    <n v="2"/>
    <n v="0.1"/>
    <n v="107.346"/>
  </r>
  <r>
    <n v="1148"/>
    <s v="CA-2015-112452"/>
    <x v="388"/>
    <d v="2015-04-04T00:00:00"/>
    <s v="Same Day"/>
    <x v="396"/>
    <x v="396"/>
    <s v="Consumer"/>
    <s v="United States"/>
    <s v="Lansing"/>
    <s v="Michigan"/>
    <n v="48911"/>
    <s v="Central"/>
    <x v="848"/>
    <s v="Office Supplies"/>
    <s v="Fasteners"/>
    <x v="128"/>
    <x v="568"/>
    <n v="2"/>
    <n v="0"/>
    <n v="2.6280000000000001"/>
  </r>
  <r>
    <n v="1149"/>
    <s v="CA-2015-112452"/>
    <x v="388"/>
    <d v="2015-04-04T00:00:00"/>
    <s v="Same Day"/>
    <x v="396"/>
    <x v="396"/>
    <s v="Consumer"/>
    <s v="United States"/>
    <s v="Lansing"/>
    <s v="Michigan"/>
    <n v="48911"/>
    <s v="Central"/>
    <x v="849"/>
    <s v="Office Supplies"/>
    <s v="Binders"/>
    <x v="842"/>
    <x v="1022"/>
    <n v="2"/>
    <n v="0"/>
    <n v="5.8696000000000002"/>
  </r>
  <r>
    <n v="1150"/>
    <s v="CA-2015-112452"/>
    <x v="388"/>
    <d v="2015-04-04T00:00:00"/>
    <s v="Same Day"/>
    <x v="396"/>
    <x v="396"/>
    <s v="Consumer"/>
    <s v="United States"/>
    <s v="Lansing"/>
    <s v="Michigan"/>
    <n v="48911"/>
    <s v="Central"/>
    <x v="850"/>
    <s v="Technology"/>
    <s v="Phones"/>
    <x v="843"/>
    <x v="1023"/>
    <n v="1"/>
    <n v="0"/>
    <n v="0.438"/>
  </r>
  <r>
    <n v="1151"/>
    <s v="CA-2015-112452"/>
    <x v="388"/>
    <d v="2015-04-04T00:00:00"/>
    <s v="Same Day"/>
    <x v="396"/>
    <x v="396"/>
    <s v="Consumer"/>
    <s v="United States"/>
    <s v="Lansing"/>
    <s v="Michigan"/>
    <n v="48911"/>
    <s v="Central"/>
    <x v="851"/>
    <s v="Technology"/>
    <s v="Copiers"/>
    <x v="844"/>
    <x v="1024"/>
    <n v="2"/>
    <n v="0"/>
    <n v="209.99299999999999"/>
  </r>
  <r>
    <n v="1152"/>
    <s v="CA-2015-113971"/>
    <x v="412"/>
    <d v="2015-05-14T00:00:00"/>
    <s v="Standard Class"/>
    <x v="118"/>
    <x v="118"/>
    <s v="Corporate"/>
    <s v="United States"/>
    <s v="Cuyahoga Falls"/>
    <s v="Ohio"/>
    <n v="44221"/>
    <s v="East"/>
    <x v="852"/>
    <s v="Furniture"/>
    <s v="Furnishings"/>
    <x v="845"/>
    <x v="1025"/>
    <n v="6"/>
    <n v="0.2"/>
    <n v="1.2527999999999999"/>
  </r>
  <r>
    <n v="1153"/>
    <s v="CA-2017-160395"/>
    <x v="413"/>
    <d v="2017-01-06T00:00:00"/>
    <s v="Standard Class"/>
    <x v="126"/>
    <x v="126"/>
    <s v="Corporate"/>
    <s v="United States"/>
    <s v="Reno"/>
    <s v="Nevada"/>
    <n v="89502"/>
    <s v="West"/>
    <x v="853"/>
    <s v="Office Supplies"/>
    <s v="Art"/>
    <x v="846"/>
    <x v="1026"/>
    <n v="2"/>
    <n v="0"/>
    <n v="1.6379999999999999"/>
  </r>
  <r>
    <n v="1154"/>
    <s v="CA-2017-160395"/>
    <x v="413"/>
    <d v="2017-01-06T00:00:00"/>
    <s v="Standard Class"/>
    <x v="126"/>
    <x v="126"/>
    <s v="Corporate"/>
    <s v="United States"/>
    <s v="Reno"/>
    <s v="Nevada"/>
    <n v="89502"/>
    <s v="West"/>
    <x v="697"/>
    <s v="Office Supplies"/>
    <s v="Binders"/>
    <x v="697"/>
    <x v="1027"/>
    <n v="7"/>
    <n v="0.2"/>
    <n v="53.921700000000001"/>
  </r>
  <r>
    <n v="1155"/>
    <s v="CA-2014-136567"/>
    <x v="414"/>
    <d v="2014-12-21T00:00:00"/>
    <s v="First Class"/>
    <x v="390"/>
    <x v="390"/>
    <s v="Home Office"/>
    <s v="United States"/>
    <s v="Harrisonburg"/>
    <s v="Virginia"/>
    <n v="22801"/>
    <s v="South"/>
    <x v="854"/>
    <s v="Office Supplies"/>
    <s v="Storage"/>
    <x v="847"/>
    <x v="1028"/>
    <n v="2"/>
    <n v="0"/>
    <n v="0"/>
  </r>
  <r>
    <n v="1156"/>
    <s v="CA-2014-136567"/>
    <x v="414"/>
    <d v="2014-12-21T00:00:00"/>
    <s v="First Class"/>
    <x v="390"/>
    <x v="390"/>
    <s v="Home Office"/>
    <s v="United States"/>
    <s v="Harrisonburg"/>
    <s v="Virginia"/>
    <n v="22801"/>
    <s v="South"/>
    <x v="855"/>
    <s v="Furniture"/>
    <s v="Tables"/>
    <x v="848"/>
    <x v="1029"/>
    <n v="7"/>
    <n v="0"/>
    <n v="493.78559999999999"/>
  </r>
  <r>
    <n v="1157"/>
    <s v="CA-2014-136567"/>
    <x v="414"/>
    <d v="2014-12-21T00:00:00"/>
    <s v="First Class"/>
    <x v="390"/>
    <x v="390"/>
    <s v="Home Office"/>
    <s v="United States"/>
    <s v="Harrisonburg"/>
    <s v="Virginia"/>
    <n v="22801"/>
    <s v="South"/>
    <x v="350"/>
    <s v="Office Supplies"/>
    <s v="Binders"/>
    <x v="350"/>
    <x v="1030"/>
    <n v="3"/>
    <n v="0"/>
    <n v="29.285699999999999"/>
  </r>
  <r>
    <n v="1158"/>
    <s v="CA-2014-136567"/>
    <x v="414"/>
    <d v="2014-12-21T00:00:00"/>
    <s v="First Class"/>
    <x v="390"/>
    <x v="390"/>
    <s v="Home Office"/>
    <s v="United States"/>
    <s v="Harrisonburg"/>
    <s v="Virginia"/>
    <n v="22801"/>
    <s v="South"/>
    <x v="342"/>
    <s v="Furniture"/>
    <s v="Tables"/>
    <x v="342"/>
    <x v="1031"/>
    <n v="2"/>
    <n v="0"/>
    <n v="100.122"/>
  </r>
  <r>
    <n v="1159"/>
    <s v="CA-2016-149314"/>
    <x v="415"/>
    <d v="2016-07-07T00:00:00"/>
    <s v="Second Class"/>
    <x v="334"/>
    <x v="334"/>
    <s v="Corporate"/>
    <s v="United States"/>
    <s v="Los Angeles"/>
    <s v="California"/>
    <n v="90004"/>
    <s v="West"/>
    <x v="856"/>
    <s v="Furniture"/>
    <s v="Chairs"/>
    <x v="849"/>
    <x v="1032"/>
    <n v="1"/>
    <n v="0.2"/>
    <n v="19.5184"/>
  </r>
  <r>
    <n v="1160"/>
    <s v="CA-2017-147039"/>
    <x v="222"/>
    <d v="2017-07-04T00:00:00"/>
    <s v="Standard Class"/>
    <x v="397"/>
    <x v="397"/>
    <s v="Consumer"/>
    <s v="United States"/>
    <s v="Minneapolis"/>
    <s v="Minnesota"/>
    <n v="55407"/>
    <s v="Central"/>
    <x v="643"/>
    <s v="Office Supplies"/>
    <s v="Appliances"/>
    <x v="850"/>
    <x v="1033"/>
    <n v="3"/>
    <n v="0"/>
    <n v="90.734999999999999"/>
  </r>
  <r>
    <n v="1161"/>
    <s v="CA-2017-147039"/>
    <x v="222"/>
    <d v="2017-07-04T00:00:00"/>
    <s v="Standard Class"/>
    <x v="397"/>
    <x v="397"/>
    <s v="Consumer"/>
    <s v="United States"/>
    <s v="Minneapolis"/>
    <s v="Minnesota"/>
    <n v="55407"/>
    <s v="Central"/>
    <x v="68"/>
    <s v="Office Supplies"/>
    <s v="Binders"/>
    <x v="68"/>
    <x v="1034"/>
    <n v="2"/>
    <n v="0"/>
    <n v="5.77"/>
  </r>
  <r>
    <n v="1162"/>
    <s v="CA-2014-126522"/>
    <x v="416"/>
    <d v="2014-09-05T00:00:00"/>
    <s v="Second Class"/>
    <x v="398"/>
    <x v="398"/>
    <s v="Consumer"/>
    <s v="United States"/>
    <s v="Escondido"/>
    <s v="California"/>
    <n v="92025"/>
    <s v="West"/>
    <x v="30"/>
    <s v="Office Supplies"/>
    <s v="Art"/>
    <x v="30"/>
    <x v="1035"/>
    <n v="3"/>
    <n v="0"/>
    <n v="15.6426"/>
  </r>
  <r>
    <n v="1163"/>
    <s v="CA-2014-127964"/>
    <x v="223"/>
    <d v="2014-03-08T00:00:00"/>
    <s v="Standard Class"/>
    <x v="399"/>
    <x v="399"/>
    <s v="Home Office"/>
    <s v="United States"/>
    <s v="New York City"/>
    <s v="New York"/>
    <n v="10035"/>
    <s v="East"/>
    <x v="857"/>
    <s v="Technology"/>
    <s v="Phones"/>
    <x v="851"/>
    <x v="1036"/>
    <n v="1"/>
    <n v="0"/>
    <n v="4.5953999999999997"/>
  </r>
  <r>
    <n v="1164"/>
    <s v="CA-2014-127964"/>
    <x v="223"/>
    <d v="2014-03-08T00:00:00"/>
    <s v="Standard Class"/>
    <x v="399"/>
    <x v="399"/>
    <s v="Home Office"/>
    <s v="United States"/>
    <s v="New York City"/>
    <s v="New York"/>
    <n v="10035"/>
    <s v="East"/>
    <x v="270"/>
    <s v="Office Supplies"/>
    <s v="Binders"/>
    <x v="270"/>
    <x v="1037"/>
    <n v="3"/>
    <n v="0.2"/>
    <n v="40.872"/>
  </r>
  <r>
    <n v="1165"/>
    <s v="CA-2014-127964"/>
    <x v="223"/>
    <d v="2014-03-08T00:00:00"/>
    <s v="Standard Class"/>
    <x v="399"/>
    <x v="399"/>
    <s v="Home Office"/>
    <s v="United States"/>
    <s v="New York City"/>
    <s v="New York"/>
    <n v="10035"/>
    <s v="East"/>
    <x v="858"/>
    <s v="Office Supplies"/>
    <s v="Binders"/>
    <x v="852"/>
    <x v="1038"/>
    <n v="5"/>
    <n v="0.2"/>
    <n v="9.1784999999999997"/>
  </r>
  <r>
    <n v="1166"/>
    <s v="CA-2014-117709"/>
    <x v="417"/>
    <d v="2014-05-08T00:00:00"/>
    <s v="Standard Class"/>
    <x v="400"/>
    <x v="400"/>
    <s v="Consumer"/>
    <s v="United States"/>
    <s v="Jackson"/>
    <s v="Michigan"/>
    <n v="49201"/>
    <s v="Central"/>
    <x v="673"/>
    <s v="Office Supplies"/>
    <s v="Binders"/>
    <x v="673"/>
    <x v="1039"/>
    <n v="4"/>
    <n v="0"/>
    <n v="21.06"/>
  </r>
  <r>
    <n v="1167"/>
    <s v="CA-2015-125416"/>
    <x v="121"/>
    <d v="2015-11-02T00:00:00"/>
    <s v="Same Day"/>
    <x v="110"/>
    <x v="110"/>
    <s v="Consumer"/>
    <s v="United States"/>
    <s v="Seattle"/>
    <s v="Washington"/>
    <n v="98115"/>
    <s v="West"/>
    <x v="100"/>
    <s v="Technology"/>
    <s v="Accessories"/>
    <x v="100"/>
    <x v="1040"/>
    <n v="9"/>
    <n v="0"/>
    <n v="49.272300000000001"/>
  </r>
  <r>
    <n v="1168"/>
    <s v="CA-2017-145226"/>
    <x v="166"/>
    <d v="2017-12-10T00:00:00"/>
    <s v="Second Class"/>
    <x v="111"/>
    <x v="111"/>
    <s v="Consumer"/>
    <s v="United States"/>
    <s v="New York City"/>
    <s v="New York"/>
    <n v="10035"/>
    <s v="East"/>
    <x v="859"/>
    <s v="Furniture"/>
    <s v="Furnishings"/>
    <x v="853"/>
    <x v="1041"/>
    <n v="2"/>
    <n v="0"/>
    <n v="33.938800000000001"/>
  </r>
  <r>
    <n v="1169"/>
    <s v="CA-2017-145226"/>
    <x v="166"/>
    <d v="2017-12-10T00:00:00"/>
    <s v="Second Class"/>
    <x v="111"/>
    <x v="111"/>
    <s v="Consumer"/>
    <s v="United States"/>
    <s v="New York City"/>
    <s v="New York"/>
    <n v="10035"/>
    <s v="East"/>
    <x v="72"/>
    <s v="Office Supplies"/>
    <s v="Storage"/>
    <x v="72"/>
    <x v="1042"/>
    <n v="3"/>
    <n v="0"/>
    <n v="0"/>
  </r>
  <r>
    <n v="1170"/>
    <s v="CA-2017-145226"/>
    <x v="166"/>
    <d v="2017-12-10T00:00:00"/>
    <s v="Second Class"/>
    <x v="111"/>
    <x v="111"/>
    <s v="Consumer"/>
    <s v="United States"/>
    <s v="New York City"/>
    <s v="New York"/>
    <n v="10035"/>
    <s v="East"/>
    <x v="860"/>
    <s v="Office Supplies"/>
    <s v="Paper"/>
    <x v="854"/>
    <x v="537"/>
    <n v="3"/>
    <n v="0"/>
    <n v="9.3312000000000008"/>
  </r>
  <r>
    <n v="1171"/>
    <s v="CA-2017-145226"/>
    <x v="166"/>
    <d v="2017-12-10T00:00:00"/>
    <s v="Second Class"/>
    <x v="111"/>
    <x v="111"/>
    <s v="Consumer"/>
    <s v="United States"/>
    <s v="New York City"/>
    <s v="New York"/>
    <n v="10035"/>
    <s v="East"/>
    <x v="861"/>
    <s v="Office Supplies"/>
    <s v="Storage"/>
    <x v="855"/>
    <x v="1043"/>
    <n v="4"/>
    <n v="0"/>
    <n v="8.2992000000000008"/>
  </r>
  <r>
    <n v="1172"/>
    <s v="US-2014-100279"/>
    <x v="418"/>
    <d v="2014-03-14T00:00:00"/>
    <s v="Standard Class"/>
    <x v="349"/>
    <x v="349"/>
    <s v="Consumer"/>
    <s v="United States"/>
    <s v="Royal Oak"/>
    <s v="Michigan"/>
    <n v="48073"/>
    <s v="Central"/>
    <x v="862"/>
    <s v="Office Supplies"/>
    <s v="Paper"/>
    <x v="856"/>
    <x v="1044"/>
    <n v="2"/>
    <n v="0"/>
    <n v="10.7424"/>
  </r>
  <r>
    <n v="1173"/>
    <s v="CA-2014-158064"/>
    <x v="419"/>
    <d v="2014-04-25T00:00:00"/>
    <s v="Standard Class"/>
    <x v="211"/>
    <x v="211"/>
    <s v="Consumer"/>
    <s v="United States"/>
    <s v="Los Angeles"/>
    <s v="California"/>
    <n v="90008"/>
    <s v="West"/>
    <x v="863"/>
    <s v="Office Supplies"/>
    <s v="Binders"/>
    <x v="857"/>
    <x v="1045"/>
    <n v="5"/>
    <n v="0.2"/>
    <n v="5.5754999999999999"/>
  </r>
  <r>
    <n v="1174"/>
    <s v="US-2015-104430"/>
    <x v="420"/>
    <d v="2015-10-26T00:00:00"/>
    <s v="Standard Class"/>
    <x v="299"/>
    <x v="299"/>
    <s v="Consumer"/>
    <s v="United States"/>
    <s v="Bloomington"/>
    <s v="Illinois"/>
    <n v="61701"/>
    <s v="Central"/>
    <x v="625"/>
    <s v="Office Supplies"/>
    <s v="Binders"/>
    <x v="625"/>
    <x v="1046"/>
    <n v="4"/>
    <n v="0.8"/>
    <n v="-7.7640000000000002"/>
  </r>
  <r>
    <n v="1175"/>
    <s v="CA-2015-132080"/>
    <x v="421"/>
    <d v="2015-08-25T00:00:00"/>
    <s v="First Class"/>
    <x v="317"/>
    <x v="317"/>
    <s v="Corporate"/>
    <s v="United States"/>
    <s v="New York City"/>
    <s v="New York"/>
    <n v="10035"/>
    <s v="East"/>
    <x v="864"/>
    <s v="Office Supplies"/>
    <s v="Binders"/>
    <x v="858"/>
    <x v="1047"/>
    <n v="6"/>
    <n v="0.2"/>
    <n v="16.2864"/>
  </r>
  <r>
    <n v="1176"/>
    <s v="CA-2016-161207"/>
    <x v="48"/>
    <d v="2016-09-03T00:00:00"/>
    <s v="Standard Class"/>
    <x v="144"/>
    <x v="144"/>
    <s v="Home Office"/>
    <s v="United States"/>
    <s v="Concord"/>
    <s v="New Hampshire"/>
    <n v="3301"/>
    <s v="East"/>
    <x v="660"/>
    <s v="Office Supplies"/>
    <s v="Supplies"/>
    <x v="660"/>
    <x v="1048"/>
    <n v="3"/>
    <n v="0"/>
    <n v="8.0997000000000003"/>
  </r>
  <r>
    <n v="1177"/>
    <s v="CA-2014-120243"/>
    <x v="422"/>
    <d v="2014-12-30T00:00:00"/>
    <s v="Second Class"/>
    <x v="401"/>
    <x v="401"/>
    <s v="Home Office"/>
    <s v="United States"/>
    <s v="Los Angeles"/>
    <s v="California"/>
    <n v="90004"/>
    <s v="West"/>
    <x v="865"/>
    <s v="Office Supplies"/>
    <s v="Labels"/>
    <x v="859"/>
    <x v="1049"/>
    <n v="4"/>
    <n v="0"/>
    <n v="5.4332000000000003"/>
  </r>
  <r>
    <n v="1178"/>
    <s v="CA-2016-113621"/>
    <x v="49"/>
    <d v="2016-12-05T00:00:00"/>
    <s v="Standard Class"/>
    <x v="32"/>
    <x v="32"/>
    <s v="Consumer"/>
    <s v="United States"/>
    <s v="Rockville"/>
    <s v="Maryland"/>
    <n v="20852"/>
    <s v="East"/>
    <x v="866"/>
    <s v="Furniture"/>
    <s v="Chairs"/>
    <x v="860"/>
    <x v="1050"/>
    <n v="2"/>
    <n v="0"/>
    <n v="51.75"/>
  </r>
  <r>
    <n v="1179"/>
    <s v="CA-2016-113621"/>
    <x v="49"/>
    <d v="2016-12-05T00:00:00"/>
    <s v="Standard Class"/>
    <x v="32"/>
    <x v="32"/>
    <s v="Consumer"/>
    <s v="United States"/>
    <s v="Rockville"/>
    <s v="Maryland"/>
    <n v="20852"/>
    <s v="East"/>
    <x v="160"/>
    <s v="Technology"/>
    <s v="Phones"/>
    <x v="161"/>
    <x v="686"/>
    <n v="3"/>
    <n v="0"/>
    <n v="44.9925"/>
  </r>
  <r>
    <n v="1180"/>
    <s v="CA-2016-168081"/>
    <x v="423"/>
    <d v="2016-04-27T00:00:00"/>
    <s v="Second Class"/>
    <x v="402"/>
    <x v="402"/>
    <s v="Home Office"/>
    <s v="United States"/>
    <s v="Houston"/>
    <s v="Texas"/>
    <n v="77070"/>
    <s v="Central"/>
    <x v="619"/>
    <s v="Technology"/>
    <s v="Accessories"/>
    <x v="619"/>
    <x v="1051"/>
    <n v="3"/>
    <n v="0.2"/>
    <n v="64.674000000000007"/>
  </r>
  <r>
    <n v="1181"/>
    <s v="CA-2014-128146"/>
    <x v="261"/>
    <d v="2014-06-25T00:00:00"/>
    <s v="Standard Class"/>
    <x v="72"/>
    <x v="72"/>
    <s v="Consumer"/>
    <s v="United States"/>
    <s v="Lakewood"/>
    <s v="New Jersey"/>
    <n v="8701"/>
    <s v="East"/>
    <x v="867"/>
    <s v="Technology"/>
    <s v="Phones"/>
    <x v="861"/>
    <x v="1052"/>
    <n v="7"/>
    <n v="0"/>
    <n v="357.19110000000001"/>
  </r>
  <r>
    <n v="1182"/>
    <s v="CA-2014-128146"/>
    <x v="261"/>
    <d v="2014-06-25T00:00:00"/>
    <s v="Standard Class"/>
    <x v="72"/>
    <x v="72"/>
    <s v="Consumer"/>
    <s v="United States"/>
    <s v="Lakewood"/>
    <s v="New Jersey"/>
    <n v="8701"/>
    <s v="East"/>
    <x v="868"/>
    <s v="Office Supplies"/>
    <s v="Art"/>
    <x v="862"/>
    <x v="1053"/>
    <n v="2"/>
    <n v="0"/>
    <n v="1.0904"/>
  </r>
  <r>
    <n v="1183"/>
    <s v="CA-2017-138779"/>
    <x v="424"/>
    <d v="2017-01-15T00:00:00"/>
    <s v="First Class"/>
    <x v="262"/>
    <x v="262"/>
    <s v="Consumer"/>
    <s v="United States"/>
    <s v="Jacksonville"/>
    <s v="North Carolina"/>
    <n v="28540"/>
    <s v="South"/>
    <x v="113"/>
    <s v="Office Supplies"/>
    <s v="Envelopes"/>
    <x v="113"/>
    <x v="196"/>
    <n v="1"/>
    <n v="0.2"/>
    <n v="7.3385999999999996"/>
  </r>
  <r>
    <n v="1184"/>
    <s v="CA-2017-138779"/>
    <x v="424"/>
    <d v="2017-01-15T00:00:00"/>
    <s v="First Class"/>
    <x v="262"/>
    <x v="262"/>
    <s v="Consumer"/>
    <s v="United States"/>
    <s v="Jacksonville"/>
    <s v="North Carolina"/>
    <n v="28540"/>
    <s v="South"/>
    <x v="869"/>
    <s v="Technology"/>
    <s v="Phones"/>
    <x v="863"/>
    <x v="1054"/>
    <n v="5"/>
    <n v="0.2"/>
    <n v="0.69299999999999995"/>
  </r>
  <r>
    <n v="1185"/>
    <s v="CA-2014-127131"/>
    <x v="156"/>
    <d v="2014-11-30T00:00:00"/>
    <s v="Standard Class"/>
    <x v="403"/>
    <x v="403"/>
    <s v="Corporate"/>
    <s v="United States"/>
    <s v="Seattle"/>
    <s v="Washington"/>
    <n v="98103"/>
    <s v="West"/>
    <x v="870"/>
    <s v="Office Supplies"/>
    <s v="Binders"/>
    <x v="864"/>
    <x v="1055"/>
    <n v="7"/>
    <n v="0.2"/>
    <n v="4.2336"/>
  </r>
  <r>
    <n v="1186"/>
    <s v="CA-2014-127131"/>
    <x v="156"/>
    <d v="2014-11-30T00:00:00"/>
    <s v="Standard Class"/>
    <x v="403"/>
    <x v="403"/>
    <s v="Corporate"/>
    <s v="United States"/>
    <s v="Seattle"/>
    <s v="Washington"/>
    <n v="98103"/>
    <s v="West"/>
    <x v="871"/>
    <s v="Office Supplies"/>
    <s v="Storage"/>
    <x v="865"/>
    <x v="1056"/>
    <n v="6"/>
    <n v="0"/>
    <n v="9.7175999999999991"/>
  </r>
  <r>
    <n v="1187"/>
    <s v="CA-2014-127131"/>
    <x v="156"/>
    <d v="2014-11-30T00:00:00"/>
    <s v="Standard Class"/>
    <x v="403"/>
    <x v="403"/>
    <s v="Corporate"/>
    <s v="United States"/>
    <s v="Seattle"/>
    <s v="Washington"/>
    <n v="98103"/>
    <s v="West"/>
    <x v="585"/>
    <s v="Office Supplies"/>
    <s v="Paper"/>
    <x v="585"/>
    <x v="233"/>
    <n v="4"/>
    <n v="0"/>
    <n v="12.441599999999999"/>
  </r>
  <r>
    <n v="1188"/>
    <s v="CA-2014-127131"/>
    <x v="156"/>
    <d v="2014-11-30T00:00:00"/>
    <s v="Standard Class"/>
    <x v="403"/>
    <x v="403"/>
    <s v="Corporate"/>
    <s v="United States"/>
    <s v="Seattle"/>
    <s v="Washington"/>
    <n v="98103"/>
    <s v="West"/>
    <x v="595"/>
    <s v="Office Supplies"/>
    <s v="Storage"/>
    <x v="595"/>
    <x v="1057"/>
    <n v="2"/>
    <n v="0"/>
    <n v="53.346600000000002"/>
  </r>
  <r>
    <n v="1189"/>
    <s v="CA-2017-117212"/>
    <x v="425"/>
    <d v="2017-02-28T00:00:00"/>
    <s v="Second Class"/>
    <x v="404"/>
    <x v="404"/>
    <s v="Home Office"/>
    <s v="United States"/>
    <s v="Los Angeles"/>
    <s v="California"/>
    <n v="90036"/>
    <s v="West"/>
    <x v="564"/>
    <s v="Office Supplies"/>
    <s v="Appliances"/>
    <x v="564"/>
    <x v="1058"/>
    <n v="4"/>
    <n v="0"/>
    <n v="22.118400000000001"/>
  </r>
  <r>
    <n v="1190"/>
    <s v="CA-2017-117212"/>
    <x v="425"/>
    <d v="2017-02-28T00:00:00"/>
    <s v="Second Class"/>
    <x v="404"/>
    <x v="404"/>
    <s v="Home Office"/>
    <s v="United States"/>
    <s v="Los Angeles"/>
    <s v="California"/>
    <n v="90036"/>
    <s v="West"/>
    <x v="872"/>
    <s v="Technology"/>
    <s v="Phones"/>
    <x v="866"/>
    <x v="1059"/>
    <n v="8"/>
    <n v="0.2"/>
    <n v="66.715199999999996"/>
  </r>
  <r>
    <n v="1191"/>
    <s v="CA-2017-117212"/>
    <x v="425"/>
    <d v="2017-02-28T00:00:00"/>
    <s v="Second Class"/>
    <x v="404"/>
    <x v="404"/>
    <s v="Home Office"/>
    <s v="United States"/>
    <s v="Los Angeles"/>
    <s v="California"/>
    <n v="90036"/>
    <s v="West"/>
    <x v="873"/>
    <s v="Furniture"/>
    <s v="Chairs"/>
    <x v="867"/>
    <x v="1060"/>
    <n v="3"/>
    <n v="0.2"/>
    <n v="89.222399999999993"/>
  </r>
  <r>
    <n v="1192"/>
    <s v="CA-2017-117212"/>
    <x v="425"/>
    <d v="2017-02-28T00:00:00"/>
    <s v="Second Class"/>
    <x v="404"/>
    <x v="404"/>
    <s v="Home Office"/>
    <s v="United States"/>
    <s v="Los Angeles"/>
    <s v="California"/>
    <n v="90036"/>
    <s v="West"/>
    <x v="314"/>
    <s v="Office Supplies"/>
    <s v="Paper"/>
    <x v="366"/>
    <x v="1061"/>
    <n v="4"/>
    <n v="0"/>
    <n v="109.7208"/>
  </r>
  <r>
    <n v="1193"/>
    <s v="CA-2017-117212"/>
    <x v="425"/>
    <d v="2017-02-28T00:00:00"/>
    <s v="Second Class"/>
    <x v="404"/>
    <x v="404"/>
    <s v="Home Office"/>
    <s v="United States"/>
    <s v="Los Angeles"/>
    <s v="California"/>
    <n v="90036"/>
    <s v="West"/>
    <x v="874"/>
    <s v="Office Supplies"/>
    <s v="Paper"/>
    <x v="868"/>
    <x v="1062"/>
    <n v="4"/>
    <n v="0"/>
    <n v="11.328799999999999"/>
  </r>
  <r>
    <n v="1194"/>
    <s v="US-2015-130519"/>
    <x v="426"/>
    <d v="2015-09-15T00:00:00"/>
    <s v="Same Day"/>
    <x v="243"/>
    <x v="243"/>
    <s v="Corporate"/>
    <s v="United States"/>
    <s v="Coral Springs"/>
    <s v="Florida"/>
    <n v="33065"/>
    <s v="South"/>
    <x v="289"/>
    <s v="Office Supplies"/>
    <s v="Paper"/>
    <x v="289"/>
    <x v="12"/>
    <n v="3"/>
    <n v="0.2"/>
    <n v="5.4432"/>
  </r>
  <r>
    <n v="1195"/>
    <s v="US-2015-130519"/>
    <x v="426"/>
    <d v="2015-09-15T00:00:00"/>
    <s v="Same Day"/>
    <x v="243"/>
    <x v="243"/>
    <s v="Corporate"/>
    <s v="United States"/>
    <s v="Coral Springs"/>
    <s v="Florida"/>
    <n v="33065"/>
    <s v="South"/>
    <x v="875"/>
    <s v="Furniture"/>
    <s v="Furnishings"/>
    <x v="869"/>
    <x v="577"/>
    <n v="4"/>
    <n v="0.2"/>
    <n v="2.5531999999999999"/>
  </r>
  <r>
    <n v="1196"/>
    <s v="US-2015-130519"/>
    <x v="426"/>
    <d v="2015-09-15T00:00:00"/>
    <s v="Same Day"/>
    <x v="243"/>
    <x v="243"/>
    <s v="Corporate"/>
    <s v="United States"/>
    <s v="Coral Springs"/>
    <s v="Florida"/>
    <n v="33065"/>
    <s v="South"/>
    <x v="421"/>
    <s v="Office Supplies"/>
    <s v="Storage"/>
    <x v="421"/>
    <x v="1063"/>
    <n v="2"/>
    <n v="0.2"/>
    <n v="2.1587999999999998"/>
  </r>
  <r>
    <n v="1197"/>
    <s v="US-2015-130519"/>
    <x v="426"/>
    <d v="2015-09-15T00:00:00"/>
    <s v="Same Day"/>
    <x v="243"/>
    <x v="243"/>
    <s v="Corporate"/>
    <s v="United States"/>
    <s v="Coral Springs"/>
    <s v="Florida"/>
    <n v="33065"/>
    <s v="South"/>
    <x v="583"/>
    <s v="Furniture"/>
    <s v="Furnishings"/>
    <x v="583"/>
    <x v="1064"/>
    <n v="1"/>
    <n v="0.2"/>
    <n v="-2.0988000000000002"/>
  </r>
  <r>
    <n v="1198"/>
    <s v="CA-2016-130946"/>
    <x v="143"/>
    <d v="2016-04-12T00:00:00"/>
    <s v="Standard Class"/>
    <x v="233"/>
    <x v="233"/>
    <s v="Consumer"/>
    <s v="United States"/>
    <s v="Houston"/>
    <s v="Texas"/>
    <n v="77041"/>
    <s v="Central"/>
    <x v="876"/>
    <s v="Technology"/>
    <s v="Accessories"/>
    <x v="870"/>
    <x v="1065"/>
    <n v="9"/>
    <n v="0.2"/>
    <n v="64.789199999999994"/>
  </r>
  <r>
    <n v="1199"/>
    <s v="CA-2016-130946"/>
    <x v="143"/>
    <d v="2016-04-12T00:00:00"/>
    <s v="Standard Class"/>
    <x v="233"/>
    <x v="233"/>
    <s v="Consumer"/>
    <s v="United States"/>
    <s v="Houston"/>
    <s v="Texas"/>
    <n v="77041"/>
    <s v="Central"/>
    <x v="877"/>
    <s v="Furniture"/>
    <s v="Chairs"/>
    <x v="871"/>
    <x v="909"/>
    <n v="4"/>
    <n v="0.3"/>
    <n v="-4.1135999999999999"/>
  </r>
  <r>
    <n v="1200"/>
    <s v="CA-2016-130946"/>
    <x v="143"/>
    <d v="2016-04-12T00:00:00"/>
    <s v="Standard Class"/>
    <x v="233"/>
    <x v="233"/>
    <s v="Consumer"/>
    <s v="United States"/>
    <s v="Houston"/>
    <s v="Texas"/>
    <n v="77041"/>
    <s v="Central"/>
    <x v="316"/>
    <s v="Office Supplies"/>
    <s v="Binders"/>
    <x v="316"/>
    <x v="1066"/>
    <n v="4"/>
    <n v="0.8"/>
    <n v="-1850.9464"/>
  </r>
  <r>
    <n v="1201"/>
    <s v="CA-2016-114727"/>
    <x v="427"/>
    <d v="2016-07-24T00:00:00"/>
    <s v="Standard Class"/>
    <x v="322"/>
    <x v="322"/>
    <s v="Corporate"/>
    <s v="United States"/>
    <s v="Denver"/>
    <s v="Colorado"/>
    <n v="80219"/>
    <s v="West"/>
    <x v="629"/>
    <s v="Furniture"/>
    <s v="Chairs"/>
    <x v="629"/>
    <x v="724"/>
    <n v="3"/>
    <n v="0.2"/>
    <n v="40.800600000000003"/>
  </r>
  <r>
    <n v="1202"/>
    <s v="CA-2016-114727"/>
    <x v="427"/>
    <d v="2016-07-24T00:00:00"/>
    <s v="Standard Class"/>
    <x v="322"/>
    <x v="322"/>
    <s v="Corporate"/>
    <s v="United States"/>
    <s v="Denver"/>
    <s v="Colorado"/>
    <n v="80219"/>
    <s v="West"/>
    <x v="255"/>
    <s v="Office Supplies"/>
    <s v="Binders"/>
    <x v="256"/>
    <x v="1067"/>
    <n v="3"/>
    <n v="0.7"/>
    <n v="-1.4352"/>
  </r>
  <r>
    <n v="1203"/>
    <s v="CA-2016-114727"/>
    <x v="427"/>
    <d v="2016-07-24T00:00:00"/>
    <s v="Standard Class"/>
    <x v="322"/>
    <x v="322"/>
    <s v="Corporate"/>
    <s v="United States"/>
    <s v="Denver"/>
    <s v="Colorado"/>
    <n v="80219"/>
    <s v="West"/>
    <x v="406"/>
    <s v="Furniture"/>
    <s v="Chairs"/>
    <x v="407"/>
    <x v="1068"/>
    <n v="3"/>
    <n v="0.2"/>
    <n v="10.679399999999999"/>
  </r>
  <r>
    <n v="1204"/>
    <s v="CA-2016-114727"/>
    <x v="427"/>
    <d v="2016-07-24T00:00:00"/>
    <s v="Standard Class"/>
    <x v="322"/>
    <x v="322"/>
    <s v="Corporate"/>
    <s v="United States"/>
    <s v="Denver"/>
    <s v="Colorado"/>
    <n v="80219"/>
    <s v="West"/>
    <x v="878"/>
    <s v="Office Supplies"/>
    <s v="Storage"/>
    <x v="872"/>
    <x v="1069"/>
    <n v="2"/>
    <n v="0.2"/>
    <n v="0"/>
  </r>
  <r>
    <n v="1205"/>
    <s v="CA-2016-114727"/>
    <x v="427"/>
    <d v="2016-07-24T00:00:00"/>
    <s v="Standard Class"/>
    <x v="322"/>
    <x v="322"/>
    <s v="Corporate"/>
    <s v="United States"/>
    <s v="Denver"/>
    <s v="Colorado"/>
    <n v="80219"/>
    <s v="West"/>
    <x v="426"/>
    <s v="Office Supplies"/>
    <s v="Storage"/>
    <x v="426"/>
    <x v="1070"/>
    <n v="3"/>
    <n v="0.2"/>
    <n v="-33.804000000000002"/>
  </r>
  <r>
    <n v="1206"/>
    <s v="CA-2017-133235"/>
    <x v="378"/>
    <d v="2017-08-04T00:00:00"/>
    <s v="First Class"/>
    <x v="405"/>
    <x v="405"/>
    <s v="Consumer"/>
    <s v="United States"/>
    <s v="Charlotte"/>
    <s v="North Carolina"/>
    <n v="28205"/>
    <s v="South"/>
    <x v="704"/>
    <s v="Technology"/>
    <s v="Phones"/>
    <x v="704"/>
    <x v="1071"/>
    <n v="5"/>
    <n v="0.2"/>
    <n v="16.997499999999999"/>
  </r>
  <r>
    <n v="1207"/>
    <s v="CA-2016-137050"/>
    <x v="216"/>
    <d v="2016-07-18T00:00:00"/>
    <s v="Second Class"/>
    <x v="406"/>
    <x v="406"/>
    <s v="Corporate"/>
    <s v="United States"/>
    <s v="New York City"/>
    <s v="New York"/>
    <n v="10009"/>
    <s v="East"/>
    <x v="602"/>
    <s v="Office Supplies"/>
    <s v="Storage"/>
    <x v="602"/>
    <x v="1072"/>
    <n v="1"/>
    <n v="0"/>
    <n v="3.363"/>
  </r>
  <r>
    <n v="1208"/>
    <s v="CA-2016-137050"/>
    <x v="216"/>
    <d v="2016-07-18T00:00:00"/>
    <s v="Second Class"/>
    <x v="406"/>
    <x v="406"/>
    <s v="Corporate"/>
    <s v="United States"/>
    <s v="New York City"/>
    <s v="New York"/>
    <n v="10009"/>
    <s v="East"/>
    <x v="315"/>
    <s v="Office Supplies"/>
    <s v="Binders"/>
    <x v="315"/>
    <x v="1073"/>
    <n v="3"/>
    <n v="0.2"/>
    <n v="3.2004000000000001"/>
  </r>
  <r>
    <n v="1209"/>
    <s v="CA-2016-137050"/>
    <x v="216"/>
    <d v="2016-07-18T00:00:00"/>
    <s v="Second Class"/>
    <x v="406"/>
    <x v="406"/>
    <s v="Corporate"/>
    <s v="United States"/>
    <s v="New York City"/>
    <s v="New York"/>
    <n v="10009"/>
    <s v="East"/>
    <x v="131"/>
    <s v="Office Supplies"/>
    <s v="Fasteners"/>
    <x v="132"/>
    <x v="1074"/>
    <n v="7"/>
    <n v="0"/>
    <n v="6.8943000000000003"/>
  </r>
  <r>
    <n v="1210"/>
    <s v="CA-2016-137050"/>
    <x v="216"/>
    <d v="2016-07-18T00:00:00"/>
    <s v="Second Class"/>
    <x v="406"/>
    <x v="406"/>
    <s v="Corporate"/>
    <s v="United States"/>
    <s v="New York City"/>
    <s v="New York"/>
    <n v="10009"/>
    <s v="East"/>
    <x v="879"/>
    <s v="Office Supplies"/>
    <s v="Art"/>
    <x v="873"/>
    <x v="1075"/>
    <n v="7"/>
    <n v="0"/>
    <n v="10.465"/>
  </r>
  <r>
    <n v="1211"/>
    <s v="CA-2016-137050"/>
    <x v="216"/>
    <d v="2016-07-18T00:00:00"/>
    <s v="Second Class"/>
    <x v="406"/>
    <x v="406"/>
    <s v="Corporate"/>
    <s v="United States"/>
    <s v="New York City"/>
    <s v="New York"/>
    <n v="10009"/>
    <s v="East"/>
    <x v="880"/>
    <s v="Office Supplies"/>
    <s v="Binders"/>
    <x v="874"/>
    <x v="1076"/>
    <n v="2"/>
    <n v="0.2"/>
    <n v="2.8835999999999999"/>
  </r>
  <r>
    <n v="1212"/>
    <s v="CA-2016-137050"/>
    <x v="216"/>
    <d v="2016-07-18T00:00:00"/>
    <s v="Second Class"/>
    <x v="406"/>
    <x v="406"/>
    <s v="Corporate"/>
    <s v="United States"/>
    <s v="New York City"/>
    <s v="New York"/>
    <n v="10009"/>
    <s v="East"/>
    <x v="199"/>
    <s v="Furniture"/>
    <s v="Bookcases"/>
    <x v="200"/>
    <x v="1077"/>
    <n v="4"/>
    <n v="0.2"/>
    <n v="21.717600000000001"/>
  </r>
  <r>
    <n v="1213"/>
    <s v="US-2017-118087"/>
    <x v="428"/>
    <d v="2017-09-13T00:00:00"/>
    <s v="Standard Class"/>
    <x v="407"/>
    <x v="407"/>
    <s v="Corporate"/>
    <s v="United States"/>
    <s v="Philadelphia"/>
    <s v="Pennsylvania"/>
    <n v="19134"/>
    <s v="East"/>
    <x v="211"/>
    <s v="Furniture"/>
    <s v="Chairs"/>
    <x v="212"/>
    <x v="1078"/>
    <n v="2"/>
    <n v="0.3"/>
    <n v="-48.470399999999998"/>
  </r>
  <r>
    <n v="1214"/>
    <s v="US-2017-118087"/>
    <x v="428"/>
    <d v="2017-09-13T00:00:00"/>
    <s v="Standard Class"/>
    <x v="407"/>
    <x v="407"/>
    <s v="Corporate"/>
    <s v="United States"/>
    <s v="Philadelphia"/>
    <s v="Pennsylvania"/>
    <n v="19134"/>
    <s v="East"/>
    <x v="881"/>
    <s v="Office Supplies"/>
    <s v="Binders"/>
    <x v="875"/>
    <x v="1079"/>
    <n v="2"/>
    <n v="0.7"/>
    <n v="-2.3275999999999999"/>
  </r>
  <r>
    <n v="1215"/>
    <s v="US-2017-118087"/>
    <x v="428"/>
    <d v="2017-09-13T00:00:00"/>
    <s v="Standard Class"/>
    <x v="407"/>
    <x v="407"/>
    <s v="Corporate"/>
    <s v="United States"/>
    <s v="Philadelphia"/>
    <s v="Pennsylvania"/>
    <n v="19134"/>
    <s v="East"/>
    <x v="491"/>
    <s v="Office Supplies"/>
    <s v="Binders"/>
    <x v="491"/>
    <x v="1080"/>
    <n v="1"/>
    <n v="0.7"/>
    <n v="-3.6023999999999998"/>
  </r>
  <r>
    <n v="1216"/>
    <s v="US-2017-118087"/>
    <x v="428"/>
    <d v="2017-09-13T00:00:00"/>
    <s v="Standard Class"/>
    <x v="407"/>
    <x v="407"/>
    <s v="Corporate"/>
    <s v="United States"/>
    <s v="Philadelphia"/>
    <s v="Pennsylvania"/>
    <n v="19134"/>
    <s v="East"/>
    <x v="241"/>
    <s v="Office Supplies"/>
    <s v="Art"/>
    <x v="242"/>
    <x v="1081"/>
    <n v="1"/>
    <n v="0.2"/>
    <n v="1.5768"/>
  </r>
  <r>
    <n v="1217"/>
    <s v="US-2017-118087"/>
    <x v="428"/>
    <d v="2017-09-13T00:00:00"/>
    <s v="Standard Class"/>
    <x v="407"/>
    <x v="407"/>
    <s v="Corporate"/>
    <s v="United States"/>
    <s v="Philadelphia"/>
    <s v="Pennsylvania"/>
    <n v="19134"/>
    <s v="East"/>
    <x v="240"/>
    <s v="Technology"/>
    <s v="Accessories"/>
    <x v="241"/>
    <x v="1082"/>
    <n v="3"/>
    <n v="0.2"/>
    <n v="28.763999999999999"/>
  </r>
  <r>
    <n v="1218"/>
    <s v="US-2017-118087"/>
    <x v="428"/>
    <d v="2017-09-13T00:00:00"/>
    <s v="Standard Class"/>
    <x v="407"/>
    <x v="407"/>
    <s v="Corporate"/>
    <s v="United States"/>
    <s v="Philadelphia"/>
    <s v="Pennsylvania"/>
    <n v="19134"/>
    <s v="East"/>
    <x v="882"/>
    <s v="Furniture"/>
    <s v="Furnishings"/>
    <x v="876"/>
    <x v="1083"/>
    <n v="2"/>
    <n v="0.2"/>
    <n v="1.7023999999999999"/>
  </r>
  <r>
    <n v="1219"/>
    <s v="US-2017-118087"/>
    <x v="428"/>
    <d v="2017-09-13T00:00:00"/>
    <s v="Standard Class"/>
    <x v="407"/>
    <x v="407"/>
    <s v="Corporate"/>
    <s v="United States"/>
    <s v="Philadelphia"/>
    <s v="Pennsylvania"/>
    <n v="19134"/>
    <s v="East"/>
    <x v="619"/>
    <s v="Technology"/>
    <s v="Accessories"/>
    <x v="619"/>
    <x v="1051"/>
    <n v="3"/>
    <n v="0.2"/>
    <n v="64.674000000000007"/>
  </r>
  <r>
    <n v="1220"/>
    <s v="US-2017-118087"/>
    <x v="428"/>
    <d v="2017-09-13T00:00:00"/>
    <s v="Standard Class"/>
    <x v="407"/>
    <x v="407"/>
    <s v="Corporate"/>
    <s v="United States"/>
    <s v="Philadelphia"/>
    <s v="Pennsylvania"/>
    <n v="19134"/>
    <s v="East"/>
    <x v="883"/>
    <s v="Technology"/>
    <s v="Phones"/>
    <x v="877"/>
    <x v="1084"/>
    <n v="7"/>
    <n v="0.4"/>
    <n v="-386.39159999999998"/>
  </r>
  <r>
    <n v="1221"/>
    <s v="CA-2014-110184"/>
    <x v="136"/>
    <d v="2014-07-16T00:00:00"/>
    <s v="Standard Class"/>
    <x v="408"/>
    <x v="408"/>
    <s v="Home Office"/>
    <s v="United States"/>
    <s v="Los Angeles"/>
    <s v="California"/>
    <n v="90036"/>
    <s v="West"/>
    <x v="17"/>
    <s v="Office Supplies"/>
    <s v="Storage"/>
    <x v="17"/>
    <x v="1085"/>
    <n v="9"/>
    <n v="0"/>
    <n v="44.954999999999998"/>
  </r>
  <r>
    <n v="1222"/>
    <s v="CA-2014-110184"/>
    <x v="136"/>
    <d v="2014-07-16T00:00:00"/>
    <s v="Standard Class"/>
    <x v="408"/>
    <x v="408"/>
    <s v="Home Office"/>
    <s v="United States"/>
    <s v="Los Angeles"/>
    <s v="California"/>
    <n v="90036"/>
    <s v="West"/>
    <x v="884"/>
    <s v="Technology"/>
    <s v="Phones"/>
    <x v="878"/>
    <x v="1086"/>
    <n v="8"/>
    <n v="0.2"/>
    <n v="28.7928"/>
  </r>
  <r>
    <n v="1223"/>
    <s v="CA-2016-126004"/>
    <x v="429"/>
    <d v="2016-12-05T00:00:00"/>
    <s v="First Class"/>
    <x v="78"/>
    <x v="78"/>
    <s v="Consumer"/>
    <s v="United States"/>
    <s v="New York City"/>
    <s v="New York"/>
    <n v="10024"/>
    <s v="East"/>
    <x v="767"/>
    <s v="Furniture"/>
    <s v="Furnishings"/>
    <x v="766"/>
    <x v="1087"/>
    <n v="3"/>
    <n v="0"/>
    <n v="20.482199999999999"/>
  </r>
  <r>
    <n v="1224"/>
    <s v="CA-2016-126004"/>
    <x v="429"/>
    <d v="2016-12-05T00:00:00"/>
    <s v="First Class"/>
    <x v="78"/>
    <x v="78"/>
    <s v="Consumer"/>
    <s v="United States"/>
    <s v="New York City"/>
    <s v="New York"/>
    <n v="10024"/>
    <s v="East"/>
    <x v="475"/>
    <s v="Technology"/>
    <s v="Accessories"/>
    <x v="476"/>
    <x v="1088"/>
    <n v="1"/>
    <n v="0"/>
    <n v="34.386000000000003"/>
  </r>
  <r>
    <n v="1225"/>
    <s v="CA-2016-126004"/>
    <x v="429"/>
    <d v="2016-12-05T00:00:00"/>
    <s v="First Class"/>
    <x v="78"/>
    <x v="78"/>
    <s v="Consumer"/>
    <s v="United States"/>
    <s v="New York City"/>
    <s v="New York"/>
    <n v="10024"/>
    <s v="East"/>
    <x v="870"/>
    <s v="Office Supplies"/>
    <s v="Binders"/>
    <x v="864"/>
    <x v="1089"/>
    <n v="1"/>
    <n v="0.2"/>
    <n v="0.6048"/>
  </r>
  <r>
    <n v="1226"/>
    <s v="CA-2016-126004"/>
    <x v="429"/>
    <d v="2016-12-05T00:00:00"/>
    <s v="First Class"/>
    <x v="78"/>
    <x v="78"/>
    <s v="Consumer"/>
    <s v="United States"/>
    <s v="New York City"/>
    <s v="New York"/>
    <n v="10024"/>
    <s v="East"/>
    <x v="885"/>
    <s v="Office Supplies"/>
    <s v="Paper"/>
    <x v="33"/>
    <x v="1090"/>
    <n v="4"/>
    <n v="0"/>
    <n v="19.874400000000001"/>
  </r>
  <r>
    <n v="1227"/>
    <s v="CA-2016-126004"/>
    <x v="429"/>
    <d v="2016-12-05T00:00:00"/>
    <s v="First Class"/>
    <x v="78"/>
    <x v="78"/>
    <s v="Consumer"/>
    <s v="United States"/>
    <s v="New York City"/>
    <s v="New York"/>
    <n v="10024"/>
    <s v="East"/>
    <x v="886"/>
    <s v="Office Supplies"/>
    <s v="Storage"/>
    <x v="879"/>
    <x v="1091"/>
    <n v="3"/>
    <n v="0"/>
    <n v="3.6587999999999998"/>
  </r>
  <r>
    <n v="1228"/>
    <s v="CA-2016-126004"/>
    <x v="429"/>
    <d v="2016-12-05T00:00:00"/>
    <s v="First Class"/>
    <x v="78"/>
    <x v="78"/>
    <s v="Consumer"/>
    <s v="United States"/>
    <s v="New York City"/>
    <s v="New York"/>
    <n v="10024"/>
    <s v="East"/>
    <x v="887"/>
    <s v="Office Supplies"/>
    <s v="Storage"/>
    <x v="880"/>
    <x v="1092"/>
    <n v="2"/>
    <n v="0"/>
    <n v="11.631600000000001"/>
  </r>
  <r>
    <n v="1229"/>
    <s v="CA-2017-100013"/>
    <x v="44"/>
    <d v="2017-11-11T00:00:00"/>
    <s v="Standard Class"/>
    <x v="233"/>
    <x v="233"/>
    <s v="Consumer"/>
    <s v="United States"/>
    <s v="Los Angeles"/>
    <s v="California"/>
    <n v="90045"/>
    <s v="West"/>
    <x v="588"/>
    <s v="Office Supplies"/>
    <s v="Envelopes"/>
    <x v="588"/>
    <x v="764"/>
    <n v="2"/>
    <n v="0"/>
    <n v="7.4871999999999996"/>
  </r>
  <r>
    <n v="1230"/>
    <s v="CA-2017-100013"/>
    <x v="44"/>
    <d v="2017-11-11T00:00:00"/>
    <s v="Standard Class"/>
    <x v="233"/>
    <x v="233"/>
    <s v="Consumer"/>
    <s v="United States"/>
    <s v="Los Angeles"/>
    <s v="California"/>
    <n v="90045"/>
    <s v="West"/>
    <x v="698"/>
    <s v="Furniture"/>
    <s v="Furnishings"/>
    <x v="698"/>
    <x v="984"/>
    <n v="1"/>
    <n v="0"/>
    <n v="2.9681999999999999"/>
  </r>
  <r>
    <n v="1231"/>
    <s v="CA-2017-100013"/>
    <x v="44"/>
    <d v="2017-11-11T00:00:00"/>
    <s v="Standard Class"/>
    <x v="233"/>
    <x v="233"/>
    <s v="Consumer"/>
    <s v="United States"/>
    <s v="Los Angeles"/>
    <s v="California"/>
    <n v="90045"/>
    <s v="West"/>
    <x v="888"/>
    <s v="Office Supplies"/>
    <s v="Art"/>
    <x v="881"/>
    <x v="1093"/>
    <n v="2"/>
    <n v="0"/>
    <n v="1.7607999999999999"/>
  </r>
  <r>
    <n v="1232"/>
    <s v="CA-2015-132570"/>
    <x v="89"/>
    <d v="2015-11-02T00:00:00"/>
    <s v="Second Class"/>
    <x v="409"/>
    <x v="409"/>
    <s v="Consumer"/>
    <s v="United States"/>
    <s v="Buffalo"/>
    <s v="New York"/>
    <n v="14215"/>
    <s v="East"/>
    <x v="381"/>
    <s v="Office Supplies"/>
    <s v="Art"/>
    <x v="382"/>
    <x v="1094"/>
    <n v="2"/>
    <n v="0"/>
    <n v="0.7228"/>
  </r>
  <r>
    <n v="1233"/>
    <s v="CA-2015-132570"/>
    <x v="89"/>
    <d v="2015-11-02T00:00:00"/>
    <s v="Second Class"/>
    <x v="409"/>
    <x v="409"/>
    <s v="Consumer"/>
    <s v="United States"/>
    <s v="Buffalo"/>
    <s v="New York"/>
    <n v="14215"/>
    <s v="East"/>
    <x v="889"/>
    <s v="Office Supplies"/>
    <s v="Envelopes"/>
    <x v="882"/>
    <x v="1095"/>
    <n v="2"/>
    <n v="0"/>
    <n v="35.981999999999999"/>
  </r>
  <r>
    <n v="1234"/>
    <s v="CA-2016-153682"/>
    <x v="198"/>
    <d v="2016-06-01T00:00:00"/>
    <s v="First Class"/>
    <x v="410"/>
    <x v="410"/>
    <s v="Corporate"/>
    <s v="United States"/>
    <s v="Cincinnati"/>
    <s v="Ohio"/>
    <n v="45231"/>
    <s v="East"/>
    <x v="890"/>
    <s v="Technology"/>
    <s v="Copiers"/>
    <x v="883"/>
    <x v="1096"/>
    <n v="2"/>
    <n v="0.4"/>
    <n v="69.998999999999995"/>
  </r>
  <r>
    <n v="1235"/>
    <s v="CA-2016-144344"/>
    <x v="99"/>
    <d v="2016-10-28T00:00:00"/>
    <s v="Same Day"/>
    <x v="310"/>
    <x v="310"/>
    <s v="Consumer"/>
    <s v="United States"/>
    <s v="Boynton Beach"/>
    <s v="Florida"/>
    <n v="33437"/>
    <s v="South"/>
    <x v="891"/>
    <s v="Furniture"/>
    <s v="Furnishings"/>
    <x v="884"/>
    <x v="1097"/>
    <n v="3"/>
    <n v="0.2"/>
    <n v="13.786199999999999"/>
  </r>
  <r>
    <n v="1236"/>
    <s v="CA-2016-144344"/>
    <x v="99"/>
    <d v="2016-10-28T00:00:00"/>
    <s v="Same Day"/>
    <x v="310"/>
    <x v="310"/>
    <s v="Consumer"/>
    <s v="United States"/>
    <s v="Boynton Beach"/>
    <s v="Florida"/>
    <n v="33437"/>
    <s v="South"/>
    <x v="691"/>
    <s v="Office Supplies"/>
    <s v="Binders"/>
    <x v="691"/>
    <x v="1098"/>
    <n v="5"/>
    <n v="0.7"/>
    <n v="-29.94"/>
  </r>
  <r>
    <n v="1237"/>
    <s v="CA-2016-144344"/>
    <x v="99"/>
    <d v="2016-10-28T00:00:00"/>
    <s v="Same Day"/>
    <x v="310"/>
    <x v="310"/>
    <s v="Consumer"/>
    <s v="United States"/>
    <s v="Boynton Beach"/>
    <s v="Florida"/>
    <n v="33437"/>
    <s v="South"/>
    <x v="892"/>
    <s v="Furniture"/>
    <s v="Furnishings"/>
    <x v="885"/>
    <x v="1099"/>
    <n v="2"/>
    <n v="0.2"/>
    <n v="0"/>
  </r>
  <r>
    <n v="1238"/>
    <s v="CA-2016-144344"/>
    <x v="99"/>
    <d v="2016-10-28T00:00:00"/>
    <s v="Same Day"/>
    <x v="310"/>
    <x v="310"/>
    <s v="Consumer"/>
    <s v="United States"/>
    <s v="Boynton Beach"/>
    <s v="Florida"/>
    <n v="33437"/>
    <s v="South"/>
    <x v="568"/>
    <s v="Furniture"/>
    <s v="Furnishings"/>
    <x v="568"/>
    <x v="1100"/>
    <n v="3"/>
    <n v="0.2"/>
    <n v="41.262"/>
  </r>
  <r>
    <n v="1239"/>
    <s v="CA-2014-127012"/>
    <x v="430"/>
    <d v="2014-08-15T00:00:00"/>
    <s v="Standard Class"/>
    <x v="411"/>
    <x v="411"/>
    <s v="Consumer"/>
    <s v="United States"/>
    <s v="Seattle"/>
    <s v="Washington"/>
    <n v="98105"/>
    <s v="West"/>
    <x v="893"/>
    <s v="Furniture"/>
    <s v="Furnishings"/>
    <x v="886"/>
    <x v="1101"/>
    <n v="1"/>
    <n v="0"/>
    <n v="5.4340000000000002"/>
  </r>
  <r>
    <n v="1240"/>
    <s v="CA-2014-127012"/>
    <x v="430"/>
    <d v="2014-08-15T00:00:00"/>
    <s v="Standard Class"/>
    <x v="411"/>
    <x v="411"/>
    <s v="Consumer"/>
    <s v="United States"/>
    <s v="Seattle"/>
    <s v="Washington"/>
    <n v="98105"/>
    <s v="West"/>
    <x v="894"/>
    <s v="Office Supplies"/>
    <s v="Art"/>
    <x v="887"/>
    <x v="1102"/>
    <n v="1"/>
    <n v="0"/>
    <n v="10.652200000000001"/>
  </r>
  <r>
    <n v="1241"/>
    <s v="CA-2014-127012"/>
    <x v="430"/>
    <d v="2014-08-15T00:00:00"/>
    <s v="Standard Class"/>
    <x v="411"/>
    <x v="411"/>
    <s v="Consumer"/>
    <s v="United States"/>
    <s v="Seattle"/>
    <s v="Washington"/>
    <n v="98105"/>
    <s v="West"/>
    <x v="271"/>
    <s v="Office Supplies"/>
    <s v="Fasteners"/>
    <x v="271"/>
    <x v="1003"/>
    <n v="2"/>
    <n v="0"/>
    <n v="10.7912"/>
  </r>
  <r>
    <n v="1242"/>
    <s v="CA-2016-128727"/>
    <x v="48"/>
    <d v="2016-09-04T00:00:00"/>
    <s v="Standard Class"/>
    <x v="246"/>
    <x v="246"/>
    <s v="Home Office"/>
    <s v="United States"/>
    <s v="New York City"/>
    <s v="New York"/>
    <n v="10024"/>
    <s v="East"/>
    <x v="895"/>
    <s v="Technology"/>
    <s v="Phones"/>
    <x v="888"/>
    <x v="1103"/>
    <n v="4"/>
    <n v="0"/>
    <n v="5.5"/>
  </r>
  <r>
    <n v="1243"/>
    <s v="US-2016-162859"/>
    <x v="431"/>
    <d v="2016-02-22T00:00:00"/>
    <s v="Standard Class"/>
    <x v="310"/>
    <x v="310"/>
    <s v="Consumer"/>
    <s v="United States"/>
    <s v="New York City"/>
    <s v="New York"/>
    <n v="10009"/>
    <s v="East"/>
    <x v="896"/>
    <s v="Office Supplies"/>
    <s v="Binders"/>
    <x v="889"/>
    <x v="1104"/>
    <n v="3"/>
    <n v="0.2"/>
    <n v="124.485"/>
  </r>
  <r>
    <n v="1244"/>
    <s v="US-2016-162859"/>
    <x v="431"/>
    <d v="2016-02-22T00:00:00"/>
    <s v="Standard Class"/>
    <x v="310"/>
    <x v="310"/>
    <s v="Consumer"/>
    <s v="United States"/>
    <s v="New York City"/>
    <s v="New York"/>
    <n v="10009"/>
    <s v="East"/>
    <x v="52"/>
    <s v="Office Supplies"/>
    <s v="Fasteners"/>
    <x v="52"/>
    <x v="521"/>
    <n v="4"/>
    <n v="0"/>
    <n v="3.5752000000000002"/>
  </r>
  <r>
    <n v="1245"/>
    <s v="CA-2017-133641"/>
    <x v="304"/>
    <d v="2017-05-21T00:00:00"/>
    <s v="Standard Class"/>
    <x v="412"/>
    <x v="412"/>
    <s v="Consumer"/>
    <s v="United States"/>
    <s v="Gulfport"/>
    <s v="Mississippi"/>
    <n v="39503"/>
    <s v="South"/>
    <x v="897"/>
    <s v="Office Supplies"/>
    <s v="Envelopes"/>
    <x v="890"/>
    <x v="1105"/>
    <n v="9"/>
    <n v="0"/>
    <n v="23.8581"/>
  </r>
  <r>
    <n v="1246"/>
    <s v="CA-2014-168494"/>
    <x v="432"/>
    <d v="2014-12-14T00:00:00"/>
    <s v="Second Class"/>
    <x v="413"/>
    <x v="413"/>
    <s v="Consumer"/>
    <s v="United States"/>
    <s v="Fresno"/>
    <s v="California"/>
    <n v="93727"/>
    <s v="West"/>
    <x v="898"/>
    <s v="Furniture"/>
    <s v="Tables"/>
    <x v="891"/>
    <x v="1106"/>
    <n v="6"/>
    <n v="0.2"/>
    <n v="95.585999999999999"/>
  </r>
  <r>
    <n v="1247"/>
    <s v="CA-2014-168494"/>
    <x v="432"/>
    <d v="2014-12-14T00:00:00"/>
    <s v="Second Class"/>
    <x v="413"/>
    <x v="413"/>
    <s v="Consumer"/>
    <s v="United States"/>
    <s v="Fresno"/>
    <s v="California"/>
    <n v="93727"/>
    <s v="West"/>
    <x v="215"/>
    <s v="Furniture"/>
    <s v="Tables"/>
    <x v="216"/>
    <x v="1107"/>
    <n v="12"/>
    <n v="0.2"/>
    <n v="135.4068"/>
  </r>
  <r>
    <n v="1248"/>
    <s v="CA-2014-168494"/>
    <x v="432"/>
    <d v="2014-12-14T00:00:00"/>
    <s v="Second Class"/>
    <x v="413"/>
    <x v="413"/>
    <s v="Consumer"/>
    <s v="United States"/>
    <s v="Fresno"/>
    <s v="California"/>
    <n v="93727"/>
    <s v="West"/>
    <x v="899"/>
    <s v="Furniture"/>
    <s v="Bookcases"/>
    <x v="892"/>
    <x v="1108"/>
    <n v="3"/>
    <n v="0.15"/>
    <n v="11.998799999999999"/>
  </r>
  <r>
    <n v="1249"/>
    <s v="CA-2017-115602"/>
    <x v="404"/>
    <d v="2017-12-24T00:00:00"/>
    <s v="Standard Class"/>
    <x v="264"/>
    <x v="264"/>
    <s v="Consumer"/>
    <s v="United States"/>
    <s v="New York City"/>
    <s v="New York"/>
    <n v="10009"/>
    <s v="East"/>
    <x v="900"/>
    <s v="Office Supplies"/>
    <s v="Art"/>
    <x v="772"/>
    <x v="1109"/>
    <n v="6"/>
    <n v="0"/>
    <n v="17.469000000000001"/>
  </r>
  <r>
    <n v="1250"/>
    <s v="CA-2017-115602"/>
    <x v="404"/>
    <d v="2017-12-24T00:00:00"/>
    <s v="Standard Class"/>
    <x v="264"/>
    <x v="264"/>
    <s v="Consumer"/>
    <s v="United States"/>
    <s v="New York City"/>
    <s v="New York"/>
    <n v="10009"/>
    <s v="East"/>
    <x v="901"/>
    <s v="Furniture"/>
    <s v="Chairs"/>
    <x v="893"/>
    <x v="1110"/>
    <n v="9"/>
    <n v="0.1"/>
    <n v="139.5702"/>
  </r>
  <r>
    <n v="1251"/>
    <s v="CA-2017-115602"/>
    <x v="404"/>
    <d v="2017-12-24T00:00:00"/>
    <s v="Standard Class"/>
    <x v="264"/>
    <x v="264"/>
    <s v="Consumer"/>
    <s v="United States"/>
    <s v="New York City"/>
    <s v="New York"/>
    <n v="10009"/>
    <s v="East"/>
    <x v="164"/>
    <s v="Office Supplies"/>
    <s v="Appliances"/>
    <x v="165"/>
    <x v="1111"/>
    <n v="13"/>
    <n v="0"/>
    <n v="511.36799999999999"/>
  </r>
  <r>
    <n v="1252"/>
    <s v="CA-2017-115602"/>
    <x v="404"/>
    <d v="2017-12-24T00:00:00"/>
    <s v="Standard Class"/>
    <x v="264"/>
    <x v="264"/>
    <s v="Consumer"/>
    <s v="United States"/>
    <s v="New York City"/>
    <s v="New York"/>
    <n v="10009"/>
    <s v="East"/>
    <x v="902"/>
    <s v="Office Supplies"/>
    <s v="Art"/>
    <x v="894"/>
    <x v="1112"/>
    <n v="2"/>
    <n v="0"/>
    <n v="1.3759999999999999"/>
  </r>
  <r>
    <n v="1253"/>
    <s v="CA-2015-154956"/>
    <x v="433"/>
    <d v="2015-07-09T00:00:00"/>
    <s v="Standard Class"/>
    <x v="5"/>
    <x v="5"/>
    <s v="Consumer"/>
    <s v="United States"/>
    <s v="Milwaukee"/>
    <s v="Wisconsin"/>
    <n v="53209"/>
    <s v="Central"/>
    <x v="903"/>
    <s v="Technology"/>
    <s v="Phones"/>
    <x v="895"/>
    <x v="1113"/>
    <n v="4"/>
    <n v="0"/>
    <n v="285.9896"/>
  </r>
  <r>
    <n v="1254"/>
    <s v="CA-2017-144638"/>
    <x v="434"/>
    <d v="2017-03-14T00:00:00"/>
    <s v="Standard Class"/>
    <x v="414"/>
    <x v="414"/>
    <s v="Home Office"/>
    <s v="United States"/>
    <s v="Chester"/>
    <s v="Pennsylvania"/>
    <n v="19013"/>
    <s v="East"/>
    <x v="686"/>
    <s v="Office Supplies"/>
    <s v="Art"/>
    <x v="686"/>
    <x v="791"/>
    <n v="2"/>
    <n v="0.2"/>
    <n v="0.59040000000000004"/>
  </r>
  <r>
    <n v="1255"/>
    <s v="CA-2017-144638"/>
    <x v="434"/>
    <d v="2017-03-14T00:00:00"/>
    <s v="Standard Class"/>
    <x v="414"/>
    <x v="414"/>
    <s v="Home Office"/>
    <s v="United States"/>
    <s v="Chester"/>
    <s v="Pennsylvania"/>
    <n v="19013"/>
    <s v="East"/>
    <x v="424"/>
    <s v="Technology"/>
    <s v="Phones"/>
    <x v="424"/>
    <x v="382"/>
    <n v="3"/>
    <n v="0.4"/>
    <n v="-8.3789999999999996"/>
  </r>
  <r>
    <n v="1256"/>
    <s v="CA-2017-144638"/>
    <x v="434"/>
    <d v="2017-03-14T00:00:00"/>
    <s v="Standard Class"/>
    <x v="414"/>
    <x v="414"/>
    <s v="Home Office"/>
    <s v="United States"/>
    <s v="Chester"/>
    <s v="Pennsylvania"/>
    <n v="19013"/>
    <s v="East"/>
    <x v="904"/>
    <s v="Furniture"/>
    <s v="Furnishings"/>
    <x v="896"/>
    <x v="1114"/>
    <n v="1"/>
    <n v="0.2"/>
    <n v="0.50219999999999998"/>
  </r>
  <r>
    <n v="1257"/>
    <s v="CA-2017-144638"/>
    <x v="434"/>
    <d v="2017-03-14T00:00:00"/>
    <s v="Standard Class"/>
    <x v="414"/>
    <x v="414"/>
    <s v="Home Office"/>
    <s v="United States"/>
    <s v="Chester"/>
    <s v="Pennsylvania"/>
    <n v="19013"/>
    <s v="East"/>
    <x v="905"/>
    <s v="Furniture"/>
    <s v="Furnishings"/>
    <x v="897"/>
    <x v="1115"/>
    <n v="2"/>
    <n v="0.2"/>
    <n v="11.516400000000001"/>
  </r>
  <r>
    <n v="1258"/>
    <s v="US-2016-168620"/>
    <x v="435"/>
    <d v="2016-12-28T00:00:00"/>
    <s v="Second Class"/>
    <x v="176"/>
    <x v="176"/>
    <s v="Home Office"/>
    <s v="United States"/>
    <s v="Charlotte"/>
    <s v="North Carolina"/>
    <n v="28205"/>
    <s v="South"/>
    <x v="582"/>
    <s v="Office Supplies"/>
    <s v="Binders"/>
    <x v="582"/>
    <x v="1116"/>
    <n v="3"/>
    <n v="0.7"/>
    <n v="-20.4468"/>
  </r>
  <r>
    <n v="1259"/>
    <s v="US-2016-168620"/>
    <x v="435"/>
    <d v="2016-12-28T00:00:00"/>
    <s v="Second Class"/>
    <x v="176"/>
    <x v="176"/>
    <s v="Home Office"/>
    <s v="United States"/>
    <s v="Charlotte"/>
    <s v="North Carolina"/>
    <n v="28205"/>
    <s v="South"/>
    <x v="906"/>
    <s v="Office Supplies"/>
    <s v="Storage"/>
    <x v="898"/>
    <x v="1117"/>
    <n v="3"/>
    <n v="0.2"/>
    <n v="-47.254199999999997"/>
  </r>
  <r>
    <n v="1260"/>
    <s v="US-2016-168620"/>
    <x v="435"/>
    <d v="2016-12-28T00:00:00"/>
    <s v="Second Class"/>
    <x v="176"/>
    <x v="176"/>
    <s v="Home Office"/>
    <s v="United States"/>
    <s v="Charlotte"/>
    <s v="North Carolina"/>
    <n v="28205"/>
    <s v="South"/>
    <x v="240"/>
    <s v="Technology"/>
    <s v="Accessories"/>
    <x v="241"/>
    <x v="1118"/>
    <n v="8"/>
    <n v="0.2"/>
    <n v="76.703999999999994"/>
  </r>
  <r>
    <n v="1261"/>
    <s v="CA-2017-117079"/>
    <x v="436"/>
    <d v="2017-10-27T00:00:00"/>
    <s v="Standard Class"/>
    <x v="415"/>
    <x v="415"/>
    <s v="Consumer"/>
    <s v="United States"/>
    <s v="Jacksonville"/>
    <s v="Florida"/>
    <n v="32216"/>
    <s v="South"/>
    <x v="907"/>
    <s v="Technology"/>
    <s v="Phones"/>
    <x v="899"/>
    <x v="1119"/>
    <n v="3"/>
    <n v="0.2"/>
    <n v="107.985"/>
  </r>
  <r>
    <n v="1262"/>
    <s v="US-2016-144393"/>
    <x v="99"/>
    <d v="2016-11-04T00:00:00"/>
    <s v="Standard Class"/>
    <x v="416"/>
    <x v="416"/>
    <s v="Corporate"/>
    <s v="United States"/>
    <s v="Greenville"/>
    <s v="North Carolina"/>
    <n v="27834"/>
    <s v="South"/>
    <x v="908"/>
    <s v="Office Supplies"/>
    <s v="Binders"/>
    <x v="900"/>
    <x v="1120"/>
    <n v="4"/>
    <n v="0.7"/>
    <n v="-14.0928"/>
  </r>
  <r>
    <n v="1263"/>
    <s v="CA-2017-105053"/>
    <x v="437"/>
    <d v="2017-07-09T00:00:00"/>
    <s v="Second Class"/>
    <x v="394"/>
    <x v="394"/>
    <s v="Consumer"/>
    <s v="United States"/>
    <s v="Long Beach"/>
    <s v="New York"/>
    <n v="11561"/>
    <s v="East"/>
    <x v="24"/>
    <s v="Office Supplies"/>
    <s v="Binders"/>
    <x v="24"/>
    <x v="1121"/>
    <n v="3"/>
    <n v="0.2"/>
    <n v="6.3335999999999997"/>
  </r>
  <r>
    <n v="1264"/>
    <s v="CA-2016-155992"/>
    <x v="393"/>
    <d v="2016-10-02T00:00:00"/>
    <s v="First Class"/>
    <x v="417"/>
    <x v="417"/>
    <s v="Consumer"/>
    <s v="United States"/>
    <s v="La Porte"/>
    <s v="Indiana"/>
    <n v="46350"/>
    <s v="Central"/>
    <x v="139"/>
    <s v="Technology"/>
    <s v="Phones"/>
    <x v="140"/>
    <x v="1122"/>
    <n v="2"/>
    <n v="0"/>
    <n v="18.873000000000001"/>
  </r>
  <r>
    <n v="1265"/>
    <s v="CA-2016-155992"/>
    <x v="393"/>
    <d v="2016-10-02T00:00:00"/>
    <s v="First Class"/>
    <x v="417"/>
    <x v="417"/>
    <s v="Consumer"/>
    <s v="United States"/>
    <s v="La Porte"/>
    <s v="Indiana"/>
    <n v="46350"/>
    <s v="Central"/>
    <x v="904"/>
    <s v="Furniture"/>
    <s v="Furnishings"/>
    <x v="896"/>
    <x v="1123"/>
    <n v="5"/>
    <n v="0"/>
    <n v="10.881"/>
  </r>
  <r>
    <n v="1266"/>
    <s v="CA-2017-110380"/>
    <x v="264"/>
    <d v="2017-09-07T00:00:00"/>
    <s v="Standard Class"/>
    <x v="418"/>
    <x v="418"/>
    <s v="Consumer"/>
    <s v="United States"/>
    <s v="San Francisco"/>
    <s v="California"/>
    <n v="94122"/>
    <s v="West"/>
    <x v="909"/>
    <s v="Office Supplies"/>
    <s v="Art"/>
    <x v="901"/>
    <x v="1124"/>
    <n v="3"/>
    <n v="0"/>
    <n v="1.7739"/>
  </r>
  <r>
    <n v="1267"/>
    <s v="US-2014-167738"/>
    <x v="163"/>
    <d v="2014-12-29T00:00:00"/>
    <s v="Standard Class"/>
    <x v="36"/>
    <x v="36"/>
    <s v="Corporate"/>
    <s v="United States"/>
    <s v="Los Angeles"/>
    <s v="California"/>
    <n v="90045"/>
    <s v="West"/>
    <x v="384"/>
    <s v="Office Supplies"/>
    <s v="Storage"/>
    <x v="385"/>
    <x v="1125"/>
    <n v="1"/>
    <n v="0"/>
    <n v="41.429400000000001"/>
  </r>
  <r>
    <n v="1268"/>
    <s v="US-2014-167738"/>
    <x v="163"/>
    <d v="2014-12-29T00:00:00"/>
    <s v="Standard Class"/>
    <x v="36"/>
    <x v="36"/>
    <s v="Corporate"/>
    <s v="United States"/>
    <s v="Los Angeles"/>
    <s v="California"/>
    <n v="90045"/>
    <s v="West"/>
    <x v="64"/>
    <s v="Furniture"/>
    <s v="Chairs"/>
    <x v="64"/>
    <x v="1126"/>
    <n v="6"/>
    <n v="0.2"/>
    <n v="18.266999999999999"/>
  </r>
  <r>
    <n v="1269"/>
    <s v="CA-2017-121412"/>
    <x v="397"/>
    <d v="2017-09-27T00:00:00"/>
    <s v="Standard Class"/>
    <x v="410"/>
    <x v="410"/>
    <s v="Corporate"/>
    <s v="United States"/>
    <s v="Louisville"/>
    <s v="Colorado"/>
    <n v="80027"/>
    <s v="West"/>
    <x v="390"/>
    <s v="Furniture"/>
    <s v="Furnishings"/>
    <x v="391"/>
    <x v="1127"/>
    <n v="3"/>
    <n v="0.2"/>
    <n v="3.6659999999999999"/>
  </r>
  <r>
    <n v="1270"/>
    <s v="CA-2017-100426"/>
    <x v="400"/>
    <d v="2017-06-08T00:00:00"/>
    <s v="Standard Class"/>
    <x v="419"/>
    <x v="419"/>
    <s v="Consumer"/>
    <s v="United States"/>
    <s v="Florence"/>
    <s v="Alabama"/>
    <n v="35630"/>
    <s v="South"/>
    <x v="910"/>
    <s v="Office Supplies"/>
    <s v="Paper"/>
    <x v="902"/>
    <x v="1128"/>
    <n v="2"/>
    <n v="0"/>
    <n v="5.6159999999999997"/>
  </r>
  <r>
    <n v="1271"/>
    <s v="US-2016-103646"/>
    <x v="438"/>
    <d v="2016-04-26T00:00:00"/>
    <s v="Standard Class"/>
    <x v="259"/>
    <x v="259"/>
    <s v="Corporate"/>
    <s v="United States"/>
    <s v="Chicago"/>
    <s v="Illinois"/>
    <n v="60623"/>
    <s v="Central"/>
    <x v="911"/>
    <s v="Office Supplies"/>
    <s v="Storage"/>
    <x v="903"/>
    <x v="1129"/>
    <n v="4"/>
    <n v="0.2"/>
    <n v="-12.792"/>
  </r>
  <r>
    <n v="1272"/>
    <s v="US-2016-103646"/>
    <x v="438"/>
    <d v="2016-04-26T00:00:00"/>
    <s v="Standard Class"/>
    <x v="259"/>
    <x v="259"/>
    <s v="Corporate"/>
    <s v="United States"/>
    <s v="Chicago"/>
    <s v="Illinois"/>
    <n v="60623"/>
    <s v="Central"/>
    <x v="723"/>
    <s v="Office Supplies"/>
    <s v="Appliances"/>
    <x v="722"/>
    <x v="1130"/>
    <n v="3"/>
    <n v="0.8"/>
    <n v="-126.8592"/>
  </r>
  <r>
    <n v="1273"/>
    <s v="US-2016-103646"/>
    <x v="438"/>
    <d v="2016-04-26T00:00:00"/>
    <s v="Standard Class"/>
    <x v="259"/>
    <x v="259"/>
    <s v="Corporate"/>
    <s v="United States"/>
    <s v="Chicago"/>
    <s v="Illinois"/>
    <n v="60623"/>
    <s v="Central"/>
    <x v="912"/>
    <s v="Office Supplies"/>
    <s v="Binders"/>
    <x v="904"/>
    <x v="1131"/>
    <n v="8"/>
    <n v="0.8"/>
    <n v="-67.272000000000006"/>
  </r>
  <r>
    <n v="1274"/>
    <s v="CA-2016-119186"/>
    <x v="439"/>
    <d v="2016-05-26T00:00:00"/>
    <s v="Same Day"/>
    <x v="384"/>
    <x v="384"/>
    <s v="Consumer"/>
    <s v="United States"/>
    <s v="Fort Worth"/>
    <s v="Texas"/>
    <n v="76106"/>
    <s v="Central"/>
    <x v="747"/>
    <s v="Office Supplies"/>
    <s v="Paper"/>
    <x v="745"/>
    <x v="559"/>
    <n v="2"/>
    <n v="0.2"/>
    <n v="3.6288"/>
  </r>
  <r>
    <n v="1275"/>
    <s v="CA-2016-119186"/>
    <x v="439"/>
    <d v="2016-05-26T00:00:00"/>
    <s v="Same Day"/>
    <x v="384"/>
    <x v="384"/>
    <s v="Consumer"/>
    <s v="United States"/>
    <s v="Fort Worth"/>
    <s v="Texas"/>
    <n v="76106"/>
    <s v="Central"/>
    <x v="913"/>
    <s v="Furniture"/>
    <s v="Chairs"/>
    <x v="905"/>
    <x v="1132"/>
    <n v="5"/>
    <n v="0.3"/>
    <n v="-88.784000000000006"/>
  </r>
  <r>
    <n v="1276"/>
    <s v="CA-2016-119186"/>
    <x v="439"/>
    <d v="2016-05-26T00:00:00"/>
    <s v="Same Day"/>
    <x v="384"/>
    <x v="384"/>
    <s v="Consumer"/>
    <s v="United States"/>
    <s v="Fort Worth"/>
    <s v="Texas"/>
    <n v="76106"/>
    <s v="Central"/>
    <x v="99"/>
    <s v="Office Supplies"/>
    <s v="Paper"/>
    <x v="99"/>
    <x v="642"/>
    <n v="3"/>
    <n v="0.2"/>
    <n v="5.2026000000000003"/>
  </r>
  <r>
    <n v="1277"/>
    <s v="CA-2016-119186"/>
    <x v="439"/>
    <d v="2016-05-26T00:00:00"/>
    <s v="Same Day"/>
    <x v="384"/>
    <x v="384"/>
    <s v="Consumer"/>
    <s v="United States"/>
    <s v="Fort Worth"/>
    <s v="Texas"/>
    <n v="76106"/>
    <s v="Central"/>
    <x v="914"/>
    <s v="Technology"/>
    <s v="Accessories"/>
    <x v="906"/>
    <x v="1133"/>
    <n v="1"/>
    <n v="0.2"/>
    <n v="-7.1990999999999996"/>
  </r>
  <r>
    <n v="1278"/>
    <s v="CA-2016-148698"/>
    <x v="440"/>
    <d v="2016-05-07T00:00:00"/>
    <s v="Standard Class"/>
    <x v="420"/>
    <x v="420"/>
    <s v="Consumer"/>
    <s v="United States"/>
    <s v="Houston"/>
    <s v="Texas"/>
    <n v="77070"/>
    <s v="Central"/>
    <x v="915"/>
    <s v="Office Supplies"/>
    <s v="Art"/>
    <x v="907"/>
    <x v="1134"/>
    <n v="3"/>
    <n v="0.2"/>
    <n v="5.3970000000000002"/>
  </r>
  <r>
    <n v="1279"/>
    <s v="CA-2014-163293"/>
    <x v="78"/>
    <d v="2014-09-11T00:00:00"/>
    <s v="First Class"/>
    <x v="346"/>
    <x v="346"/>
    <s v="Corporate"/>
    <s v="United States"/>
    <s v="Macon"/>
    <s v="Georgia"/>
    <n v="31204"/>
    <s v="South"/>
    <x v="916"/>
    <s v="Technology"/>
    <s v="Accessories"/>
    <x v="908"/>
    <x v="1135"/>
    <n v="3"/>
    <n v="0"/>
    <n v="12.8583"/>
  </r>
  <r>
    <n v="1280"/>
    <s v="CA-2014-163293"/>
    <x v="78"/>
    <d v="2014-09-11T00:00:00"/>
    <s v="First Class"/>
    <x v="346"/>
    <x v="346"/>
    <s v="Corporate"/>
    <s v="United States"/>
    <s v="Macon"/>
    <s v="Georgia"/>
    <n v="31204"/>
    <s v="South"/>
    <x v="917"/>
    <s v="Technology"/>
    <s v="Accessories"/>
    <x v="909"/>
    <x v="1136"/>
    <n v="4"/>
    <n v="0"/>
    <n v="30.1968"/>
  </r>
  <r>
    <n v="1281"/>
    <s v="CA-2016-160815"/>
    <x v="64"/>
    <d v="2016-09-06T00:00:00"/>
    <s v="First Class"/>
    <x v="309"/>
    <x v="309"/>
    <s v="Consumer"/>
    <s v="United States"/>
    <s v="Cedar Rapids"/>
    <s v="Iowa"/>
    <n v="52402"/>
    <s v="Central"/>
    <x v="918"/>
    <s v="Technology"/>
    <s v="Phones"/>
    <x v="910"/>
    <x v="1137"/>
    <n v="3"/>
    <n v="0"/>
    <n v="80.736000000000004"/>
  </r>
  <r>
    <n v="1282"/>
    <s v="CA-2017-122154"/>
    <x v="359"/>
    <d v="2017-04-11T00:00:00"/>
    <s v="First Class"/>
    <x v="193"/>
    <x v="193"/>
    <s v="Consumer"/>
    <s v="United States"/>
    <s v="Jacksonville"/>
    <s v="Florida"/>
    <n v="32216"/>
    <s v="South"/>
    <x v="919"/>
    <s v="Office Supplies"/>
    <s v="Labels"/>
    <x v="911"/>
    <x v="1138"/>
    <n v="3"/>
    <n v="0.2"/>
    <n v="4.9139999999999997"/>
  </r>
  <r>
    <n v="1283"/>
    <s v="CA-2017-122154"/>
    <x v="359"/>
    <d v="2017-04-11T00:00:00"/>
    <s v="First Class"/>
    <x v="193"/>
    <x v="193"/>
    <s v="Consumer"/>
    <s v="United States"/>
    <s v="Jacksonville"/>
    <s v="Florida"/>
    <n v="32216"/>
    <s v="South"/>
    <x v="920"/>
    <s v="Office Supplies"/>
    <s v="Binders"/>
    <x v="912"/>
    <x v="1139"/>
    <n v="1"/>
    <n v="0.7"/>
    <n v="-13.363"/>
  </r>
  <r>
    <n v="1284"/>
    <s v="CA-2017-122154"/>
    <x v="359"/>
    <d v="2017-04-11T00:00:00"/>
    <s v="First Class"/>
    <x v="193"/>
    <x v="193"/>
    <s v="Consumer"/>
    <s v="United States"/>
    <s v="Jacksonville"/>
    <s v="Florida"/>
    <n v="32216"/>
    <s v="South"/>
    <x v="921"/>
    <s v="Office Supplies"/>
    <s v="Paper"/>
    <x v="913"/>
    <x v="1140"/>
    <n v="3"/>
    <n v="0.2"/>
    <n v="88.073999999999998"/>
  </r>
  <r>
    <n v="1285"/>
    <s v="US-2015-149692"/>
    <x v="401"/>
    <d v="2015-12-12T00:00:00"/>
    <s v="Standard Class"/>
    <x v="147"/>
    <x v="147"/>
    <s v="Consumer"/>
    <s v="United States"/>
    <s v="Austin"/>
    <s v="Texas"/>
    <n v="78745"/>
    <s v="Central"/>
    <x v="922"/>
    <s v="Office Supplies"/>
    <s v="Binders"/>
    <x v="914"/>
    <x v="1141"/>
    <n v="7"/>
    <n v="0.8"/>
    <n v="-4.851"/>
  </r>
  <r>
    <n v="1286"/>
    <s v="CA-2016-119445"/>
    <x v="190"/>
    <d v="2016-07-03T00:00:00"/>
    <s v="Standard Class"/>
    <x v="421"/>
    <x v="421"/>
    <s v="Consumer"/>
    <s v="United States"/>
    <s v="Providence"/>
    <s v="Rhode Island"/>
    <n v="2908"/>
    <s v="East"/>
    <x v="383"/>
    <s v="Office Supplies"/>
    <s v="Storage"/>
    <x v="384"/>
    <x v="81"/>
    <n v="5"/>
    <n v="0"/>
    <n v="1.0429999999999999"/>
  </r>
  <r>
    <n v="1287"/>
    <s v="CA-2015-124268"/>
    <x v="433"/>
    <d v="2015-07-08T00:00:00"/>
    <s v="Standard Class"/>
    <x v="57"/>
    <x v="57"/>
    <s v="Home Office"/>
    <s v="United States"/>
    <s v="New York City"/>
    <s v="New York"/>
    <n v="10035"/>
    <s v="East"/>
    <x v="923"/>
    <s v="Office Supplies"/>
    <s v="Art"/>
    <x v="915"/>
    <x v="1142"/>
    <n v="3"/>
    <n v="0"/>
    <n v="4.4892000000000003"/>
  </r>
  <r>
    <n v="1288"/>
    <s v="CA-2016-154711"/>
    <x v="441"/>
    <d v="2016-11-26T00:00:00"/>
    <s v="Standard Class"/>
    <x v="422"/>
    <x v="422"/>
    <s v="Corporate"/>
    <s v="United States"/>
    <s v="New York City"/>
    <s v="New York"/>
    <n v="10009"/>
    <s v="East"/>
    <x v="63"/>
    <s v="Furniture"/>
    <s v="Furnishings"/>
    <x v="63"/>
    <x v="1143"/>
    <n v="2"/>
    <n v="0"/>
    <n v="11.166399999999999"/>
  </r>
  <r>
    <n v="1289"/>
    <s v="CA-2016-154711"/>
    <x v="441"/>
    <d v="2016-11-26T00:00:00"/>
    <s v="Standard Class"/>
    <x v="422"/>
    <x v="422"/>
    <s v="Corporate"/>
    <s v="United States"/>
    <s v="New York City"/>
    <s v="New York"/>
    <n v="10009"/>
    <s v="East"/>
    <x v="536"/>
    <s v="Office Supplies"/>
    <s v="Binders"/>
    <x v="536"/>
    <x v="848"/>
    <n v="4"/>
    <n v="0.2"/>
    <n v="4.1147999999999998"/>
  </r>
  <r>
    <n v="1290"/>
    <s v="CA-2016-154711"/>
    <x v="441"/>
    <d v="2016-11-26T00:00:00"/>
    <s v="Standard Class"/>
    <x v="422"/>
    <x v="422"/>
    <s v="Corporate"/>
    <s v="United States"/>
    <s v="New York City"/>
    <s v="New York"/>
    <n v="10009"/>
    <s v="East"/>
    <x v="924"/>
    <s v="Office Supplies"/>
    <s v="Art"/>
    <x v="916"/>
    <x v="1144"/>
    <n v="3"/>
    <n v="0"/>
    <n v="7.4951999999999996"/>
  </r>
  <r>
    <n v="1291"/>
    <s v="CA-2016-163384"/>
    <x v="338"/>
    <d v="2016-11-12T00:00:00"/>
    <s v="First Class"/>
    <x v="254"/>
    <x v="254"/>
    <s v="Home Office"/>
    <s v="United States"/>
    <s v="San Francisco"/>
    <s v="California"/>
    <n v="94122"/>
    <s v="West"/>
    <x v="925"/>
    <s v="Office Supplies"/>
    <s v="Binders"/>
    <x v="917"/>
    <x v="1145"/>
    <n v="4"/>
    <n v="0.2"/>
    <n v="4.4603999999999999"/>
  </r>
  <r>
    <n v="1292"/>
    <s v="CA-2016-163384"/>
    <x v="338"/>
    <d v="2016-11-12T00:00:00"/>
    <s v="First Class"/>
    <x v="254"/>
    <x v="254"/>
    <s v="Home Office"/>
    <s v="United States"/>
    <s v="San Francisco"/>
    <s v="California"/>
    <n v="94122"/>
    <s v="West"/>
    <x v="860"/>
    <s v="Office Supplies"/>
    <s v="Paper"/>
    <x v="854"/>
    <x v="56"/>
    <n v="5"/>
    <n v="0"/>
    <n v="15.552"/>
  </r>
  <r>
    <n v="1293"/>
    <s v="CA-2015-101707"/>
    <x v="375"/>
    <d v="2015-09-01T00:00:00"/>
    <s v="Standard Class"/>
    <x v="58"/>
    <x v="58"/>
    <s v="Consumer"/>
    <s v="United States"/>
    <s v="San Diego"/>
    <s v="California"/>
    <n v="92105"/>
    <s v="West"/>
    <x v="133"/>
    <s v="Office Supplies"/>
    <s v="Supplies"/>
    <x v="134"/>
    <x v="1146"/>
    <n v="3"/>
    <n v="0"/>
    <n v="9.2232000000000003"/>
  </r>
  <r>
    <n v="1294"/>
    <s v="CA-2015-101707"/>
    <x v="375"/>
    <d v="2015-09-01T00:00:00"/>
    <s v="Standard Class"/>
    <x v="58"/>
    <x v="58"/>
    <s v="Consumer"/>
    <s v="United States"/>
    <s v="San Diego"/>
    <s v="California"/>
    <n v="92105"/>
    <s v="West"/>
    <x v="926"/>
    <s v="Office Supplies"/>
    <s v="Paper"/>
    <x v="918"/>
    <x v="1147"/>
    <n v="5"/>
    <n v="0"/>
    <n v="52.531999999999996"/>
  </r>
  <r>
    <n v="1295"/>
    <s v="CA-2015-101707"/>
    <x v="375"/>
    <d v="2015-09-01T00:00:00"/>
    <s v="Standard Class"/>
    <x v="58"/>
    <x v="58"/>
    <s v="Consumer"/>
    <s v="United States"/>
    <s v="San Diego"/>
    <s v="California"/>
    <n v="92105"/>
    <s v="West"/>
    <x v="85"/>
    <s v="Office Supplies"/>
    <s v="Labels"/>
    <x v="85"/>
    <x v="1148"/>
    <n v="1"/>
    <n v="0"/>
    <n v="1.4783999999999999"/>
  </r>
  <r>
    <n v="1296"/>
    <s v="CA-2015-138898"/>
    <x v="442"/>
    <d v="2015-05-29T00:00:00"/>
    <s v="Standard Class"/>
    <x v="423"/>
    <x v="423"/>
    <s v="Consumer"/>
    <s v="United States"/>
    <s v="Pueblo"/>
    <s v="Colorado"/>
    <n v="81001"/>
    <s v="West"/>
    <x v="723"/>
    <s v="Office Supplies"/>
    <s v="Appliances"/>
    <x v="722"/>
    <x v="1149"/>
    <n v="13"/>
    <n v="0.2"/>
    <n v="84.572800000000001"/>
  </r>
  <r>
    <n v="1297"/>
    <s v="CA-2017-115427"/>
    <x v="247"/>
    <d v="2018-01-03T00:00:00"/>
    <s v="Standard Class"/>
    <x v="424"/>
    <x v="424"/>
    <s v="Corporate"/>
    <s v="United States"/>
    <s v="Fairfield"/>
    <s v="California"/>
    <n v="94533"/>
    <s v="West"/>
    <x v="530"/>
    <s v="Office Supplies"/>
    <s v="Binders"/>
    <x v="530"/>
    <x v="1150"/>
    <n v="2"/>
    <n v="0.2"/>
    <n v="4.5187999999999997"/>
  </r>
  <r>
    <n v="1298"/>
    <s v="CA-2017-115427"/>
    <x v="247"/>
    <d v="2018-01-03T00:00:00"/>
    <s v="Standard Class"/>
    <x v="424"/>
    <x v="424"/>
    <s v="Corporate"/>
    <s v="United States"/>
    <s v="Fairfield"/>
    <s v="California"/>
    <n v="94533"/>
    <s v="West"/>
    <x v="569"/>
    <s v="Office Supplies"/>
    <s v="Binders"/>
    <x v="919"/>
    <x v="1151"/>
    <n v="2"/>
    <n v="0.2"/>
    <n v="6.4749999999999996"/>
  </r>
  <r>
    <n v="1299"/>
    <s v="CA-2016-134425"/>
    <x v="16"/>
    <d v="2016-12-12T00:00:00"/>
    <s v="Second Class"/>
    <x v="425"/>
    <x v="425"/>
    <s v="Corporate"/>
    <s v="United States"/>
    <s v="Saint Paul"/>
    <s v="Minnesota"/>
    <n v="55106"/>
    <s v="Central"/>
    <x v="461"/>
    <s v="Technology"/>
    <s v="Phones"/>
    <x v="462"/>
    <x v="1152"/>
    <n v="5"/>
    <n v="0"/>
    <n v="2.2989999999999999"/>
  </r>
  <r>
    <n v="1300"/>
    <s v="CA-2015-121391"/>
    <x v="242"/>
    <d v="2015-10-07T00:00:00"/>
    <s v="First Class"/>
    <x v="397"/>
    <x v="397"/>
    <s v="Consumer"/>
    <s v="United States"/>
    <s v="San Francisco"/>
    <s v="California"/>
    <n v="94109"/>
    <s v="West"/>
    <x v="146"/>
    <s v="Office Supplies"/>
    <s v="Storage"/>
    <x v="147"/>
    <x v="1153"/>
    <n v="2"/>
    <n v="0"/>
    <n v="7.0095999999999998"/>
  </r>
  <r>
    <n v="1301"/>
    <s v="CA-2016-137043"/>
    <x v="443"/>
    <d v="2016-12-25T00:00:00"/>
    <s v="Second Class"/>
    <x v="95"/>
    <x v="95"/>
    <s v="Consumer"/>
    <s v="United States"/>
    <s v="Springfield"/>
    <s v="Virginia"/>
    <n v="22153"/>
    <s v="South"/>
    <x v="35"/>
    <s v="Furniture"/>
    <s v="Furnishings"/>
    <x v="35"/>
    <x v="1154"/>
    <n v="6"/>
    <n v="0"/>
    <n v="166.10040000000001"/>
  </r>
  <r>
    <n v="1302"/>
    <s v="CA-2016-137043"/>
    <x v="443"/>
    <d v="2016-12-25T00:00:00"/>
    <s v="Second Class"/>
    <x v="95"/>
    <x v="95"/>
    <s v="Consumer"/>
    <s v="United States"/>
    <s v="Springfield"/>
    <s v="Virginia"/>
    <n v="22153"/>
    <s v="South"/>
    <x v="35"/>
    <s v="Furniture"/>
    <s v="Furnishings"/>
    <x v="35"/>
    <x v="1155"/>
    <n v="3"/>
    <n v="0"/>
    <n v="83.050200000000004"/>
  </r>
  <r>
    <n v="1303"/>
    <s v="CA-2015-115847"/>
    <x v="444"/>
    <d v="2015-09-24T00:00:00"/>
    <s v="Second Class"/>
    <x v="426"/>
    <x v="426"/>
    <s v="Home Office"/>
    <s v="United States"/>
    <s v="Arlington"/>
    <s v="Virginia"/>
    <n v="22204"/>
    <s v="South"/>
    <x v="927"/>
    <s v="Furniture"/>
    <s v="Bookcases"/>
    <x v="920"/>
    <x v="1156"/>
    <n v="2"/>
    <n v="0"/>
    <n v="4.3372000000000002"/>
  </r>
  <r>
    <n v="1304"/>
    <s v="US-2017-126179"/>
    <x v="445"/>
    <d v="2017-07-07T00:00:00"/>
    <s v="Standard Class"/>
    <x v="427"/>
    <x v="427"/>
    <s v="Consumer"/>
    <s v="United States"/>
    <s v="Columbus"/>
    <s v="Georgia"/>
    <n v="31907"/>
    <s v="South"/>
    <x v="928"/>
    <s v="Furniture"/>
    <s v="Furnishings"/>
    <x v="921"/>
    <x v="1157"/>
    <n v="1"/>
    <n v="0"/>
    <n v="5.5176999999999996"/>
  </r>
  <r>
    <n v="1305"/>
    <s v="US-2017-126179"/>
    <x v="445"/>
    <d v="2017-07-07T00:00:00"/>
    <s v="Standard Class"/>
    <x v="427"/>
    <x v="427"/>
    <s v="Consumer"/>
    <s v="United States"/>
    <s v="Columbus"/>
    <s v="Georgia"/>
    <n v="31907"/>
    <s v="South"/>
    <x v="664"/>
    <s v="Technology"/>
    <s v="Phones"/>
    <x v="664"/>
    <x v="1158"/>
    <n v="3"/>
    <n v="0"/>
    <n v="77.751900000000006"/>
  </r>
  <r>
    <n v="1306"/>
    <s v="CA-2016-101966"/>
    <x v="216"/>
    <d v="2016-07-16T00:00:00"/>
    <s v="Second Class"/>
    <x v="298"/>
    <x v="298"/>
    <s v="Consumer"/>
    <s v="United States"/>
    <s v="Houston"/>
    <s v="Texas"/>
    <n v="77036"/>
    <s v="Central"/>
    <x v="929"/>
    <s v="Technology"/>
    <s v="Phones"/>
    <x v="922"/>
    <x v="1159"/>
    <n v="7"/>
    <n v="0.2"/>
    <n v="52.493000000000002"/>
  </r>
  <r>
    <n v="1307"/>
    <s v="CA-2016-141397"/>
    <x v="23"/>
    <d v="2016-06-21T00:00:00"/>
    <s v="First Class"/>
    <x v="116"/>
    <x v="116"/>
    <s v="Consumer"/>
    <s v="United States"/>
    <s v="Pasadena"/>
    <s v="California"/>
    <n v="91104"/>
    <s v="West"/>
    <x v="481"/>
    <s v="Office Supplies"/>
    <s v="Paper"/>
    <x v="482"/>
    <x v="1160"/>
    <n v="7"/>
    <n v="0"/>
    <n v="22.444800000000001"/>
  </r>
  <r>
    <n v="1308"/>
    <s v="CA-2016-141397"/>
    <x v="23"/>
    <d v="2016-06-21T00:00:00"/>
    <s v="First Class"/>
    <x v="116"/>
    <x v="116"/>
    <s v="Consumer"/>
    <s v="United States"/>
    <s v="Pasadena"/>
    <s v="California"/>
    <n v="91104"/>
    <s v="West"/>
    <x v="777"/>
    <s v="Office Supplies"/>
    <s v="Binders"/>
    <x v="776"/>
    <x v="1161"/>
    <n v="3"/>
    <n v="0.2"/>
    <n v="6.4206000000000003"/>
  </r>
  <r>
    <n v="1309"/>
    <s v="CA-2016-141397"/>
    <x v="23"/>
    <d v="2016-06-21T00:00:00"/>
    <s v="First Class"/>
    <x v="116"/>
    <x v="116"/>
    <s v="Consumer"/>
    <s v="United States"/>
    <s v="Pasadena"/>
    <s v="California"/>
    <n v="91104"/>
    <s v="West"/>
    <x v="930"/>
    <s v="Office Supplies"/>
    <s v="Appliances"/>
    <x v="923"/>
    <x v="1162"/>
    <n v="2"/>
    <n v="0"/>
    <n v="5.6627999999999998"/>
  </r>
  <r>
    <n v="1310"/>
    <s v="CA-2016-141397"/>
    <x v="23"/>
    <d v="2016-06-21T00:00:00"/>
    <s v="First Class"/>
    <x v="116"/>
    <x v="116"/>
    <s v="Consumer"/>
    <s v="United States"/>
    <s v="Pasadena"/>
    <s v="California"/>
    <n v="91104"/>
    <s v="West"/>
    <x v="398"/>
    <s v="Office Supplies"/>
    <s v="Storage"/>
    <x v="399"/>
    <x v="424"/>
    <n v="3"/>
    <n v="0"/>
    <n v="9.7164000000000001"/>
  </r>
  <r>
    <n v="1311"/>
    <s v="CA-2016-141397"/>
    <x v="23"/>
    <d v="2016-06-21T00:00:00"/>
    <s v="First Class"/>
    <x v="116"/>
    <x v="116"/>
    <s v="Consumer"/>
    <s v="United States"/>
    <s v="Pasadena"/>
    <s v="California"/>
    <n v="91104"/>
    <s v="West"/>
    <x v="931"/>
    <s v="Furniture"/>
    <s v="Chairs"/>
    <x v="924"/>
    <x v="224"/>
    <n v="2"/>
    <n v="0.2"/>
    <n v="-8.0784000000000002"/>
  </r>
  <r>
    <n v="1312"/>
    <s v="CA-2016-141082"/>
    <x v="10"/>
    <d v="2016-12-13T00:00:00"/>
    <s v="Standard Class"/>
    <x v="248"/>
    <x v="248"/>
    <s v="Consumer"/>
    <s v="United States"/>
    <s v="Lawrence"/>
    <s v="Massachusetts"/>
    <n v="1841"/>
    <s v="East"/>
    <x v="932"/>
    <s v="Office Supplies"/>
    <s v="Labels"/>
    <x v="925"/>
    <x v="1163"/>
    <n v="1"/>
    <n v="0"/>
    <n v="1.7343"/>
  </r>
  <r>
    <n v="1313"/>
    <s v="CA-2016-141082"/>
    <x v="10"/>
    <d v="2016-12-13T00:00:00"/>
    <s v="Standard Class"/>
    <x v="248"/>
    <x v="248"/>
    <s v="Consumer"/>
    <s v="United States"/>
    <s v="Lawrence"/>
    <s v="Massachusetts"/>
    <n v="1841"/>
    <s v="East"/>
    <x v="933"/>
    <s v="Office Supplies"/>
    <s v="Labels"/>
    <x v="926"/>
    <x v="1164"/>
    <n v="4"/>
    <n v="0"/>
    <n v="56.175199999999997"/>
  </r>
  <r>
    <n v="1314"/>
    <s v="US-2016-134488"/>
    <x v="446"/>
    <d v="2016-10-01T00:00:00"/>
    <s v="Standard Class"/>
    <x v="7"/>
    <x v="7"/>
    <s v="Consumer"/>
    <s v="United States"/>
    <s v="Columbus"/>
    <s v="Ohio"/>
    <n v="43229"/>
    <s v="East"/>
    <x v="637"/>
    <s v="Furniture"/>
    <s v="Chairs"/>
    <x v="637"/>
    <x v="1165"/>
    <n v="2"/>
    <n v="0.3"/>
    <n v="-13.317600000000001"/>
  </r>
  <r>
    <n v="1315"/>
    <s v="CA-2016-145919"/>
    <x v="122"/>
    <d v="2016-12-23T00:00:00"/>
    <s v="Standard Class"/>
    <x v="428"/>
    <x v="428"/>
    <s v="Corporate"/>
    <s v="United States"/>
    <s v="Los Angeles"/>
    <s v="California"/>
    <n v="90032"/>
    <s v="West"/>
    <x v="934"/>
    <s v="Office Supplies"/>
    <s v="Paper"/>
    <x v="927"/>
    <x v="783"/>
    <n v="6"/>
    <n v="0"/>
    <n v="18.662400000000002"/>
  </r>
  <r>
    <n v="1316"/>
    <s v="CA-2016-145919"/>
    <x v="122"/>
    <d v="2016-12-23T00:00:00"/>
    <s v="Standard Class"/>
    <x v="428"/>
    <x v="428"/>
    <s v="Corporate"/>
    <s v="United States"/>
    <s v="Los Angeles"/>
    <s v="California"/>
    <n v="90032"/>
    <s v="West"/>
    <x v="935"/>
    <s v="Furniture"/>
    <s v="Furnishings"/>
    <x v="928"/>
    <x v="1166"/>
    <n v="8"/>
    <n v="0"/>
    <n v="62.505600000000001"/>
  </r>
  <r>
    <n v="1317"/>
    <s v="CA-2016-145919"/>
    <x v="122"/>
    <d v="2016-12-23T00:00:00"/>
    <s v="Standard Class"/>
    <x v="428"/>
    <x v="428"/>
    <s v="Corporate"/>
    <s v="United States"/>
    <s v="Los Angeles"/>
    <s v="California"/>
    <n v="90032"/>
    <s v="West"/>
    <x v="413"/>
    <s v="Office Supplies"/>
    <s v="Supplies"/>
    <x v="413"/>
    <x v="1167"/>
    <n v="5"/>
    <n v="0"/>
    <n v="28.965"/>
  </r>
  <r>
    <n v="1318"/>
    <s v="CA-2017-157651"/>
    <x v="389"/>
    <d v="2017-12-14T00:00:00"/>
    <s v="Standard Class"/>
    <x v="66"/>
    <x v="66"/>
    <s v="Consumer"/>
    <s v="United States"/>
    <s v="Philadelphia"/>
    <s v="Pennsylvania"/>
    <n v="19120"/>
    <s v="East"/>
    <x v="936"/>
    <s v="Technology"/>
    <s v="Accessories"/>
    <x v="929"/>
    <x v="1168"/>
    <n v="1"/>
    <n v="0.2"/>
    <n v="3.3725000000000001"/>
  </r>
  <r>
    <n v="1319"/>
    <s v="CA-2014-160773"/>
    <x v="268"/>
    <d v="2014-07-05T00:00:00"/>
    <s v="Standard Class"/>
    <x v="429"/>
    <x v="429"/>
    <s v="Corporate"/>
    <s v="United States"/>
    <s v="Deltona"/>
    <s v="Florida"/>
    <n v="32725"/>
    <s v="South"/>
    <x v="907"/>
    <s v="Technology"/>
    <s v="Phones"/>
    <x v="899"/>
    <x v="1169"/>
    <n v="2"/>
    <n v="0.2"/>
    <n v="71.989999999999995"/>
  </r>
  <r>
    <n v="1320"/>
    <s v="CA-2014-160773"/>
    <x v="268"/>
    <d v="2014-07-05T00:00:00"/>
    <s v="Standard Class"/>
    <x v="429"/>
    <x v="429"/>
    <s v="Corporate"/>
    <s v="United States"/>
    <s v="Deltona"/>
    <s v="Florida"/>
    <n v="32725"/>
    <s v="South"/>
    <x v="614"/>
    <s v="Office Supplies"/>
    <s v="Binders"/>
    <x v="614"/>
    <x v="1170"/>
    <n v="6"/>
    <n v="0.7"/>
    <n v="-3.6288"/>
  </r>
  <r>
    <n v="1321"/>
    <s v="CA-2017-167703"/>
    <x v="447"/>
    <d v="2017-02-08T00:00:00"/>
    <s v="Standard Class"/>
    <x v="430"/>
    <x v="430"/>
    <s v="Consumer"/>
    <s v="United States"/>
    <s v="Cincinnati"/>
    <s v="Ohio"/>
    <n v="45231"/>
    <s v="East"/>
    <x v="699"/>
    <s v="Office Supplies"/>
    <s v="Binders"/>
    <x v="699"/>
    <x v="1171"/>
    <n v="3"/>
    <n v="0.7"/>
    <n v="-4.1832000000000003"/>
  </r>
  <r>
    <n v="1322"/>
    <s v="CA-2017-167703"/>
    <x v="447"/>
    <d v="2017-02-08T00:00:00"/>
    <s v="Standard Class"/>
    <x v="430"/>
    <x v="430"/>
    <s v="Consumer"/>
    <s v="United States"/>
    <s v="Cincinnati"/>
    <s v="Ohio"/>
    <n v="45231"/>
    <s v="East"/>
    <x v="518"/>
    <s v="Office Supplies"/>
    <s v="Storage"/>
    <x v="518"/>
    <x v="1172"/>
    <n v="2"/>
    <n v="0.2"/>
    <n v="35.694000000000003"/>
  </r>
  <r>
    <n v="1323"/>
    <s v="CA-2017-121804"/>
    <x v="448"/>
    <d v="2017-03-08T00:00:00"/>
    <s v="Standard Class"/>
    <x v="431"/>
    <x v="431"/>
    <s v="Consumer"/>
    <s v="United States"/>
    <s v="Murray"/>
    <s v="Kentucky"/>
    <n v="42071"/>
    <s v="South"/>
    <x v="937"/>
    <s v="Office Supplies"/>
    <s v="Appliances"/>
    <x v="930"/>
    <x v="1173"/>
    <n v="5"/>
    <n v="0"/>
    <n v="19.655999999999999"/>
  </r>
  <r>
    <n v="1324"/>
    <s v="CA-2017-162635"/>
    <x v="449"/>
    <d v="2017-10-10T00:00:00"/>
    <s v="First Class"/>
    <x v="432"/>
    <x v="432"/>
    <s v="Consumer"/>
    <s v="United States"/>
    <s v="Wilmington"/>
    <s v="North Carolina"/>
    <n v="28403"/>
    <s v="South"/>
    <x v="938"/>
    <s v="Office Supplies"/>
    <s v="Paper"/>
    <x v="931"/>
    <x v="1174"/>
    <n v="4"/>
    <n v="0.2"/>
    <n v="3.5152000000000001"/>
  </r>
  <r>
    <n v="1325"/>
    <s v="CA-2014-107153"/>
    <x v="450"/>
    <d v="2014-10-03T00:00:00"/>
    <s v="Standard Class"/>
    <x v="433"/>
    <x v="433"/>
    <s v="Corporate"/>
    <s v="United States"/>
    <s v="Lawrence"/>
    <s v="Massachusetts"/>
    <n v="1841"/>
    <s v="East"/>
    <x v="421"/>
    <s v="Office Supplies"/>
    <s v="Storage"/>
    <x v="421"/>
    <x v="193"/>
    <n v="3"/>
    <n v="0"/>
    <n v="12.4902"/>
  </r>
  <r>
    <n v="1326"/>
    <s v="US-2014-117058"/>
    <x v="279"/>
    <d v="2014-05-30T00:00:00"/>
    <s v="First Class"/>
    <x v="97"/>
    <x v="97"/>
    <s v="Consumer"/>
    <s v="United States"/>
    <s v="Chicago"/>
    <s v="Illinois"/>
    <n v="60653"/>
    <s v="Central"/>
    <x v="939"/>
    <s v="Office Supplies"/>
    <s v="Binders"/>
    <x v="932"/>
    <x v="45"/>
    <n v="6"/>
    <n v="0.8"/>
    <n v="-30.555"/>
  </r>
  <r>
    <n v="1327"/>
    <s v="CA-2015-120439"/>
    <x v="451"/>
    <d v="2015-06-18T00:00:00"/>
    <s v="Standard Class"/>
    <x v="57"/>
    <x v="57"/>
    <s v="Home Office"/>
    <s v="United States"/>
    <s v="Philadelphia"/>
    <s v="Pennsylvania"/>
    <n v="19120"/>
    <s v="East"/>
    <x v="882"/>
    <s v="Furniture"/>
    <s v="Furnishings"/>
    <x v="876"/>
    <x v="1175"/>
    <n v="6"/>
    <n v="0.2"/>
    <n v="5.1071999999999997"/>
  </r>
  <r>
    <n v="1328"/>
    <s v="CA-2016-128258"/>
    <x v="452"/>
    <d v="2016-04-01T00:00:00"/>
    <s v="First Class"/>
    <x v="434"/>
    <x v="434"/>
    <s v="Corporate"/>
    <s v="United States"/>
    <s v="Norwich"/>
    <s v="Connecticut"/>
    <n v="6360"/>
    <s v="East"/>
    <x v="752"/>
    <s v="Office Supplies"/>
    <s v="Paper"/>
    <x v="750"/>
    <x v="1176"/>
    <n v="1"/>
    <n v="0"/>
    <n v="5.5566000000000004"/>
  </r>
  <r>
    <n v="1329"/>
    <s v="CA-2017-106033"/>
    <x v="453"/>
    <d v="2017-10-18T00:00:00"/>
    <s v="Second Class"/>
    <x v="435"/>
    <x v="435"/>
    <s v="Home Office"/>
    <s v="United States"/>
    <s v="San Francisco"/>
    <s v="California"/>
    <n v="94110"/>
    <s v="West"/>
    <x v="940"/>
    <s v="Office Supplies"/>
    <s v="Art"/>
    <x v="933"/>
    <x v="1177"/>
    <n v="4"/>
    <n v="0"/>
    <n v="26.376000000000001"/>
  </r>
  <r>
    <n v="1330"/>
    <s v="CA-2016-142762"/>
    <x v="454"/>
    <d v="2016-05-27T00:00:00"/>
    <s v="Standard Class"/>
    <x v="436"/>
    <x v="436"/>
    <s v="Consumer"/>
    <s v="United States"/>
    <s v="San Francisco"/>
    <s v="California"/>
    <n v="94109"/>
    <s v="West"/>
    <x v="893"/>
    <s v="Furniture"/>
    <s v="Furnishings"/>
    <x v="886"/>
    <x v="1178"/>
    <n v="3"/>
    <n v="0"/>
    <n v="16.302"/>
  </r>
  <r>
    <n v="1331"/>
    <s v="CA-2017-127705"/>
    <x v="455"/>
    <d v="2017-06-06T00:00:00"/>
    <s v="Standard Class"/>
    <x v="437"/>
    <x v="437"/>
    <s v="Home Office"/>
    <s v="United States"/>
    <s v="Lorain"/>
    <s v="Ohio"/>
    <n v="44052"/>
    <s v="East"/>
    <x v="500"/>
    <s v="Technology"/>
    <s v="Phones"/>
    <x v="500"/>
    <x v="1179"/>
    <n v="1"/>
    <n v="0.4"/>
    <n v="-0.64349999999999996"/>
  </r>
  <r>
    <n v="1332"/>
    <s v="CA-2017-127705"/>
    <x v="455"/>
    <d v="2017-06-06T00:00:00"/>
    <s v="Standard Class"/>
    <x v="437"/>
    <x v="437"/>
    <s v="Home Office"/>
    <s v="United States"/>
    <s v="Lorain"/>
    <s v="Ohio"/>
    <n v="44052"/>
    <s v="East"/>
    <x v="456"/>
    <s v="Office Supplies"/>
    <s v="Storage"/>
    <x v="457"/>
    <x v="1180"/>
    <n v="2"/>
    <n v="0.2"/>
    <n v="2.4009999999999998"/>
  </r>
  <r>
    <n v="1333"/>
    <s v="CA-2014-122567"/>
    <x v="456"/>
    <d v="2014-02-21T00:00:00"/>
    <s v="Standard Class"/>
    <x v="438"/>
    <x v="438"/>
    <s v="Consumer"/>
    <s v="United States"/>
    <s v="Dallas"/>
    <s v="Texas"/>
    <n v="75220"/>
    <s v="Central"/>
    <x v="751"/>
    <s v="Office Supplies"/>
    <s v="Binders"/>
    <x v="749"/>
    <x v="879"/>
    <n v="3"/>
    <n v="0.8"/>
    <n v="-1.728"/>
  </r>
  <r>
    <n v="1334"/>
    <s v="CA-2014-122567"/>
    <x v="456"/>
    <d v="2014-02-21T00:00:00"/>
    <s v="Standard Class"/>
    <x v="438"/>
    <x v="438"/>
    <s v="Consumer"/>
    <s v="United States"/>
    <s v="Dallas"/>
    <s v="Texas"/>
    <n v="75220"/>
    <s v="Central"/>
    <x v="941"/>
    <s v="Office Supplies"/>
    <s v="Appliances"/>
    <x v="934"/>
    <x v="1181"/>
    <n v="2"/>
    <n v="0.8"/>
    <n v="-13.93"/>
  </r>
  <r>
    <n v="1335"/>
    <s v="CA-2014-121664"/>
    <x v="457"/>
    <d v="2014-05-10T00:00:00"/>
    <s v="Standard Class"/>
    <x v="6"/>
    <x v="6"/>
    <s v="Home Office"/>
    <s v="United States"/>
    <s v="Los Angeles"/>
    <s v="California"/>
    <n v="90049"/>
    <s v="West"/>
    <x v="715"/>
    <s v="Office Supplies"/>
    <s v="Binders"/>
    <x v="714"/>
    <x v="1182"/>
    <n v="8"/>
    <n v="0.2"/>
    <n v="52.776000000000003"/>
  </r>
  <r>
    <n v="1336"/>
    <s v="CA-2016-122133"/>
    <x v="458"/>
    <d v="2016-05-23T00:00:00"/>
    <s v="Standard Class"/>
    <x v="439"/>
    <x v="439"/>
    <s v="Consumer"/>
    <s v="United States"/>
    <s v="Middletown"/>
    <s v="Connecticut"/>
    <n v="6457"/>
    <s v="East"/>
    <x v="942"/>
    <s v="Office Supplies"/>
    <s v="Storage"/>
    <x v="935"/>
    <x v="1183"/>
    <n v="4"/>
    <n v="0"/>
    <n v="0"/>
  </r>
  <r>
    <n v="1337"/>
    <s v="US-2017-123281"/>
    <x v="459"/>
    <d v="2017-04-07T00:00:00"/>
    <s v="Standard Class"/>
    <x v="440"/>
    <x v="440"/>
    <s v="Consumer"/>
    <s v="United States"/>
    <s v="Los Angeles"/>
    <s v="California"/>
    <n v="90008"/>
    <s v="West"/>
    <x v="904"/>
    <s v="Furniture"/>
    <s v="Furnishings"/>
    <x v="896"/>
    <x v="1184"/>
    <n v="3"/>
    <n v="0"/>
    <n v="6.5286"/>
  </r>
  <r>
    <n v="1338"/>
    <s v="CA-2017-100524"/>
    <x v="185"/>
    <d v="2017-04-02T00:00:00"/>
    <s v="Second Class"/>
    <x v="441"/>
    <x v="441"/>
    <s v="Consumer"/>
    <s v="United States"/>
    <s v="New York City"/>
    <s v="New York"/>
    <n v="10011"/>
    <s v="East"/>
    <x v="943"/>
    <s v="Furniture"/>
    <s v="Furnishings"/>
    <x v="936"/>
    <x v="1185"/>
    <n v="2"/>
    <n v="0"/>
    <n v="8.0405999999999995"/>
  </r>
  <r>
    <n v="1339"/>
    <s v="CA-2017-100524"/>
    <x v="185"/>
    <d v="2017-04-02T00:00:00"/>
    <s v="Second Class"/>
    <x v="441"/>
    <x v="441"/>
    <s v="Consumer"/>
    <s v="United States"/>
    <s v="New York City"/>
    <s v="New York"/>
    <n v="10011"/>
    <s v="East"/>
    <x v="944"/>
    <s v="Technology"/>
    <s v="Phones"/>
    <x v="937"/>
    <x v="1186"/>
    <n v="3"/>
    <n v="0"/>
    <n v="176.17080000000001"/>
  </r>
  <r>
    <n v="1340"/>
    <s v="CA-2017-100524"/>
    <x v="185"/>
    <d v="2017-04-02T00:00:00"/>
    <s v="Second Class"/>
    <x v="441"/>
    <x v="441"/>
    <s v="Consumer"/>
    <s v="United States"/>
    <s v="New York City"/>
    <s v="New York"/>
    <n v="10011"/>
    <s v="East"/>
    <x v="945"/>
    <s v="Office Supplies"/>
    <s v="Paper"/>
    <x v="938"/>
    <x v="1187"/>
    <n v="8"/>
    <n v="0"/>
    <n v="36.019199999999998"/>
  </r>
  <r>
    <n v="1341"/>
    <s v="CA-2017-113481"/>
    <x v="460"/>
    <d v="2017-01-04T00:00:00"/>
    <s v="First Class"/>
    <x v="442"/>
    <x v="442"/>
    <s v="Corporate"/>
    <s v="United States"/>
    <s v="Jacksonville"/>
    <s v="North Carolina"/>
    <n v="28540"/>
    <s v="South"/>
    <x v="946"/>
    <s v="Technology"/>
    <s v="Machines"/>
    <x v="939"/>
    <x v="1188"/>
    <n v="2"/>
    <n v="0.5"/>
    <n v="-27.827999999999999"/>
  </r>
  <r>
    <n v="1342"/>
    <s v="CA-2017-113481"/>
    <x v="460"/>
    <d v="2017-01-04T00:00:00"/>
    <s v="First Class"/>
    <x v="442"/>
    <x v="442"/>
    <s v="Corporate"/>
    <s v="United States"/>
    <s v="Jacksonville"/>
    <s v="North Carolina"/>
    <n v="28540"/>
    <s v="South"/>
    <x v="864"/>
    <s v="Office Supplies"/>
    <s v="Binders"/>
    <x v="858"/>
    <x v="1189"/>
    <n v="5"/>
    <n v="0.7"/>
    <n v="-12.528"/>
  </r>
  <r>
    <n v="1343"/>
    <s v="CA-2017-113481"/>
    <x v="460"/>
    <d v="2017-01-04T00:00:00"/>
    <s v="First Class"/>
    <x v="442"/>
    <x v="442"/>
    <s v="Corporate"/>
    <s v="United States"/>
    <s v="Jacksonville"/>
    <s v="North Carolina"/>
    <n v="28540"/>
    <s v="South"/>
    <x v="27"/>
    <s v="Office Supplies"/>
    <s v="Binders"/>
    <x v="27"/>
    <x v="1190"/>
    <n v="6"/>
    <n v="0.7"/>
    <n v="-21.159600000000001"/>
  </r>
  <r>
    <n v="1344"/>
    <s v="CA-2015-131758"/>
    <x v="71"/>
    <d v="2015-06-01T00:00:00"/>
    <s v="Standard Class"/>
    <x v="41"/>
    <x v="41"/>
    <s v="Consumer"/>
    <s v="United States"/>
    <s v="Freeport"/>
    <s v="New York"/>
    <n v="11520"/>
    <s v="East"/>
    <x v="947"/>
    <s v="Office Supplies"/>
    <s v="Art"/>
    <x v="940"/>
    <x v="1191"/>
    <n v="3"/>
    <n v="0"/>
    <n v="14.346"/>
  </r>
  <r>
    <n v="1345"/>
    <s v="CA-2015-131758"/>
    <x v="71"/>
    <d v="2015-06-01T00:00:00"/>
    <s v="Standard Class"/>
    <x v="41"/>
    <x v="41"/>
    <s v="Consumer"/>
    <s v="United States"/>
    <s v="Freeport"/>
    <s v="New York"/>
    <n v="11520"/>
    <s v="East"/>
    <x v="948"/>
    <s v="Office Supplies"/>
    <s v="Labels"/>
    <x v="941"/>
    <x v="1192"/>
    <n v="5"/>
    <n v="0"/>
    <n v="6.0030000000000001"/>
  </r>
  <r>
    <n v="1346"/>
    <s v="CA-2014-118339"/>
    <x v="461"/>
    <d v="2014-03-24T00:00:00"/>
    <s v="Standard Class"/>
    <x v="202"/>
    <x v="202"/>
    <s v="Consumer"/>
    <s v="United States"/>
    <s v="Lakeville"/>
    <s v="Minnesota"/>
    <n v="55044"/>
    <s v="Central"/>
    <x v="589"/>
    <s v="Office Supplies"/>
    <s v="Appliances"/>
    <x v="589"/>
    <x v="1193"/>
    <n v="2"/>
    <n v="0"/>
    <n v="36.574199999999998"/>
  </r>
  <r>
    <n v="1347"/>
    <s v="CA-2014-118339"/>
    <x v="461"/>
    <d v="2014-03-24T00:00:00"/>
    <s v="Standard Class"/>
    <x v="202"/>
    <x v="202"/>
    <s v="Consumer"/>
    <s v="United States"/>
    <s v="Lakeville"/>
    <s v="Minnesota"/>
    <n v="55044"/>
    <s v="Central"/>
    <x v="949"/>
    <s v="Office Supplies"/>
    <s v="Paper"/>
    <x v="942"/>
    <x v="1194"/>
    <n v="7"/>
    <n v="0"/>
    <n v="23.59"/>
  </r>
  <r>
    <n v="1348"/>
    <s v="CA-2014-118339"/>
    <x v="461"/>
    <d v="2014-03-24T00:00:00"/>
    <s v="Standard Class"/>
    <x v="202"/>
    <x v="202"/>
    <s v="Consumer"/>
    <s v="United States"/>
    <s v="Lakeville"/>
    <s v="Minnesota"/>
    <n v="55044"/>
    <s v="Central"/>
    <x v="950"/>
    <s v="Office Supplies"/>
    <s v="Art"/>
    <x v="943"/>
    <x v="1195"/>
    <n v="6"/>
    <n v="0"/>
    <n v="5.7072000000000003"/>
  </r>
  <r>
    <n v="1349"/>
    <s v="CA-2014-118339"/>
    <x v="461"/>
    <d v="2014-03-24T00:00:00"/>
    <s v="Standard Class"/>
    <x v="202"/>
    <x v="202"/>
    <s v="Consumer"/>
    <s v="United States"/>
    <s v="Lakeville"/>
    <s v="Minnesota"/>
    <n v="55044"/>
    <s v="Central"/>
    <x v="951"/>
    <s v="Office Supplies"/>
    <s v="Binders"/>
    <x v="944"/>
    <x v="1196"/>
    <n v="10"/>
    <n v="0"/>
    <n v="25.097999999999999"/>
  </r>
  <r>
    <n v="1350"/>
    <s v="CA-2014-118339"/>
    <x v="461"/>
    <d v="2014-03-24T00:00:00"/>
    <s v="Standard Class"/>
    <x v="202"/>
    <x v="202"/>
    <s v="Consumer"/>
    <s v="United States"/>
    <s v="Lakeville"/>
    <s v="Minnesota"/>
    <n v="55044"/>
    <s v="Central"/>
    <x v="952"/>
    <s v="Office Supplies"/>
    <s v="Binders"/>
    <x v="945"/>
    <x v="1197"/>
    <n v="6"/>
    <n v="0"/>
    <n v="17.2224"/>
  </r>
  <r>
    <n v="1351"/>
    <s v="CA-2014-153976"/>
    <x v="462"/>
    <d v="2014-10-08T00:00:00"/>
    <s v="Second Class"/>
    <x v="443"/>
    <x v="443"/>
    <s v="Consumer"/>
    <s v="United States"/>
    <s v="Evanston"/>
    <s v="Illinois"/>
    <n v="60201"/>
    <s v="Central"/>
    <x v="812"/>
    <s v="Furniture"/>
    <s v="Chairs"/>
    <x v="809"/>
    <x v="1198"/>
    <n v="3"/>
    <n v="0.3"/>
    <n v="-70.104299999999995"/>
  </r>
  <r>
    <n v="1352"/>
    <s v="CA-2016-162901"/>
    <x v="463"/>
    <d v="2016-03-31T00:00:00"/>
    <s v="First Class"/>
    <x v="442"/>
    <x v="442"/>
    <s v="Corporate"/>
    <s v="United States"/>
    <s v="Arlington"/>
    <s v="Virginia"/>
    <n v="22204"/>
    <s v="South"/>
    <x v="953"/>
    <s v="Office Supplies"/>
    <s v="Storage"/>
    <x v="946"/>
    <x v="809"/>
    <n v="2"/>
    <n v="0"/>
    <n v="7.85"/>
  </r>
  <r>
    <n v="1353"/>
    <s v="CA-2017-162978"/>
    <x v="464"/>
    <d v="2017-05-09T00:00:00"/>
    <s v="Standard Class"/>
    <x v="352"/>
    <x v="352"/>
    <s v="Corporate"/>
    <s v="United States"/>
    <s v="San Francisco"/>
    <s v="California"/>
    <n v="94109"/>
    <s v="West"/>
    <x v="521"/>
    <s v="Technology"/>
    <s v="Phones"/>
    <x v="521"/>
    <x v="1199"/>
    <n v="5"/>
    <n v="0.2"/>
    <n v="20.695499999999999"/>
  </r>
  <r>
    <n v="1354"/>
    <s v="CA-2017-162978"/>
    <x v="464"/>
    <d v="2017-05-09T00:00:00"/>
    <s v="Standard Class"/>
    <x v="352"/>
    <x v="352"/>
    <s v="Corporate"/>
    <s v="United States"/>
    <s v="San Francisco"/>
    <s v="California"/>
    <n v="94109"/>
    <s v="West"/>
    <x v="707"/>
    <s v="Office Supplies"/>
    <s v="Paper"/>
    <x v="706"/>
    <x v="1200"/>
    <n v="3"/>
    <n v="0"/>
    <n v="8.4527999999999999"/>
  </r>
  <r>
    <n v="1355"/>
    <s v="CA-2017-162978"/>
    <x v="464"/>
    <d v="2017-05-09T00:00:00"/>
    <s v="Standard Class"/>
    <x v="352"/>
    <x v="352"/>
    <s v="Corporate"/>
    <s v="United States"/>
    <s v="San Francisco"/>
    <s v="California"/>
    <n v="94109"/>
    <s v="West"/>
    <x v="215"/>
    <s v="Furniture"/>
    <s v="Tables"/>
    <x v="216"/>
    <x v="1201"/>
    <n v="1"/>
    <n v="0.2"/>
    <n v="11.283899999999999"/>
  </r>
  <r>
    <n v="1356"/>
    <s v="US-2014-160444"/>
    <x v="260"/>
    <d v="2014-07-05T00:00:00"/>
    <s v="Same Day"/>
    <x v="419"/>
    <x v="419"/>
    <s v="Consumer"/>
    <s v="United States"/>
    <s v="Houston"/>
    <s v="Texas"/>
    <n v="77036"/>
    <s v="Central"/>
    <x v="196"/>
    <s v="Office Supplies"/>
    <s v="Storage"/>
    <x v="197"/>
    <x v="1202"/>
    <n v="3"/>
    <n v="0.2"/>
    <n v="-44.155200000000001"/>
  </r>
  <r>
    <n v="1357"/>
    <s v="US-2014-160444"/>
    <x v="260"/>
    <d v="2014-07-05T00:00:00"/>
    <s v="Same Day"/>
    <x v="419"/>
    <x v="419"/>
    <s v="Consumer"/>
    <s v="United States"/>
    <s v="Houston"/>
    <s v="Texas"/>
    <n v="77036"/>
    <s v="Central"/>
    <x v="911"/>
    <s v="Office Supplies"/>
    <s v="Storage"/>
    <x v="903"/>
    <x v="1203"/>
    <n v="11"/>
    <n v="0.2"/>
    <n v="-35.177999999999997"/>
  </r>
  <r>
    <n v="1358"/>
    <s v="CA-2016-145247"/>
    <x v="465"/>
    <d v="2016-05-07T00:00:00"/>
    <s v="First Class"/>
    <x v="444"/>
    <x v="444"/>
    <s v="Consumer"/>
    <s v="United States"/>
    <s v="Louisville"/>
    <s v="Kentucky"/>
    <n v="40214"/>
    <s v="South"/>
    <x v="954"/>
    <s v="Office Supplies"/>
    <s v="Paper"/>
    <x v="947"/>
    <x v="1204"/>
    <n v="3"/>
    <n v="0"/>
    <n v="36.404400000000003"/>
  </r>
  <r>
    <n v="1359"/>
    <s v="CA-2017-160045"/>
    <x v="466"/>
    <d v="2017-04-27T00:00:00"/>
    <s v="First Class"/>
    <x v="445"/>
    <x v="445"/>
    <s v="Consumer"/>
    <s v="United States"/>
    <s v="Fort Worth"/>
    <s v="Texas"/>
    <n v="76106"/>
    <s v="Central"/>
    <x v="527"/>
    <s v="Furniture"/>
    <s v="Furnishings"/>
    <x v="527"/>
    <x v="1205"/>
    <n v="1"/>
    <n v="0.6"/>
    <n v="-1.4413"/>
  </r>
  <r>
    <n v="1360"/>
    <s v="US-2014-151925"/>
    <x v="467"/>
    <d v="2014-10-01T00:00:00"/>
    <s v="Second Class"/>
    <x v="446"/>
    <x v="446"/>
    <s v="Consumer"/>
    <s v="United States"/>
    <s v="Los Angeles"/>
    <s v="California"/>
    <n v="90049"/>
    <s v="West"/>
    <x v="955"/>
    <s v="Furniture"/>
    <s v="Chairs"/>
    <x v="948"/>
    <x v="1206"/>
    <n v="2"/>
    <n v="0.2"/>
    <n v="0"/>
  </r>
  <r>
    <n v="1361"/>
    <s v="CA-2017-125199"/>
    <x v="15"/>
    <d v="2017-10-25T00:00:00"/>
    <s v="Standard Class"/>
    <x v="447"/>
    <x v="447"/>
    <s v="Corporate"/>
    <s v="United States"/>
    <s v="Philadelphia"/>
    <s v="Pennsylvania"/>
    <n v="19120"/>
    <s v="East"/>
    <x v="666"/>
    <s v="Office Supplies"/>
    <s v="Art"/>
    <x v="666"/>
    <x v="1207"/>
    <n v="7"/>
    <n v="0.2"/>
    <n v="9.2441999999999993"/>
  </r>
  <r>
    <n v="1362"/>
    <s v="CA-2017-125199"/>
    <x v="15"/>
    <d v="2017-10-25T00:00:00"/>
    <s v="Standard Class"/>
    <x v="447"/>
    <x v="447"/>
    <s v="Corporate"/>
    <s v="United States"/>
    <s v="Philadelphia"/>
    <s v="Pennsylvania"/>
    <n v="19120"/>
    <s v="East"/>
    <x v="956"/>
    <s v="Office Supplies"/>
    <s v="Paper"/>
    <x v="949"/>
    <x v="208"/>
    <n v="4"/>
    <n v="0.2"/>
    <n v="7.4"/>
  </r>
  <r>
    <n v="1363"/>
    <s v="CA-2017-125199"/>
    <x v="15"/>
    <d v="2017-10-25T00:00:00"/>
    <s v="Standard Class"/>
    <x v="447"/>
    <x v="447"/>
    <s v="Corporate"/>
    <s v="United States"/>
    <s v="Philadelphia"/>
    <s v="Pennsylvania"/>
    <n v="19120"/>
    <s v="East"/>
    <x v="957"/>
    <s v="Technology"/>
    <s v="Phones"/>
    <x v="950"/>
    <x v="1208"/>
    <n v="4"/>
    <n v="0.4"/>
    <n v="-56.755600000000001"/>
  </r>
  <r>
    <n v="1364"/>
    <s v="US-2017-155425"/>
    <x v="468"/>
    <d v="2017-11-11T00:00:00"/>
    <s v="First Class"/>
    <x v="448"/>
    <x v="448"/>
    <s v="Corporate"/>
    <s v="United States"/>
    <s v="Tucson"/>
    <s v="Arizona"/>
    <n v="85705"/>
    <s v="West"/>
    <x v="624"/>
    <s v="Office Supplies"/>
    <s v="Binders"/>
    <x v="624"/>
    <x v="1209"/>
    <n v="14"/>
    <n v="0.7"/>
    <n v="-25.591999999999999"/>
  </r>
  <r>
    <n v="1365"/>
    <s v="US-2017-155425"/>
    <x v="468"/>
    <d v="2017-11-11T00:00:00"/>
    <s v="First Class"/>
    <x v="448"/>
    <x v="448"/>
    <s v="Corporate"/>
    <s v="United States"/>
    <s v="Tucson"/>
    <s v="Arizona"/>
    <n v="85705"/>
    <s v="West"/>
    <x v="958"/>
    <s v="Technology"/>
    <s v="Machines"/>
    <x v="951"/>
    <x v="1210"/>
    <n v="2"/>
    <n v="0.7"/>
    <n v="-63.996000000000002"/>
  </r>
  <r>
    <n v="1366"/>
    <s v="US-2017-155425"/>
    <x v="468"/>
    <d v="2017-11-11T00:00:00"/>
    <s v="First Class"/>
    <x v="448"/>
    <x v="448"/>
    <s v="Corporate"/>
    <s v="United States"/>
    <s v="Tucson"/>
    <s v="Arizona"/>
    <n v="85705"/>
    <s v="West"/>
    <x v="959"/>
    <s v="Technology"/>
    <s v="Accessories"/>
    <x v="952"/>
    <x v="1211"/>
    <n v="6"/>
    <n v="0.2"/>
    <n v="-35.992800000000003"/>
  </r>
  <r>
    <n v="1367"/>
    <s v="US-2017-155425"/>
    <x v="468"/>
    <d v="2017-11-11T00:00:00"/>
    <s v="First Class"/>
    <x v="448"/>
    <x v="448"/>
    <s v="Corporate"/>
    <s v="United States"/>
    <s v="Tucson"/>
    <s v="Arizona"/>
    <n v="85705"/>
    <s v="West"/>
    <x v="202"/>
    <s v="Technology"/>
    <s v="Phones"/>
    <x v="203"/>
    <x v="1212"/>
    <n v="2"/>
    <n v="0.2"/>
    <n v="15.1188"/>
  </r>
  <r>
    <n v="1368"/>
    <s v="US-2017-155425"/>
    <x v="468"/>
    <d v="2017-11-11T00:00:00"/>
    <s v="First Class"/>
    <x v="448"/>
    <x v="448"/>
    <s v="Corporate"/>
    <s v="United States"/>
    <s v="Tucson"/>
    <s v="Arizona"/>
    <n v="85705"/>
    <s v="West"/>
    <x v="299"/>
    <s v="Furniture"/>
    <s v="Chairs"/>
    <x v="299"/>
    <x v="185"/>
    <n v="4"/>
    <n v="0.2"/>
    <n v="-146.1096"/>
  </r>
  <r>
    <n v="1369"/>
    <s v="CA-2017-133249"/>
    <x v="141"/>
    <d v="2017-07-11T00:00:00"/>
    <s v="First Class"/>
    <x v="449"/>
    <x v="449"/>
    <s v="Home Office"/>
    <s v="United States"/>
    <s v="Pico Rivera"/>
    <s v="California"/>
    <n v="90660"/>
    <s v="West"/>
    <x v="287"/>
    <s v="Furniture"/>
    <s v="Furnishings"/>
    <x v="287"/>
    <x v="1213"/>
    <n v="5"/>
    <n v="0"/>
    <n v="62.737000000000002"/>
  </r>
  <r>
    <n v="1370"/>
    <s v="US-2015-103471"/>
    <x v="100"/>
    <d v="2015-12-28T00:00:00"/>
    <s v="Standard Class"/>
    <x v="439"/>
    <x v="439"/>
    <s v="Consumer"/>
    <s v="United States"/>
    <s v="Colorado Springs"/>
    <s v="Colorado"/>
    <n v="80906"/>
    <s v="West"/>
    <x v="178"/>
    <s v="Furniture"/>
    <s v="Bookcases"/>
    <x v="179"/>
    <x v="1214"/>
    <n v="7"/>
    <n v="0.7"/>
    <n v="-786.74400000000003"/>
  </r>
  <r>
    <n v="1371"/>
    <s v="US-2015-103471"/>
    <x v="100"/>
    <d v="2015-12-28T00:00:00"/>
    <s v="Standard Class"/>
    <x v="439"/>
    <x v="439"/>
    <s v="Consumer"/>
    <s v="United States"/>
    <s v="Colorado Springs"/>
    <s v="Colorado"/>
    <n v="80906"/>
    <s v="West"/>
    <x v="628"/>
    <s v="Office Supplies"/>
    <s v="Art"/>
    <x v="628"/>
    <x v="1215"/>
    <n v="3"/>
    <n v="0.2"/>
    <n v="1.5794999999999999"/>
  </r>
  <r>
    <n v="1372"/>
    <s v="CA-2017-136672"/>
    <x v="469"/>
    <d v="2017-03-12T00:00:00"/>
    <s v="Standard Class"/>
    <x v="450"/>
    <x v="450"/>
    <s v="Home Office"/>
    <s v="United States"/>
    <s v="Clinton"/>
    <s v="Maryland"/>
    <n v="20735"/>
    <s v="East"/>
    <x v="960"/>
    <s v="Technology"/>
    <s v="Accessories"/>
    <x v="953"/>
    <x v="1216"/>
    <n v="3"/>
    <n v="0"/>
    <n v="4.9080000000000004"/>
  </r>
  <r>
    <n v="1373"/>
    <s v="US-2014-157021"/>
    <x v="470"/>
    <d v="2014-04-06T00:00:00"/>
    <s v="Second Class"/>
    <x v="27"/>
    <x v="27"/>
    <s v="Consumer"/>
    <s v="United States"/>
    <s v="Vallejo"/>
    <s v="California"/>
    <n v="94591"/>
    <s v="West"/>
    <x v="579"/>
    <s v="Office Supplies"/>
    <s v="Labels"/>
    <x v="579"/>
    <x v="458"/>
    <n v="2"/>
    <n v="0"/>
    <n v="14.8"/>
  </r>
  <r>
    <n v="1374"/>
    <s v="US-2014-157021"/>
    <x v="470"/>
    <d v="2014-04-06T00:00:00"/>
    <s v="Second Class"/>
    <x v="27"/>
    <x v="27"/>
    <s v="Consumer"/>
    <s v="United States"/>
    <s v="Vallejo"/>
    <s v="California"/>
    <n v="94591"/>
    <s v="West"/>
    <x v="961"/>
    <s v="Office Supplies"/>
    <s v="Binders"/>
    <x v="954"/>
    <x v="1217"/>
    <n v="4"/>
    <n v="0.2"/>
    <n v="5.5536000000000003"/>
  </r>
  <r>
    <n v="1375"/>
    <s v="CA-2015-120362"/>
    <x v="471"/>
    <d v="2015-09-19T00:00:00"/>
    <s v="Standard Class"/>
    <x v="244"/>
    <x v="244"/>
    <s v="Consumer"/>
    <s v="United States"/>
    <s v="Provo"/>
    <s v="Utah"/>
    <n v="84604"/>
    <s v="West"/>
    <x v="962"/>
    <s v="Furniture"/>
    <s v="Tables"/>
    <x v="955"/>
    <x v="1218"/>
    <n v="5"/>
    <n v="0"/>
    <n v="118.6575"/>
  </r>
  <r>
    <n v="1376"/>
    <s v="CA-2014-126361"/>
    <x v="472"/>
    <d v="2014-08-09T00:00:00"/>
    <s v="Second Class"/>
    <x v="104"/>
    <x v="104"/>
    <s v="Consumer"/>
    <s v="United States"/>
    <s v="Pleasant Grove"/>
    <s v="Utah"/>
    <n v="84062"/>
    <s v="West"/>
    <x v="963"/>
    <s v="Office Supplies"/>
    <s v="Appliances"/>
    <x v="956"/>
    <x v="1219"/>
    <n v="3"/>
    <n v="0"/>
    <n v="305.13"/>
  </r>
  <r>
    <n v="1377"/>
    <s v="CA-2014-126361"/>
    <x v="472"/>
    <d v="2014-08-09T00:00:00"/>
    <s v="Second Class"/>
    <x v="104"/>
    <x v="104"/>
    <s v="Consumer"/>
    <s v="United States"/>
    <s v="Pleasant Grove"/>
    <s v="Utah"/>
    <n v="84062"/>
    <s v="West"/>
    <x v="964"/>
    <s v="Office Supplies"/>
    <s v="Paper"/>
    <x v="957"/>
    <x v="982"/>
    <n v="8"/>
    <n v="0"/>
    <n v="219.44159999999999"/>
  </r>
  <r>
    <n v="1378"/>
    <s v="CA-2014-126361"/>
    <x v="472"/>
    <d v="2014-08-09T00:00:00"/>
    <s v="Second Class"/>
    <x v="104"/>
    <x v="104"/>
    <s v="Consumer"/>
    <s v="United States"/>
    <s v="Pleasant Grove"/>
    <s v="Utah"/>
    <n v="84062"/>
    <s v="West"/>
    <x v="965"/>
    <s v="Office Supplies"/>
    <s v="Art"/>
    <x v="958"/>
    <x v="1220"/>
    <n v="5"/>
    <n v="0"/>
    <n v="4.2640000000000002"/>
  </r>
  <r>
    <n v="1379"/>
    <s v="CA-2014-126361"/>
    <x v="472"/>
    <d v="2014-08-09T00:00:00"/>
    <s v="Second Class"/>
    <x v="104"/>
    <x v="104"/>
    <s v="Consumer"/>
    <s v="United States"/>
    <s v="Pleasant Grove"/>
    <s v="Utah"/>
    <n v="84062"/>
    <s v="West"/>
    <x v="966"/>
    <s v="Technology"/>
    <s v="Phones"/>
    <x v="959"/>
    <x v="1221"/>
    <n v="5"/>
    <n v="0.2"/>
    <n v="34.996499999999997"/>
  </r>
  <r>
    <n v="1380"/>
    <s v="CA-2014-126361"/>
    <x v="472"/>
    <d v="2014-08-09T00:00:00"/>
    <s v="Second Class"/>
    <x v="104"/>
    <x v="104"/>
    <s v="Consumer"/>
    <s v="United States"/>
    <s v="Pleasant Grove"/>
    <s v="Utah"/>
    <n v="84062"/>
    <s v="West"/>
    <x v="967"/>
    <s v="Office Supplies"/>
    <s v="Storage"/>
    <x v="960"/>
    <x v="1222"/>
    <n v="5"/>
    <n v="0"/>
    <n v="7.9450000000000003"/>
  </r>
  <r>
    <n v="1381"/>
    <s v="CA-2014-126361"/>
    <x v="472"/>
    <d v="2014-08-09T00:00:00"/>
    <s v="Second Class"/>
    <x v="104"/>
    <x v="104"/>
    <s v="Consumer"/>
    <s v="United States"/>
    <s v="Pleasant Grove"/>
    <s v="Utah"/>
    <n v="84062"/>
    <s v="West"/>
    <x v="91"/>
    <s v="Office Supplies"/>
    <s v="Binders"/>
    <x v="91"/>
    <x v="1223"/>
    <n v="1"/>
    <n v="0.2"/>
    <n v="4.7792000000000003"/>
  </r>
  <r>
    <n v="1382"/>
    <s v="US-2016-100566"/>
    <x v="323"/>
    <d v="2016-09-09T00:00:00"/>
    <s v="Standard Class"/>
    <x v="451"/>
    <x v="451"/>
    <s v="Home Office"/>
    <s v="United States"/>
    <s v="Aurora"/>
    <s v="Illinois"/>
    <n v="60505"/>
    <s v="Central"/>
    <x v="583"/>
    <s v="Furniture"/>
    <s v="Furnishings"/>
    <x v="583"/>
    <x v="1224"/>
    <n v="3"/>
    <n v="0.6"/>
    <n v="-90.248400000000004"/>
  </r>
  <r>
    <n v="1383"/>
    <s v="US-2016-108504"/>
    <x v="473"/>
    <d v="2016-02-05T00:00:00"/>
    <s v="Same Day"/>
    <x v="452"/>
    <x v="452"/>
    <s v="Home Office"/>
    <s v="United States"/>
    <s v="Smyrna"/>
    <s v="Georgia"/>
    <n v="30080"/>
    <s v="South"/>
    <x v="871"/>
    <s v="Office Supplies"/>
    <s v="Storage"/>
    <x v="865"/>
    <x v="1225"/>
    <n v="1"/>
    <n v="0"/>
    <n v="1.6195999999999999"/>
  </r>
  <r>
    <n v="1384"/>
    <s v="US-2016-108504"/>
    <x v="473"/>
    <d v="2016-02-05T00:00:00"/>
    <s v="Same Day"/>
    <x v="452"/>
    <x v="452"/>
    <s v="Home Office"/>
    <s v="United States"/>
    <s v="Smyrna"/>
    <s v="Georgia"/>
    <n v="30080"/>
    <s v="South"/>
    <x v="968"/>
    <s v="Office Supplies"/>
    <s v="Paper"/>
    <x v="961"/>
    <x v="1226"/>
    <n v="9"/>
    <n v="0"/>
    <n v="170.9316"/>
  </r>
  <r>
    <n v="1385"/>
    <s v="US-2016-108504"/>
    <x v="473"/>
    <d v="2016-02-05T00:00:00"/>
    <s v="Same Day"/>
    <x v="452"/>
    <x v="452"/>
    <s v="Home Office"/>
    <s v="United States"/>
    <s v="Smyrna"/>
    <s v="Georgia"/>
    <n v="30080"/>
    <s v="South"/>
    <x v="969"/>
    <s v="Office Supplies"/>
    <s v="Fasteners"/>
    <x v="962"/>
    <x v="1227"/>
    <n v="5"/>
    <n v="0"/>
    <n v="0.189"/>
  </r>
  <r>
    <n v="1386"/>
    <s v="US-2016-108504"/>
    <x v="473"/>
    <d v="2016-02-05T00:00:00"/>
    <s v="Same Day"/>
    <x v="452"/>
    <x v="452"/>
    <s v="Home Office"/>
    <s v="United States"/>
    <s v="Smyrna"/>
    <s v="Georgia"/>
    <n v="30080"/>
    <s v="South"/>
    <x v="267"/>
    <s v="Furniture"/>
    <s v="Furnishings"/>
    <x v="963"/>
    <x v="605"/>
    <n v="3"/>
    <n v="0"/>
    <n v="7.1592000000000002"/>
  </r>
  <r>
    <n v="1387"/>
    <s v="US-2016-108504"/>
    <x v="473"/>
    <d v="2016-02-05T00:00:00"/>
    <s v="Same Day"/>
    <x v="452"/>
    <x v="452"/>
    <s v="Home Office"/>
    <s v="United States"/>
    <s v="Smyrna"/>
    <s v="Georgia"/>
    <n v="30080"/>
    <s v="South"/>
    <x v="574"/>
    <s v="Furniture"/>
    <s v="Bookcases"/>
    <x v="574"/>
    <x v="1228"/>
    <n v="2"/>
    <n v="0"/>
    <n v="52.7956"/>
  </r>
  <r>
    <n v="1388"/>
    <s v="US-2016-108504"/>
    <x v="473"/>
    <d v="2016-02-05T00:00:00"/>
    <s v="Same Day"/>
    <x v="452"/>
    <x v="452"/>
    <s v="Home Office"/>
    <s v="United States"/>
    <s v="Smyrna"/>
    <s v="Georgia"/>
    <n v="30080"/>
    <s v="South"/>
    <x v="970"/>
    <s v="Office Supplies"/>
    <s v="Envelopes"/>
    <x v="964"/>
    <x v="1229"/>
    <n v="2"/>
    <n v="0"/>
    <n v="78.941199999999995"/>
  </r>
  <r>
    <n v="1389"/>
    <s v="US-2016-108504"/>
    <x v="473"/>
    <d v="2016-02-05T00:00:00"/>
    <s v="Same Day"/>
    <x v="452"/>
    <x v="452"/>
    <s v="Home Office"/>
    <s v="United States"/>
    <s v="Smyrna"/>
    <s v="Georgia"/>
    <n v="30080"/>
    <s v="South"/>
    <x v="139"/>
    <s v="Technology"/>
    <s v="Phones"/>
    <x v="140"/>
    <x v="1230"/>
    <n v="3"/>
    <n v="0"/>
    <n v="28.3095"/>
  </r>
  <r>
    <n v="1390"/>
    <s v="US-2016-108504"/>
    <x v="473"/>
    <d v="2016-02-05T00:00:00"/>
    <s v="Same Day"/>
    <x v="452"/>
    <x v="452"/>
    <s v="Home Office"/>
    <s v="United States"/>
    <s v="Smyrna"/>
    <s v="Georgia"/>
    <n v="30080"/>
    <s v="South"/>
    <x v="297"/>
    <s v="Technology"/>
    <s v="Phones"/>
    <x v="297"/>
    <x v="1231"/>
    <n v="3"/>
    <n v="0"/>
    <n v="126.0558"/>
  </r>
  <r>
    <n v="1391"/>
    <s v="US-2016-108504"/>
    <x v="473"/>
    <d v="2016-02-05T00:00:00"/>
    <s v="Same Day"/>
    <x v="452"/>
    <x v="452"/>
    <s v="Home Office"/>
    <s v="United States"/>
    <s v="Smyrna"/>
    <s v="Georgia"/>
    <n v="30080"/>
    <s v="South"/>
    <x v="447"/>
    <s v="Office Supplies"/>
    <s v="Paper"/>
    <x v="447"/>
    <x v="1232"/>
    <n v="3"/>
    <n v="0"/>
    <n v="60.255299999999998"/>
  </r>
  <r>
    <n v="1392"/>
    <s v="US-2016-108504"/>
    <x v="473"/>
    <d v="2016-02-05T00:00:00"/>
    <s v="Same Day"/>
    <x v="452"/>
    <x v="452"/>
    <s v="Home Office"/>
    <s v="United States"/>
    <s v="Smyrna"/>
    <s v="Georgia"/>
    <n v="30080"/>
    <s v="South"/>
    <x v="232"/>
    <s v="Office Supplies"/>
    <s v="Storage"/>
    <x v="233"/>
    <x v="1233"/>
    <n v="3"/>
    <n v="0"/>
    <n v="1.5444"/>
  </r>
  <r>
    <n v="1393"/>
    <s v="US-2016-108504"/>
    <x v="473"/>
    <d v="2016-02-05T00:00:00"/>
    <s v="Same Day"/>
    <x v="452"/>
    <x v="452"/>
    <s v="Home Office"/>
    <s v="United States"/>
    <s v="Smyrna"/>
    <s v="Georgia"/>
    <n v="30080"/>
    <s v="South"/>
    <x v="62"/>
    <s v="Office Supplies"/>
    <s v="Paper"/>
    <x v="62"/>
    <x v="1234"/>
    <n v="7"/>
    <n v="0"/>
    <n v="160.91390000000001"/>
  </r>
  <r>
    <n v="1394"/>
    <s v="CA-2017-124828"/>
    <x v="445"/>
    <d v="2017-07-04T00:00:00"/>
    <s v="First Class"/>
    <x v="453"/>
    <x v="453"/>
    <s v="Corporate"/>
    <s v="United States"/>
    <s v="Burlington"/>
    <s v="North Carolina"/>
    <n v="27217"/>
    <s v="South"/>
    <x v="181"/>
    <s v="Office Supplies"/>
    <s v="Art"/>
    <x v="182"/>
    <x v="1235"/>
    <n v="3"/>
    <n v="0.2"/>
    <n v="1.5522"/>
  </r>
  <r>
    <n v="1395"/>
    <s v="US-2017-117247"/>
    <x v="449"/>
    <d v="2017-10-14T00:00:00"/>
    <s v="Standard Class"/>
    <x v="316"/>
    <x v="316"/>
    <s v="Corporate"/>
    <s v="United States"/>
    <s v="Aurora"/>
    <s v="Illinois"/>
    <n v="60505"/>
    <s v="Central"/>
    <x v="971"/>
    <s v="Furniture"/>
    <s v="Tables"/>
    <x v="965"/>
    <x v="1236"/>
    <n v="5"/>
    <n v="0.5"/>
    <n v="-430.61700000000002"/>
  </r>
  <r>
    <n v="1396"/>
    <s v="US-2017-117247"/>
    <x v="449"/>
    <d v="2017-10-14T00:00:00"/>
    <s v="Standard Class"/>
    <x v="316"/>
    <x v="316"/>
    <s v="Corporate"/>
    <s v="United States"/>
    <s v="Aurora"/>
    <s v="Illinois"/>
    <n v="60505"/>
    <s v="Central"/>
    <x v="972"/>
    <s v="Furniture"/>
    <s v="Tables"/>
    <x v="966"/>
    <x v="1237"/>
    <n v="3"/>
    <n v="0.5"/>
    <n v="-42.652799999999999"/>
  </r>
  <r>
    <n v="1397"/>
    <s v="CA-2016-124485"/>
    <x v="390"/>
    <d v="2016-11-26T00:00:00"/>
    <s v="First Class"/>
    <x v="396"/>
    <x v="396"/>
    <s v="Consumer"/>
    <s v="United States"/>
    <s v="New York City"/>
    <s v="New York"/>
    <n v="10035"/>
    <s v="East"/>
    <x v="973"/>
    <s v="Office Supplies"/>
    <s v="Binders"/>
    <x v="967"/>
    <x v="1238"/>
    <n v="4"/>
    <n v="0.2"/>
    <n v="6.0255999999999998"/>
  </r>
  <r>
    <n v="1398"/>
    <s v="CA-2016-124485"/>
    <x v="390"/>
    <d v="2016-11-26T00:00:00"/>
    <s v="First Class"/>
    <x v="396"/>
    <x v="396"/>
    <s v="Consumer"/>
    <s v="United States"/>
    <s v="New York City"/>
    <s v="New York"/>
    <n v="10035"/>
    <s v="East"/>
    <x v="609"/>
    <s v="Office Supplies"/>
    <s v="Paper"/>
    <x v="609"/>
    <x v="1049"/>
    <n v="2"/>
    <n v="0"/>
    <n v="5.6643999999999997"/>
  </r>
  <r>
    <n v="1399"/>
    <s v="CA-2016-124485"/>
    <x v="390"/>
    <d v="2016-11-26T00:00:00"/>
    <s v="First Class"/>
    <x v="396"/>
    <x v="396"/>
    <s v="Consumer"/>
    <s v="United States"/>
    <s v="New York City"/>
    <s v="New York"/>
    <n v="10035"/>
    <s v="East"/>
    <x v="176"/>
    <s v="Technology"/>
    <s v="Accessories"/>
    <x v="177"/>
    <x v="1239"/>
    <n v="4"/>
    <n v="0"/>
    <n v="11.492000000000001"/>
  </r>
  <r>
    <n v="1400"/>
    <s v="CA-2016-124485"/>
    <x v="390"/>
    <d v="2016-11-26T00:00:00"/>
    <s v="First Class"/>
    <x v="396"/>
    <x v="396"/>
    <s v="Consumer"/>
    <s v="United States"/>
    <s v="New York City"/>
    <s v="New York"/>
    <n v="10035"/>
    <s v="East"/>
    <x v="974"/>
    <s v="Office Supplies"/>
    <s v="Paper"/>
    <x v="968"/>
    <x v="90"/>
    <n v="1"/>
    <n v="0"/>
    <n v="3.1103999999999998"/>
  </r>
  <r>
    <n v="1401"/>
    <s v="CA-2016-159212"/>
    <x v="474"/>
    <d v="2016-11-05T00:00:00"/>
    <s v="Standard Class"/>
    <x v="454"/>
    <x v="454"/>
    <s v="Home Office"/>
    <s v="United States"/>
    <s v="Salem"/>
    <s v="Virginia"/>
    <n v="24153"/>
    <s v="South"/>
    <x v="47"/>
    <s v="Technology"/>
    <s v="Phones"/>
    <x v="47"/>
    <x v="48"/>
    <n v="2"/>
    <n v="0"/>
    <n v="6.1040000000000001"/>
  </r>
  <r>
    <n v="1402"/>
    <s v="CA-2016-159212"/>
    <x v="474"/>
    <d v="2016-11-05T00:00:00"/>
    <s v="Standard Class"/>
    <x v="454"/>
    <x v="454"/>
    <s v="Home Office"/>
    <s v="United States"/>
    <s v="Salem"/>
    <s v="Virginia"/>
    <n v="24153"/>
    <s v="South"/>
    <x v="556"/>
    <s v="Office Supplies"/>
    <s v="Envelopes"/>
    <x v="555"/>
    <x v="1240"/>
    <n v="3"/>
    <n v="0"/>
    <n v="118.3413"/>
  </r>
  <r>
    <n v="1403"/>
    <s v="US-2016-161396"/>
    <x v="475"/>
    <d v="2016-04-25T00:00:00"/>
    <s v="Standard Class"/>
    <x v="39"/>
    <x v="39"/>
    <s v="Home Office"/>
    <s v="United States"/>
    <s v="Columbus"/>
    <s v="Ohio"/>
    <n v="43229"/>
    <s v="East"/>
    <x v="975"/>
    <s v="Furniture"/>
    <s v="Tables"/>
    <x v="969"/>
    <x v="1241"/>
    <n v="2"/>
    <n v="0.4"/>
    <n v="-58.133200000000002"/>
  </r>
  <r>
    <n v="1404"/>
    <s v="US-2016-161396"/>
    <x v="475"/>
    <d v="2016-04-25T00:00:00"/>
    <s v="Standard Class"/>
    <x v="39"/>
    <x v="39"/>
    <s v="Home Office"/>
    <s v="United States"/>
    <s v="Columbus"/>
    <s v="Ohio"/>
    <n v="43229"/>
    <s v="East"/>
    <x v="976"/>
    <s v="Office Supplies"/>
    <s v="Paper"/>
    <x v="970"/>
    <x v="1242"/>
    <n v="5"/>
    <n v="0.2"/>
    <n v="146.79"/>
  </r>
  <r>
    <n v="1405"/>
    <s v="US-2014-118486"/>
    <x v="322"/>
    <d v="2014-04-08T00:00:00"/>
    <s v="First Class"/>
    <x v="174"/>
    <x v="174"/>
    <s v="Home Office"/>
    <s v="United States"/>
    <s v="Philadelphia"/>
    <s v="Pennsylvania"/>
    <n v="19143"/>
    <s v="East"/>
    <x v="505"/>
    <s v="Office Supplies"/>
    <s v="Supplies"/>
    <x v="505"/>
    <x v="1243"/>
    <n v="1"/>
    <n v="0.2"/>
    <n v="-2.1896"/>
  </r>
  <r>
    <n v="1406"/>
    <s v="US-2014-118486"/>
    <x v="322"/>
    <d v="2014-04-08T00:00:00"/>
    <s v="First Class"/>
    <x v="174"/>
    <x v="174"/>
    <s v="Home Office"/>
    <s v="United States"/>
    <s v="Philadelphia"/>
    <s v="Pennsylvania"/>
    <n v="19143"/>
    <s v="East"/>
    <x v="977"/>
    <s v="Furniture"/>
    <s v="Tables"/>
    <x v="832"/>
    <x v="1244"/>
    <n v="3"/>
    <n v="0.4"/>
    <n v="-36.111600000000003"/>
  </r>
  <r>
    <n v="1407"/>
    <s v="US-2014-118486"/>
    <x v="322"/>
    <d v="2014-04-08T00:00:00"/>
    <s v="First Class"/>
    <x v="174"/>
    <x v="174"/>
    <s v="Home Office"/>
    <s v="United States"/>
    <s v="Philadelphia"/>
    <s v="Pennsylvania"/>
    <n v="19143"/>
    <s v="East"/>
    <x v="171"/>
    <s v="Technology"/>
    <s v="Accessories"/>
    <x v="172"/>
    <x v="1245"/>
    <n v="2"/>
    <n v="0.2"/>
    <n v="21.896999999999998"/>
  </r>
  <r>
    <n v="1408"/>
    <s v="CA-2016-130407"/>
    <x v="476"/>
    <d v="2016-09-06T00:00:00"/>
    <s v="Standard Class"/>
    <x v="30"/>
    <x v="30"/>
    <s v="Consumer"/>
    <s v="United States"/>
    <s v="New York City"/>
    <s v="New York"/>
    <n v="10024"/>
    <s v="East"/>
    <x v="978"/>
    <s v="Office Supplies"/>
    <s v="Art"/>
    <x v="971"/>
    <x v="1246"/>
    <n v="2"/>
    <n v="0"/>
    <n v="19.6248"/>
  </r>
  <r>
    <n v="1409"/>
    <s v="CA-2016-130407"/>
    <x v="476"/>
    <d v="2016-09-06T00:00:00"/>
    <s v="Standard Class"/>
    <x v="30"/>
    <x v="30"/>
    <s v="Consumer"/>
    <s v="United States"/>
    <s v="New York City"/>
    <s v="New York"/>
    <n v="10024"/>
    <s v="East"/>
    <x v="296"/>
    <s v="Furniture"/>
    <s v="Furnishings"/>
    <x v="296"/>
    <x v="369"/>
    <n v="2"/>
    <n v="0"/>
    <n v="9.9949999999999992"/>
  </r>
  <r>
    <n v="1410"/>
    <s v="US-2016-122245"/>
    <x v="477"/>
    <d v="2016-09-30T00:00:00"/>
    <s v="Standard Class"/>
    <x v="455"/>
    <x v="455"/>
    <s v="Consumer"/>
    <s v="United States"/>
    <s v="Phoenix"/>
    <s v="Arizona"/>
    <n v="85023"/>
    <s v="West"/>
    <x v="736"/>
    <s v="Furniture"/>
    <s v="Tables"/>
    <x v="735"/>
    <x v="859"/>
    <n v="3"/>
    <n v="0.5"/>
    <n v="-204.44579999999999"/>
  </r>
  <r>
    <n v="1411"/>
    <s v="CA-2017-105144"/>
    <x v="259"/>
    <d v="2017-11-11T00:00:00"/>
    <s v="Standard Class"/>
    <x v="449"/>
    <x v="449"/>
    <s v="Home Office"/>
    <s v="United States"/>
    <s v="Grand Prairie"/>
    <s v="Texas"/>
    <n v="75051"/>
    <s v="Central"/>
    <x v="429"/>
    <s v="Office Supplies"/>
    <s v="Labels"/>
    <x v="429"/>
    <x v="208"/>
    <n v="2"/>
    <n v="0.2"/>
    <n v="8.8800000000000008"/>
  </r>
  <r>
    <n v="1412"/>
    <s v="CA-2016-136329"/>
    <x v="478"/>
    <d v="2016-07-13T00:00:00"/>
    <s v="Standard Class"/>
    <x v="63"/>
    <x v="63"/>
    <s v="Corporate"/>
    <s v="United States"/>
    <s v="New York City"/>
    <s v="New York"/>
    <n v="10035"/>
    <s v="East"/>
    <x v="629"/>
    <s v="Furniture"/>
    <s v="Chairs"/>
    <x v="629"/>
    <x v="1247"/>
    <n v="2"/>
    <n v="0.1"/>
    <n v="72.534400000000005"/>
  </r>
  <r>
    <n v="1413"/>
    <s v="CA-2016-136329"/>
    <x v="478"/>
    <d v="2016-07-13T00:00:00"/>
    <s v="Standard Class"/>
    <x v="63"/>
    <x v="63"/>
    <s v="Corporate"/>
    <s v="United States"/>
    <s v="New York City"/>
    <s v="New York"/>
    <n v="10035"/>
    <s v="East"/>
    <x v="479"/>
    <s v="Furniture"/>
    <s v="Furnishings"/>
    <x v="480"/>
    <x v="1248"/>
    <n v="4"/>
    <n v="0"/>
    <n v="14.8752"/>
  </r>
  <r>
    <n v="1414"/>
    <s v="CA-2014-146640"/>
    <x v="479"/>
    <d v="2014-07-05T00:00:00"/>
    <s v="Standard Class"/>
    <x v="456"/>
    <x v="456"/>
    <s v="Consumer"/>
    <s v="United States"/>
    <s v="New York City"/>
    <s v="New York"/>
    <n v="10024"/>
    <s v="East"/>
    <x v="979"/>
    <s v="Office Supplies"/>
    <s v="Binders"/>
    <x v="972"/>
    <x v="1249"/>
    <n v="7"/>
    <n v="0.2"/>
    <n v="108.7996"/>
  </r>
  <r>
    <n v="1415"/>
    <s v="CA-2017-115994"/>
    <x v="480"/>
    <d v="2017-01-31T00:00:00"/>
    <s v="Second Class"/>
    <x v="457"/>
    <x v="457"/>
    <s v="Home Office"/>
    <s v="United States"/>
    <s v="Costa Mesa"/>
    <s v="California"/>
    <n v="92627"/>
    <s v="West"/>
    <x v="914"/>
    <s v="Technology"/>
    <s v="Accessories"/>
    <x v="906"/>
    <x v="758"/>
    <n v="3"/>
    <n v="0"/>
    <n v="26.396699999999999"/>
  </r>
  <r>
    <n v="1416"/>
    <s v="CA-2017-115994"/>
    <x v="480"/>
    <d v="2017-01-31T00:00:00"/>
    <s v="Second Class"/>
    <x v="457"/>
    <x v="457"/>
    <s v="Home Office"/>
    <s v="United States"/>
    <s v="Costa Mesa"/>
    <s v="California"/>
    <n v="92627"/>
    <s v="West"/>
    <x v="980"/>
    <s v="Furniture"/>
    <s v="Furnishings"/>
    <x v="973"/>
    <x v="1250"/>
    <n v="3"/>
    <n v="0"/>
    <n v="12.8316"/>
  </r>
  <r>
    <n v="1417"/>
    <s v="CA-2015-126697"/>
    <x v="481"/>
    <d v="2015-09-24T00:00:00"/>
    <s v="First Class"/>
    <x v="458"/>
    <x v="458"/>
    <s v="Corporate"/>
    <s v="United States"/>
    <s v="Houston"/>
    <s v="Texas"/>
    <n v="77041"/>
    <s v="Central"/>
    <x v="981"/>
    <s v="Technology"/>
    <s v="Phones"/>
    <x v="974"/>
    <x v="1251"/>
    <n v="7"/>
    <n v="0.2"/>
    <n v="118.29300000000001"/>
  </r>
  <r>
    <n v="1418"/>
    <s v="CA-2015-126697"/>
    <x v="481"/>
    <d v="2015-09-24T00:00:00"/>
    <s v="First Class"/>
    <x v="458"/>
    <x v="458"/>
    <s v="Corporate"/>
    <s v="United States"/>
    <s v="Houston"/>
    <s v="Texas"/>
    <n v="77041"/>
    <s v="Central"/>
    <x v="725"/>
    <s v="Technology"/>
    <s v="Accessories"/>
    <x v="724"/>
    <x v="1252"/>
    <n v="3"/>
    <n v="0.2"/>
    <n v="32.130000000000003"/>
  </r>
  <r>
    <n v="1419"/>
    <s v="CA-2015-126697"/>
    <x v="481"/>
    <d v="2015-09-24T00:00:00"/>
    <s v="First Class"/>
    <x v="458"/>
    <x v="458"/>
    <s v="Corporate"/>
    <s v="United States"/>
    <s v="Houston"/>
    <s v="Texas"/>
    <n v="77041"/>
    <s v="Central"/>
    <x v="50"/>
    <s v="Furniture"/>
    <s v="Furnishings"/>
    <x v="50"/>
    <x v="1253"/>
    <n v="4"/>
    <n v="0.6"/>
    <n v="-1.4783999999999999"/>
  </r>
  <r>
    <n v="1420"/>
    <s v="CA-2015-124800"/>
    <x v="120"/>
    <d v="2015-09-30T00:00:00"/>
    <s v="Standard Class"/>
    <x v="459"/>
    <x v="459"/>
    <s v="Corporate"/>
    <s v="United States"/>
    <s v="Mesa"/>
    <s v="Arizona"/>
    <n v="85204"/>
    <s v="West"/>
    <x v="982"/>
    <s v="Office Supplies"/>
    <s v="Paper"/>
    <x v="975"/>
    <x v="1254"/>
    <n v="4"/>
    <n v="0.2"/>
    <n v="31.273599999999998"/>
  </r>
  <r>
    <n v="1421"/>
    <s v="CA-2015-124800"/>
    <x v="120"/>
    <d v="2015-09-30T00:00:00"/>
    <s v="Standard Class"/>
    <x v="459"/>
    <x v="459"/>
    <s v="Corporate"/>
    <s v="United States"/>
    <s v="Mesa"/>
    <s v="Arizona"/>
    <n v="85204"/>
    <s v="West"/>
    <x v="261"/>
    <s v="Office Supplies"/>
    <s v="Binders"/>
    <x v="261"/>
    <x v="1255"/>
    <n v="2"/>
    <n v="0.7"/>
    <n v="-48.392000000000003"/>
  </r>
  <r>
    <n v="1422"/>
    <s v="CA-2015-124800"/>
    <x v="120"/>
    <d v="2015-09-30T00:00:00"/>
    <s v="Standard Class"/>
    <x v="459"/>
    <x v="459"/>
    <s v="Corporate"/>
    <s v="United States"/>
    <s v="Mesa"/>
    <s v="Arizona"/>
    <n v="85204"/>
    <s v="West"/>
    <x v="983"/>
    <s v="Office Supplies"/>
    <s v="Appliances"/>
    <x v="976"/>
    <x v="1256"/>
    <n v="2"/>
    <n v="0.2"/>
    <n v="14.409599999999999"/>
  </r>
  <r>
    <n v="1423"/>
    <s v="CA-2015-124800"/>
    <x v="120"/>
    <d v="2015-09-30T00:00:00"/>
    <s v="Standard Class"/>
    <x v="459"/>
    <x v="459"/>
    <s v="Corporate"/>
    <s v="United States"/>
    <s v="Mesa"/>
    <s v="Arizona"/>
    <n v="85204"/>
    <s v="West"/>
    <x v="697"/>
    <s v="Office Supplies"/>
    <s v="Binders"/>
    <x v="697"/>
    <x v="1257"/>
    <n v="9"/>
    <n v="0.7"/>
    <n v="-59.057099999999998"/>
  </r>
  <r>
    <n v="1424"/>
    <s v="CA-2015-124800"/>
    <x v="120"/>
    <d v="2015-09-30T00:00:00"/>
    <s v="Standard Class"/>
    <x v="459"/>
    <x v="459"/>
    <s v="Corporate"/>
    <s v="United States"/>
    <s v="Mesa"/>
    <s v="Arizona"/>
    <n v="85204"/>
    <s v="West"/>
    <x v="352"/>
    <s v="Office Supplies"/>
    <s v="Storage"/>
    <x v="352"/>
    <x v="1258"/>
    <n v="6"/>
    <n v="0.2"/>
    <n v="-1.4987999999999999"/>
  </r>
  <r>
    <n v="1425"/>
    <s v="CA-2015-124800"/>
    <x v="120"/>
    <d v="2015-09-30T00:00:00"/>
    <s v="Standard Class"/>
    <x v="459"/>
    <x v="459"/>
    <s v="Corporate"/>
    <s v="United States"/>
    <s v="Mesa"/>
    <s v="Arizona"/>
    <n v="85204"/>
    <s v="West"/>
    <x v="984"/>
    <s v="Technology"/>
    <s v="Phones"/>
    <x v="977"/>
    <x v="1259"/>
    <n v="5"/>
    <n v="0.2"/>
    <n v="23.096499999999999"/>
  </r>
  <r>
    <n v="1426"/>
    <s v="CA-2015-124800"/>
    <x v="120"/>
    <d v="2015-09-30T00:00:00"/>
    <s v="Standard Class"/>
    <x v="459"/>
    <x v="459"/>
    <s v="Corporate"/>
    <s v="United States"/>
    <s v="Mesa"/>
    <s v="Arizona"/>
    <n v="85204"/>
    <s v="West"/>
    <x v="418"/>
    <s v="Office Supplies"/>
    <s v="Storage"/>
    <x v="418"/>
    <x v="1260"/>
    <n v="4"/>
    <n v="0.2"/>
    <n v="-86.366399999999999"/>
  </r>
  <r>
    <n v="1427"/>
    <s v="US-2015-164448"/>
    <x v="89"/>
    <d v="2015-11-04T00:00:00"/>
    <s v="Second Class"/>
    <x v="460"/>
    <x v="460"/>
    <s v="Corporate"/>
    <s v="United States"/>
    <s v="Salinas"/>
    <s v="California"/>
    <n v="93905"/>
    <s v="West"/>
    <x v="525"/>
    <s v="Office Supplies"/>
    <s v="Binders"/>
    <x v="525"/>
    <x v="1261"/>
    <n v="2"/>
    <n v="0.2"/>
    <n v="3.2831999999999999"/>
  </r>
  <r>
    <n v="1428"/>
    <s v="US-2015-164448"/>
    <x v="89"/>
    <d v="2015-11-04T00:00:00"/>
    <s v="Second Class"/>
    <x v="460"/>
    <x v="460"/>
    <s v="Corporate"/>
    <s v="United States"/>
    <s v="Salinas"/>
    <s v="California"/>
    <n v="93905"/>
    <s v="West"/>
    <x v="111"/>
    <s v="Office Supplies"/>
    <s v="Envelopes"/>
    <x v="111"/>
    <x v="1262"/>
    <n v="5"/>
    <n v="0"/>
    <n v="7.08"/>
  </r>
  <r>
    <n v="1429"/>
    <s v="US-2015-164448"/>
    <x v="89"/>
    <d v="2015-11-04T00:00:00"/>
    <s v="Second Class"/>
    <x v="460"/>
    <x v="460"/>
    <s v="Corporate"/>
    <s v="United States"/>
    <s v="Salinas"/>
    <s v="California"/>
    <n v="93905"/>
    <s v="West"/>
    <x v="985"/>
    <s v="Office Supplies"/>
    <s v="Binders"/>
    <x v="978"/>
    <x v="1263"/>
    <n v="5"/>
    <n v="0.2"/>
    <n v="9.3125"/>
  </r>
  <r>
    <n v="1430"/>
    <s v="US-2015-164448"/>
    <x v="89"/>
    <d v="2015-11-04T00:00:00"/>
    <s v="Second Class"/>
    <x v="460"/>
    <x v="460"/>
    <s v="Corporate"/>
    <s v="United States"/>
    <s v="Salinas"/>
    <s v="California"/>
    <n v="93905"/>
    <s v="West"/>
    <x v="580"/>
    <s v="Office Supplies"/>
    <s v="Labels"/>
    <x v="580"/>
    <x v="1264"/>
    <n v="14"/>
    <n v="0"/>
    <n v="196.61320000000001"/>
  </r>
  <r>
    <n v="1431"/>
    <s v="CA-2017-122700"/>
    <x v="200"/>
    <d v="2017-11-30T00:00:00"/>
    <s v="Standard Class"/>
    <x v="299"/>
    <x v="299"/>
    <s v="Consumer"/>
    <s v="United States"/>
    <s v="Columbus"/>
    <s v="Ohio"/>
    <n v="43229"/>
    <s v="East"/>
    <x v="521"/>
    <s v="Technology"/>
    <s v="Phones"/>
    <x v="521"/>
    <x v="1265"/>
    <n v="8"/>
    <n v="0.4"/>
    <n v="-40.471200000000003"/>
  </r>
  <r>
    <n v="1432"/>
    <s v="CA-2014-120768"/>
    <x v="174"/>
    <d v="2014-12-21T00:00:00"/>
    <s v="Second Class"/>
    <x v="5"/>
    <x v="5"/>
    <s v="Consumer"/>
    <s v="United States"/>
    <s v="Florence"/>
    <s v="Alabama"/>
    <n v="35630"/>
    <s v="South"/>
    <x v="986"/>
    <s v="Office Supplies"/>
    <s v="Binders"/>
    <x v="979"/>
    <x v="1266"/>
    <n v="6"/>
    <n v="0"/>
    <n v="74.852400000000003"/>
  </r>
  <r>
    <n v="1433"/>
    <s v="CA-2014-120768"/>
    <x v="174"/>
    <d v="2014-12-21T00:00:00"/>
    <s v="Second Class"/>
    <x v="5"/>
    <x v="5"/>
    <s v="Consumer"/>
    <s v="United States"/>
    <s v="Florence"/>
    <s v="Alabama"/>
    <n v="35630"/>
    <s v="South"/>
    <x v="515"/>
    <s v="Office Supplies"/>
    <s v="Supplies"/>
    <x v="515"/>
    <x v="1267"/>
    <n v="1"/>
    <n v="0"/>
    <n v="1.9629000000000001"/>
  </r>
  <r>
    <n v="1434"/>
    <s v="CA-2014-120768"/>
    <x v="174"/>
    <d v="2014-12-21T00:00:00"/>
    <s v="Second Class"/>
    <x v="5"/>
    <x v="5"/>
    <s v="Consumer"/>
    <s v="United States"/>
    <s v="Florence"/>
    <s v="Alabama"/>
    <n v="35630"/>
    <s v="South"/>
    <x v="70"/>
    <s v="Furniture"/>
    <s v="Chairs"/>
    <x v="70"/>
    <x v="1268"/>
    <n v="14"/>
    <n v="0"/>
    <n v="163.78739999999999"/>
  </r>
  <r>
    <n v="1435"/>
    <s v="US-2016-153129"/>
    <x v="482"/>
    <d v="2016-12-30T00:00:00"/>
    <s v="Standard Class"/>
    <x v="224"/>
    <x v="224"/>
    <s v="Consumer"/>
    <s v="United States"/>
    <s v="Seattle"/>
    <s v="Washington"/>
    <n v="98105"/>
    <s v="West"/>
    <x v="987"/>
    <s v="Office Supplies"/>
    <s v="Paper"/>
    <x v="980"/>
    <x v="1269"/>
    <n v="5"/>
    <n v="0"/>
    <n v="15.593999999999999"/>
  </r>
  <r>
    <n v="1436"/>
    <s v="CA-2017-106852"/>
    <x v="308"/>
    <d v="2017-06-27T00:00:00"/>
    <s v="Standard Class"/>
    <x v="461"/>
    <x v="461"/>
    <s v="Consumer"/>
    <s v="United States"/>
    <s v="Parma"/>
    <s v="Ohio"/>
    <n v="44134"/>
    <s v="East"/>
    <x v="988"/>
    <s v="Office Supplies"/>
    <s v="Paper"/>
    <x v="981"/>
    <x v="276"/>
    <n v="6"/>
    <n v="0.2"/>
    <n v="10.8864"/>
  </r>
  <r>
    <n v="1437"/>
    <s v="CA-2017-106852"/>
    <x v="308"/>
    <d v="2017-06-27T00:00:00"/>
    <s v="Standard Class"/>
    <x v="461"/>
    <x v="461"/>
    <s v="Consumer"/>
    <s v="United States"/>
    <s v="Parma"/>
    <s v="Ohio"/>
    <n v="44134"/>
    <s v="East"/>
    <x v="950"/>
    <s v="Office Supplies"/>
    <s v="Art"/>
    <x v="943"/>
    <x v="791"/>
    <n v="2"/>
    <n v="0.2"/>
    <n v="0.59040000000000004"/>
  </r>
  <r>
    <n v="1438"/>
    <s v="CA-2015-139731"/>
    <x v="52"/>
    <d v="2015-10-15T00:00:00"/>
    <s v="Same Day"/>
    <x v="32"/>
    <x v="32"/>
    <s v="Consumer"/>
    <s v="United States"/>
    <s v="Amarillo"/>
    <s v="Texas"/>
    <n v="79109"/>
    <s v="Central"/>
    <x v="989"/>
    <s v="Technology"/>
    <s v="Accessories"/>
    <x v="982"/>
    <x v="425"/>
    <n v="3"/>
    <n v="0.2"/>
    <n v="42.880499999999998"/>
  </r>
  <r>
    <n v="1439"/>
    <s v="CA-2015-139731"/>
    <x v="52"/>
    <d v="2015-10-15T00:00:00"/>
    <s v="Same Day"/>
    <x v="32"/>
    <x v="32"/>
    <s v="Consumer"/>
    <s v="United States"/>
    <s v="Amarillo"/>
    <s v="Texas"/>
    <n v="79109"/>
    <s v="Central"/>
    <x v="483"/>
    <s v="Furniture"/>
    <s v="Chairs"/>
    <x v="483"/>
    <x v="1270"/>
    <n v="5"/>
    <n v="0.3"/>
    <n v="-350.49"/>
  </r>
  <r>
    <n v="1440"/>
    <s v="CA-2017-122735"/>
    <x v="483"/>
    <d v="2017-04-15T00:00:00"/>
    <s v="Second Class"/>
    <x v="217"/>
    <x v="217"/>
    <s v="Consumer"/>
    <s v="United States"/>
    <s v="Providence"/>
    <s v="Rhode Island"/>
    <n v="2908"/>
    <s v="East"/>
    <x v="990"/>
    <s v="Office Supplies"/>
    <s v="Binders"/>
    <x v="305"/>
    <x v="1271"/>
    <n v="5"/>
    <n v="0"/>
    <n v="13.365"/>
  </r>
  <r>
    <n v="1441"/>
    <s v="CA-2017-122735"/>
    <x v="483"/>
    <d v="2017-04-15T00:00:00"/>
    <s v="Second Class"/>
    <x v="217"/>
    <x v="217"/>
    <s v="Consumer"/>
    <s v="United States"/>
    <s v="Providence"/>
    <s v="Rhode Island"/>
    <n v="2908"/>
    <s v="East"/>
    <x v="991"/>
    <s v="Office Supplies"/>
    <s v="Paper"/>
    <x v="983"/>
    <x v="786"/>
    <n v="4"/>
    <n v="0"/>
    <n v="17.981999999999999"/>
  </r>
  <r>
    <n v="1442"/>
    <s v="CA-2017-128160"/>
    <x v="484"/>
    <d v="2017-12-24T00:00:00"/>
    <s v="Second Class"/>
    <x v="462"/>
    <x v="462"/>
    <s v="Consumer"/>
    <s v="United States"/>
    <s v="San Francisco"/>
    <s v="California"/>
    <n v="94110"/>
    <s v="West"/>
    <x v="710"/>
    <s v="Office Supplies"/>
    <s v="Binders"/>
    <x v="709"/>
    <x v="1272"/>
    <n v="2"/>
    <n v="0.2"/>
    <n v="11.46"/>
  </r>
  <r>
    <n v="1443"/>
    <s v="CA-2017-117695"/>
    <x v="485"/>
    <d v="2017-08-08T00:00:00"/>
    <s v="First Class"/>
    <x v="463"/>
    <x v="463"/>
    <s v="Corporate"/>
    <s v="United States"/>
    <s v="Richmond"/>
    <s v="Kentucky"/>
    <n v="40475"/>
    <s v="South"/>
    <x v="320"/>
    <s v="Office Supplies"/>
    <s v="Paper"/>
    <x v="320"/>
    <x v="1273"/>
    <n v="2"/>
    <n v="0"/>
    <n v="6.3296000000000001"/>
  </r>
  <r>
    <n v="1444"/>
    <s v="CA-2015-166135"/>
    <x v="486"/>
    <d v="2015-10-06T00:00:00"/>
    <s v="Standard Class"/>
    <x v="464"/>
    <x v="464"/>
    <s v="Corporate"/>
    <s v="United States"/>
    <s v="Aurora"/>
    <s v="Colorado"/>
    <n v="80013"/>
    <s v="West"/>
    <x v="123"/>
    <s v="Office Supplies"/>
    <s v="Storage"/>
    <x v="123"/>
    <x v="1274"/>
    <n v="4"/>
    <n v="0.2"/>
    <n v="17.428000000000001"/>
  </r>
  <r>
    <n v="1445"/>
    <s v="CA-2016-133725"/>
    <x v="454"/>
    <d v="2016-05-28T00:00:00"/>
    <s v="Standard Class"/>
    <x v="107"/>
    <x v="107"/>
    <s v="Consumer"/>
    <s v="United States"/>
    <s v="Chicago"/>
    <s v="Illinois"/>
    <n v="60623"/>
    <s v="Central"/>
    <x v="903"/>
    <s v="Technology"/>
    <s v="Phones"/>
    <x v="895"/>
    <x v="1275"/>
    <n v="9"/>
    <n v="0.2"/>
    <n v="148.49459999999999"/>
  </r>
  <r>
    <n v="1446"/>
    <s v="CA-2017-102337"/>
    <x v="487"/>
    <d v="2017-06-16T00:00:00"/>
    <s v="First Class"/>
    <x v="174"/>
    <x v="174"/>
    <s v="Home Office"/>
    <s v="United States"/>
    <s v="Chicago"/>
    <s v="Illinois"/>
    <n v="60653"/>
    <s v="Central"/>
    <x v="232"/>
    <s v="Office Supplies"/>
    <s v="Storage"/>
    <x v="233"/>
    <x v="1276"/>
    <n v="4"/>
    <n v="0.2"/>
    <n v="-39.1248"/>
  </r>
  <r>
    <n v="1447"/>
    <s v="CA-2017-102337"/>
    <x v="487"/>
    <d v="2017-06-16T00:00:00"/>
    <s v="First Class"/>
    <x v="174"/>
    <x v="174"/>
    <s v="Home Office"/>
    <s v="United States"/>
    <s v="Chicago"/>
    <s v="Illinois"/>
    <n v="60653"/>
    <s v="Central"/>
    <x v="992"/>
    <s v="Furniture"/>
    <s v="Chairs"/>
    <x v="984"/>
    <x v="1277"/>
    <n v="7"/>
    <n v="0.3"/>
    <n v="-87.341800000000006"/>
  </r>
  <r>
    <n v="1448"/>
    <s v="CA-2017-102337"/>
    <x v="487"/>
    <d v="2017-06-16T00:00:00"/>
    <s v="First Class"/>
    <x v="174"/>
    <x v="174"/>
    <s v="Home Office"/>
    <s v="United States"/>
    <s v="Chicago"/>
    <s v="Illinois"/>
    <n v="60653"/>
    <s v="Central"/>
    <x v="993"/>
    <s v="Technology"/>
    <s v="Phones"/>
    <x v="985"/>
    <x v="730"/>
    <n v="2"/>
    <n v="0.2"/>
    <n v="5.9980000000000002"/>
  </r>
  <r>
    <n v="1449"/>
    <s v="US-2014-112564"/>
    <x v="488"/>
    <d v="2014-04-24T00:00:00"/>
    <s v="First Class"/>
    <x v="378"/>
    <x v="378"/>
    <s v="Corporate"/>
    <s v="United States"/>
    <s v="Philadelphia"/>
    <s v="Pennsylvania"/>
    <n v="19134"/>
    <s v="East"/>
    <x v="994"/>
    <s v="Office Supplies"/>
    <s v="Binders"/>
    <x v="986"/>
    <x v="1278"/>
    <n v="3"/>
    <n v="0.7"/>
    <n v="-1.7514000000000001"/>
  </r>
  <r>
    <n v="1450"/>
    <s v="CA-2015-145821"/>
    <x v="489"/>
    <d v="2015-05-07T00:00:00"/>
    <s v="Standard Class"/>
    <x v="80"/>
    <x v="80"/>
    <s v="Corporate"/>
    <s v="United States"/>
    <s v="Los Angeles"/>
    <s v="California"/>
    <n v="90008"/>
    <s v="West"/>
    <x v="995"/>
    <s v="Technology"/>
    <s v="Phones"/>
    <x v="987"/>
    <x v="1279"/>
    <n v="3"/>
    <n v="0.2"/>
    <n v="11.093999999999999"/>
  </r>
  <r>
    <n v="1451"/>
    <s v="US-2015-160150"/>
    <x v="490"/>
    <d v="2015-07-20T00:00:00"/>
    <s v="First Class"/>
    <x v="465"/>
    <x v="465"/>
    <s v="Consumer"/>
    <s v="United States"/>
    <s v="Phoenix"/>
    <s v="Arizona"/>
    <n v="85023"/>
    <s v="West"/>
    <x v="996"/>
    <s v="Office Supplies"/>
    <s v="Binders"/>
    <x v="988"/>
    <x v="1280"/>
    <n v="1"/>
    <n v="0.7"/>
    <n v="-1.35"/>
  </r>
  <r>
    <n v="1452"/>
    <s v="CA-2016-133711"/>
    <x v="491"/>
    <d v="2016-11-29T00:00:00"/>
    <s v="First Class"/>
    <x v="466"/>
    <x v="466"/>
    <s v="Corporate"/>
    <s v="United States"/>
    <s v="Mobile"/>
    <s v="Alabama"/>
    <n v="36608"/>
    <s v="South"/>
    <x v="885"/>
    <s v="Office Supplies"/>
    <s v="Paper"/>
    <x v="33"/>
    <x v="554"/>
    <n v="7"/>
    <n v="0"/>
    <n v="34.780200000000001"/>
  </r>
  <r>
    <n v="1453"/>
    <s v="CA-2016-133711"/>
    <x v="491"/>
    <d v="2016-11-29T00:00:00"/>
    <s v="First Class"/>
    <x v="466"/>
    <x v="466"/>
    <s v="Corporate"/>
    <s v="United States"/>
    <s v="Mobile"/>
    <s v="Alabama"/>
    <n v="36608"/>
    <s v="South"/>
    <x v="997"/>
    <s v="Office Supplies"/>
    <s v="Binders"/>
    <x v="989"/>
    <x v="1281"/>
    <n v="3"/>
    <n v="0"/>
    <n v="45.84"/>
  </r>
  <r>
    <n v="1454"/>
    <s v="CA-2016-133711"/>
    <x v="491"/>
    <d v="2016-11-29T00:00:00"/>
    <s v="First Class"/>
    <x v="466"/>
    <x v="466"/>
    <s v="Corporate"/>
    <s v="United States"/>
    <s v="Mobile"/>
    <s v="Alabama"/>
    <n v="36608"/>
    <s v="South"/>
    <x v="996"/>
    <s v="Office Supplies"/>
    <s v="Binders"/>
    <x v="988"/>
    <x v="1282"/>
    <n v="5"/>
    <n v="0"/>
    <n v="16.875"/>
  </r>
  <r>
    <n v="1455"/>
    <s v="CA-2016-133711"/>
    <x v="491"/>
    <d v="2016-11-29T00:00:00"/>
    <s v="First Class"/>
    <x v="466"/>
    <x v="466"/>
    <s v="Corporate"/>
    <s v="United States"/>
    <s v="Mobile"/>
    <s v="Alabama"/>
    <n v="36608"/>
    <s v="South"/>
    <x v="998"/>
    <s v="Technology"/>
    <s v="Machines"/>
    <x v="990"/>
    <x v="1283"/>
    <n v="8"/>
    <n v="0"/>
    <n v="1459.2"/>
  </r>
  <r>
    <n v="1456"/>
    <s v="CA-2017-148474"/>
    <x v="492"/>
    <d v="2017-06-19T00:00:00"/>
    <s v="Standard Class"/>
    <x v="467"/>
    <x v="467"/>
    <s v="Home Office"/>
    <s v="United States"/>
    <s v="Columbus"/>
    <s v="Georgia"/>
    <n v="31907"/>
    <s v="South"/>
    <x v="999"/>
    <s v="Office Supplies"/>
    <s v="Binders"/>
    <x v="991"/>
    <x v="1284"/>
    <n v="3"/>
    <n v="0"/>
    <n v="41.951999999999998"/>
  </r>
  <r>
    <n v="1457"/>
    <s v="CA-2017-148474"/>
    <x v="492"/>
    <d v="2017-06-19T00:00:00"/>
    <s v="Standard Class"/>
    <x v="467"/>
    <x v="467"/>
    <s v="Home Office"/>
    <s v="United States"/>
    <s v="Columbus"/>
    <s v="Georgia"/>
    <n v="31907"/>
    <s v="South"/>
    <x v="1000"/>
    <s v="Furniture"/>
    <s v="Tables"/>
    <x v="992"/>
    <x v="1285"/>
    <n v="3"/>
    <n v="0"/>
    <n v="67.941000000000003"/>
  </r>
  <r>
    <n v="1458"/>
    <s v="CA-2015-111297"/>
    <x v="493"/>
    <d v="2015-08-21T00:00:00"/>
    <s v="Standard Class"/>
    <x v="464"/>
    <x v="464"/>
    <s v="Corporate"/>
    <s v="United States"/>
    <s v="New Bedford"/>
    <s v="Massachusetts"/>
    <n v="2740"/>
    <s v="East"/>
    <x v="326"/>
    <s v="Office Supplies"/>
    <s v="Binders"/>
    <x v="326"/>
    <x v="1286"/>
    <n v="9"/>
    <n v="0"/>
    <n v="23.49"/>
  </r>
  <r>
    <n v="1459"/>
    <s v="CA-2016-123722"/>
    <x v="477"/>
    <d v="2016-10-01T00:00:00"/>
    <s v="Standard Class"/>
    <x v="468"/>
    <x v="468"/>
    <s v="Corporate"/>
    <s v="United States"/>
    <s v="Irving"/>
    <s v="Texas"/>
    <n v="75061"/>
    <s v="Central"/>
    <x v="639"/>
    <s v="Office Supplies"/>
    <s v="Labels"/>
    <x v="639"/>
    <x v="795"/>
    <n v="4"/>
    <n v="0.2"/>
    <n v="5.1791999999999998"/>
  </r>
  <r>
    <n v="1460"/>
    <s v="CA-2014-155271"/>
    <x v="417"/>
    <d v="2014-05-04T00:00:00"/>
    <s v="Same Day"/>
    <x v="4"/>
    <x v="4"/>
    <s v="Consumer"/>
    <s v="United States"/>
    <s v="Middletown"/>
    <s v="Connecticut"/>
    <n v="6457"/>
    <s v="East"/>
    <x v="1001"/>
    <s v="Furniture"/>
    <s v="Furnishings"/>
    <x v="993"/>
    <x v="1287"/>
    <n v="2"/>
    <n v="0"/>
    <n v="9.8856000000000002"/>
  </r>
  <r>
    <n v="1461"/>
    <s v="CA-2015-119907"/>
    <x v="494"/>
    <d v="2015-12-08T00:00:00"/>
    <s v="Standard Class"/>
    <x v="95"/>
    <x v="95"/>
    <s v="Consumer"/>
    <s v="United States"/>
    <s v="Seattle"/>
    <s v="Washington"/>
    <n v="98103"/>
    <s v="West"/>
    <x v="1002"/>
    <s v="Office Supplies"/>
    <s v="Binders"/>
    <x v="994"/>
    <x v="1288"/>
    <n v="2"/>
    <n v="0.2"/>
    <n v="19.398399999999999"/>
  </r>
  <r>
    <n v="1462"/>
    <s v="US-2016-128902"/>
    <x v="21"/>
    <d v="2016-03-15T00:00:00"/>
    <s v="Standard Class"/>
    <x v="469"/>
    <x v="469"/>
    <s v="Consumer"/>
    <s v="United States"/>
    <s v="Vineland"/>
    <s v="New Jersey"/>
    <n v="8360"/>
    <s v="East"/>
    <x v="616"/>
    <s v="Furniture"/>
    <s v="Tables"/>
    <x v="616"/>
    <x v="1289"/>
    <n v="2"/>
    <n v="0.3"/>
    <n v="-31.372199999999999"/>
  </r>
  <r>
    <n v="1463"/>
    <s v="CA-2016-152289"/>
    <x v="370"/>
    <d v="2016-08-28T00:00:00"/>
    <s v="First Class"/>
    <x v="18"/>
    <x v="18"/>
    <s v="Corporate"/>
    <s v="United States"/>
    <s v="Pasadena"/>
    <s v="Texas"/>
    <n v="77506"/>
    <s v="Central"/>
    <x v="409"/>
    <s v="Technology"/>
    <s v="Accessories"/>
    <x v="409"/>
    <x v="1290"/>
    <n v="2"/>
    <n v="0.2"/>
    <n v="43.995600000000003"/>
  </r>
  <r>
    <n v="1464"/>
    <s v="CA-2016-152289"/>
    <x v="370"/>
    <d v="2016-08-28T00:00:00"/>
    <s v="First Class"/>
    <x v="18"/>
    <x v="18"/>
    <s v="Corporate"/>
    <s v="United States"/>
    <s v="Pasadena"/>
    <s v="Texas"/>
    <n v="77506"/>
    <s v="Central"/>
    <x v="856"/>
    <s v="Furniture"/>
    <s v="Chairs"/>
    <x v="849"/>
    <x v="1291"/>
    <n v="6"/>
    <n v="0.3"/>
    <n v="-29.2776"/>
  </r>
  <r>
    <n v="1465"/>
    <s v="US-2016-104794"/>
    <x v="186"/>
    <d v="2016-12-19T00:00:00"/>
    <s v="First Class"/>
    <x v="470"/>
    <x v="470"/>
    <s v="Corporate"/>
    <s v="United States"/>
    <s v="New York City"/>
    <s v="New York"/>
    <n v="10009"/>
    <s v="East"/>
    <x v="801"/>
    <s v="Office Supplies"/>
    <s v="Fasteners"/>
    <x v="799"/>
    <x v="1292"/>
    <n v="2"/>
    <n v="0"/>
    <n v="1.8031999999999999"/>
  </r>
  <r>
    <n v="1466"/>
    <s v="CA-2014-151708"/>
    <x v="233"/>
    <d v="2014-08-14T00:00:00"/>
    <s v="Standard Class"/>
    <x v="93"/>
    <x v="93"/>
    <s v="Consumer"/>
    <s v="United States"/>
    <s v="Glendale"/>
    <s v="Arizona"/>
    <n v="85301"/>
    <s v="West"/>
    <x v="767"/>
    <s v="Furniture"/>
    <s v="Furnishings"/>
    <x v="766"/>
    <x v="1293"/>
    <n v="4"/>
    <n v="0.2"/>
    <n v="-3.0344000000000002"/>
  </r>
  <r>
    <n v="1467"/>
    <s v="CA-2014-151708"/>
    <x v="233"/>
    <d v="2014-08-14T00:00:00"/>
    <s v="Standard Class"/>
    <x v="93"/>
    <x v="93"/>
    <s v="Consumer"/>
    <s v="United States"/>
    <s v="Glendale"/>
    <s v="Arizona"/>
    <n v="85301"/>
    <s v="West"/>
    <x v="97"/>
    <s v="Technology"/>
    <s v="Accessories"/>
    <x v="97"/>
    <x v="98"/>
    <n v="3"/>
    <n v="0.2"/>
    <n v="-10.7973"/>
  </r>
  <r>
    <n v="1468"/>
    <s v="CA-2015-100769"/>
    <x v="495"/>
    <d v="2015-05-16T00:00:00"/>
    <s v="Same Day"/>
    <x v="274"/>
    <x v="274"/>
    <s v="Home Office"/>
    <s v="United States"/>
    <s v="Jacksonville"/>
    <s v="Florida"/>
    <n v="32216"/>
    <s v="South"/>
    <x v="657"/>
    <s v="Technology"/>
    <s v="Accessories"/>
    <x v="657"/>
    <x v="1294"/>
    <n v="4"/>
    <n v="0.2"/>
    <n v="31.995999999999999"/>
  </r>
  <r>
    <n v="1469"/>
    <s v="CA-2017-139199"/>
    <x v="34"/>
    <d v="2017-12-13T00:00:00"/>
    <s v="Standard Class"/>
    <x v="460"/>
    <x v="460"/>
    <s v="Corporate"/>
    <s v="United States"/>
    <s v="Detroit"/>
    <s v="Michigan"/>
    <n v="48234"/>
    <s v="Central"/>
    <x v="1003"/>
    <s v="Furniture"/>
    <s v="Chairs"/>
    <x v="995"/>
    <x v="1295"/>
    <n v="3"/>
    <n v="0"/>
    <n v="226.96440000000001"/>
  </r>
  <r>
    <n v="1470"/>
    <s v="CA-2017-139199"/>
    <x v="34"/>
    <d v="2017-12-13T00:00:00"/>
    <s v="Standard Class"/>
    <x v="460"/>
    <x v="460"/>
    <s v="Corporate"/>
    <s v="United States"/>
    <s v="Detroit"/>
    <s v="Michigan"/>
    <n v="48234"/>
    <s v="Central"/>
    <x v="350"/>
    <s v="Office Supplies"/>
    <s v="Binders"/>
    <x v="350"/>
    <x v="1296"/>
    <n v="2"/>
    <n v="0"/>
    <n v="19.523800000000001"/>
  </r>
  <r>
    <n v="1471"/>
    <s v="CA-2017-139199"/>
    <x v="34"/>
    <d v="2017-12-13T00:00:00"/>
    <s v="Standard Class"/>
    <x v="460"/>
    <x v="460"/>
    <s v="Corporate"/>
    <s v="United States"/>
    <s v="Detroit"/>
    <s v="Michigan"/>
    <n v="48234"/>
    <s v="Central"/>
    <x v="1004"/>
    <s v="Office Supplies"/>
    <s v="Paper"/>
    <x v="996"/>
    <x v="91"/>
    <n v="2"/>
    <n v="0"/>
    <n v="6.2207999999999997"/>
  </r>
  <r>
    <n v="1472"/>
    <s v="US-2015-161466"/>
    <x v="496"/>
    <d v="2015-09-27T00:00:00"/>
    <s v="Second Class"/>
    <x v="21"/>
    <x v="21"/>
    <s v="Corporate"/>
    <s v="United States"/>
    <s v="Philadelphia"/>
    <s v="Pennsylvania"/>
    <n v="19120"/>
    <s v="East"/>
    <x v="1005"/>
    <s v="Office Supplies"/>
    <s v="Art"/>
    <x v="997"/>
    <x v="1297"/>
    <n v="2"/>
    <n v="0.2"/>
    <n v="0.59919999999999995"/>
  </r>
  <r>
    <n v="1473"/>
    <s v="CA-2017-164959"/>
    <x v="497"/>
    <d v="2017-07-15T00:00:00"/>
    <s v="Standard Class"/>
    <x v="471"/>
    <x v="471"/>
    <s v="Corporate"/>
    <s v="United States"/>
    <s v="Los Angeles"/>
    <s v="California"/>
    <n v="90004"/>
    <s v="West"/>
    <x v="688"/>
    <s v="Office Supplies"/>
    <s v="Labels"/>
    <x v="688"/>
    <x v="1298"/>
    <n v="3"/>
    <n v="0"/>
    <n v="4.0749000000000004"/>
  </r>
  <r>
    <n v="1474"/>
    <s v="US-2015-105676"/>
    <x v="494"/>
    <d v="2015-12-02T00:00:00"/>
    <s v="Same Day"/>
    <x v="392"/>
    <x v="392"/>
    <s v="Consumer"/>
    <s v="United States"/>
    <s v="Houston"/>
    <s v="Texas"/>
    <n v="77036"/>
    <s v="Central"/>
    <x v="1006"/>
    <s v="Furniture"/>
    <s v="Furnishings"/>
    <x v="998"/>
    <x v="1299"/>
    <n v="4"/>
    <n v="0.6"/>
    <n v="-4.0128000000000004"/>
  </r>
  <r>
    <n v="1475"/>
    <s v="CA-2016-113138"/>
    <x v="258"/>
    <d v="2016-11-25T00:00:00"/>
    <s v="Standard Class"/>
    <x v="472"/>
    <x v="472"/>
    <s v="Home Office"/>
    <s v="United States"/>
    <s v="Niagara Falls"/>
    <s v="New York"/>
    <n v="14304"/>
    <s v="East"/>
    <x v="1007"/>
    <s v="Office Supplies"/>
    <s v="Art"/>
    <x v="999"/>
    <x v="1300"/>
    <n v="6"/>
    <n v="0"/>
    <n v="5.0111999999999997"/>
  </r>
  <r>
    <n v="1476"/>
    <s v="CA-2016-113138"/>
    <x v="258"/>
    <d v="2016-11-25T00:00:00"/>
    <s v="Standard Class"/>
    <x v="472"/>
    <x v="472"/>
    <s v="Home Office"/>
    <s v="United States"/>
    <s v="Niagara Falls"/>
    <s v="New York"/>
    <n v="14304"/>
    <s v="East"/>
    <x v="777"/>
    <s v="Office Supplies"/>
    <s v="Binders"/>
    <x v="776"/>
    <x v="1161"/>
    <n v="3"/>
    <n v="0.2"/>
    <n v="6.4206000000000003"/>
  </r>
  <r>
    <n v="1477"/>
    <s v="US-2017-104955"/>
    <x v="498"/>
    <d v="2017-03-24T00:00:00"/>
    <s v="Standard Class"/>
    <x v="344"/>
    <x v="344"/>
    <s v="Home Office"/>
    <s v="United States"/>
    <s v="New York City"/>
    <s v="New York"/>
    <n v="10024"/>
    <s v="East"/>
    <x v="1008"/>
    <s v="Office Supplies"/>
    <s v="Labels"/>
    <x v="1000"/>
    <x v="1301"/>
    <n v="7"/>
    <n v="0"/>
    <n v="13.2986"/>
  </r>
  <r>
    <n v="1478"/>
    <s v="CA-2016-121958"/>
    <x v="373"/>
    <d v="2016-11-17T00:00:00"/>
    <s v="Standard Class"/>
    <x v="473"/>
    <x v="473"/>
    <s v="Consumer"/>
    <s v="United States"/>
    <s v="Thomasville"/>
    <s v="North Carolina"/>
    <n v="27360"/>
    <s v="South"/>
    <x v="660"/>
    <s v="Office Supplies"/>
    <s v="Supplies"/>
    <x v="660"/>
    <x v="1302"/>
    <n v="7"/>
    <n v="0.2"/>
    <n v="5.8653000000000004"/>
  </r>
  <r>
    <n v="1479"/>
    <s v="CA-2017-121468"/>
    <x v="123"/>
    <d v="2017-11-20T00:00:00"/>
    <s v="First Class"/>
    <x v="44"/>
    <x v="44"/>
    <s v="Consumer"/>
    <s v="United States"/>
    <s v="Westminster"/>
    <s v="California"/>
    <n v="92683"/>
    <s v="West"/>
    <x v="433"/>
    <s v="Technology"/>
    <s v="Phones"/>
    <x v="433"/>
    <x v="1303"/>
    <n v="4"/>
    <n v="0.2"/>
    <n v="2.3976000000000002"/>
  </r>
  <r>
    <n v="1480"/>
    <s v="US-2016-108455"/>
    <x v="499"/>
    <d v="2016-12-08T00:00:00"/>
    <s v="Standard Class"/>
    <x v="177"/>
    <x v="177"/>
    <s v="Consumer"/>
    <s v="United States"/>
    <s v="San Francisco"/>
    <s v="California"/>
    <n v="94122"/>
    <s v="West"/>
    <x v="1009"/>
    <s v="Office Supplies"/>
    <s v="Paper"/>
    <x v="1001"/>
    <x v="233"/>
    <n v="4"/>
    <n v="0"/>
    <n v="12.441599999999999"/>
  </r>
  <r>
    <n v="1481"/>
    <s v="US-2016-108455"/>
    <x v="499"/>
    <d v="2016-12-08T00:00:00"/>
    <s v="Standard Class"/>
    <x v="177"/>
    <x v="177"/>
    <s v="Consumer"/>
    <s v="United States"/>
    <s v="San Francisco"/>
    <s v="California"/>
    <n v="94122"/>
    <s v="West"/>
    <x v="1010"/>
    <s v="Office Supplies"/>
    <s v="Paper"/>
    <x v="1002"/>
    <x v="1304"/>
    <n v="7"/>
    <n v="0"/>
    <n v="19.825399999999998"/>
  </r>
  <r>
    <n v="1482"/>
    <s v="US-2016-108455"/>
    <x v="499"/>
    <d v="2016-12-08T00:00:00"/>
    <s v="Standard Class"/>
    <x v="177"/>
    <x v="177"/>
    <s v="Consumer"/>
    <s v="United States"/>
    <s v="San Francisco"/>
    <s v="California"/>
    <n v="94122"/>
    <s v="West"/>
    <x v="1011"/>
    <s v="Office Supplies"/>
    <s v="Storage"/>
    <x v="1003"/>
    <x v="1305"/>
    <n v="3"/>
    <n v="0"/>
    <n v="8.8062000000000005"/>
  </r>
  <r>
    <n v="1483"/>
    <s v="CA-2017-101210"/>
    <x v="326"/>
    <d v="2017-08-28T00:00:00"/>
    <s v="Second Class"/>
    <x v="386"/>
    <x v="386"/>
    <s v="Consumer"/>
    <s v="United States"/>
    <s v="Jackson"/>
    <s v="Tennessee"/>
    <n v="38301"/>
    <s v="South"/>
    <x v="487"/>
    <s v="Office Supplies"/>
    <s v="Art"/>
    <x v="487"/>
    <x v="1261"/>
    <n v="2"/>
    <n v="0.2"/>
    <n v="1.7023999999999999"/>
  </r>
  <r>
    <n v="1484"/>
    <s v="CA-2017-101210"/>
    <x v="326"/>
    <d v="2017-08-28T00:00:00"/>
    <s v="Second Class"/>
    <x v="386"/>
    <x v="386"/>
    <s v="Consumer"/>
    <s v="United States"/>
    <s v="Jackson"/>
    <s v="Tennessee"/>
    <n v="38301"/>
    <s v="South"/>
    <x v="1012"/>
    <s v="Office Supplies"/>
    <s v="Paper"/>
    <x v="1004"/>
    <x v="1306"/>
    <n v="1"/>
    <n v="0.2"/>
    <n v="1.07"/>
  </r>
  <r>
    <n v="1485"/>
    <s v="US-2016-108098"/>
    <x v="500"/>
    <d v="2016-10-18T00:00:00"/>
    <s v="Standard Class"/>
    <x v="291"/>
    <x v="291"/>
    <s v="Corporate"/>
    <s v="United States"/>
    <s v="Seattle"/>
    <s v="Washington"/>
    <n v="98115"/>
    <s v="West"/>
    <x v="1013"/>
    <s v="Technology"/>
    <s v="Accessories"/>
    <x v="1005"/>
    <x v="1307"/>
    <n v="3"/>
    <n v="0"/>
    <n v="30.09"/>
  </r>
  <r>
    <n v="1486"/>
    <s v="CA-2014-119032"/>
    <x v="501"/>
    <d v="2014-12-03T00:00:00"/>
    <s v="Standard Class"/>
    <x v="474"/>
    <x v="474"/>
    <s v="Consumer"/>
    <s v="United States"/>
    <s v="New York City"/>
    <s v="New York"/>
    <n v="10035"/>
    <s v="East"/>
    <x v="1014"/>
    <s v="Office Supplies"/>
    <s v="Fasteners"/>
    <x v="128"/>
    <x v="1053"/>
    <n v="2"/>
    <n v="0"/>
    <n v="1.3160000000000001"/>
  </r>
  <r>
    <n v="1487"/>
    <s v="CA-2015-140410"/>
    <x v="502"/>
    <d v="2015-11-07T00:00:00"/>
    <s v="Standard Class"/>
    <x v="475"/>
    <x v="475"/>
    <s v="Home Office"/>
    <s v="United States"/>
    <s v="Los Angeles"/>
    <s v="California"/>
    <n v="90008"/>
    <s v="West"/>
    <x v="1015"/>
    <s v="Technology"/>
    <s v="Phones"/>
    <x v="1006"/>
    <x v="1308"/>
    <n v="7"/>
    <n v="0.2"/>
    <n v="106.1242"/>
  </r>
  <r>
    <n v="1488"/>
    <s v="CA-2015-140410"/>
    <x v="502"/>
    <d v="2015-11-07T00:00:00"/>
    <s v="Standard Class"/>
    <x v="475"/>
    <x v="475"/>
    <s v="Home Office"/>
    <s v="United States"/>
    <s v="Los Angeles"/>
    <s v="California"/>
    <n v="90008"/>
    <s v="West"/>
    <x v="1016"/>
    <s v="Technology"/>
    <s v="Accessories"/>
    <x v="1007"/>
    <x v="1309"/>
    <n v="3"/>
    <n v="0"/>
    <n v="37.787399999999998"/>
  </r>
  <r>
    <n v="1489"/>
    <s v="CA-2015-140410"/>
    <x v="502"/>
    <d v="2015-11-07T00:00:00"/>
    <s v="Standard Class"/>
    <x v="475"/>
    <x v="475"/>
    <s v="Home Office"/>
    <s v="United States"/>
    <s v="Los Angeles"/>
    <s v="California"/>
    <n v="90008"/>
    <s v="West"/>
    <x v="378"/>
    <s v="Furniture"/>
    <s v="Furnishings"/>
    <x v="379"/>
    <x v="528"/>
    <n v="3"/>
    <n v="0"/>
    <n v="16.614000000000001"/>
  </r>
  <r>
    <n v="1490"/>
    <s v="CA-2014-136280"/>
    <x v="503"/>
    <d v="2014-12-06T00:00:00"/>
    <s v="Standard Class"/>
    <x v="476"/>
    <x v="476"/>
    <s v="Consumer"/>
    <s v="United States"/>
    <s v="Philadelphia"/>
    <s v="Pennsylvania"/>
    <n v="19143"/>
    <s v="East"/>
    <x v="816"/>
    <s v="Office Supplies"/>
    <s v="Labels"/>
    <x v="812"/>
    <x v="1310"/>
    <n v="2"/>
    <n v="0.2"/>
    <n v="1.764"/>
  </r>
  <r>
    <n v="1491"/>
    <s v="CA-2017-151911"/>
    <x v="504"/>
    <d v="2017-05-05T00:00:00"/>
    <s v="Second Class"/>
    <x v="393"/>
    <x v="393"/>
    <s v="Corporate"/>
    <s v="United States"/>
    <s v="New York City"/>
    <s v="New York"/>
    <n v="10024"/>
    <s v="East"/>
    <x v="36"/>
    <s v="Office Supplies"/>
    <s v="Envelopes"/>
    <x v="36"/>
    <x v="1311"/>
    <n v="4"/>
    <n v="0"/>
    <n v="28.332000000000001"/>
  </r>
  <r>
    <n v="1492"/>
    <s v="CA-2017-166436"/>
    <x v="221"/>
    <d v="2017-11-28T00:00:00"/>
    <s v="Standard Class"/>
    <x v="477"/>
    <x v="477"/>
    <s v="Corporate"/>
    <s v="United States"/>
    <s v="New York City"/>
    <s v="New York"/>
    <n v="10035"/>
    <s v="East"/>
    <x v="1017"/>
    <s v="Office Supplies"/>
    <s v="Paper"/>
    <x v="1008"/>
    <x v="486"/>
    <n v="1"/>
    <n v="0"/>
    <n v="2.8812000000000002"/>
  </r>
  <r>
    <n v="1493"/>
    <s v="CA-2017-166436"/>
    <x v="221"/>
    <d v="2017-11-28T00:00:00"/>
    <s v="Standard Class"/>
    <x v="477"/>
    <x v="477"/>
    <s v="Corporate"/>
    <s v="United States"/>
    <s v="New York City"/>
    <s v="New York"/>
    <n v="10035"/>
    <s v="East"/>
    <x v="323"/>
    <s v="Furniture"/>
    <s v="Chairs"/>
    <x v="323"/>
    <x v="1312"/>
    <n v="6"/>
    <n v="0.1"/>
    <n v="173.74080000000001"/>
  </r>
  <r>
    <n v="1494"/>
    <s v="CA-2017-139661"/>
    <x v="505"/>
    <d v="2017-11-03T00:00:00"/>
    <s v="Standard Class"/>
    <x v="478"/>
    <x v="478"/>
    <s v="Corporate"/>
    <s v="United States"/>
    <s v="Vancouver"/>
    <s v="Washington"/>
    <n v="98661"/>
    <s v="West"/>
    <x v="763"/>
    <s v="Furniture"/>
    <s v="Furnishings"/>
    <x v="762"/>
    <x v="1313"/>
    <n v="2"/>
    <n v="0"/>
    <n v="3.6631999999999998"/>
  </r>
  <r>
    <n v="1495"/>
    <s v="CA-2014-123925"/>
    <x v="506"/>
    <d v="2014-12-19T00:00:00"/>
    <s v="Second Class"/>
    <x v="167"/>
    <x v="167"/>
    <s v="Consumer"/>
    <s v="United States"/>
    <s v="Columbus"/>
    <s v="Georgia"/>
    <n v="31907"/>
    <s v="South"/>
    <x v="818"/>
    <s v="Office Supplies"/>
    <s v="Art"/>
    <x v="814"/>
    <x v="1314"/>
    <n v="3"/>
    <n v="0"/>
    <n v="11.214"/>
  </r>
  <r>
    <n v="1496"/>
    <s v="CA-2017-152485"/>
    <x v="507"/>
    <d v="2017-09-08T00:00:00"/>
    <s v="Standard Class"/>
    <x v="479"/>
    <x v="479"/>
    <s v="Consumer"/>
    <s v="United States"/>
    <s v="Coppell"/>
    <s v="Texas"/>
    <n v="75019"/>
    <s v="Central"/>
    <x v="853"/>
    <s v="Office Supplies"/>
    <s v="Art"/>
    <x v="846"/>
    <x v="1315"/>
    <n v="7"/>
    <n v="0.2"/>
    <n v="3.1850000000000001"/>
  </r>
  <r>
    <n v="1497"/>
    <s v="CA-2017-152485"/>
    <x v="507"/>
    <d v="2017-09-08T00:00:00"/>
    <s v="Standard Class"/>
    <x v="479"/>
    <x v="479"/>
    <s v="Consumer"/>
    <s v="United States"/>
    <s v="Coppell"/>
    <s v="Texas"/>
    <n v="75019"/>
    <s v="Central"/>
    <x v="1018"/>
    <s v="Office Supplies"/>
    <s v="Storage"/>
    <x v="1009"/>
    <x v="1316"/>
    <n v="1"/>
    <n v="0.2"/>
    <n v="-0.20979999999999999"/>
  </r>
  <r>
    <n v="1498"/>
    <s v="CA-2017-152485"/>
    <x v="507"/>
    <d v="2017-09-08T00:00:00"/>
    <s v="Standard Class"/>
    <x v="479"/>
    <x v="479"/>
    <s v="Consumer"/>
    <s v="United States"/>
    <s v="Coppell"/>
    <s v="Texas"/>
    <n v="75019"/>
    <s v="Central"/>
    <x v="169"/>
    <s v="Office Supplies"/>
    <s v="Art"/>
    <x v="170"/>
    <x v="1317"/>
    <n v="5"/>
    <n v="0.2"/>
    <n v="3.7719999999999998"/>
  </r>
  <r>
    <n v="1499"/>
    <s v="CA-2016-141586"/>
    <x v="508"/>
    <d v="2016-10-20T00:00:00"/>
    <s v="First Class"/>
    <x v="71"/>
    <x v="71"/>
    <s v="Home Office"/>
    <s v="United States"/>
    <s v="San Francisco"/>
    <s v="California"/>
    <n v="94122"/>
    <s v="West"/>
    <x v="109"/>
    <s v="Office Supplies"/>
    <s v="Binders"/>
    <x v="109"/>
    <x v="1318"/>
    <n v="5"/>
    <n v="0.2"/>
    <n v="6.5830000000000002"/>
  </r>
  <r>
    <n v="1500"/>
    <s v="CA-2017-130386"/>
    <x v="105"/>
    <d v="2017-11-18T00:00:00"/>
    <s v="Standard Class"/>
    <x v="159"/>
    <x v="159"/>
    <s v="Consumer"/>
    <s v="United States"/>
    <s v="Austin"/>
    <s v="Texas"/>
    <n v="78745"/>
    <s v="Central"/>
    <x v="186"/>
    <s v="Office Supplies"/>
    <s v="Paper"/>
    <x v="187"/>
    <x v="195"/>
    <n v="3"/>
    <n v="0.2"/>
    <n v="5.8202999999999996"/>
  </r>
  <r>
    <n v="1501"/>
    <s v="CA-2017-130386"/>
    <x v="105"/>
    <d v="2017-11-18T00:00:00"/>
    <s v="Standard Class"/>
    <x v="159"/>
    <x v="159"/>
    <s v="Consumer"/>
    <s v="United States"/>
    <s v="Austin"/>
    <s v="Texas"/>
    <n v="78745"/>
    <s v="Central"/>
    <x v="1019"/>
    <s v="Office Supplies"/>
    <s v="Paper"/>
    <x v="1010"/>
    <x v="1319"/>
    <n v="9"/>
    <n v="0.2"/>
    <n v="69.704999999999998"/>
  </r>
  <r>
    <n v="1502"/>
    <s v="CA-2017-130386"/>
    <x v="105"/>
    <d v="2017-11-18T00:00:00"/>
    <s v="Standard Class"/>
    <x v="159"/>
    <x v="159"/>
    <s v="Consumer"/>
    <s v="United States"/>
    <s v="Austin"/>
    <s v="Texas"/>
    <n v="78745"/>
    <s v="Central"/>
    <x v="906"/>
    <s v="Office Supplies"/>
    <s v="Storage"/>
    <x v="898"/>
    <x v="1117"/>
    <n v="3"/>
    <n v="0.2"/>
    <n v="-47.254199999999997"/>
  </r>
  <r>
    <n v="1503"/>
    <s v="CA-2016-100468"/>
    <x v="390"/>
    <d v="2016-12-01T00:00:00"/>
    <s v="Standard Class"/>
    <x v="401"/>
    <x v="401"/>
    <s v="Home Office"/>
    <s v="United States"/>
    <s v="Los Angeles"/>
    <s v="California"/>
    <n v="90045"/>
    <s v="West"/>
    <x v="1020"/>
    <s v="Technology"/>
    <s v="Phones"/>
    <x v="1011"/>
    <x v="1320"/>
    <n v="2"/>
    <n v="0.2"/>
    <n v="3.3519999999999999"/>
  </r>
  <r>
    <n v="1504"/>
    <s v="CA-2016-100468"/>
    <x v="390"/>
    <d v="2016-12-01T00:00:00"/>
    <s v="Standard Class"/>
    <x v="401"/>
    <x v="401"/>
    <s v="Home Office"/>
    <s v="United States"/>
    <s v="Los Angeles"/>
    <s v="California"/>
    <n v="90045"/>
    <s v="West"/>
    <x v="527"/>
    <s v="Furniture"/>
    <s v="Furnishings"/>
    <x v="527"/>
    <x v="583"/>
    <n v="2"/>
    <n v="0"/>
    <n v="3.0813999999999999"/>
  </r>
  <r>
    <n v="1505"/>
    <s v="CA-2015-153388"/>
    <x v="509"/>
    <d v="2015-08-07T00:00:00"/>
    <s v="Standard Class"/>
    <x v="480"/>
    <x v="480"/>
    <s v="Home Office"/>
    <s v="United States"/>
    <s v="Los Angeles"/>
    <s v="California"/>
    <n v="90004"/>
    <s v="West"/>
    <x v="59"/>
    <s v="Office Supplies"/>
    <s v="Art"/>
    <x v="59"/>
    <x v="944"/>
    <n v="4"/>
    <n v="0"/>
    <n v="3.36"/>
  </r>
  <r>
    <n v="1506"/>
    <s v="CA-2015-153388"/>
    <x v="509"/>
    <d v="2015-08-07T00:00:00"/>
    <s v="Standard Class"/>
    <x v="480"/>
    <x v="480"/>
    <s v="Home Office"/>
    <s v="United States"/>
    <s v="Los Angeles"/>
    <s v="California"/>
    <n v="90004"/>
    <s v="West"/>
    <x v="1021"/>
    <s v="Furniture"/>
    <s v="Tables"/>
    <x v="1012"/>
    <x v="1321"/>
    <n v="6"/>
    <n v="0.2"/>
    <n v="-175.8708"/>
  </r>
  <r>
    <n v="1507"/>
    <s v="CA-2017-154935"/>
    <x v="165"/>
    <d v="2017-12-29T00:00:00"/>
    <s v="Standard Class"/>
    <x v="481"/>
    <x v="481"/>
    <s v="Consumer"/>
    <s v="United States"/>
    <s v="New York City"/>
    <s v="New York"/>
    <n v="10024"/>
    <s v="East"/>
    <x v="985"/>
    <s v="Office Supplies"/>
    <s v="Binders"/>
    <x v="978"/>
    <x v="598"/>
    <n v="3"/>
    <n v="0.2"/>
    <n v="5.5875000000000004"/>
  </r>
  <r>
    <n v="1508"/>
    <s v="CA-2016-134208"/>
    <x v="42"/>
    <d v="2016-09-23T00:00:00"/>
    <s v="Standard Class"/>
    <x v="473"/>
    <x v="473"/>
    <s v="Consumer"/>
    <s v="United States"/>
    <s v="Columbus"/>
    <s v="Georgia"/>
    <n v="31907"/>
    <s v="South"/>
    <x v="1022"/>
    <s v="Technology"/>
    <s v="Machines"/>
    <x v="1013"/>
    <x v="1322"/>
    <n v="4"/>
    <n v="0"/>
    <n v="190.08"/>
  </r>
  <r>
    <n v="1509"/>
    <s v="CA-2017-108294"/>
    <x v="389"/>
    <d v="2017-12-10T00:00:00"/>
    <s v="Same Day"/>
    <x v="60"/>
    <x v="60"/>
    <s v="Home Office"/>
    <s v="United States"/>
    <s v="Omaha"/>
    <s v="Nebraska"/>
    <n v="68104"/>
    <s v="Central"/>
    <x v="1023"/>
    <s v="Office Supplies"/>
    <s v="Binders"/>
    <x v="1014"/>
    <x v="1323"/>
    <n v="3"/>
    <n v="0"/>
    <n v="15.525"/>
  </r>
  <r>
    <n v="1510"/>
    <s v="CA-2017-103611"/>
    <x v="510"/>
    <d v="2017-09-15T00:00:00"/>
    <s v="First Class"/>
    <x v="341"/>
    <x v="341"/>
    <s v="Consumer"/>
    <s v="United States"/>
    <s v="Los Angeles"/>
    <s v="California"/>
    <n v="90036"/>
    <s v="West"/>
    <x v="1006"/>
    <s v="Furniture"/>
    <s v="Furnishings"/>
    <x v="998"/>
    <x v="1324"/>
    <n v="2"/>
    <n v="0"/>
    <n v="3.0095999999999998"/>
  </r>
  <r>
    <n v="1511"/>
    <s v="CA-2017-100384"/>
    <x v="92"/>
    <d v="2017-07-01T00:00:00"/>
    <s v="Standard Class"/>
    <x v="468"/>
    <x v="468"/>
    <s v="Corporate"/>
    <s v="United States"/>
    <s v="Pomona"/>
    <s v="California"/>
    <n v="91767"/>
    <s v="West"/>
    <x v="281"/>
    <s v="Office Supplies"/>
    <s v="Art"/>
    <x v="281"/>
    <x v="1325"/>
    <n v="8"/>
    <n v="0"/>
    <n v="111.824"/>
  </r>
  <r>
    <n v="1512"/>
    <s v="CA-2017-100384"/>
    <x v="92"/>
    <d v="2017-07-01T00:00:00"/>
    <s v="Standard Class"/>
    <x v="468"/>
    <x v="468"/>
    <s v="Corporate"/>
    <s v="United States"/>
    <s v="Pomona"/>
    <s v="California"/>
    <n v="91767"/>
    <s v="West"/>
    <x v="181"/>
    <s v="Office Supplies"/>
    <s v="Art"/>
    <x v="182"/>
    <x v="1326"/>
    <n v="9"/>
    <n v="0"/>
    <n v="11.820600000000001"/>
  </r>
  <r>
    <n v="1513"/>
    <s v="CA-2017-112809"/>
    <x v="238"/>
    <d v="2017-08-22T00:00:00"/>
    <s v="Standard Class"/>
    <x v="154"/>
    <x v="154"/>
    <s v="Consumer"/>
    <s v="United States"/>
    <s v="Dallas"/>
    <s v="Texas"/>
    <n v="75220"/>
    <s v="Central"/>
    <x v="225"/>
    <s v="Office Supplies"/>
    <s v="Storage"/>
    <x v="226"/>
    <x v="1327"/>
    <n v="3"/>
    <n v="0.2"/>
    <n v="12.504"/>
  </r>
  <r>
    <n v="1514"/>
    <s v="CA-2017-112809"/>
    <x v="238"/>
    <d v="2017-08-22T00:00:00"/>
    <s v="Standard Class"/>
    <x v="154"/>
    <x v="154"/>
    <s v="Consumer"/>
    <s v="United States"/>
    <s v="Dallas"/>
    <s v="Texas"/>
    <n v="75220"/>
    <s v="Central"/>
    <x v="410"/>
    <s v="Office Supplies"/>
    <s v="Binders"/>
    <x v="410"/>
    <x v="1328"/>
    <n v="5"/>
    <n v="0.8"/>
    <n v="-33.139000000000003"/>
  </r>
  <r>
    <n v="1515"/>
    <s v="CA-2017-112809"/>
    <x v="238"/>
    <d v="2017-08-22T00:00:00"/>
    <s v="Standard Class"/>
    <x v="154"/>
    <x v="154"/>
    <s v="Consumer"/>
    <s v="United States"/>
    <s v="Dallas"/>
    <s v="Texas"/>
    <n v="75220"/>
    <s v="Central"/>
    <x v="674"/>
    <s v="Office Supplies"/>
    <s v="Binders"/>
    <x v="674"/>
    <x v="1329"/>
    <n v="4"/>
    <n v="0.8"/>
    <n v="-11.4648"/>
  </r>
  <r>
    <n v="1516"/>
    <s v="US-2017-160759"/>
    <x v="157"/>
    <d v="2017-12-17T00:00:00"/>
    <s v="Standard Class"/>
    <x v="482"/>
    <x v="482"/>
    <s v="Consumer"/>
    <s v="United States"/>
    <s v="Philadelphia"/>
    <s v="Pennsylvania"/>
    <n v="19120"/>
    <s v="East"/>
    <x v="955"/>
    <s v="Furniture"/>
    <s v="Chairs"/>
    <x v="948"/>
    <x v="1330"/>
    <n v="1"/>
    <n v="0.3"/>
    <n v="-9.0980000000000008"/>
  </r>
  <r>
    <n v="1517"/>
    <s v="CA-2017-148446"/>
    <x v="389"/>
    <d v="2017-12-14T00:00:00"/>
    <s v="Second Class"/>
    <x v="266"/>
    <x v="266"/>
    <s v="Consumer"/>
    <s v="United States"/>
    <s v="North Las Vegas"/>
    <s v="Nevada"/>
    <n v="89031"/>
    <s v="West"/>
    <x v="489"/>
    <s v="Furniture"/>
    <s v="Tables"/>
    <x v="489"/>
    <x v="1331"/>
    <n v="4"/>
    <n v="0"/>
    <n v="116.872"/>
  </r>
  <r>
    <n v="1518"/>
    <s v="CA-2014-111059"/>
    <x v="511"/>
    <d v="2014-02-06T00:00:00"/>
    <s v="Second Class"/>
    <x v="483"/>
    <x v="483"/>
    <s v="Consumer"/>
    <s v="United States"/>
    <s v="Seattle"/>
    <s v="Washington"/>
    <n v="98105"/>
    <s v="West"/>
    <x v="270"/>
    <s v="Office Supplies"/>
    <s v="Binders"/>
    <x v="270"/>
    <x v="1332"/>
    <n v="2"/>
    <n v="0.2"/>
    <n v="27.248000000000001"/>
  </r>
  <r>
    <n v="1519"/>
    <s v="CA-2014-111059"/>
    <x v="511"/>
    <d v="2014-02-06T00:00:00"/>
    <s v="Second Class"/>
    <x v="483"/>
    <x v="483"/>
    <s v="Consumer"/>
    <s v="United States"/>
    <s v="Seattle"/>
    <s v="Washington"/>
    <n v="98105"/>
    <s v="West"/>
    <x v="555"/>
    <s v="Office Supplies"/>
    <s v="Binders"/>
    <x v="554"/>
    <x v="1333"/>
    <n v="3"/>
    <n v="0.2"/>
    <n v="4.3133999999999997"/>
  </r>
  <r>
    <n v="1520"/>
    <s v="CA-2017-116204"/>
    <x v="512"/>
    <d v="2017-02-14T00:00:00"/>
    <s v="Second Class"/>
    <x v="100"/>
    <x v="100"/>
    <s v="Corporate"/>
    <s v="United States"/>
    <s v="San Francisco"/>
    <s v="California"/>
    <n v="94110"/>
    <s v="West"/>
    <x v="733"/>
    <s v="Office Supplies"/>
    <s v="Binders"/>
    <x v="732"/>
    <x v="1334"/>
    <n v="7"/>
    <n v="0.2"/>
    <n v="7.7343000000000002"/>
  </r>
  <r>
    <n v="1521"/>
    <s v="CA-2017-109946"/>
    <x v="513"/>
    <d v="2017-04-21T00:00:00"/>
    <s v="Standard Class"/>
    <x v="484"/>
    <x v="484"/>
    <s v="Home Office"/>
    <s v="United States"/>
    <s v="Chicago"/>
    <s v="Illinois"/>
    <n v="60610"/>
    <s v="Central"/>
    <x v="1024"/>
    <s v="Office Supplies"/>
    <s v="Art"/>
    <x v="1015"/>
    <x v="1045"/>
    <n v="5"/>
    <n v="0.2"/>
    <n v="2.0649999999999999"/>
  </r>
  <r>
    <n v="1522"/>
    <s v="CA-2015-144806"/>
    <x v="401"/>
    <d v="2015-12-11T00:00:00"/>
    <s v="Standard Class"/>
    <x v="485"/>
    <x v="485"/>
    <s v="Consumer"/>
    <s v="United States"/>
    <s v="Tucson"/>
    <s v="Arizona"/>
    <n v="85705"/>
    <s v="West"/>
    <x v="592"/>
    <s v="Furniture"/>
    <s v="Furnishings"/>
    <x v="592"/>
    <x v="1335"/>
    <n v="6"/>
    <n v="0.2"/>
    <n v="48.951599999999999"/>
  </r>
  <r>
    <n v="1523"/>
    <s v="CA-2015-144806"/>
    <x v="401"/>
    <d v="2015-12-11T00:00:00"/>
    <s v="Standard Class"/>
    <x v="485"/>
    <x v="485"/>
    <s v="Consumer"/>
    <s v="United States"/>
    <s v="Tucson"/>
    <s v="Arizona"/>
    <n v="85705"/>
    <s v="West"/>
    <x v="1025"/>
    <s v="Office Supplies"/>
    <s v="Paper"/>
    <x v="1016"/>
    <x v="544"/>
    <n v="5"/>
    <n v="0.2"/>
    <n v="6.7229999999999999"/>
  </r>
  <r>
    <n v="1524"/>
    <s v="CA-2015-144806"/>
    <x v="401"/>
    <d v="2015-12-11T00:00:00"/>
    <s v="Standard Class"/>
    <x v="485"/>
    <x v="485"/>
    <s v="Consumer"/>
    <s v="United States"/>
    <s v="Tucson"/>
    <s v="Arizona"/>
    <n v="85705"/>
    <s v="West"/>
    <x v="334"/>
    <s v="Office Supplies"/>
    <s v="Paper"/>
    <x v="334"/>
    <x v="654"/>
    <n v="8"/>
    <n v="0.2"/>
    <n v="61.96"/>
  </r>
  <r>
    <n v="1525"/>
    <s v="CA-2015-144806"/>
    <x v="401"/>
    <d v="2015-12-11T00:00:00"/>
    <s v="Standard Class"/>
    <x v="485"/>
    <x v="485"/>
    <s v="Consumer"/>
    <s v="United States"/>
    <s v="Tucson"/>
    <s v="Arizona"/>
    <n v="85705"/>
    <s v="West"/>
    <x v="232"/>
    <s v="Office Supplies"/>
    <s v="Storage"/>
    <x v="233"/>
    <x v="1336"/>
    <n v="6"/>
    <n v="0.2"/>
    <n v="-58.687199999999997"/>
  </r>
  <r>
    <n v="1526"/>
    <s v="CA-2015-144806"/>
    <x v="401"/>
    <d v="2015-12-11T00:00:00"/>
    <s v="Standard Class"/>
    <x v="485"/>
    <x v="485"/>
    <s v="Consumer"/>
    <s v="United States"/>
    <s v="Tucson"/>
    <s v="Arizona"/>
    <n v="85705"/>
    <s v="West"/>
    <x v="30"/>
    <s v="Office Supplies"/>
    <s v="Art"/>
    <x v="30"/>
    <x v="31"/>
    <n v="6"/>
    <n v="0.2"/>
    <n v="9.7091999999999992"/>
  </r>
  <r>
    <n v="1527"/>
    <s v="CA-2016-122392"/>
    <x v="405"/>
    <d v="2016-07-27T00:00:00"/>
    <s v="Standard Class"/>
    <x v="170"/>
    <x v="170"/>
    <s v="Consumer"/>
    <s v="United States"/>
    <s v="Allentown"/>
    <s v="Pennsylvania"/>
    <n v="18103"/>
    <s v="East"/>
    <x v="1026"/>
    <s v="Office Supplies"/>
    <s v="Art"/>
    <x v="1017"/>
    <x v="1337"/>
    <n v="2"/>
    <n v="0.2"/>
    <n v="0.36399999999999999"/>
  </r>
  <r>
    <n v="1528"/>
    <s v="CA-2016-122392"/>
    <x v="405"/>
    <d v="2016-07-27T00:00:00"/>
    <s v="Standard Class"/>
    <x v="170"/>
    <x v="170"/>
    <s v="Consumer"/>
    <s v="United States"/>
    <s v="Allentown"/>
    <s v="Pennsylvania"/>
    <n v="18103"/>
    <s v="East"/>
    <x v="1027"/>
    <s v="Furniture"/>
    <s v="Furnishings"/>
    <x v="1018"/>
    <x v="25"/>
    <n v="2"/>
    <n v="0.2"/>
    <n v="3.3488000000000002"/>
  </r>
  <r>
    <n v="1529"/>
    <s v="CA-2015-148432"/>
    <x v="209"/>
    <d v="2015-11-10T00:00:00"/>
    <s v="Second Class"/>
    <x v="305"/>
    <x v="305"/>
    <s v="Corporate"/>
    <s v="United States"/>
    <s v="Newark"/>
    <s v="Delaware"/>
    <n v="19711"/>
    <s v="East"/>
    <x v="1028"/>
    <s v="Office Supplies"/>
    <s v="Fasteners"/>
    <x v="1019"/>
    <x v="1338"/>
    <n v="7"/>
    <n v="0"/>
    <n v="0.52359999999999995"/>
  </r>
  <r>
    <n v="1530"/>
    <s v="CA-2015-148432"/>
    <x v="209"/>
    <d v="2015-11-10T00:00:00"/>
    <s v="Second Class"/>
    <x v="305"/>
    <x v="305"/>
    <s v="Corporate"/>
    <s v="United States"/>
    <s v="Newark"/>
    <s v="Delaware"/>
    <n v="19711"/>
    <s v="East"/>
    <x v="1029"/>
    <s v="Office Supplies"/>
    <s v="Paper"/>
    <x v="1020"/>
    <x v="545"/>
    <n v="2"/>
    <n v="0"/>
    <n v="3.431"/>
  </r>
  <r>
    <n v="1531"/>
    <s v="CA-2015-103793"/>
    <x v="514"/>
    <d v="2015-03-31T00:00:00"/>
    <s v="Standard Class"/>
    <x v="296"/>
    <x v="296"/>
    <s v="Corporate"/>
    <s v="United States"/>
    <s v="Miami"/>
    <s v="Florida"/>
    <n v="33142"/>
    <s v="South"/>
    <x v="1030"/>
    <s v="Office Supplies"/>
    <s v="Paper"/>
    <x v="1021"/>
    <x v="1339"/>
    <n v="3"/>
    <n v="0.2"/>
    <n v="23.234999999999999"/>
  </r>
  <r>
    <n v="1532"/>
    <s v="CA-2017-159884"/>
    <x v="515"/>
    <d v="2017-09-05T00:00:00"/>
    <s v="Standard Class"/>
    <x v="223"/>
    <x v="223"/>
    <s v="Consumer"/>
    <s v="United States"/>
    <s v="Tempe"/>
    <s v="Arizona"/>
    <n v="85281"/>
    <s v="West"/>
    <x v="1031"/>
    <s v="Office Supplies"/>
    <s v="Storage"/>
    <x v="1022"/>
    <x v="1340"/>
    <n v="1"/>
    <n v="0.2"/>
    <n v="0.80579999999999996"/>
  </r>
  <r>
    <n v="1533"/>
    <s v="CA-2017-159884"/>
    <x v="515"/>
    <d v="2017-09-05T00:00:00"/>
    <s v="Standard Class"/>
    <x v="223"/>
    <x v="223"/>
    <s v="Consumer"/>
    <s v="United States"/>
    <s v="Tempe"/>
    <s v="Arizona"/>
    <n v="85281"/>
    <s v="West"/>
    <x v="203"/>
    <s v="Office Supplies"/>
    <s v="Fasteners"/>
    <x v="204"/>
    <x v="1341"/>
    <n v="3"/>
    <n v="0.2"/>
    <n v="2.7222"/>
  </r>
  <r>
    <n v="1534"/>
    <s v="CA-2016-139885"/>
    <x v="429"/>
    <d v="2016-12-08T00:00:00"/>
    <s v="Standard Class"/>
    <x v="225"/>
    <x v="225"/>
    <s v="Corporate"/>
    <s v="United States"/>
    <s v="New York City"/>
    <s v="New York"/>
    <n v="10035"/>
    <s v="East"/>
    <x v="1032"/>
    <s v="Office Supplies"/>
    <s v="Storage"/>
    <x v="1023"/>
    <x v="1342"/>
    <n v="6"/>
    <n v="0"/>
    <n v="0"/>
  </r>
  <r>
    <n v="1535"/>
    <s v="CA-2017-124086"/>
    <x v="516"/>
    <d v="2017-02-14T00:00:00"/>
    <s v="Standard Class"/>
    <x v="486"/>
    <x v="486"/>
    <s v="Home Office"/>
    <s v="United States"/>
    <s v="Laguna Niguel"/>
    <s v="California"/>
    <n v="92677"/>
    <s v="West"/>
    <x v="574"/>
    <s v="Furniture"/>
    <s v="Bookcases"/>
    <x v="574"/>
    <x v="1343"/>
    <n v="2"/>
    <n v="0.15"/>
    <n v="16.7986"/>
  </r>
  <r>
    <n v="1536"/>
    <s v="CA-2016-112389"/>
    <x v="517"/>
    <d v="2016-11-02T00:00:00"/>
    <s v="Standard Class"/>
    <x v="487"/>
    <x v="487"/>
    <s v="Corporate"/>
    <s v="United States"/>
    <s v="Bridgeton"/>
    <s v="New Jersey"/>
    <n v="8302"/>
    <s v="East"/>
    <x v="1033"/>
    <s v="Office Supplies"/>
    <s v="Storage"/>
    <x v="1024"/>
    <x v="1344"/>
    <n v="3"/>
    <n v="0"/>
    <n v="0.40739999999999998"/>
  </r>
  <r>
    <n v="1537"/>
    <s v="CA-2016-112389"/>
    <x v="517"/>
    <d v="2016-11-02T00:00:00"/>
    <s v="Standard Class"/>
    <x v="487"/>
    <x v="487"/>
    <s v="Corporate"/>
    <s v="United States"/>
    <s v="Bridgeton"/>
    <s v="New Jersey"/>
    <n v="8302"/>
    <s v="East"/>
    <x v="1034"/>
    <s v="Office Supplies"/>
    <s v="Appliances"/>
    <x v="1025"/>
    <x v="1345"/>
    <n v="3"/>
    <n v="0"/>
    <n v="3.0341999999999998"/>
  </r>
  <r>
    <n v="1538"/>
    <s v="CA-2017-121888"/>
    <x v="175"/>
    <d v="2017-09-17T00:00:00"/>
    <s v="Second Class"/>
    <x v="488"/>
    <x v="488"/>
    <s v="Consumer"/>
    <s v="United States"/>
    <s v="Everett"/>
    <s v="Massachusetts"/>
    <n v="2149"/>
    <s v="East"/>
    <x v="884"/>
    <s v="Technology"/>
    <s v="Phones"/>
    <x v="878"/>
    <x v="1346"/>
    <n v="1"/>
    <n v="0"/>
    <n v="11.597099999999999"/>
  </r>
  <r>
    <n v="1539"/>
    <s v="CA-2017-121888"/>
    <x v="175"/>
    <d v="2017-09-17T00:00:00"/>
    <s v="Second Class"/>
    <x v="488"/>
    <x v="488"/>
    <s v="Consumer"/>
    <s v="United States"/>
    <s v="Everett"/>
    <s v="Massachusetts"/>
    <n v="2149"/>
    <s v="East"/>
    <x v="359"/>
    <s v="Office Supplies"/>
    <s v="Art"/>
    <x v="359"/>
    <x v="1347"/>
    <n v="2"/>
    <n v="0"/>
    <n v="6.5119999999999996"/>
  </r>
  <r>
    <n v="1540"/>
    <s v="CA-2017-121888"/>
    <x v="175"/>
    <d v="2017-09-17T00:00:00"/>
    <s v="Second Class"/>
    <x v="488"/>
    <x v="488"/>
    <s v="Consumer"/>
    <s v="United States"/>
    <s v="Everett"/>
    <s v="Massachusetts"/>
    <n v="2149"/>
    <s v="East"/>
    <x v="37"/>
    <s v="Furniture"/>
    <s v="Bookcases"/>
    <x v="37"/>
    <x v="1348"/>
    <n v="3"/>
    <n v="0"/>
    <n v="203.56440000000001"/>
  </r>
  <r>
    <n v="1541"/>
    <s v="CA-2017-121888"/>
    <x v="175"/>
    <d v="2017-09-17T00:00:00"/>
    <s v="Second Class"/>
    <x v="488"/>
    <x v="488"/>
    <s v="Consumer"/>
    <s v="United States"/>
    <s v="Everett"/>
    <s v="Massachusetts"/>
    <n v="2149"/>
    <s v="East"/>
    <x v="1002"/>
    <s v="Office Supplies"/>
    <s v="Binders"/>
    <x v="994"/>
    <x v="1349"/>
    <n v="7"/>
    <n v="0"/>
    <n v="116.3904"/>
  </r>
  <r>
    <n v="1542"/>
    <s v="CA-2014-166884"/>
    <x v="518"/>
    <d v="2014-03-16T00:00:00"/>
    <s v="Second Class"/>
    <x v="237"/>
    <x v="237"/>
    <s v="Consumer"/>
    <s v="United States"/>
    <s v="Columbus"/>
    <s v="Ohio"/>
    <n v="43229"/>
    <s v="East"/>
    <x v="1035"/>
    <s v="Furniture"/>
    <s v="Furnishings"/>
    <x v="325"/>
    <x v="1350"/>
    <n v="5"/>
    <n v="0.2"/>
    <n v="2.2879999999999998"/>
  </r>
  <r>
    <n v="1543"/>
    <s v="CA-2014-166884"/>
    <x v="518"/>
    <d v="2014-03-16T00:00:00"/>
    <s v="Second Class"/>
    <x v="237"/>
    <x v="237"/>
    <s v="Consumer"/>
    <s v="United States"/>
    <s v="Columbus"/>
    <s v="Ohio"/>
    <n v="43229"/>
    <s v="East"/>
    <x v="845"/>
    <s v="Office Supplies"/>
    <s v="Fasteners"/>
    <x v="839"/>
    <x v="1351"/>
    <n v="6"/>
    <n v="0.2"/>
    <n v="1.7003999999999999"/>
  </r>
  <r>
    <n v="1544"/>
    <s v="CA-2014-107181"/>
    <x v="519"/>
    <d v="2014-02-08T00:00:00"/>
    <s v="Standard Class"/>
    <x v="489"/>
    <x v="489"/>
    <s v="Home Office"/>
    <s v="United States"/>
    <s v="San Diego"/>
    <s v="California"/>
    <n v="92024"/>
    <s v="West"/>
    <x v="655"/>
    <s v="Office Supplies"/>
    <s v="Binders"/>
    <x v="655"/>
    <x v="1352"/>
    <n v="3"/>
    <n v="0.2"/>
    <n v="29.0136"/>
  </r>
  <r>
    <n v="1545"/>
    <s v="CA-2014-107181"/>
    <x v="519"/>
    <d v="2014-02-08T00:00:00"/>
    <s v="Standard Class"/>
    <x v="489"/>
    <x v="489"/>
    <s v="Home Office"/>
    <s v="United States"/>
    <s v="San Diego"/>
    <s v="California"/>
    <n v="92024"/>
    <s v="West"/>
    <x v="732"/>
    <s v="Office Supplies"/>
    <s v="Paper"/>
    <x v="731"/>
    <x v="1353"/>
    <n v="4"/>
    <n v="0"/>
    <n v="16.0928"/>
  </r>
  <r>
    <n v="1546"/>
    <s v="CA-2014-150245"/>
    <x v="520"/>
    <d v="2015-01-04T00:00:00"/>
    <s v="Second Class"/>
    <x v="331"/>
    <x v="331"/>
    <s v="Corporate"/>
    <s v="United States"/>
    <s v="Watertown"/>
    <s v="New York"/>
    <n v="13601"/>
    <s v="East"/>
    <x v="178"/>
    <s v="Furniture"/>
    <s v="Bookcases"/>
    <x v="179"/>
    <x v="1354"/>
    <n v="7"/>
    <n v="0.2"/>
    <n v="196.68600000000001"/>
  </r>
  <r>
    <n v="1547"/>
    <s v="CA-2015-111395"/>
    <x v="521"/>
    <d v="2015-11-27T00:00:00"/>
    <s v="Standard Class"/>
    <x v="146"/>
    <x v="146"/>
    <s v="Corporate"/>
    <s v="United States"/>
    <s v="San Antonio"/>
    <s v="Texas"/>
    <n v="78207"/>
    <s v="Central"/>
    <x v="921"/>
    <s v="Office Supplies"/>
    <s v="Paper"/>
    <x v="913"/>
    <x v="757"/>
    <n v="4"/>
    <n v="0.2"/>
    <n v="117.432"/>
  </r>
  <r>
    <n v="1548"/>
    <s v="CA-2015-111395"/>
    <x v="521"/>
    <d v="2015-11-27T00:00:00"/>
    <s v="Standard Class"/>
    <x v="146"/>
    <x v="146"/>
    <s v="Corporate"/>
    <s v="United States"/>
    <s v="San Antonio"/>
    <s v="Texas"/>
    <n v="78207"/>
    <s v="Central"/>
    <x v="979"/>
    <s v="Office Supplies"/>
    <s v="Binders"/>
    <x v="972"/>
    <x v="1355"/>
    <n v="2"/>
    <n v="0.8"/>
    <n v="-40.650399999999998"/>
  </r>
  <r>
    <n v="1549"/>
    <s v="CA-2015-111395"/>
    <x v="521"/>
    <d v="2015-11-27T00:00:00"/>
    <s v="Standard Class"/>
    <x v="146"/>
    <x v="146"/>
    <s v="Corporate"/>
    <s v="United States"/>
    <s v="San Antonio"/>
    <s v="Texas"/>
    <n v="78207"/>
    <s v="Central"/>
    <x v="1036"/>
    <s v="Office Supplies"/>
    <s v="Storage"/>
    <x v="1026"/>
    <x v="1356"/>
    <n v="2"/>
    <n v="0.2"/>
    <n v="2.3673999999999999"/>
  </r>
  <r>
    <n v="1550"/>
    <s v="CA-2014-134278"/>
    <x v="522"/>
    <d v="2014-07-08T00:00:00"/>
    <s v="First Class"/>
    <x v="212"/>
    <x v="212"/>
    <s v="Consumer"/>
    <s v="United States"/>
    <s v="New York City"/>
    <s v="New York"/>
    <n v="10011"/>
    <s v="East"/>
    <x v="890"/>
    <s v="Technology"/>
    <s v="Copiers"/>
    <x v="883"/>
    <x v="1357"/>
    <n v="1"/>
    <n v="0.2"/>
    <n v="174.9975"/>
  </r>
  <r>
    <n v="1551"/>
    <s v="US-2017-124926"/>
    <x v="38"/>
    <d v="2017-11-18T00:00:00"/>
    <s v="Second Class"/>
    <x v="467"/>
    <x v="467"/>
    <s v="Home Office"/>
    <s v="United States"/>
    <s v="Houston"/>
    <s v="Texas"/>
    <n v="77095"/>
    <s v="Central"/>
    <x v="1037"/>
    <s v="Office Supplies"/>
    <s v="Appliances"/>
    <x v="1027"/>
    <x v="1358"/>
    <n v="6"/>
    <n v="0.8"/>
    <n v="-24.708600000000001"/>
  </r>
  <r>
    <n v="1552"/>
    <s v="CA-2016-159345"/>
    <x v="26"/>
    <d v="2016-06-22T00:00:00"/>
    <s v="Standard Class"/>
    <x v="490"/>
    <x v="490"/>
    <s v="Consumer"/>
    <s v="United States"/>
    <s v="San Diego"/>
    <s v="California"/>
    <n v="92024"/>
    <s v="West"/>
    <x v="964"/>
    <s v="Office Supplies"/>
    <s v="Paper"/>
    <x v="957"/>
    <x v="1359"/>
    <n v="2"/>
    <n v="0"/>
    <n v="54.860399999999998"/>
  </r>
  <r>
    <n v="1553"/>
    <s v="CA-2014-130274"/>
    <x v="523"/>
    <d v="2014-05-05T00:00:00"/>
    <s v="First Class"/>
    <x v="185"/>
    <x v="185"/>
    <s v="Home Office"/>
    <s v="United States"/>
    <s v="Appleton"/>
    <s v="Wisconsin"/>
    <n v="54915"/>
    <s v="Central"/>
    <x v="1038"/>
    <s v="Office Supplies"/>
    <s v="Labels"/>
    <x v="1028"/>
    <x v="742"/>
    <n v="7"/>
    <n v="0"/>
    <n v="10.348800000000001"/>
  </r>
  <r>
    <n v="1554"/>
    <s v="CA-2017-158386"/>
    <x v="524"/>
    <d v="2017-10-21T00:00:00"/>
    <s v="Standard Class"/>
    <x v="491"/>
    <x v="491"/>
    <s v="Consumer"/>
    <s v="United States"/>
    <s v="Richmond"/>
    <s v="Kentucky"/>
    <n v="40475"/>
    <s v="South"/>
    <x v="691"/>
    <s v="Office Supplies"/>
    <s v="Binders"/>
    <x v="691"/>
    <x v="1360"/>
    <n v="5"/>
    <n v="0"/>
    <n v="57.384999999999998"/>
  </r>
  <r>
    <n v="1555"/>
    <s v="CA-2015-111507"/>
    <x v="525"/>
    <d v="2015-02-13T00:00:00"/>
    <s v="Standard Class"/>
    <x v="100"/>
    <x v="100"/>
    <s v="Corporate"/>
    <s v="United States"/>
    <s v="Bellevue"/>
    <s v="Washington"/>
    <n v="98006"/>
    <s v="West"/>
    <x v="1039"/>
    <s v="Office Supplies"/>
    <s v="Art"/>
    <x v="1029"/>
    <x v="266"/>
    <n v="3"/>
    <n v="0"/>
    <n v="1.5311999999999999"/>
  </r>
  <r>
    <n v="1556"/>
    <s v="CA-2017-120761"/>
    <x v="507"/>
    <d v="2017-09-08T00:00:00"/>
    <s v="Standard Class"/>
    <x v="492"/>
    <x v="492"/>
    <s v="Consumer"/>
    <s v="United States"/>
    <s v="Long Beach"/>
    <s v="New York"/>
    <n v="11561"/>
    <s v="East"/>
    <x v="43"/>
    <s v="Technology"/>
    <s v="Accessories"/>
    <x v="43"/>
    <x v="1361"/>
    <n v="4"/>
    <n v="0"/>
    <n v="39.5428"/>
  </r>
  <r>
    <n v="1557"/>
    <s v="CA-2016-109176"/>
    <x v="195"/>
    <d v="2016-05-15T00:00:00"/>
    <s v="Standard Class"/>
    <x v="493"/>
    <x v="493"/>
    <s v="Consumer"/>
    <s v="United States"/>
    <s v="Philadelphia"/>
    <s v="Pennsylvania"/>
    <n v="19140"/>
    <s v="East"/>
    <x v="1040"/>
    <s v="Office Supplies"/>
    <s v="Envelopes"/>
    <x v="153"/>
    <x v="560"/>
    <n v="1"/>
    <n v="0.2"/>
    <n v="3.504"/>
  </r>
  <r>
    <n v="1558"/>
    <s v="CA-2016-109176"/>
    <x v="195"/>
    <d v="2016-05-15T00:00:00"/>
    <s v="Standard Class"/>
    <x v="493"/>
    <x v="493"/>
    <s v="Consumer"/>
    <s v="United States"/>
    <s v="Philadelphia"/>
    <s v="Pennsylvania"/>
    <n v="19140"/>
    <s v="East"/>
    <x v="1041"/>
    <s v="Office Supplies"/>
    <s v="Art"/>
    <x v="1030"/>
    <x v="1362"/>
    <n v="5"/>
    <n v="0.2"/>
    <n v="9.92"/>
  </r>
  <r>
    <n v="1559"/>
    <s v="CA-2015-112116"/>
    <x v="199"/>
    <d v="2015-03-18T00:00:00"/>
    <s v="Second Class"/>
    <x v="188"/>
    <x v="188"/>
    <s v="Consumer"/>
    <s v="United States"/>
    <s v="Seattle"/>
    <s v="Washington"/>
    <n v="98103"/>
    <s v="West"/>
    <x v="977"/>
    <s v="Furniture"/>
    <s v="Tables"/>
    <x v="832"/>
    <x v="1363"/>
    <n v="2"/>
    <n v="0"/>
    <n v="44.709600000000002"/>
  </r>
  <r>
    <n v="1560"/>
    <s v="CA-2016-126809"/>
    <x v="526"/>
    <d v="2016-04-13T00:00:00"/>
    <s v="Standard Class"/>
    <x v="494"/>
    <x v="494"/>
    <s v="Corporate"/>
    <s v="United States"/>
    <s v="Seattle"/>
    <s v="Washington"/>
    <n v="98103"/>
    <s v="West"/>
    <x v="696"/>
    <s v="Office Supplies"/>
    <s v="Binders"/>
    <x v="696"/>
    <x v="1364"/>
    <n v="9"/>
    <n v="0.2"/>
    <n v="12.815099999999999"/>
  </r>
  <r>
    <n v="1561"/>
    <s v="CA-2014-105172"/>
    <x v="527"/>
    <d v="2014-04-09T00:00:00"/>
    <s v="Standard Class"/>
    <x v="324"/>
    <x v="324"/>
    <s v="Home Office"/>
    <s v="United States"/>
    <s v="San Francisco"/>
    <s v="California"/>
    <n v="94109"/>
    <s v="West"/>
    <x v="1042"/>
    <s v="Office Supplies"/>
    <s v="Labels"/>
    <x v="1031"/>
    <x v="1365"/>
    <n v="6"/>
    <n v="0"/>
    <n v="9.0719999999999992"/>
  </r>
  <r>
    <n v="1562"/>
    <s v="CA-2017-107293"/>
    <x v="528"/>
    <d v="2017-09-06T00:00:00"/>
    <s v="First Class"/>
    <x v="37"/>
    <x v="37"/>
    <s v="Home Office"/>
    <s v="United States"/>
    <s v="Seattle"/>
    <s v="Washington"/>
    <n v="98115"/>
    <s v="West"/>
    <x v="324"/>
    <s v="Office Supplies"/>
    <s v="Art"/>
    <x v="324"/>
    <x v="1094"/>
    <n v="1"/>
    <n v="0"/>
    <n v="0.7228"/>
  </r>
  <r>
    <n v="1563"/>
    <s v="US-2017-102890"/>
    <x v="160"/>
    <d v="2017-06-30T00:00:00"/>
    <s v="Same Day"/>
    <x v="495"/>
    <x v="495"/>
    <s v="Consumer"/>
    <s v="United States"/>
    <s v="New York City"/>
    <s v="New York"/>
    <n v="10011"/>
    <s v="East"/>
    <x v="3"/>
    <s v="Furniture"/>
    <s v="Tables"/>
    <x v="3"/>
    <x v="24"/>
    <n v="5"/>
    <n v="0.4"/>
    <n v="-295.9785"/>
  </r>
  <r>
    <n v="1564"/>
    <s v="CA-2015-158554"/>
    <x v="529"/>
    <d v="2015-11-09T00:00:00"/>
    <s v="Same Day"/>
    <x v="496"/>
    <x v="496"/>
    <s v="Consumer"/>
    <s v="United States"/>
    <s v="Philadelphia"/>
    <s v="Pennsylvania"/>
    <n v="19134"/>
    <s v="East"/>
    <x v="204"/>
    <s v="Office Supplies"/>
    <s v="Paper"/>
    <x v="205"/>
    <x v="1366"/>
    <n v="3"/>
    <n v="0.2"/>
    <n v="4.1151"/>
  </r>
  <r>
    <n v="1565"/>
    <s v="CA-2014-116239"/>
    <x v="530"/>
    <d v="2014-03-04T00:00:00"/>
    <s v="Same Day"/>
    <x v="52"/>
    <x v="52"/>
    <s v="Consumer"/>
    <s v="United States"/>
    <s v="Columbia"/>
    <s v="South Carolina"/>
    <n v="29203"/>
    <s v="South"/>
    <x v="1043"/>
    <s v="Office Supplies"/>
    <s v="Storage"/>
    <x v="1032"/>
    <x v="1367"/>
    <n v="5"/>
    <n v="0"/>
    <n v="17.745000000000001"/>
  </r>
  <r>
    <n v="1566"/>
    <s v="CA-2015-132101"/>
    <x v="531"/>
    <d v="2015-03-25T00:00:00"/>
    <s v="Standard Class"/>
    <x v="270"/>
    <x v="270"/>
    <s v="Home Office"/>
    <s v="United States"/>
    <s v="Seattle"/>
    <s v="Washington"/>
    <n v="98105"/>
    <s v="West"/>
    <x v="867"/>
    <s v="Technology"/>
    <s v="Phones"/>
    <x v="861"/>
    <x v="1368"/>
    <n v="3"/>
    <n v="0.2"/>
    <n v="39.687899999999999"/>
  </r>
  <r>
    <n v="1567"/>
    <s v="CA-2015-129112"/>
    <x v="239"/>
    <d v="2015-11-30T00:00:00"/>
    <s v="First Class"/>
    <x v="497"/>
    <x v="497"/>
    <s v="Consumer"/>
    <s v="United States"/>
    <s v="Allen"/>
    <s v="Texas"/>
    <n v="75002"/>
    <s v="Central"/>
    <x v="1044"/>
    <s v="Technology"/>
    <s v="Accessories"/>
    <x v="1033"/>
    <x v="1369"/>
    <n v="3"/>
    <n v="0.2"/>
    <n v="-0.26850000000000002"/>
  </r>
  <r>
    <n v="1568"/>
    <s v="CA-2015-129112"/>
    <x v="239"/>
    <d v="2015-11-30T00:00:00"/>
    <s v="First Class"/>
    <x v="497"/>
    <x v="497"/>
    <s v="Consumer"/>
    <s v="United States"/>
    <s v="Allen"/>
    <s v="Texas"/>
    <n v="75002"/>
    <s v="Central"/>
    <x v="1045"/>
    <s v="Office Supplies"/>
    <s v="Binders"/>
    <x v="1034"/>
    <x v="1370"/>
    <n v="4"/>
    <n v="0.8"/>
    <n v="-13.6152"/>
  </r>
  <r>
    <n v="1569"/>
    <s v="US-2017-152002"/>
    <x v="532"/>
    <d v="2017-06-11T00:00:00"/>
    <s v="Same Day"/>
    <x v="231"/>
    <x v="231"/>
    <s v="Consumer"/>
    <s v="United States"/>
    <s v="Los Angeles"/>
    <s v="California"/>
    <n v="90004"/>
    <s v="West"/>
    <x v="447"/>
    <s v="Office Supplies"/>
    <s v="Paper"/>
    <x v="447"/>
    <x v="1232"/>
    <n v="3"/>
    <n v="0"/>
    <n v="60.255299999999998"/>
  </r>
  <r>
    <n v="1570"/>
    <s v="CA-2017-165029"/>
    <x v="200"/>
    <d v="2017-11-30T00:00:00"/>
    <s v="Standard Class"/>
    <x v="340"/>
    <x v="340"/>
    <s v="Corporate"/>
    <s v="United States"/>
    <s v="Atlanta"/>
    <s v="Georgia"/>
    <n v="30318"/>
    <s v="South"/>
    <x v="1046"/>
    <s v="Office Supplies"/>
    <s v="Art"/>
    <x v="1035"/>
    <x v="1371"/>
    <n v="3"/>
    <n v="0"/>
    <n v="3.7235999999999998"/>
  </r>
  <r>
    <n v="1571"/>
    <s v="US-2014-157385"/>
    <x v="533"/>
    <d v="2014-11-25T00:00:00"/>
    <s v="First Class"/>
    <x v="183"/>
    <x v="183"/>
    <s v="Consumer"/>
    <s v="United States"/>
    <s v="Los Angeles"/>
    <s v="California"/>
    <n v="90004"/>
    <s v="West"/>
    <x v="83"/>
    <s v="Furniture"/>
    <s v="Chairs"/>
    <x v="83"/>
    <x v="884"/>
    <n v="5"/>
    <n v="0.2"/>
    <n v="-67.941000000000003"/>
  </r>
  <r>
    <n v="1572"/>
    <s v="US-2014-157385"/>
    <x v="533"/>
    <d v="2014-11-25T00:00:00"/>
    <s v="First Class"/>
    <x v="183"/>
    <x v="183"/>
    <s v="Consumer"/>
    <s v="United States"/>
    <s v="Los Angeles"/>
    <s v="California"/>
    <n v="90004"/>
    <s v="West"/>
    <x v="1047"/>
    <s v="Office Supplies"/>
    <s v="Envelopes"/>
    <x v="1036"/>
    <x v="1372"/>
    <n v="3"/>
    <n v="0"/>
    <n v="10.4832"/>
  </r>
  <r>
    <n v="1573"/>
    <s v="US-2014-157385"/>
    <x v="533"/>
    <d v="2014-11-25T00:00:00"/>
    <s v="First Class"/>
    <x v="183"/>
    <x v="183"/>
    <s v="Consumer"/>
    <s v="United States"/>
    <s v="Los Angeles"/>
    <s v="California"/>
    <n v="90004"/>
    <s v="West"/>
    <x v="1048"/>
    <s v="Technology"/>
    <s v="Accessories"/>
    <x v="1037"/>
    <x v="803"/>
    <n v="1"/>
    <n v="0"/>
    <n v="6.2979000000000003"/>
  </r>
  <r>
    <n v="1574"/>
    <s v="US-2014-157385"/>
    <x v="533"/>
    <d v="2014-11-25T00:00:00"/>
    <s v="First Class"/>
    <x v="183"/>
    <x v="183"/>
    <s v="Consumer"/>
    <s v="United States"/>
    <s v="Los Angeles"/>
    <s v="California"/>
    <n v="90004"/>
    <s v="West"/>
    <x v="467"/>
    <s v="Furniture"/>
    <s v="Chairs"/>
    <x v="468"/>
    <x v="1373"/>
    <n v="2"/>
    <n v="0.2"/>
    <n v="23.84"/>
  </r>
  <r>
    <n v="1575"/>
    <s v="CA-2014-101602"/>
    <x v="534"/>
    <d v="2014-12-18T00:00:00"/>
    <s v="First Class"/>
    <x v="498"/>
    <x v="498"/>
    <s v="Consumer"/>
    <s v="United States"/>
    <s v="El Paso"/>
    <s v="Texas"/>
    <n v="79907"/>
    <s v="Central"/>
    <x v="1049"/>
    <s v="Technology"/>
    <s v="Phones"/>
    <x v="1038"/>
    <x v="1374"/>
    <n v="3"/>
    <n v="0.2"/>
    <n v="-9.1530000000000005"/>
  </r>
  <r>
    <n v="1576"/>
    <s v="CA-2014-101602"/>
    <x v="534"/>
    <d v="2014-12-18T00:00:00"/>
    <s v="First Class"/>
    <x v="498"/>
    <x v="498"/>
    <s v="Consumer"/>
    <s v="United States"/>
    <s v="El Paso"/>
    <s v="Texas"/>
    <n v="79907"/>
    <s v="Central"/>
    <x v="635"/>
    <s v="Furniture"/>
    <s v="Chairs"/>
    <x v="635"/>
    <x v="1375"/>
    <n v="5"/>
    <n v="0.3"/>
    <n v="-21.808"/>
  </r>
  <r>
    <n v="1577"/>
    <s v="CA-2016-109057"/>
    <x v="183"/>
    <d v="2016-04-27T00:00:00"/>
    <s v="Standard Class"/>
    <x v="499"/>
    <x v="499"/>
    <s v="Home Office"/>
    <s v="United States"/>
    <s v="Aurora"/>
    <s v="Illinois"/>
    <n v="60505"/>
    <s v="Central"/>
    <x v="328"/>
    <s v="Office Supplies"/>
    <s v="Storage"/>
    <x v="328"/>
    <x v="1376"/>
    <n v="2"/>
    <n v="0.2"/>
    <n v="2.3952"/>
  </r>
  <r>
    <n v="1578"/>
    <s v="CA-2016-154403"/>
    <x v="454"/>
    <d v="2016-05-27T00:00:00"/>
    <s v="Standard Class"/>
    <x v="399"/>
    <x v="399"/>
    <s v="Home Office"/>
    <s v="United States"/>
    <s v="Florence"/>
    <s v="Alabama"/>
    <n v="35630"/>
    <s v="South"/>
    <x v="1050"/>
    <s v="Office Supplies"/>
    <s v="Paper"/>
    <x v="1039"/>
    <x v="1377"/>
    <n v="1"/>
    <n v="0"/>
    <n v="2.4401999999999999"/>
  </r>
  <r>
    <n v="1579"/>
    <s v="CA-2016-102456"/>
    <x v="535"/>
    <d v="2016-03-01T00:00:00"/>
    <s v="First Class"/>
    <x v="297"/>
    <x v="297"/>
    <s v="Consumer"/>
    <s v="United States"/>
    <s v="New York City"/>
    <s v="New York"/>
    <n v="10011"/>
    <s v="East"/>
    <x v="1051"/>
    <s v="Office Supplies"/>
    <s v="Appliances"/>
    <x v="1040"/>
    <x v="1378"/>
    <n v="3"/>
    <n v="0"/>
    <n v="49.555199999999999"/>
  </r>
  <r>
    <n v="1580"/>
    <s v="CA-2015-131338"/>
    <x v="101"/>
    <d v="2015-08-12T00:00:00"/>
    <s v="First Class"/>
    <x v="268"/>
    <x v="268"/>
    <s v="Consumer"/>
    <s v="United States"/>
    <s v="New York City"/>
    <s v="New York"/>
    <n v="10024"/>
    <s v="East"/>
    <x v="348"/>
    <s v="Technology"/>
    <s v="Phones"/>
    <x v="348"/>
    <x v="669"/>
    <n v="2"/>
    <n v="0"/>
    <n v="89.3142"/>
  </r>
  <r>
    <n v="1581"/>
    <s v="CA-2015-131338"/>
    <x v="101"/>
    <d v="2015-08-12T00:00:00"/>
    <s v="First Class"/>
    <x v="268"/>
    <x v="268"/>
    <s v="Consumer"/>
    <s v="United States"/>
    <s v="New York City"/>
    <s v="New York"/>
    <n v="10024"/>
    <s v="East"/>
    <x v="223"/>
    <s v="Furniture"/>
    <s v="Tables"/>
    <x v="224"/>
    <x v="1379"/>
    <n v="9"/>
    <n v="0.4"/>
    <n v="-153.1224"/>
  </r>
  <r>
    <n v="1582"/>
    <s v="CA-2015-131338"/>
    <x v="101"/>
    <d v="2015-08-12T00:00:00"/>
    <s v="First Class"/>
    <x v="268"/>
    <x v="268"/>
    <s v="Consumer"/>
    <s v="United States"/>
    <s v="New York City"/>
    <s v="New York"/>
    <n v="10024"/>
    <s v="East"/>
    <x v="193"/>
    <s v="Office Supplies"/>
    <s v="Storage"/>
    <x v="194"/>
    <x v="108"/>
    <n v="2"/>
    <n v="0"/>
    <n v="2.9371999999999998"/>
  </r>
  <r>
    <n v="1583"/>
    <s v="CA-2015-131338"/>
    <x v="101"/>
    <d v="2015-08-12T00:00:00"/>
    <s v="First Class"/>
    <x v="268"/>
    <x v="268"/>
    <s v="Consumer"/>
    <s v="United States"/>
    <s v="New York City"/>
    <s v="New York"/>
    <n v="10024"/>
    <s v="East"/>
    <x v="692"/>
    <s v="Office Supplies"/>
    <s v="Binders"/>
    <x v="692"/>
    <x v="1380"/>
    <n v="2"/>
    <n v="0.2"/>
    <n v="456.58800000000002"/>
  </r>
  <r>
    <n v="1584"/>
    <s v="CA-2015-131338"/>
    <x v="101"/>
    <d v="2015-08-12T00:00:00"/>
    <s v="First Class"/>
    <x v="268"/>
    <x v="268"/>
    <s v="Consumer"/>
    <s v="United States"/>
    <s v="New York City"/>
    <s v="New York"/>
    <n v="10024"/>
    <s v="East"/>
    <x v="116"/>
    <s v="Furniture"/>
    <s v="Furnishings"/>
    <x v="116"/>
    <x v="116"/>
    <n v="3"/>
    <n v="0"/>
    <n v="18.345600000000001"/>
  </r>
  <r>
    <n v="1585"/>
    <s v="CA-2015-131338"/>
    <x v="101"/>
    <d v="2015-08-12T00:00:00"/>
    <s v="First Class"/>
    <x v="268"/>
    <x v="268"/>
    <s v="Consumer"/>
    <s v="United States"/>
    <s v="New York City"/>
    <s v="New York"/>
    <n v="10024"/>
    <s v="East"/>
    <x v="50"/>
    <s v="Furniture"/>
    <s v="Furnishings"/>
    <x v="50"/>
    <x v="51"/>
    <n v="2"/>
    <n v="0"/>
    <n v="2.9567999999999999"/>
  </r>
  <r>
    <n v="1586"/>
    <s v="CA-2015-131338"/>
    <x v="101"/>
    <d v="2015-08-12T00:00:00"/>
    <s v="First Class"/>
    <x v="268"/>
    <x v="268"/>
    <s v="Consumer"/>
    <s v="United States"/>
    <s v="New York City"/>
    <s v="New York"/>
    <n v="10024"/>
    <s v="East"/>
    <x v="469"/>
    <s v="Technology"/>
    <s v="Phones"/>
    <x v="470"/>
    <x v="504"/>
    <n v="5"/>
    <n v="0"/>
    <n v="274.38600000000002"/>
  </r>
  <r>
    <n v="1587"/>
    <s v="CA-2015-131338"/>
    <x v="101"/>
    <d v="2015-08-12T00:00:00"/>
    <s v="First Class"/>
    <x v="268"/>
    <x v="268"/>
    <s v="Consumer"/>
    <s v="United States"/>
    <s v="New York City"/>
    <s v="New York"/>
    <n v="10024"/>
    <s v="East"/>
    <x v="1052"/>
    <s v="Office Supplies"/>
    <s v="Paper"/>
    <x v="1041"/>
    <x v="140"/>
    <n v="3"/>
    <n v="0"/>
    <n v="68.975999999999999"/>
  </r>
  <r>
    <n v="1588"/>
    <s v="CA-2015-131338"/>
    <x v="101"/>
    <d v="2015-08-12T00:00:00"/>
    <s v="First Class"/>
    <x v="268"/>
    <x v="268"/>
    <s v="Consumer"/>
    <s v="United States"/>
    <s v="New York City"/>
    <s v="New York"/>
    <n v="10024"/>
    <s v="East"/>
    <x v="1053"/>
    <s v="Office Supplies"/>
    <s v="Fasteners"/>
    <x v="1042"/>
    <x v="1381"/>
    <n v="3"/>
    <n v="0"/>
    <n v="5.0054999999999996"/>
  </r>
  <r>
    <n v="1589"/>
    <s v="CA-2015-131338"/>
    <x v="101"/>
    <d v="2015-08-12T00:00:00"/>
    <s v="First Class"/>
    <x v="268"/>
    <x v="268"/>
    <s v="Consumer"/>
    <s v="United States"/>
    <s v="New York City"/>
    <s v="New York"/>
    <n v="10024"/>
    <s v="East"/>
    <x v="386"/>
    <s v="Technology"/>
    <s v="Accessories"/>
    <x v="387"/>
    <x v="411"/>
    <n v="4"/>
    <n v="0"/>
    <n v="34.692"/>
  </r>
  <r>
    <n v="1590"/>
    <s v="CA-2016-109911"/>
    <x v="536"/>
    <d v="2016-05-16T00:00:00"/>
    <s v="Standard Class"/>
    <x v="500"/>
    <x v="500"/>
    <s v="Corporate"/>
    <s v="United States"/>
    <s v="Virginia Beach"/>
    <s v="Virginia"/>
    <n v="23464"/>
    <s v="South"/>
    <x v="448"/>
    <s v="Office Supplies"/>
    <s v="Art"/>
    <x v="448"/>
    <x v="1382"/>
    <n v="4"/>
    <n v="0"/>
    <n v="2.9592000000000001"/>
  </r>
  <r>
    <n v="1591"/>
    <s v="US-2016-132423"/>
    <x v="173"/>
    <d v="2016-04-19T00:00:00"/>
    <s v="Standard Class"/>
    <x v="501"/>
    <x v="501"/>
    <s v="Corporate"/>
    <s v="United States"/>
    <s v="Grapevine"/>
    <s v="Texas"/>
    <n v="76051"/>
    <s v="Central"/>
    <x v="1054"/>
    <s v="Office Supplies"/>
    <s v="Art"/>
    <x v="1043"/>
    <x v="1383"/>
    <n v="7"/>
    <n v="0.2"/>
    <n v="5.8604000000000003"/>
  </r>
  <r>
    <n v="1592"/>
    <s v="US-2016-132423"/>
    <x v="173"/>
    <d v="2016-04-19T00:00:00"/>
    <s v="Standard Class"/>
    <x v="501"/>
    <x v="501"/>
    <s v="Corporate"/>
    <s v="United States"/>
    <s v="Grapevine"/>
    <s v="Texas"/>
    <n v="76051"/>
    <s v="Central"/>
    <x v="131"/>
    <s v="Office Supplies"/>
    <s v="Fasteners"/>
    <x v="132"/>
    <x v="1384"/>
    <n v="5"/>
    <n v="0.2"/>
    <n v="2.9144999999999999"/>
  </r>
  <r>
    <n v="1593"/>
    <s v="CA-2015-122826"/>
    <x v="537"/>
    <d v="2015-06-25T00:00:00"/>
    <s v="Second Class"/>
    <x v="502"/>
    <x v="502"/>
    <s v="Consumer"/>
    <s v="United States"/>
    <s v="Olympia"/>
    <s v="Washington"/>
    <n v="98502"/>
    <s v="West"/>
    <x v="1055"/>
    <s v="Technology"/>
    <s v="Phones"/>
    <x v="1044"/>
    <x v="1385"/>
    <n v="4"/>
    <n v="0.2"/>
    <n v="22.676400000000001"/>
  </r>
  <r>
    <n v="1594"/>
    <s v="CA-2014-117317"/>
    <x v="538"/>
    <d v="2014-10-19T00:00:00"/>
    <s v="Same Day"/>
    <x v="223"/>
    <x v="223"/>
    <s v="Consumer"/>
    <s v="United States"/>
    <s v="Los Angeles"/>
    <s v="California"/>
    <n v="90032"/>
    <s v="West"/>
    <x v="1056"/>
    <s v="Office Supplies"/>
    <s v="Paper"/>
    <x v="1045"/>
    <x v="1386"/>
    <n v="3"/>
    <n v="0"/>
    <n v="6.5856000000000003"/>
  </r>
  <r>
    <n v="1595"/>
    <s v="CA-2015-118423"/>
    <x v="539"/>
    <d v="2015-03-27T00:00:00"/>
    <s v="First Class"/>
    <x v="503"/>
    <x v="503"/>
    <s v="Home Office"/>
    <s v="United States"/>
    <s v="Peoria"/>
    <s v="Illinois"/>
    <n v="61604"/>
    <s v="Central"/>
    <x v="1057"/>
    <s v="Furniture"/>
    <s v="Bookcases"/>
    <x v="1046"/>
    <x v="1387"/>
    <n v="3"/>
    <n v="0.3"/>
    <n v="-35.905799999999999"/>
  </r>
  <r>
    <n v="1596"/>
    <s v="CA-2017-149181"/>
    <x v="540"/>
    <d v="2017-05-12T00:00:00"/>
    <s v="Standard Class"/>
    <x v="198"/>
    <x v="198"/>
    <s v="Consumer"/>
    <s v="United States"/>
    <s v="Columbus"/>
    <s v="Ohio"/>
    <n v="43229"/>
    <s v="East"/>
    <x v="877"/>
    <s v="Furniture"/>
    <s v="Chairs"/>
    <x v="871"/>
    <x v="1388"/>
    <n v="2"/>
    <n v="0.3"/>
    <n v="-2.0568"/>
  </r>
  <r>
    <n v="1597"/>
    <s v="CA-2017-132234"/>
    <x v="524"/>
    <d v="2017-10-18T00:00:00"/>
    <s v="First Class"/>
    <x v="199"/>
    <x v="199"/>
    <s v="Corporate"/>
    <s v="United States"/>
    <s v="New York City"/>
    <s v="New York"/>
    <n v="10011"/>
    <s v="East"/>
    <x v="451"/>
    <s v="Furniture"/>
    <s v="Furnishings"/>
    <x v="452"/>
    <x v="1389"/>
    <n v="13"/>
    <n v="0"/>
    <n v="175.136"/>
  </r>
  <r>
    <n v="1598"/>
    <s v="CA-2017-158876"/>
    <x v="123"/>
    <d v="2017-11-21T00:00:00"/>
    <s v="Second Class"/>
    <x v="492"/>
    <x v="492"/>
    <s v="Consumer"/>
    <s v="United States"/>
    <s v="Carrollton"/>
    <s v="Texas"/>
    <n v="75007"/>
    <s v="Central"/>
    <x v="1058"/>
    <s v="Office Supplies"/>
    <s v="Paper"/>
    <x v="1047"/>
    <x v="1390"/>
    <n v="4"/>
    <n v="0.2"/>
    <n v="5.28"/>
  </r>
  <r>
    <n v="1599"/>
    <s v="CA-2017-158876"/>
    <x v="123"/>
    <d v="2017-11-21T00:00:00"/>
    <s v="Second Class"/>
    <x v="492"/>
    <x v="492"/>
    <s v="Consumer"/>
    <s v="United States"/>
    <s v="Carrollton"/>
    <s v="Texas"/>
    <n v="75007"/>
    <s v="Central"/>
    <x v="1059"/>
    <s v="Office Supplies"/>
    <s v="Supplies"/>
    <x v="1048"/>
    <x v="405"/>
    <n v="1"/>
    <n v="0.2"/>
    <n v="0.50039999999999996"/>
  </r>
  <r>
    <n v="1600"/>
    <s v="CA-2017-158876"/>
    <x v="123"/>
    <d v="2017-11-21T00:00:00"/>
    <s v="Second Class"/>
    <x v="492"/>
    <x v="492"/>
    <s v="Consumer"/>
    <s v="United States"/>
    <s v="Carrollton"/>
    <s v="Texas"/>
    <n v="75007"/>
    <s v="Central"/>
    <x v="290"/>
    <s v="Office Supplies"/>
    <s v="Art"/>
    <x v="290"/>
    <x v="304"/>
    <n v="4"/>
    <n v="0.2"/>
    <n v="8.6744000000000003"/>
  </r>
  <r>
    <n v="1601"/>
    <s v="CA-2017-158876"/>
    <x v="123"/>
    <d v="2017-11-21T00:00:00"/>
    <s v="Second Class"/>
    <x v="492"/>
    <x v="492"/>
    <s v="Consumer"/>
    <s v="United States"/>
    <s v="Carrollton"/>
    <s v="Texas"/>
    <n v="75007"/>
    <s v="Central"/>
    <x v="296"/>
    <s v="Furniture"/>
    <s v="Furnishings"/>
    <x v="296"/>
    <x v="312"/>
    <n v="2"/>
    <n v="0.6"/>
    <n v="-13.993"/>
  </r>
  <r>
    <n v="1602"/>
    <s v="CA-2016-164672"/>
    <x v="541"/>
    <d v="2016-05-13T00:00:00"/>
    <s v="Second Class"/>
    <x v="334"/>
    <x v="334"/>
    <s v="Corporate"/>
    <s v="United States"/>
    <s v="Dover"/>
    <s v="Delaware"/>
    <n v="19901"/>
    <s v="East"/>
    <x v="1060"/>
    <s v="Furniture"/>
    <s v="Furnishings"/>
    <x v="1049"/>
    <x v="46"/>
    <n v="2"/>
    <n v="0"/>
    <n v="42.392000000000003"/>
  </r>
  <r>
    <n v="1603"/>
    <s v="US-2016-132857"/>
    <x v="25"/>
    <d v="2016-12-17T00:00:00"/>
    <s v="Standard Class"/>
    <x v="222"/>
    <x v="222"/>
    <s v="Consumer"/>
    <s v="United States"/>
    <s v="Smyrna"/>
    <s v="Tennessee"/>
    <n v="37167"/>
    <s v="South"/>
    <x v="1061"/>
    <s v="Office Supplies"/>
    <s v="Art"/>
    <x v="1050"/>
    <x v="405"/>
    <n v="3"/>
    <n v="0.2"/>
    <n v="1.6679999999999999"/>
  </r>
  <r>
    <n v="1604"/>
    <s v="CA-2017-116645"/>
    <x v="329"/>
    <d v="2017-12-04T00:00:00"/>
    <s v="Standard Class"/>
    <x v="250"/>
    <x v="250"/>
    <s v="Consumer"/>
    <s v="United States"/>
    <s v="Newark"/>
    <s v="Delaware"/>
    <n v="19711"/>
    <s v="East"/>
    <x v="1062"/>
    <s v="Office Supplies"/>
    <s v="Art"/>
    <x v="1051"/>
    <x v="1391"/>
    <n v="6"/>
    <n v="0"/>
    <n v="45.2226"/>
  </r>
  <r>
    <n v="1605"/>
    <s v="US-2016-115819"/>
    <x v="475"/>
    <d v="2016-04-24T00:00:00"/>
    <s v="Second Class"/>
    <x v="123"/>
    <x v="123"/>
    <s v="Consumer"/>
    <s v="United States"/>
    <s v="Los Angeles"/>
    <s v="California"/>
    <n v="90049"/>
    <s v="West"/>
    <x v="857"/>
    <s v="Technology"/>
    <s v="Phones"/>
    <x v="851"/>
    <x v="786"/>
    <n v="5"/>
    <n v="0.2"/>
    <n v="12.987"/>
  </r>
  <r>
    <n v="1606"/>
    <s v="US-2016-115819"/>
    <x v="475"/>
    <d v="2016-04-24T00:00:00"/>
    <s v="Second Class"/>
    <x v="123"/>
    <x v="123"/>
    <s v="Consumer"/>
    <s v="United States"/>
    <s v="Los Angeles"/>
    <s v="California"/>
    <n v="90049"/>
    <s v="West"/>
    <x v="1063"/>
    <s v="Office Supplies"/>
    <s v="Art"/>
    <x v="1052"/>
    <x v="1392"/>
    <n v="3"/>
    <n v="0"/>
    <n v="1.5287999999999999"/>
  </r>
  <r>
    <n v="1607"/>
    <s v="US-2016-115819"/>
    <x v="475"/>
    <d v="2016-04-24T00:00:00"/>
    <s v="Second Class"/>
    <x v="123"/>
    <x v="123"/>
    <s v="Consumer"/>
    <s v="United States"/>
    <s v="Los Angeles"/>
    <s v="California"/>
    <n v="90049"/>
    <s v="West"/>
    <x v="1064"/>
    <s v="Office Supplies"/>
    <s v="Art"/>
    <x v="1053"/>
    <x v="1393"/>
    <n v="5"/>
    <n v="0"/>
    <n v="21.228000000000002"/>
  </r>
  <r>
    <n v="1608"/>
    <s v="US-2016-115819"/>
    <x v="475"/>
    <d v="2016-04-24T00:00:00"/>
    <s v="Second Class"/>
    <x v="123"/>
    <x v="123"/>
    <s v="Consumer"/>
    <s v="United States"/>
    <s v="Los Angeles"/>
    <s v="California"/>
    <n v="90049"/>
    <s v="West"/>
    <x v="347"/>
    <s v="Office Supplies"/>
    <s v="Binders"/>
    <x v="347"/>
    <x v="568"/>
    <n v="1"/>
    <n v="0.2"/>
    <n v="1.9710000000000001"/>
  </r>
  <r>
    <n v="1609"/>
    <s v="US-2016-115819"/>
    <x v="475"/>
    <d v="2016-04-24T00:00:00"/>
    <s v="Second Class"/>
    <x v="123"/>
    <x v="123"/>
    <s v="Consumer"/>
    <s v="United States"/>
    <s v="Los Angeles"/>
    <s v="California"/>
    <n v="90049"/>
    <s v="West"/>
    <x v="126"/>
    <s v="Office Supplies"/>
    <s v="Paper"/>
    <x v="562"/>
    <x v="20"/>
    <n v="4"/>
    <n v="0"/>
    <n v="10.224"/>
  </r>
  <r>
    <n v="1610"/>
    <s v="US-2016-115819"/>
    <x v="475"/>
    <d v="2016-04-24T00:00:00"/>
    <s v="Second Class"/>
    <x v="123"/>
    <x v="123"/>
    <s v="Consumer"/>
    <s v="United States"/>
    <s v="Los Angeles"/>
    <s v="California"/>
    <n v="90049"/>
    <s v="West"/>
    <x v="1065"/>
    <s v="Office Supplies"/>
    <s v="Binders"/>
    <x v="1054"/>
    <x v="1394"/>
    <n v="3"/>
    <n v="0.2"/>
    <n v="3.2675999999999998"/>
  </r>
  <r>
    <n v="1611"/>
    <s v="CA-2014-156349"/>
    <x v="542"/>
    <d v="2014-05-30T00:00:00"/>
    <s v="Standard Class"/>
    <x v="504"/>
    <x v="504"/>
    <s v="Corporate"/>
    <s v="United States"/>
    <s v="Los Angeles"/>
    <s v="California"/>
    <n v="90008"/>
    <s v="West"/>
    <x v="1057"/>
    <s v="Furniture"/>
    <s v="Bookcases"/>
    <x v="1046"/>
    <x v="1395"/>
    <n v="2"/>
    <n v="0.15"/>
    <n v="27.3568"/>
  </r>
  <r>
    <n v="1612"/>
    <s v="CA-2014-156349"/>
    <x v="542"/>
    <d v="2014-05-30T00:00:00"/>
    <s v="Standard Class"/>
    <x v="504"/>
    <x v="504"/>
    <s v="Corporate"/>
    <s v="United States"/>
    <s v="Los Angeles"/>
    <s v="California"/>
    <n v="90008"/>
    <s v="West"/>
    <x v="1066"/>
    <s v="Technology"/>
    <s v="Phones"/>
    <x v="1055"/>
    <x v="1212"/>
    <n v="2"/>
    <n v="0.2"/>
    <n v="20.1584"/>
  </r>
  <r>
    <n v="1613"/>
    <s v="CA-2014-156349"/>
    <x v="542"/>
    <d v="2014-05-30T00:00:00"/>
    <s v="Standard Class"/>
    <x v="504"/>
    <x v="504"/>
    <s v="Corporate"/>
    <s v="United States"/>
    <s v="Los Angeles"/>
    <s v="California"/>
    <n v="90008"/>
    <s v="West"/>
    <x v="66"/>
    <s v="Technology"/>
    <s v="Phones"/>
    <x v="66"/>
    <x v="1396"/>
    <n v="2"/>
    <n v="0.2"/>
    <n v="31.494"/>
  </r>
  <r>
    <n v="1614"/>
    <s v="CA-2017-138380"/>
    <x v="202"/>
    <d v="2017-12-25T00:00:00"/>
    <s v="Standard Class"/>
    <x v="453"/>
    <x v="453"/>
    <s v="Corporate"/>
    <s v="United States"/>
    <s v="Oakland"/>
    <s v="California"/>
    <n v="94601"/>
    <s v="West"/>
    <x v="384"/>
    <s v="Office Supplies"/>
    <s v="Storage"/>
    <x v="385"/>
    <x v="1397"/>
    <n v="7"/>
    <n v="0"/>
    <n v="290.00580000000002"/>
  </r>
  <r>
    <n v="1615"/>
    <s v="US-2016-113509"/>
    <x v="543"/>
    <d v="2016-03-19T00:00:00"/>
    <s v="Standard Class"/>
    <x v="484"/>
    <x v="484"/>
    <s v="Home Office"/>
    <s v="United States"/>
    <s v="Philadelphia"/>
    <s v="Pennsylvania"/>
    <n v="19143"/>
    <s v="East"/>
    <x v="1067"/>
    <s v="Technology"/>
    <s v="Accessories"/>
    <x v="1056"/>
    <x v="364"/>
    <n v="3"/>
    <n v="0.2"/>
    <n v="-13.646100000000001"/>
  </r>
  <r>
    <n v="1616"/>
    <s v="CA-2015-130022"/>
    <x v="544"/>
    <d v="2015-08-16T00:00:00"/>
    <s v="Standard Class"/>
    <x v="451"/>
    <x v="451"/>
    <s v="Home Office"/>
    <s v="United States"/>
    <s v="Eagan"/>
    <s v="Minnesota"/>
    <n v="55122"/>
    <s v="Central"/>
    <x v="547"/>
    <s v="Office Supplies"/>
    <s v="Labels"/>
    <x v="547"/>
    <x v="1398"/>
    <n v="1"/>
    <n v="0"/>
    <n v="1.8"/>
  </r>
  <r>
    <n v="1617"/>
    <s v="CA-2015-130022"/>
    <x v="544"/>
    <d v="2015-08-16T00:00:00"/>
    <s v="Standard Class"/>
    <x v="451"/>
    <x v="451"/>
    <s v="Home Office"/>
    <s v="United States"/>
    <s v="Eagan"/>
    <s v="Minnesota"/>
    <n v="55122"/>
    <s v="Central"/>
    <x v="254"/>
    <s v="Office Supplies"/>
    <s v="Labels"/>
    <x v="255"/>
    <x v="1399"/>
    <n v="4"/>
    <n v="0"/>
    <n v="19.872"/>
  </r>
  <r>
    <n v="1618"/>
    <s v="CA-2015-130022"/>
    <x v="544"/>
    <d v="2015-08-16T00:00:00"/>
    <s v="Standard Class"/>
    <x v="451"/>
    <x v="451"/>
    <s v="Home Office"/>
    <s v="United States"/>
    <s v="Eagan"/>
    <s v="Minnesota"/>
    <n v="55122"/>
    <s v="Central"/>
    <x v="1068"/>
    <s v="Office Supplies"/>
    <s v="Art"/>
    <x v="1057"/>
    <x v="1400"/>
    <n v="3"/>
    <n v="0"/>
    <n v="12.511799999999999"/>
  </r>
  <r>
    <n v="1619"/>
    <s v="US-2016-118780"/>
    <x v="545"/>
    <d v="2016-09-14T00:00:00"/>
    <s v="Second Class"/>
    <x v="43"/>
    <x v="43"/>
    <s v="Home Office"/>
    <s v="United States"/>
    <s v="New York City"/>
    <s v="New York"/>
    <n v="10011"/>
    <s v="East"/>
    <x v="1069"/>
    <s v="Office Supplies"/>
    <s v="Storage"/>
    <x v="1058"/>
    <x v="1401"/>
    <n v="2"/>
    <n v="0"/>
    <n v="8.9220000000000006"/>
  </r>
  <r>
    <n v="1620"/>
    <s v="US-2016-118780"/>
    <x v="545"/>
    <d v="2016-09-14T00:00:00"/>
    <s v="Second Class"/>
    <x v="43"/>
    <x v="43"/>
    <s v="Home Office"/>
    <s v="United States"/>
    <s v="New York City"/>
    <s v="New York"/>
    <n v="10011"/>
    <s v="East"/>
    <x v="1070"/>
    <s v="Office Supplies"/>
    <s v="Paper"/>
    <x v="1059"/>
    <x v="1402"/>
    <n v="1"/>
    <n v="0"/>
    <n v="3.0773999999999999"/>
  </r>
  <r>
    <n v="1621"/>
    <s v="CA-2017-108560"/>
    <x v="141"/>
    <d v="2017-07-15T00:00:00"/>
    <s v="Standard Class"/>
    <x v="505"/>
    <x v="505"/>
    <s v="Consumer"/>
    <s v="United States"/>
    <s v="Kent"/>
    <s v="Washington"/>
    <n v="98031"/>
    <s v="West"/>
    <x v="1071"/>
    <s v="Furniture"/>
    <s v="Furnishings"/>
    <x v="1060"/>
    <x v="1403"/>
    <n v="2"/>
    <n v="0"/>
    <n v="99.23"/>
  </r>
  <r>
    <n v="1622"/>
    <s v="CA-2017-108560"/>
    <x v="141"/>
    <d v="2017-07-15T00:00:00"/>
    <s v="Standard Class"/>
    <x v="505"/>
    <x v="505"/>
    <s v="Consumer"/>
    <s v="United States"/>
    <s v="Kent"/>
    <s v="Washington"/>
    <n v="98031"/>
    <s v="West"/>
    <x v="508"/>
    <s v="Office Supplies"/>
    <s v="Labels"/>
    <x v="508"/>
    <x v="1404"/>
    <n v="8"/>
    <n v="0"/>
    <n v="385.37520000000001"/>
  </r>
  <r>
    <n v="1623"/>
    <s v="CA-2017-108560"/>
    <x v="141"/>
    <d v="2017-07-15T00:00:00"/>
    <s v="Standard Class"/>
    <x v="505"/>
    <x v="505"/>
    <s v="Consumer"/>
    <s v="United States"/>
    <s v="Kent"/>
    <s v="Washington"/>
    <n v="98031"/>
    <s v="West"/>
    <x v="497"/>
    <s v="Office Supplies"/>
    <s v="Binders"/>
    <x v="497"/>
    <x v="1405"/>
    <n v="2"/>
    <n v="0.2"/>
    <n v="7.8192000000000004"/>
  </r>
  <r>
    <n v="1624"/>
    <s v="CA-2017-108560"/>
    <x v="141"/>
    <d v="2017-07-15T00:00:00"/>
    <s v="Standard Class"/>
    <x v="505"/>
    <x v="505"/>
    <s v="Consumer"/>
    <s v="United States"/>
    <s v="Kent"/>
    <s v="Washington"/>
    <n v="98031"/>
    <s v="West"/>
    <x v="1072"/>
    <s v="Technology"/>
    <s v="Accessories"/>
    <x v="1061"/>
    <x v="1406"/>
    <n v="2"/>
    <n v="0"/>
    <n v="10.5"/>
  </r>
  <r>
    <n v="1625"/>
    <s v="CA-2015-157084"/>
    <x v="546"/>
    <d v="2015-12-24T00:00:00"/>
    <s v="Standard Class"/>
    <x v="506"/>
    <x v="506"/>
    <s v="Consumer"/>
    <s v="United States"/>
    <s v="Los Angeles"/>
    <s v="California"/>
    <n v="90049"/>
    <s v="West"/>
    <x v="981"/>
    <s v="Technology"/>
    <s v="Phones"/>
    <x v="974"/>
    <x v="1407"/>
    <n v="5"/>
    <n v="0.2"/>
    <n v="84.495000000000005"/>
  </r>
  <r>
    <n v="1626"/>
    <s v="CA-2015-157084"/>
    <x v="546"/>
    <d v="2015-12-24T00:00:00"/>
    <s v="Standard Class"/>
    <x v="506"/>
    <x v="506"/>
    <s v="Consumer"/>
    <s v="United States"/>
    <s v="Los Angeles"/>
    <s v="California"/>
    <n v="90049"/>
    <s v="West"/>
    <x v="695"/>
    <s v="Technology"/>
    <s v="Accessories"/>
    <x v="1062"/>
    <x v="1408"/>
    <n v="3"/>
    <n v="0"/>
    <n v="556.97400000000005"/>
  </r>
  <r>
    <n v="1627"/>
    <s v="CA-2015-164539"/>
    <x v="547"/>
    <d v="2015-11-22T00:00:00"/>
    <s v="Standard Class"/>
    <x v="178"/>
    <x v="178"/>
    <s v="Home Office"/>
    <s v="United States"/>
    <s v="New York City"/>
    <s v="New York"/>
    <n v="10011"/>
    <s v="East"/>
    <x v="549"/>
    <s v="Office Supplies"/>
    <s v="Appliances"/>
    <x v="549"/>
    <x v="1409"/>
    <n v="5"/>
    <n v="0"/>
    <n v="141.2775"/>
  </r>
  <r>
    <n v="1628"/>
    <s v="CA-2015-143119"/>
    <x v="496"/>
    <d v="2015-09-30T00:00:00"/>
    <s v="Standard Class"/>
    <x v="507"/>
    <x v="507"/>
    <s v="Consumer"/>
    <s v="United States"/>
    <s v="Lafayette"/>
    <s v="Louisiana"/>
    <n v="70506"/>
    <s v="South"/>
    <x v="866"/>
    <s v="Furniture"/>
    <s v="Chairs"/>
    <x v="860"/>
    <x v="1410"/>
    <n v="6"/>
    <n v="0"/>
    <n v="155.25"/>
  </r>
  <r>
    <n v="1629"/>
    <s v="CA-2017-101049"/>
    <x v="548"/>
    <d v="2017-06-25T00:00:00"/>
    <s v="Second Class"/>
    <x v="238"/>
    <x v="238"/>
    <s v="Consumer"/>
    <s v="United States"/>
    <s v="Cleveland"/>
    <s v="Ohio"/>
    <n v="44105"/>
    <s v="East"/>
    <x v="1073"/>
    <s v="Furniture"/>
    <s v="Furnishings"/>
    <x v="1063"/>
    <x v="1411"/>
    <n v="5"/>
    <n v="0.2"/>
    <n v="2.464"/>
  </r>
  <r>
    <n v="1630"/>
    <s v="CA-2017-101049"/>
    <x v="548"/>
    <d v="2017-06-25T00:00:00"/>
    <s v="Second Class"/>
    <x v="238"/>
    <x v="238"/>
    <s v="Consumer"/>
    <s v="United States"/>
    <s v="Cleveland"/>
    <s v="Ohio"/>
    <n v="44105"/>
    <s v="East"/>
    <x v="710"/>
    <s v="Office Supplies"/>
    <s v="Binders"/>
    <x v="709"/>
    <x v="1412"/>
    <n v="6"/>
    <n v="0.7"/>
    <n v="-34.380000000000003"/>
  </r>
  <r>
    <n v="1631"/>
    <s v="CA-2016-106530"/>
    <x v="541"/>
    <d v="2016-05-08T00:00:00"/>
    <s v="Same Day"/>
    <x v="52"/>
    <x v="52"/>
    <s v="Consumer"/>
    <s v="United States"/>
    <s v="Cleveland"/>
    <s v="Ohio"/>
    <n v="44105"/>
    <s v="East"/>
    <x v="1074"/>
    <s v="Office Supplies"/>
    <s v="Storage"/>
    <x v="1064"/>
    <x v="1413"/>
    <n v="3"/>
    <n v="0.2"/>
    <n v="88.029899999999998"/>
  </r>
  <r>
    <n v="1632"/>
    <s v="CA-2016-106530"/>
    <x v="541"/>
    <d v="2016-05-08T00:00:00"/>
    <s v="Same Day"/>
    <x v="52"/>
    <x v="52"/>
    <s v="Consumer"/>
    <s v="United States"/>
    <s v="Cleveland"/>
    <s v="Ohio"/>
    <n v="44105"/>
    <s v="East"/>
    <x v="481"/>
    <s v="Office Supplies"/>
    <s v="Paper"/>
    <x v="482"/>
    <x v="1414"/>
    <n v="2"/>
    <n v="0.2"/>
    <n v="3.7408000000000001"/>
  </r>
  <r>
    <n v="1633"/>
    <s v="CA-2016-106530"/>
    <x v="541"/>
    <d v="2016-05-08T00:00:00"/>
    <s v="Same Day"/>
    <x v="52"/>
    <x v="52"/>
    <s v="Consumer"/>
    <s v="United States"/>
    <s v="Cleveland"/>
    <s v="Ohio"/>
    <n v="44105"/>
    <s v="East"/>
    <x v="498"/>
    <s v="Office Supplies"/>
    <s v="Paper"/>
    <x v="498"/>
    <x v="559"/>
    <n v="2"/>
    <n v="0.2"/>
    <n v="3.6288"/>
  </r>
  <r>
    <n v="1634"/>
    <s v="CA-2016-106530"/>
    <x v="541"/>
    <d v="2016-05-08T00:00:00"/>
    <s v="Same Day"/>
    <x v="52"/>
    <x v="52"/>
    <s v="Consumer"/>
    <s v="United States"/>
    <s v="Cleveland"/>
    <s v="Ohio"/>
    <n v="44105"/>
    <s v="East"/>
    <x v="953"/>
    <s v="Office Supplies"/>
    <s v="Storage"/>
    <x v="946"/>
    <x v="1415"/>
    <n v="2"/>
    <n v="0.2"/>
    <n v="1.57"/>
  </r>
  <r>
    <n v="1635"/>
    <s v="CA-2016-106530"/>
    <x v="541"/>
    <d v="2016-05-08T00:00:00"/>
    <s v="Same Day"/>
    <x v="52"/>
    <x v="52"/>
    <s v="Consumer"/>
    <s v="United States"/>
    <s v="Cleveland"/>
    <s v="Ohio"/>
    <n v="44105"/>
    <s v="East"/>
    <x v="477"/>
    <s v="Technology"/>
    <s v="Accessories"/>
    <x v="478"/>
    <x v="514"/>
    <n v="2"/>
    <n v="0.2"/>
    <n v="7.2640000000000002"/>
  </r>
  <r>
    <n v="1636"/>
    <s v="CA-2014-168984"/>
    <x v="35"/>
    <d v="2014-12-02T00:00:00"/>
    <s v="Standard Class"/>
    <x v="508"/>
    <x v="508"/>
    <s v="Consumer"/>
    <s v="United States"/>
    <s v="Tigard"/>
    <s v="Oregon"/>
    <n v="97224"/>
    <s v="West"/>
    <x v="778"/>
    <s v="Office Supplies"/>
    <s v="Paper"/>
    <x v="777"/>
    <x v="12"/>
    <n v="3"/>
    <n v="0.2"/>
    <n v="5.4432"/>
  </r>
  <r>
    <n v="1637"/>
    <s v="CA-2014-168984"/>
    <x v="35"/>
    <d v="2014-12-02T00:00:00"/>
    <s v="Standard Class"/>
    <x v="508"/>
    <x v="508"/>
    <s v="Consumer"/>
    <s v="United States"/>
    <s v="Tigard"/>
    <s v="Oregon"/>
    <n v="97224"/>
    <s v="West"/>
    <x v="749"/>
    <s v="Office Supplies"/>
    <s v="Storage"/>
    <x v="747"/>
    <x v="1416"/>
    <n v="5"/>
    <n v="0.2"/>
    <n v="-167.27"/>
  </r>
  <r>
    <n v="1638"/>
    <s v="CA-2014-168984"/>
    <x v="35"/>
    <d v="2014-12-02T00:00:00"/>
    <s v="Standard Class"/>
    <x v="508"/>
    <x v="508"/>
    <s v="Consumer"/>
    <s v="United States"/>
    <s v="Tigard"/>
    <s v="Oregon"/>
    <n v="97224"/>
    <s v="West"/>
    <x v="1075"/>
    <s v="Technology"/>
    <s v="Phones"/>
    <x v="1065"/>
    <x v="1417"/>
    <n v="4"/>
    <n v="0.2"/>
    <n v="-87.667199999999994"/>
  </r>
  <r>
    <n v="1639"/>
    <s v="CA-2016-157266"/>
    <x v="439"/>
    <d v="2016-06-01T00:00:00"/>
    <s v="Standard Class"/>
    <x v="509"/>
    <x v="509"/>
    <s v="Consumer"/>
    <s v="United States"/>
    <s v="Washington"/>
    <s v="District of Columbia"/>
    <n v="20016"/>
    <s v="East"/>
    <x v="1076"/>
    <s v="Office Supplies"/>
    <s v="Paper"/>
    <x v="1066"/>
    <x v="537"/>
    <n v="3"/>
    <n v="0"/>
    <n v="9.3312000000000008"/>
  </r>
  <r>
    <n v="1640"/>
    <s v="CA-2016-157266"/>
    <x v="439"/>
    <d v="2016-06-01T00:00:00"/>
    <s v="Standard Class"/>
    <x v="509"/>
    <x v="509"/>
    <s v="Consumer"/>
    <s v="United States"/>
    <s v="Washington"/>
    <s v="District of Columbia"/>
    <n v="20016"/>
    <s v="East"/>
    <x v="544"/>
    <s v="Office Supplies"/>
    <s v="Binders"/>
    <x v="544"/>
    <x v="1313"/>
    <n v="2"/>
    <n v="0"/>
    <n v="4.4344000000000001"/>
  </r>
  <r>
    <n v="1641"/>
    <s v="CA-2016-157266"/>
    <x v="439"/>
    <d v="2016-06-01T00:00:00"/>
    <s v="Standard Class"/>
    <x v="509"/>
    <x v="509"/>
    <s v="Consumer"/>
    <s v="United States"/>
    <s v="Washington"/>
    <s v="District of Columbia"/>
    <n v="20016"/>
    <s v="East"/>
    <x v="69"/>
    <s v="Office Supplies"/>
    <s v="Paper"/>
    <x v="69"/>
    <x v="1418"/>
    <n v="2"/>
    <n v="0"/>
    <n v="5.8419999999999996"/>
  </r>
  <r>
    <n v="1642"/>
    <s v="CA-2016-157266"/>
    <x v="439"/>
    <d v="2016-06-01T00:00:00"/>
    <s v="Standard Class"/>
    <x v="509"/>
    <x v="509"/>
    <s v="Consumer"/>
    <s v="United States"/>
    <s v="Washington"/>
    <s v="District of Columbia"/>
    <n v="20016"/>
    <s v="East"/>
    <x v="93"/>
    <s v="Furniture"/>
    <s v="Furnishings"/>
    <x v="93"/>
    <x v="1419"/>
    <n v="3"/>
    <n v="0"/>
    <n v="17.375399999999999"/>
  </r>
  <r>
    <n v="1643"/>
    <s v="US-2014-134712"/>
    <x v="503"/>
    <d v="2014-12-04T00:00:00"/>
    <s v="Standard Class"/>
    <x v="510"/>
    <x v="510"/>
    <s v="Corporate"/>
    <s v="United States"/>
    <s v="Skokie"/>
    <s v="Illinois"/>
    <n v="60076"/>
    <s v="Central"/>
    <x v="550"/>
    <s v="Office Supplies"/>
    <s v="Fasteners"/>
    <x v="128"/>
    <x v="1420"/>
    <n v="2"/>
    <n v="0.2"/>
    <n v="3.9449999999999998"/>
  </r>
  <r>
    <n v="1644"/>
    <s v="CA-2015-111829"/>
    <x v="531"/>
    <d v="2015-03-20T00:00:00"/>
    <s v="First Class"/>
    <x v="92"/>
    <x v="92"/>
    <s v="Corporate"/>
    <s v="United States"/>
    <s v="Seattle"/>
    <s v="Washington"/>
    <n v="98115"/>
    <s v="West"/>
    <x v="403"/>
    <s v="Office Supplies"/>
    <s v="Storage"/>
    <x v="404"/>
    <x v="1421"/>
    <n v="3"/>
    <n v="0"/>
    <n v="349.33920000000001"/>
  </r>
  <r>
    <n v="1645"/>
    <s v="CA-2015-111829"/>
    <x v="531"/>
    <d v="2015-03-20T00:00:00"/>
    <s v="First Class"/>
    <x v="92"/>
    <x v="92"/>
    <s v="Corporate"/>
    <s v="United States"/>
    <s v="Seattle"/>
    <s v="Washington"/>
    <n v="98115"/>
    <s v="West"/>
    <x v="1077"/>
    <s v="Technology"/>
    <s v="Copiers"/>
    <x v="1067"/>
    <x v="1422"/>
    <n v="7"/>
    <n v="0"/>
    <n v="1480.4671000000001"/>
  </r>
  <r>
    <n v="1646"/>
    <s v="CA-2015-111829"/>
    <x v="531"/>
    <d v="2015-03-20T00:00:00"/>
    <s v="First Class"/>
    <x v="92"/>
    <x v="92"/>
    <s v="Corporate"/>
    <s v="United States"/>
    <s v="Seattle"/>
    <s v="Washington"/>
    <n v="98115"/>
    <s v="West"/>
    <x v="1078"/>
    <s v="Office Supplies"/>
    <s v="Paper"/>
    <x v="1068"/>
    <x v="1423"/>
    <n v="2"/>
    <n v="0"/>
    <n v="100.65600000000001"/>
  </r>
  <r>
    <n v="1647"/>
    <s v="CA-2015-105221"/>
    <x v="549"/>
    <d v="2015-11-03T00:00:00"/>
    <s v="First Class"/>
    <x v="91"/>
    <x v="91"/>
    <s v="Home Office"/>
    <s v="United States"/>
    <s v="Philadelphia"/>
    <s v="Pennsylvania"/>
    <n v="19140"/>
    <s v="East"/>
    <x v="176"/>
    <s v="Technology"/>
    <s v="Accessories"/>
    <x v="177"/>
    <x v="1424"/>
    <n v="2"/>
    <n v="0.2"/>
    <n v="-3.0939999999999999"/>
  </r>
  <r>
    <n v="1648"/>
    <s v="CA-2015-105221"/>
    <x v="549"/>
    <d v="2015-11-03T00:00:00"/>
    <s v="First Class"/>
    <x v="91"/>
    <x v="91"/>
    <s v="Home Office"/>
    <s v="United States"/>
    <s v="Philadelphia"/>
    <s v="Pennsylvania"/>
    <n v="19140"/>
    <s v="East"/>
    <x v="1079"/>
    <s v="Office Supplies"/>
    <s v="Fasteners"/>
    <x v="1069"/>
    <x v="754"/>
    <n v="2"/>
    <n v="0.2"/>
    <n v="-0.71279999999999999"/>
  </r>
  <r>
    <n v="1649"/>
    <s v="CA-2015-120341"/>
    <x v="120"/>
    <d v="2015-09-29T00:00:00"/>
    <s v="Second Class"/>
    <x v="227"/>
    <x v="227"/>
    <s v="Consumer"/>
    <s v="United States"/>
    <s v="Philadelphia"/>
    <s v="Pennsylvania"/>
    <n v="19143"/>
    <s v="East"/>
    <x v="1080"/>
    <s v="Office Supplies"/>
    <s v="Binders"/>
    <x v="1070"/>
    <x v="1425"/>
    <n v="6"/>
    <n v="0.7"/>
    <n v="-100.92"/>
  </r>
  <r>
    <n v="1650"/>
    <s v="CA-2015-120341"/>
    <x v="120"/>
    <d v="2015-09-29T00:00:00"/>
    <s v="Second Class"/>
    <x v="227"/>
    <x v="227"/>
    <s v="Consumer"/>
    <s v="United States"/>
    <s v="Philadelphia"/>
    <s v="Pennsylvania"/>
    <n v="19143"/>
    <s v="East"/>
    <x v="1081"/>
    <s v="Technology"/>
    <s v="Phones"/>
    <x v="1071"/>
    <x v="1426"/>
    <n v="1"/>
    <n v="0.4"/>
    <n v="-9.1788000000000007"/>
  </r>
  <r>
    <n v="1651"/>
    <s v="CA-2014-135699"/>
    <x v="550"/>
    <d v="2014-08-29T00:00:00"/>
    <s v="Same Day"/>
    <x v="511"/>
    <x v="511"/>
    <s v="Corporate"/>
    <s v="United States"/>
    <s v="San Francisco"/>
    <s v="California"/>
    <n v="94110"/>
    <s v="West"/>
    <x v="1082"/>
    <s v="Office Supplies"/>
    <s v="Paper"/>
    <x v="1072"/>
    <x v="1427"/>
    <n v="2"/>
    <n v="0"/>
    <n v="53.860799999999998"/>
  </r>
  <r>
    <n v="1652"/>
    <s v="CA-2014-135699"/>
    <x v="550"/>
    <d v="2014-08-29T00:00:00"/>
    <s v="Same Day"/>
    <x v="511"/>
    <x v="511"/>
    <s v="Corporate"/>
    <s v="United States"/>
    <s v="San Francisco"/>
    <s v="California"/>
    <n v="94110"/>
    <s v="West"/>
    <x v="1083"/>
    <s v="Office Supplies"/>
    <s v="Paper"/>
    <x v="1073"/>
    <x v="518"/>
    <n v="2"/>
    <n v="0"/>
    <n v="6.4127999999999998"/>
  </r>
  <r>
    <n v="1653"/>
    <s v="US-2017-132444"/>
    <x v="551"/>
    <d v="2017-11-21T00:00:00"/>
    <s v="First Class"/>
    <x v="512"/>
    <x v="512"/>
    <s v="Consumer"/>
    <s v="United States"/>
    <s v="Seattle"/>
    <s v="Washington"/>
    <n v="98105"/>
    <s v="West"/>
    <x v="86"/>
    <s v="Office Supplies"/>
    <s v="Storage"/>
    <x v="86"/>
    <x v="1428"/>
    <n v="6"/>
    <n v="0"/>
    <n v="45.813600000000001"/>
  </r>
  <r>
    <n v="1654"/>
    <s v="US-2017-132444"/>
    <x v="551"/>
    <d v="2017-11-21T00:00:00"/>
    <s v="First Class"/>
    <x v="512"/>
    <x v="512"/>
    <s v="Consumer"/>
    <s v="United States"/>
    <s v="Seattle"/>
    <s v="Washington"/>
    <n v="98105"/>
    <s v="West"/>
    <x v="217"/>
    <s v="Technology"/>
    <s v="Accessories"/>
    <x v="463"/>
    <x v="608"/>
    <n v="4"/>
    <n v="0"/>
    <n v="54.333199999999998"/>
  </r>
  <r>
    <n v="1655"/>
    <s v="US-2017-132444"/>
    <x v="551"/>
    <d v="2017-11-21T00:00:00"/>
    <s v="First Class"/>
    <x v="512"/>
    <x v="512"/>
    <s v="Consumer"/>
    <s v="United States"/>
    <s v="Seattle"/>
    <s v="Washington"/>
    <n v="98105"/>
    <s v="West"/>
    <x v="1084"/>
    <s v="Office Supplies"/>
    <s v="Fasteners"/>
    <x v="1074"/>
    <x v="366"/>
    <n v="2"/>
    <n v="0"/>
    <n v="1.4208000000000001"/>
  </r>
  <r>
    <n v="1656"/>
    <s v="US-2017-132444"/>
    <x v="551"/>
    <d v="2017-11-21T00:00:00"/>
    <s v="First Class"/>
    <x v="512"/>
    <x v="512"/>
    <s v="Consumer"/>
    <s v="United States"/>
    <s v="Seattle"/>
    <s v="Washington"/>
    <n v="98105"/>
    <s v="West"/>
    <x v="1085"/>
    <s v="Office Supplies"/>
    <s v="Binders"/>
    <x v="1075"/>
    <x v="578"/>
    <n v="2"/>
    <n v="0.2"/>
    <n v="2.9567999999999999"/>
  </r>
  <r>
    <n v="1657"/>
    <s v="US-2017-132444"/>
    <x v="551"/>
    <d v="2017-11-21T00:00:00"/>
    <s v="First Class"/>
    <x v="512"/>
    <x v="512"/>
    <s v="Consumer"/>
    <s v="United States"/>
    <s v="Seattle"/>
    <s v="Washington"/>
    <n v="98105"/>
    <s v="West"/>
    <x v="911"/>
    <s v="Office Supplies"/>
    <s v="Storage"/>
    <x v="903"/>
    <x v="1429"/>
    <n v="3"/>
    <n v="0"/>
    <n v="9.5939999999999994"/>
  </r>
  <r>
    <n v="1658"/>
    <s v="CA-2014-127159"/>
    <x v="552"/>
    <d v="2014-05-15T00:00:00"/>
    <s v="First Class"/>
    <x v="332"/>
    <x v="332"/>
    <s v="Consumer"/>
    <s v="United States"/>
    <s v="Milwaukee"/>
    <s v="Wisconsin"/>
    <n v="53209"/>
    <s v="Central"/>
    <x v="527"/>
    <s v="Furniture"/>
    <s v="Furnishings"/>
    <x v="527"/>
    <x v="1430"/>
    <n v="7"/>
    <n v="0"/>
    <n v="10.7849"/>
  </r>
  <r>
    <n v="1659"/>
    <s v="CA-2017-161809"/>
    <x v="176"/>
    <d v="2017-01-26T00:00:00"/>
    <s v="Standard Class"/>
    <x v="513"/>
    <x v="513"/>
    <s v="Consumer"/>
    <s v="United States"/>
    <s v="Los Angeles"/>
    <s v="California"/>
    <n v="90045"/>
    <s v="West"/>
    <x v="1086"/>
    <s v="Technology"/>
    <s v="Phones"/>
    <x v="1076"/>
    <x v="1431"/>
    <n v="3"/>
    <n v="0.2"/>
    <n v="10.048500000000001"/>
  </r>
  <r>
    <n v="1660"/>
    <s v="CA-2017-127285"/>
    <x v="505"/>
    <d v="2017-11-06T00:00:00"/>
    <s v="Standard Class"/>
    <x v="514"/>
    <x v="514"/>
    <s v="Consumer"/>
    <s v="United States"/>
    <s v="Seattle"/>
    <s v="Washington"/>
    <n v="98115"/>
    <s v="West"/>
    <x v="805"/>
    <s v="Office Supplies"/>
    <s v="Binders"/>
    <x v="803"/>
    <x v="1279"/>
    <n v="3"/>
    <n v="0.2"/>
    <n v="27.734999999999999"/>
  </r>
  <r>
    <n v="1661"/>
    <s v="CA-2017-127285"/>
    <x v="505"/>
    <d v="2017-11-06T00:00:00"/>
    <s v="Standard Class"/>
    <x v="514"/>
    <x v="514"/>
    <s v="Consumer"/>
    <s v="United States"/>
    <s v="Seattle"/>
    <s v="Washington"/>
    <n v="98115"/>
    <s v="West"/>
    <x v="844"/>
    <s v="Office Supplies"/>
    <s v="Binders"/>
    <x v="838"/>
    <x v="1150"/>
    <n v="2"/>
    <n v="0.2"/>
    <n v="5.2140000000000004"/>
  </r>
  <r>
    <n v="1662"/>
    <s v="CA-2017-144526"/>
    <x v="504"/>
    <d v="2017-05-06T00:00:00"/>
    <s v="Standard Class"/>
    <x v="425"/>
    <x v="425"/>
    <s v="Corporate"/>
    <s v="United States"/>
    <s v="Philadelphia"/>
    <s v="Pennsylvania"/>
    <n v="19143"/>
    <s v="East"/>
    <x v="944"/>
    <s v="Technology"/>
    <s v="Phones"/>
    <x v="937"/>
    <x v="1186"/>
    <n v="5"/>
    <n v="0.4"/>
    <n v="-158.102"/>
  </r>
  <r>
    <n v="1663"/>
    <s v="CA-2017-144526"/>
    <x v="504"/>
    <d v="2017-05-06T00:00:00"/>
    <s v="Standard Class"/>
    <x v="425"/>
    <x v="425"/>
    <s v="Corporate"/>
    <s v="United States"/>
    <s v="Philadelphia"/>
    <s v="Pennsylvania"/>
    <n v="19143"/>
    <s v="East"/>
    <x v="1087"/>
    <s v="Office Supplies"/>
    <s v="Binders"/>
    <x v="1077"/>
    <x v="1432"/>
    <n v="3"/>
    <n v="0.7"/>
    <n v="-9.2639999999999993"/>
  </r>
  <r>
    <n v="1664"/>
    <s v="CA-2016-128531"/>
    <x v="390"/>
    <d v="2016-11-26T00:00:00"/>
    <s v="Second Class"/>
    <x v="515"/>
    <x v="515"/>
    <s v="Consumer"/>
    <s v="United States"/>
    <s v="Dallas"/>
    <s v="Texas"/>
    <n v="75217"/>
    <s v="Central"/>
    <x v="470"/>
    <s v="Office Supplies"/>
    <s v="Storage"/>
    <x v="471"/>
    <x v="1433"/>
    <n v="5"/>
    <n v="0.2"/>
    <n v="3.6680000000000001"/>
  </r>
  <r>
    <n v="1665"/>
    <s v="CA-2016-128531"/>
    <x v="390"/>
    <d v="2016-11-26T00:00:00"/>
    <s v="Second Class"/>
    <x v="515"/>
    <x v="515"/>
    <s v="Consumer"/>
    <s v="United States"/>
    <s v="Dallas"/>
    <s v="Texas"/>
    <n v="75217"/>
    <s v="Central"/>
    <x v="695"/>
    <s v="Technology"/>
    <s v="Accessories"/>
    <x v="695"/>
    <x v="1434"/>
    <n v="3"/>
    <n v="0.2"/>
    <n v="-7.4394"/>
  </r>
  <r>
    <n v="1666"/>
    <s v="CA-2016-128531"/>
    <x v="390"/>
    <d v="2016-11-26T00:00:00"/>
    <s v="Second Class"/>
    <x v="515"/>
    <x v="515"/>
    <s v="Consumer"/>
    <s v="United States"/>
    <s v="Dallas"/>
    <s v="Texas"/>
    <n v="75217"/>
    <s v="Central"/>
    <x v="1088"/>
    <s v="Office Supplies"/>
    <s v="Fasteners"/>
    <x v="1078"/>
    <x v="1435"/>
    <n v="3"/>
    <n v="0.2"/>
    <n v="0.86880000000000002"/>
  </r>
  <r>
    <n v="1667"/>
    <s v="CA-2016-128531"/>
    <x v="390"/>
    <d v="2016-11-26T00:00:00"/>
    <s v="Second Class"/>
    <x v="515"/>
    <x v="515"/>
    <s v="Consumer"/>
    <s v="United States"/>
    <s v="Dallas"/>
    <s v="Texas"/>
    <n v="75217"/>
    <s v="Central"/>
    <x v="1089"/>
    <s v="Technology"/>
    <s v="Accessories"/>
    <x v="1079"/>
    <x v="1436"/>
    <n v="2"/>
    <n v="0.2"/>
    <n v="-2.3748"/>
  </r>
  <r>
    <n v="1668"/>
    <s v="CA-2016-128531"/>
    <x v="390"/>
    <d v="2016-11-26T00:00:00"/>
    <s v="Second Class"/>
    <x v="515"/>
    <x v="515"/>
    <s v="Consumer"/>
    <s v="United States"/>
    <s v="Dallas"/>
    <s v="Texas"/>
    <n v="75217"/>
    <s v="Central"/>
    <x v="1090"/>
    <s v="Office Supplies"/>
    <s v="Paper"/>
    <x v="1080"/>
    <x v="1339"/>
    <n v="3"/>
    <n v="0.2"/>
    <n v="23.234999999999999"/>
  </r>
  <r>
    <n v="1669"/>
    <s v="CA-2016-128531"/>
    <x v="390"/>
    <d v="2016-11-26T00:00:00"/>
    <s v="Second Class"/>
    <x v="515"/>
    <x v="515"/>
    <s v="Consumer"/>
    <s v="United States"/>
    <s v="Dallas"/>
    <s v="Texas"/>
    <n v="75217"/>
    <s v="Central"/>
    <x v="628"/>
    <s v="Office Supplies"/>
    <s v="Art"/>
    <x v="628"/>
    <x v="1215"/>
    <n v="3"/>
    <n v="0.2"/>
    <n v="1.5794999999999999"/>
  </r>
  <r>
    <n v="1670"/>
    <s v="US-2015-157154"/>
    <x v="553"/>
    <d v="2015-01-15T00:00:00"/>
    <s v="Standard Class"/>
    <x v="462"/>
    <x v="462"/>
    <s v="Consumer"/>
    <s v="United States"/>
    <s v="New York City"/>
    <s v="New York"/>
    <n v="10011"/>
    <s v="East"/>
    <x v="411"/>
    <s v="Furniture"/>
    <s v="Tables"/>
    <x v="411"/>
    <x v="1437"/>
    <n v="4"/>
    <n v="0.4"/>
    <n v="-373.3048"/>
  </r>
  <r>
    <n v="1671"/>
    <s v="CA-2017-159457"/>
    <x v="15"/>
    <d v="2017-10-26T00:00:00"/>
    <s v="Standard Class"/>
    <x v="502"/>
    <x v="502"/>
    <s v="Consumer"/>
    <s v="United States"/>
    <s v="Houston"/>
    <s v="Texas"/>
    <n v="77095"/>
    <s v="Central"/>
    <x v="1091"/>
    <s v="Technology"/>
    <s v="Phones"/>
    <x v="1081"/>
    <x v="1438"/>
    <n v="3"/>
    <n v="0.2"/>
    <n v="5.2125000000000004"/>
  </r>
  <r>
    <n v="1672"/>
    <s v="CA-2016-107615"/>
    <x v="554"/>
    <d v="2016-03-25T00:00:00"/>
    <s v="First Class"/>
    <x v="516"/>
    <x v="516"/>
    <s v="Corporate"/>
    <s v="United States"/>
    <s v="North Las Vegas"/>
    <s v="Nevada"/>
    <n v="89031"/>
    <s v="West"/>
    <x v="825"/>
    <s v="Technology"/>
    <s v="Accessories"/>
    <x v="821"/>
    <x v="1439"/>
    <n v="2"/>
    <n v="0"/>
    <n v="19.331399999999999"/>
  </r>
  <r>
    <n v="1673"/>
    <s v="CA-2017-111647"/>
    <x v="445"/>
    <d v="2017-07-07T00:00:00"/>
    <s v="Standard Class"/>
    <x v="361"/>
    <x v="361"/>
    <s v="Consumer"/>
    <s v="United States"/>
    <s v="Plano"/>
    <s v="Texas"/>
    <n v="75023"/>
    <s v="Central"/>
    <x v="66"/>
    <s v="Technology"/>
    <s v="Phones"/>
    <x v="66"/>
    <x v="68"/>
    <n v="4"/>
    <n v="0.2"/>
    <n v="62.988"/>
  </r>
  <r>
    <n v="1674"/>
    <s v="CA-2015-150560"/>
    <x v="555"/>
    <d v="2015-12-12T00:00:00"/>
    <s v="First Class"/>
    <x v="517"/>
    <x v="517"/>
    <s v="Consumer"/>
    <s v="United States"/>
    <s v="Suffolk"/>
    <s v="Virginia"/>
    <n v="23434"/>
    <s v="South"/>
    <x v="508"/>
    <s v="Office Supplies"/>
    <s v="Labels"/>
    <x v="508"/>
    <x v="1440"/>
    <n v="2"/>
    <n v="0"/>
    <n v="96.343800000000002"/>
  </r>
  <r>
    <n v="1675"/>
    <s v="CA-2015-143077"/>
    <x v="14"/>
    <d v="2015-09-21T00:00:00"/>
    <s v="Standard Class"/>
    <x v="245"/>
    <x v="245"/>
    <s v="Corporate"/>
    <s v="United States"/>
    <s v="Houston"/>
    <s v="Texas"/>
    <n v="77041"/>
    <s v="Central"/>
    <x v="905"/>
    <s v="Furniture"/>
    <s v="Furnishings"/>
    <x v="897"/>
    <x v="1441"/>
    <n v="2"/>
    <n v="0.6"/>
    <n v="-10.419600000000001"/>
  </r>
  <r>
    <n v="1676"/>
    <s v="CA-2015-143077"/>
    <x v="14"/>
    <d v="2015-09-21T00:00:00"/>
    <s v="Standard Class"/>
    <x v="245"/>
    <x v="245"/>
    <s v="Corporate"/>
    <s v="United States"/>
    <s v="Houston"/>
    <s v="Texas"/>
    <n v="77041"/>
    <s v="Central"/>
    <x v="1045"/>
    <s v="Office Supplies"/>
    <s v="Binders"/>
    <x v="1034"/>
    <x v="1442"/>
    <n v="3"/>
    <n v="0.8"/>
    <n v="-10.211399999999999"/>
  </r>
  <r>
    <n v="1677"/>
    <s v="CA-2016-122728"/>
    <x v="556"/>
    <d v="2016-05-24T00:00:00"/>
    <s v="Standard Class"/>
    <x v="518"/>
    <x v="518"/>
    <s v="Consumer"/>
    <s v="United States"/>
    <s v="San Francisco"/>
    <s v="California"/>
    <n v="94110"/>
    <s v="West"/>
    <x v="54"/>
    <s v="Office Supplies"/>
    <s v="Storage"/>
    <x v="54"/>
    <x v="1443"/>
    <n v="3"/>
    <n v="0"/>
    <n v="26.07"/>
  </r>
  <r>
    <n v="1678"/>
    <s v="CA-2016-122728"/>
    <x v="556"/>
    <d v="2016-05-24T00:00:00"/>
    <s v="Standard Class"/>
    <x v="518"/>
    <x v="518"/>
    <s v="Consumer"/>
    <s v="United States"/>
    <s v="San Francisco"/>
    <s v="California"/>
    <n v="94110"/>
    <s v="West"/>
    <x v="99"/>
    <s v="Office Supplies"/>
    <s v="Paper"/>
    <x v="99"/>
    <x v="1444"/>
    <n v="3"/>
    <n v="0"/>
    <n v="8.7905999999999995"/>
  </r>
  <r>
    <n v="1679"/>
    <s v="CA-2014-122882"/>
    <x v="557"/>
    <d v="2014-09-13T00:00:00"/>
    <s v="Standard Class"/>
    <x v="115"/>
    <x v="115"/>
    <s v="Corporate"/>
    <s v="United States"/>
    <s v="Philadelphia"/>
    <s v="Pennsylvania"/>
    <n v="19134"/>
    <s v="East"/>
    <x v="871"/>
    <s v="Office Supplies"/>
    <s v="Storage"/>
    <x v="865"/>
    <x v="1445"/>
    <n v="1"/>
    <n v="0.2"/>
    <n v="-14.5764"/>
  </r>
  <r>
    <n v="1680"/>
    <s v="CA-2014-122882"/>
    <x v="557"/>
    <d v="2014-09-13T00:00:00"/>
    <s v="Standard Class"/>
    <x v="115"/>
    <x v="115"/>
    <s v="Corporate"/>
    <s v="United States"/>
    <s v="Philadelphia"/>
    <s v="Pennsylvania"/>
    <n v="19134"/>
    <s v="East"/>
    <x v="831"/>
    <s v="Technology"/>
    <s v="Phones"/>
    <x v="826"/>
    <x v="1446"/>
    <n v="3"/>
    <n v="0.4"/>
    <n v="4.3175999999999997"/>
  </r>
  <r>
    <n v="1681"/>
    <s v="CA-2014-122882"/>
    <x v="557"/>
    <d v="2014-09-13T00:00:00"/>
    <s v="Standard Class"/>
    <x v="115"/>
    <x v="115"/>
    <s v="Corporate"/>
    <s v="United States"/>
    <s v="Philadelphia"/>
    <s v="Pennsylvania"/>
    <n v="19134"/>
    <s v="East"/>
    <x v="1092"/>
    <s v="Furniture"/>
    <s v="Furnishings"/>
    <x v="1082"/>
    <x v="1447"/>
    <n v="2"/>
    <n v="0.2"/>
    <n v="8.4735999999999994"/>
  </r>
  <r>
    <n v="1682"/>
    <s v="CA-2014-122882"/>
    <x v="557"/>
    <d v="2014-09-13T00:00:00"/>
    <s v="Standard Class"/>
    <x v="115"/>
    <x v="115"/>
    <s v="Corporate"/>
    <s v="United States"/>
    <s v="Philadelphia"/>
    <s v="Pennsylvania"/>
    <n v="19134"/>
    <s v="East"/>
    <x v="1093"/>
    <s v="Technology"/>
    <s v="Machines"/>
    <x v="1083"/>
    <x v="1448"/>
    <n v="4"/>
    <n v="0.7"/>
    <n v="-559.35599999999999"/>
  </r>
  <r>
    <n v="1683"/>
    <s v="US-2016-101497"/>
    <x v="321"/>
    <d v="2016-10-01T00:00:00"/>
    <s v="Second Class"/>
    <x v="519"/>
    <x v="519"/>
    <s v="Consumer"/>
    <s v="United States"/>
    <s v="Los Angeles"/>
    <s v="California"/>
    <n v="90008"/>
    <s v="West"/>
    <x v="640"/>
    <s v="Office Supplies"/>
    <s v="Paper"/>
    <x v="640"/>
    <x v="1449"/>
    <n v="1"/>
    <n v="0"/>
    <n v="9.1056000000000008"/>
  </r>
  <r>
    <n v="1684"/>
    <s v="CA-2016-147585"/>
    <x v="77"/>
    <d v="2016-11-12T00:00:00"/>
    <s v="Standard Class"/>
    <x v="118"/>
    <x v="118"/>
    <s v="Corporate"/>
    <s v="United States"/>
    <s v="San Francisco"/>
    <s v="California"/>
    <n v="94110"/>
    <s v="West"/>
    <x v="627"/>
    <s v="Furniture"/>
    <s v="Furnishings"/>
    <x v="627"/>
    <x v="1450"/>
    <n v="3"/>
    <n v="0"/>
    <n v="6.2244000000000002"/>
  </r>
  <r>
    <n v="1685"/>
    <s v="CA-2017-149489"/>
    <x v="558"/>
    <d v="2017-04-27T00:00:00"/>
    <s v="First Class"/>
    <x v="460"/>
    <x v="460"/>
    <s v="Corporate"/>
    <s v="United States"/>
    <s v="Philadelphia"/>
    <s v="Pennsylvania"/>
    <n v="19143"/>
    <s v="East"/>
    <x v="1094"/>
    <s v="Office Supplies"/>
    <s v="Appliances"/>
    <x v="1084"/>
    <x v="1451"/>
    <n v="2"/>
    <n v="0.2"/>
    <n v="12.41"/>
  </r>
  <r>
    <n v="1686"/>
    <s v="CA-2017-149489"/>
    <x v="558"/>
    <d v="2017-04-27T00:00:00"/>
    <s v="First Class"/>
    <x v="460"/>
    <x v="460"/>
    <s v="Corporate"/>
    <s v="United States"/>
    <s v="Philadelphia"/>
    <s v="Pennsylvania"/>
    <n v="19143"/>
    <s v="East"/>
    <x v="922"/>
    <s v="Office Supplies"/>
    <s v="Binders"/>
    <x v="914"/>
    <x v="1452"/>
    <n v="2"/>
    <n v="0.7"/>
    <n v="-0.99"/>
  </r>
  <r>
    <n v="1687"/>
    <s v="CA-2017-149489"/>
    <x v="558"/>
    <d v="2017-04-27T00:00:00"/>
    <s v="First Class"/>
    <x v="460"/>
    <x v="460"/>
    <s v="Corporate"/>
    <s v="United States"/>
    <s v="Philadelphia"/>
    <s v="Pennsylvania"/>
    <n v="19143"/>
    <s v="East"/>
    <x v="1095"/>
    <s v="Office Supplies"/>
    <s v="Binders"/>
    <x v="1085"/>
    <x v="1453"/>
    <n v="2"/>
    <n v="0.7"/>
    <n v="-5.7637999999999998"/>
  </r>
  <r>
    <n v="1688"/>
    <s v="CA-2017-143798"/>
    <x v="389"/>
    <d v="2017-12-12T00:00:00"/>
    <s v="First Class"/>
    <x v="497"/>
    <x v="497"/>
    <s v="Consumer"/>
    <s v="United States"/>
    <s v="Philadelphia"/>
    <s v="Pennsylvania"/>
    <n v="19140"/>
    <s v="East"/>
    <x v="739"/>
    <s v="Office Supplies"/>
    <s v="Paper"/>
    <x v="738"/>
    <x v="559"/>
    <n v="2"/>
    <n v="0.2"/>
    <n v="3.6288"/>
  </r>
  <r>
    <n v="1689"/>
    <s v="CA-2017-143798"/>
    <x v="389"/>
    <d v="2017-12-12T00:00:00"/>
    <s v="First Class"/>
    <x v="497"/>
    <x v="497"/>
    <s v="Consumer"/>
    <s v="United States"/>
    <s v="Philadelphia"/>
    <s v="Pennsylvania"/>
    <n v="19140"/>
    <s v="East"/>
    <x v="622"/>
    <s v="Furniture"/>
    <s v="Furnishings"/>
    <x v="622"/>
    <x v="715"/>
    <n v="2"/>
    <n v="0.2"/>
    <n v="23.315999999999999"/>
  </r>
  <r>
    <n v="1690"/>
    <s v="CA-2014-142839"/>
    <x v="559"/>
    <d v="2014-08-20T00:00:00"/>
    <s v="Standard Class"/>
    <x v="59"/>
    <x v="59"/>
    <s v="Consumer"/>
    <s v="United States"/>
    <s v="Philadelphia"/>
    <s v="Pennsylvania"/>
    <n v="19143"/>
    <s v="East"/>
    <x v="10"/>
    <s v="Furniture"/>
    <s v="Tables"/>
    <x v="10"/>
    <x v="1454"/>
    <n v="6"/>
    <n v="0.4"/>
    <n v="-227.49119999999999"/>
  </r>
  <r>
    <n v="1691"/>
    <s v="CA-2017-129833"/>
    <x v="34"/>
    <d v="2017-12-15T00:00:00"/>
    <s v="Standard Class"/>
    <x v="520"/>
    <x v="520"/>
    <s v="Consumer"/>
    <s v="United States"/>
    <s v="Indianapolis"/>
    <s v="Indiana"/>
    <n v="46203"/>
    <s v="Central"/>
    <x v="1070"/>
    <s v="Office Supplies"/>
    <s v="Paper"/>
    <x v="1059"/>
    <x v="1455"/>
    <n v="5"/>
    <n v="0"/>
    <n v="15.387"/>
  </r>
  <r>
    <n v="1692"/>
    <s v="CA-2017-129833"/>
    <x v="34"/>
    <d v="2017-12-15T00:00:00"/>
    <s v="Standard Class"/>
    <x v="520"/>
    <x v="520"/>
    <s v="Consumer"/>
    <s v="United States"/>
    <s v="Indianapolis"/>
    <s v="Indiana"/>
    <n v="46203"/>
    <s v="Central"/>
    <x v="73"/>
    <s v="Office Supplies"/>
    <s v="Binders"/>
    <x v="73"/>
    <x v="1456"/>
    <n v="5"/>
    <n v="0"/>
    <n v="5.0960000000000001"/>
  </r>
  <r>
    <n v="1693"/>
    <s v="US-2016-154361"/>
    <x v="560"/>
    <d v="2016-03-19T00:00:00"/>
    <s v="Standard Class"/>
    <x v="521"/>
    <x v="521"/>
    <s v="Consumer"/>
    <s v="United States"/>
    <s v="Columbus"/>
    <s v="Ohio"/>
    <n v="43229"/>
    <s v="East"/>
    <x v="493"/>
    <s v="Furniture"/>
    <s v="Furnishings"/>
    <x v="493"/>
    <x v="870"/>
    <n v="5"/>
    <n v="0.2"/>
    <n v="6.2904999999999998"/>
  </r>
  <r>
    <n v="1694"/>
    <s v="US-2016-158708"/>
    <x v="190"/>
    <d v="2016-06-29T00:00:00"/>
    <s v="Second Class"/>
    <x v="437"/>
    <x v="437"/>
    <s v="Home Office"/>
    <s v="United States"/>
    <s v="Plano"/>
    <s v="Texas"/>
    <n v="75023"/>
    <s v="Central"/>
    <x v="1096"/>
    <s v="Technology"/>
    <s v="Accessories"/>
    <x v="1086"/>
    <x v="1457"/>
    <n v="2"/>
    <n v="0.2"/>
    <n v="3.5741999999999998"/>
  </r>
  <r>
    <n v="1695"/>
    <s v="CA-2015-156335"/>
    <x v="12"/>
    <d v="2015-09-28T00:00:00"/>
    <s v="Second Class"/>
    <x v="285"/>
    <x v="285"/>
    <s v="Home Office"/>
    <s v="United States"/>
    <s v="Bayonne"/>
    <s v="New Jersey"/>
    <n v="7002"/>
    <s v="East"/>
    <x v="1097"/>
    <s v="Technology"/>
    <s v="Accessories"/>
    <x v="1087"/>
    <x v="1458"/>
    <n v="4"/>
    <n v="0"/>
    <n v="19.8276"/>
  </r>
  <r>
    <n v="1696"/>
    <s v="CA-2015-156335"/>
    <x v="12"/>
    <d v="2015-09-28T00:00:00"/>
    <s v="Second Class"/>
    <x v="285"/>
    <x v="285"/>
    <s v="Home Office"/>
    <s v="United States"/>
    <s v="Bayonne"/>
    <s v="New Jersey"/>
    <n v="7002"/>
    <s v="East"/>
    <x v="308"/>
    <s v="Office Supplies"/>
    <s v="Binders"/>
    <x v="308"/>
    <x v="1459"/>
    <n v="3"/>
    <n v="0"/>
    <n v="7.0853999999999999"/>
  </r>
  <r>
    <n v="1697"/>
    <s v="CA-2015-156335"/>
    <x v="12"/>
    <d v="2015-09-28T00:00:00"/>
    <s v="Second Class"/>
    <x v="285"/>
    <x v="285"/>
    <s v="Home Office"/>
    <s v="United States"/>
    <s v="Bayonne"/>
    <s v="New Jersey"/>
    <n v="7002"/>
    <s v="East"/>
    <x v="66"/>
    <s v="Technology"/>
    <s v="Phones"/>
    <x v="66"/>
    <x v="1460"/>
    <n v="2"/>
    <n v="0"/>
    <n v="52.49"/>
  </r>
  <r>
    <n v="1698"/>
    <s v="CA-2015-148376"/>
    <x v="17"/>
    <d v="2015-12-31T00:00:00"/>
    <s v="Standard Class"/>
    <x v="151"/>
    <x v="151"/>
    <s v="Consumer"/>
    <s v="United States"/>
    <s v="Los Angeles"/>
    <s v="California"/>
    <n v="90008"/>
    <s v="West"/>
    <x v="650"/>
    <s v="Office Supplies"/>
    <s v="Appliances"/>
    <x v="650"/>
    <x v="1461"/>
    <n v="2"/>
    <n v="0"/>
    <n v="31.0184"/>
  </r>
  <r>
    <n v="1699"/>
    <s v="CA-2015-148376"/>
    <x v="17"/>
    <d v="2015-12-31T00:00:00"/>
    <s v="Standard Class"/>
    <x v="151"/>
    <x v="151"/>
    <s v="Consumer"/>
    <s v="United States"/>
    <s v="Los Angeles"/>
    <s v="California"/>
    <n v="90008"/>
    <s v="West"/>
    <x v="1098"/>
    <s v="Office Supplies"/>
    <s v="Labels"/>
    <x v="1088"/>
    <x v="742"/>
    <n v="7"/>
    <n v="0"/>
    <n v="10.348800000000001"/>
  </r>
  <r>
    <n v="1700"/>
    <s v="CA-2014-135657"/>
    <x v="561"/>
    <d v="2014-06-07T00:00:00"/>
    <s v="Second Class"/>
    <x v="56"/>
    <x v="56"/>
    <s v="Consumer"/>
    <s v="United States"/>
    <s v="Seattle"/>
    <s v="Washington"/>
    <n v="98115"/>
    <s v="West"/>
    <x v="838"/>
    <s v="Furniture"/>
    <s v="Tables"/>
    <x v="832"/>
    <x v="1462"/>
    <n v="6"/>
    <n v="0"/>
    <n v="113.4936"/>
  </r>
  <r>
    <n v="1701"/>
    <s v="CA-2015-114069"/>
    <x v="562"/>
    <d v="2015-07-15T00:00:00"/>
    <s v="Second Class"/>
    <x v="444"/>
    <x v="444"/>
    <s v="Consumer"/>
    <s v="United States"/>
    <s v="New York City"/>
    <s v="New York"/>
    <n v="10035"/>
    <s v="East"/>
    <x v="777"/>
    <s v="Office Supplies"/>
    <s v="Binders"/>
    <x v="776"/>
    <x v="921"/>
    <n v="2"/>
    <n v="0.2"/>
    <n v="4.2804000000000002"/>
  </r>
  <r>
    <n v="1702"/>
    <s v="CA-2015-114069"/>
    <x v="562"/>
    <d v="2015-07-15T00:00:00"/>
    <s v="Second Class"/>
    <x v="444"/>
    <x v="444"/>
    <s v="Consumer"/>
    <s v="United States"/>
    <s v="New York City"/>
    <s v="New York"/>
    <n v="10035"/>
    <s v="East"/>
    <x v="467"/>
    <s v="Furniture"/>
    <s v="Chairs"/>
    <x v="468"/>
    <x v="1463"/>
    <n v="9"/>
    <n v="0.1"/>
    <n v="321.83999999999997"/>
  </r>
  <r>
    <n v="1703"/>
    <s v="CA-2015-114069"/>
    <x v="562"/>
    <d v="2015-07-15T00:00:00"/>
    <s v="Second Class"/>
    <x v="444"/>
    <x v="444"/>
    <s v="Consumer"/>
    <s v="United States"/>
    <s v="New York City"/>
    <s v="New York"/>
    <n v="10035"/>
    <s v="East"/>
    <x v="811"/>
    <s v="Office Supplies"/>
    <s v="Paper"/>
    <x v="33"/>
    <x v="739"/>
    <n v="2"/>
    <n v="0"/>
    <n v="4.6811999999999996"/>
  </r>
  <r>
    <n v="1704"/>
    <s v="CA-2014-139857"/>
    <x v="563"/>
    <d v="2014-02-06T00:00:00"/>
    <s v="Standard Class"/>
    <x v="522"/>
    <x v="522"/>
    <s v="Home Office"/>
    <s v="United States"/>
    <s v="San Diego"/>
    <s v="California"/>
    <n v="92037"/>
    <s v="West"/>
    <x v="1099"/>
    <s v="Office Supplies"/>
    <s v="Fasteners"/>
    <x v="128"/>
    <x v="1101"/>
    <n v="5"/>
    <n v="0"/>
    <n v="5.8045"/>
  </r>
  <r>
    <n v="1705"/>
    <s v="CA-2016-106306"/>
    <x v="387"/>
    <d v="2016-03-08T00:00:00"/>
    <s v="Same Day"/>
    <x v="310"/>
    <x v="310"/>
    <s v="Consumer"/>
    <s v="United States"/>
    <s v="Glendale"/>
    <s v="Arizona"/>
    <n v="85301"/>
    <s v="West"/>
    <x v="828"/>
    <s v="Office Supplies"/>
    <s v="Binders"/>
    <x v="824"/>
    <x v="1464"/>
    <n v="3"/>
    <n v="0.7"/>
    <n v="-7.1147999999999998"/>
  </r>
  <r>
    <n v="1706"/>
    <s v="CA-2015-100545"/>
    <x v="6"/>
    <d v="2015-11-26T00:00:00"/>
    <s v="Standard Class"/>
    <x v="5"/>
    <x v="5"/>
    <s v="Consumer"/>
    <s v="United States"/>
    <s v="Philadelphia"/>
    <s v="Pennsylvania"/>
    <n v="19120"/>
    <s v="East"/>
    <x v="612"/>
    <s v="Office Supplies"/>
    <s v="Binders"/>
    <x v="612"/>
    <x v="1465"/>
    <n v="2"/>
    <n v="0.7"/>
    <n v="-9.2880000000000003"/>
  </r>
  <r>
    <n v="1707"/>
    <s v="CA-2017-123491"/>
    <x v="505"/>
    <d v="2017-11-05T00:00:00"/>
    <s v="Standard Class"/>
    <x v="523"/>
    <x v="523"/>
    <s v="Consumer"/>
    <s v="United States"/>
    <s v="San Francisco"/>
    <s v="California"/>
    <n v="94122"/>
    <s v="West"/>
    <x v="1100"/>
    <s v="Office Supplies"/>
    <s v="Labels"/>
    <x v="1089"/>
    <x v="1466"/>
    <n v="6"/>
    <n v="0"/>
    <n v="20.6142"/>
  </r>
  <r>
    <n v="1708"/>
    <s v="CA-2017-123491"/>
    <x v="505"/>
    <d v="2017-11-05T00:00:00"/>
    <s v="Standard Class"/>
    <x v="523"/>
    <x v="523"/>
    <s v="Consumer"/>
    <s v="United States"/>
    <s v="San Francisco"/>
    <s v="California"/>
    <n v="94122"/>
    <s v="West"/>
    <x v="918"/>
    <s v="Technology"/>
    <s v="Phones"/>
    <x v="910"/>
    <x v="1467"/>
    <n v="2"/>
    <n v="0.2"/>
    <n v="16.704000000000001"/>
  </r>
  <r>
    <n v="1709"/>
    <s v="CA-2017-123491"/>
    <x v="505"/>
    <d v="2017-11-05T00:00:00"/>
    <s v="Standard Class"/>
    <x v="523"/>
    <x v="523"/>
    <s v="Consumer"/>
    <s v="United States"/>
    <s v="San Francisco"/>
    <s v="California"/>
    <n v="94122"/>
    <s v="West"/>
    <x v="1101"/>
    <s v="Office Supplies"/>
    <s v="Paper"/>
    <x v="1090"/>
    <x v="1468"/>
    <n v="2"/>
    <n v="0"/>
    <n v="3.71"/>
  </r>
  <r>
    <n v="1710"/>
    <s v="CA-2017-123491"/>
    <x v="505"/>
    <d v="2017-11-05T00:00:00"/>
    <s v="Standard Class"/>
    <x v="523"/>
    <x v="523"/>
    <s v="Consumer"/>
    <s v="United States"/>
    <s v="San Francisco"/>
    <s v="California"/>
    <n v="94122"/>
    <s v="West"/>
    <x v="51"/>
    <s v="Furniture"/>
    <s v="Chairs"/>
    <x v="51"/>
    <x v="1469"/>
    <n v="1"/>
    <n v="0.2"/>
    <n v="-0.89990000000000003"/>
  </r>
  <r>
    <n v="1711"/>
    <s v="CA-2017-123491"/>
    <x v="505"/>
    <d v="2017-11-05T00:00:00"/>
    <s v="Standard Class"/>
    <x v="523"/>
    <x v="523"/>
    <s v="Consumer"/>
    <s v="United States"/>
    <s v="San Francisco"/>
    <s v="California"/>
    <n v="94122"/>
    <s v="West"/>
    <x v="181"/>
    <s v="Office Supplies"/>
    <s v="Art"/>
    <x v="182"/>
    <x v="189"/>
    <n v="5"/>
    <n v="0"/>
    <n v="6.5670000000000002"/>
  </r>
  <r>
    <n v="1712"/>
    <s v="CA-2017-123491"/>
    <x v="505"/>
    <d v="2017-11-05T00:00:00"/>
    <s v="Standard Class"/>
    <x v="523"/>
    <x v="523"/>
    <s v="Consumer"/>
    <s v="United States"/>
    <s v="San Francisco"/>
    <s v="California"/>
    <n v="94122"/>
    <s v="West"/>
    <x v="166"/>
    <s v="Office Supplies"/>
    <s v="Appliances"/>
    <x v="167"/>
    <x v="1470"/>
    <n v="14"/>
    <n v="0"/>
    <n v="510.63600000000002"/>
  </r>
  <r>
    <n v="1713"/>
    <s v="CA-2015-145401"/>
    <x v="564"/>
    <d v="2015-02-04T00:00:00"/>
    <s v="Standard Class"/>
    <x v="187"/>
    <x v="187"/>
    <s v="Consumer"/>
    <s v="United States"/>
    <s v="Houston"/>
    <s v="Texas"/>
    <n v="77070"/>
    <s v="Central"/>
    <x v="1102"/>
    <s v="Office Supplies"/>
    <s v="Paper"/>
    <x v="1091"/>
    <x v="1471"/>
    <n v="6"/>
    <n v="0.2"/>
    <n v="5.0064000000000002"/>
  </r>
  <r>
    <n v="1714"/>
    <s v="US-2017-124968"/>
    <x v="565"/>
    <d v="2017-09-13T00:00:00"/>
    <s v="Second Class"/>
    <x v="514"/>
    <x v="514"/>
    <s v="Consumer"/>
    <s v="United States"/>
    <s v="Chicago"/>
    <s v="Illinois"/>
    <n v="60610"/>
    <s v="Central"/>
    <x v="188"/>
    <s v="Furniture"/>
    <s v="Tables"/>
    <x v="189"/>
    <x v="1472"/>
    <n v="7"/>
    <n v="0.5"/>
    <n v="-566.5625"/>
  </r>
  <r>
    <n v="1715"/>
    <s v="CA-2017-104003"/>
    <x v="566"/>
    <d v="2017-10-13T00:00:00"/>
    <s v="Standard Class"/>
    <x v="290"/>
    <x v="290"/>
    <s v="Consumer"/>
    <s v="United States"/>
    <s v="San Francisco"/>
    <s v="California"/>
    <n v="94110"/>
    <s v="West"/>
    <x v="1103"/>
    <s v="Furniture"/>
    <s v="Bookcases"/>
    <x v="1092"/>
    <x v="1473"/>
    <n v="2"/>
    <n v="0.15"/>
    <n v="-14.478400000000001"/>
  </r>
  <r>
    <n v="1716"/>
    <s v="CA-2016-154788"/>
    <x v="567"/>
    <d v="2016-05-04T00:00:00"/>
    <s v="Standard Class"/>
    <x v="252"/>
    <x v="252"/>
    <s v="Consumer"/>
    <s v="United States"/>
    <s v="New York City"/>
    <s v="New York"/>
    <n v="10011"/>
    <s v="East"/>
    <x v="308"/>
    <s v="Office Supplies"/>
    <s v="Binders"/>
    <x v="308"/>
    <x v="323"/>
    <n v="2"/>
    <n v="0.2"/>
    <n v="2.7955999999999999"/>
  </r>
  <r>
    <n v="1717"/>
    <s v="CA-2016-169943"/>
    <x v="288"/>
    <d v="2016-05-24T00:00:00"/>
    <s v="Standard Class"/>
    <x v="202"/>
    <x v="202"/>
    <s v="Consumer"/>
    <s v="United States"/>
    <s v="New York City"/>
    <s v="New York"/>
    <n v="10011"/>
    <s v="East"/>
    <x v="535"/>
    <s v="Office Supplies"/>
    <s v="Appliances"/>
    <x v="535"/>
    <x v="1474"/>
    <n v="5"/>
    <n v="0"/>
    <n v="70.441000000000003"/>
  </r>
  <r>
    <n v="1718"/>
    <s v="CA-2016-169943"/>
    <x v="288"/>
    <d v="2016-05-24T00:00:00"/>
    <s v="Standard Class"/>
    <x v="202"/>
    <x v="202"/>
    <s v="Consumer"/>
    <s v="United States"/>
    <s v="New York City"/>
    <s v="New York"/>
    <n v="10011"/>
    <s v="East"/>
    <x v="72"/>
    <s v="Office Supplies"/>
    <s v="Storage"/>
    <x v="72"/>
    <x v="1475"/>
    <n v="5"/>
    <n v="0"/>
    <n v="0"/>
  </r>
  <r>
    <n v="1719"/>
    <s v="CA-2016-169943"/>
    <x v="288"/>
    <d v="2016-05-24T00:00:00"/>
    <s v="Standard Class"/>
    <x v="202"/>
    <x v="202"/>
    <s v="Consumer"/>
    <s v="United States"/>
    <s v="New York City"/>
    <s v="New York"/>
    <n v="10011"/>
    <s v="East"/>
    <x v="1104"/>
    <s v="Furniture"/>
    <s v="Furnishings"/>
    <x v="1093"/>
    <x v="1476"/>
    <n v="4"/>
    <n v="0"/>
    <n v="15.086399999999999"/>
  </r>
  <r>
    <n v="1720"/>
    <s v="CA-2016-169943"/>
    <x v="288"/>
    <d v="2016-05-24T00:00:00"/>
    <s v="Standard Class"/>
    <x v="202"/>
    <x v="202"/>
    <s v="Consumer"/>
    <s v="United States"/>
    <s v="New York City"/>
    <s v="New York"/>
    <n v="10011"/>
    <s v="East"/>
    <x v="527"/>
    <s v="Furniture"/>
    <s v="Furnishings"/>
    <x v="527"/>
    <x v="1477"/>
    <n v="8"/>
    <n v="0"/>
    <n v="12.3256"/>
  </r>
  <r>
    <n v="1721"/>
    <s v="CA-2016-169943"/>
    <x v="288"/>
    <d v="2016-05-24T00:00:00"/>
    <s v="Standard Class"/>
    <x v="202"/>
    <x v="202"/>
    <s v="Consumer"/>
    <s v="United States"/>
    <s v="New York City"/>
    <s v="New York"/>
    <n v="10011"/>
    <s v="East"/>
    <x v="528"/>
    <s v="Office Supplies"/>
    <s v="Binders"/>
    <x v="528"/>
    <x v="1478"/>
    <n v="4"/>
    <n v="0.2"/>
    <n v="14.92"/>
  </r>
  <r>
    <n v="1722"/>
    <s v="US-2015-123218"/>
    <x v="139"/>
    <d v="2015-12-25T00:00:00"/>
    <s v="Standard Class"/>
    <x v="44"/>
    <x v="44"/>
    <s v="Consumer"/>
    <s v="United States"/>
    <s v="Chicago"/>
    <s v="Illinois"/>
    <n v="60623"/>
    <s v="Central"/>
    <x v="835"/>
    <s v="Technology"/>
    <s v="Phones"/>
    <x v="830"/>
    <x v="1290"/>
    <n v="2"/>
    <n v="0.2"/>
    <n v="11.998799999999999"/>
  </r>
  <r>
    <n v="1723"/>
    <s v="US-2015-123218"/>
    <x v="139"/>
    <d v="2015-12-25T00:00:00"/>
    <s v="Standard Class"/>
    <x v="44"/>
    <x v="44"/>
    <s v="Consumer"/>
    <s v="United States"/>
    <s v="Chicago"/>
    <s v="Illinois"/>
    <n v="60623"/>
    <s v="Central"/>
    <x v="1105"/>
    <s v="Technology"/>
    <s v="Accessories"/>
    <x v="1094"/>
    <x v="1294"/>
    <n v="4"/>
    <n v="0.2"/>
    <n v="51.193600000000004"/>
  </r>
  <r>
    <n v="1724"/>
    <s v="US-2015-123218"/>
    <x v="139"/>
    <d v="2015-12-25T00:00:00"/>
    <s v="Standard Class"/>
    <x v="44"/>
    <x v="44"/>
    <s v="Consumer"/>
    <s v="United States"/>
    <s v="Chicago"/>
    <s v="Illinois"/>
    <n v="60623"/>
    <s v="Central"/>
    <x v="1106"/>
    <s v="Furniture"/>
    <s v="Bookcases"/>
    <x v="1095"/>
    <x v="1387"/>
    <n v="3"/>
    <n v="0.3"/>
    <n v="-71.811599999999999"/>
  </r>
  <r>
    <n v="1725"/>
    <s v="CA-2015-127453"/>
    <x v="546"/>
    <d v="2015-12-20T00:00:00"/>
    <s v="First Class"/>
    <x v="271"/>
    <x v="271"/>
    <s v="Consumer"/>
    <s v="United States"/>
    <s v="Philadelphia"/>
    <s v="Pennsylvania"/>
    <n v="19143"/>
    <s v="East"/>
    <x v="1107"/>
    <s v="Office Supplies"/>
    <s v="Appliances"/>
    <x v="1096"/>
    <x v="1479"/>
    <n v="3"/>
    <n v="0.2"/>
    <n v="43.435200000000002"/>
  </r>
  <r>
    <n v="1726"/>
    <s v="CA-2015-127453"/>
    <x v="546"/>
    <d v="2015-12-20T00:00:00"/>
    <s v="First Class"/>
    <x v="271"/>
    <x v="271"/>
    <s v="Consumer"/>
    <s v="United States"/>
    <s v="Philadelphia"/>
    <s v="Pennsylvania"/>
    <n v="19143"/>
    <s v="East"/>
    <x v="1108"/>
    <s v="Office Supplies"/>
    <s v="Appliances"/>
    <x v="1097"/>
    <x v="1480"/>
    <n v="2"/>
    <n v="0.2"/>
    <n v="0.44400000000000001"/>
  </r>
  <r>
    <n v="1727"/>
    <s v="CA-2015-127453"/>
    <x v="546"/>
    <d v="2015-12-20T00:00:00"/>
    <s v="First Class"/>
    <x v="271"/>
    <x v="271"/>
    <s v="Consumer"/>
    <s v="United States"/>
    <s v="Philadelphia"/>
    <s v="Pennsylvania"/>
    <n v="19143"/>
    <s v="East"/>
    <x v="1109"/>
    <s v="Office Supplies"/>
    <s v="Appliances"/>
    <x v="1098"/>
    <x v="1481"/>
    <n v="4"/>
    <n v="0.2"/>
    <n v="7.7728000000000002"/>
  </r>
  <r>
    <n v="1728"/>
    <s v="US-2017-164056"/>
    <x v="568"/>
    <d v="2017-05-04T00:00:00"/>
    <s v="Second Class"/>
    <x v="524"/>
    <x v="524"/>
    <s v="Corporate"/>
    <s v="United States"/>
    <s v="Dublin"/>
    <s v="Ohio"/>
    <n v="43017"/>
    <s v="East"/>
    <x v="1110"/>
    <s v="Furniture"/>
    <s v="Tables"/>
    <x v="1099"/>
    <x v="1482"/>
    <n v="5"/>
    <n v="0.4"/>
    <n v="-69.89"/>
  </r>
  <r>
    <n v="1729"/>
    <s v="CA-2016-106894"/>
    <x v="569"/>
    <d v="2016-02-07T00:00:00"/>
    <s v="Same Day"/>
    <x v="244"/>
    <x v="244"/>
    <s v="Consumer"/>
    <s v="United States"/>
    <s v="Springfield"/>
    <s v="Virginia"/>
    <n v="22153"/>
    <s v="South"/>
    <x v="1072"/>
    <s v="Technology"/>
    <s v="Accessories"/>
    <x v="1061"/>
    <x v="1483"/>
    <n v="4"/>
    <n v="0"/>
    <n v="21"/>
  </r>
  <r>
    <n v="1730"/>
    <s v="CA-2016-106894"/>
    <x v="569"/>
    <d v="2016-02-07T00:00:00"/>
    <s v="Same Day"/>
    <x v="244"/>
    <x v="244"/>
    <s v="Consumer"/>
    <s v="United States"/>
    <s v="Springfield"/>
    <s v="Virginia"/>
    <n v="22153"/>
    <s v="South"/>
    <x v="709"/>
    <s v="Office Supplies"/>
    <s v="Labels"/>
    <x v="708"/>
    <x v="1484"/>
    <n v="3"/>
    <n v="0"/>
    <n v="3.6017999999999999"/>
  </r>
  <r>
    <n v="1731"/>
    <s v="CA-2014-125136"/>
    <x v="450"/>
    <d v="2014-10-03T00:00:00"/>
    <s v="Standard Class"/>
    <x v="470"/>
    <x v="470"/>
    <s v="Corporate"/>
    <s v="United States"/>
    <s v="Fayetteville"/>
    <s v="North Carolina"/>
    <n v="28314"/>
    <s v="South"/>
    <x v="1111"/>
    <s v="Office Supplies"/>
    <s v="Paper"/>
    <x v="1100"/>
    <x v="1485"/>
    <n v="8"/>
    <n v="0.2"/>
    <n v="31.283200000000001"/>
  </r>
  <r>
    <n v="1732"/>
    <s v="CA-2014-125136"/>
    <x v="450"/>
    <d v="2014-10-03T00:00:00"/>
    <s v="Standard Class"/>
    <x v="470"/>
    <x v="470"/>
    <s v="Corporate"/>
    <s v="United States"/>
    <s v="Fayetteville"/>
    <s v="North Carolina"/>
    <n v="28314"/>
    <s v="South"/>
    <x v="128"/>
    <s v="Office Supplies"/>
    <s v="Paper"/>
    <x v="129"/>
    <x v="1414"/>
    <n v="2"/>
    <n v="0.2"/>
    <n v="3.7408000000000001"/>
  </r>
  <r>
    <n v="1733"/>
    <s v="US-2016-131149"/>
    <x v="212"/>
    <d v="2016-07-14T00:00:00"/>
    <s v="Standard Class"/>
    <x v="109"/>
    <x v="109"/>
    <s v="Consumer"/>
    <s v="United States"/>
    <s v="Dallas"/>
    <s v="Texas"/>
    <n v="75081"/>
    <s v="Central"/>
    <x v="426"/>
    <s v="Office Supplies"/>
    <s v="Storage"/>
    <x v="426"/>
    <x v="1070"/>
    <n v="3"/>
    <n v="0.2"/>
    <n v="-33.804000000000002"/>
  </r>
  <r>
    <n v="1734"/>
    <s v="US-2016-131149"/>
    <x v="212"/>
    <d v="2016-07-14T00:00:00"/>
    <s v="Standard Class"/>
    <x v="109"/>
    <x v="109"/>
    <s v="Consumer"/>
    <s v="United States"/>
    <s v="Dallas"/>
    <s v="Texas"/>
    <n v="75081"/>
    <s v="Central"/>
    <x v="281"/>
    <s v="Office Supplies"/>
    <s v="Art"/>
    <x v="281"/>
    <x v="1486"/>
    <n v="4"/>
    <n v="0.2"/>
    <n v="17.352"/>
  </r>
  <r>
    <n v="1735"/>
    <s v="CA-2017-101483"/>
    <x v="570"/>
    <d v="2017-08-01T00:00:00"/>
    <s v="Second Class"/>
    <x v="165"/>
    <x v="165"/>
    <s v="Consumer"/>
    <s v="United States"/>
    <s v="Jacksonville"/>
    <s v="North Carolina"/>
    <n v="28540"/>
    <s v="South"/>
    <x v="1112"/>
    <s v="Office Supplies"/>
    <s v="Appliances"/>
    <x v="1101"/>
    <x v="1487"/>
    <n v="2"/>
    <n v="0.2"/>
    <n v="6.5339999999999998"/>
  </r>
  <r>
    <n v="1736"/>
    <s v="CA-2017-101483"/>
    <x v="570"/>
    <d v="2017-08-01T00:00:00"/>
    <s v="Second Class"/>
    <x v="165"/>
    <x v="165"/>
    <s v="Consumer"/>
    <s v="United States"/>
    <s v="Jacksonville"/>
    <s v="North Carolina"/>
    <n v="28540"/>
    <s v="South"/>
    <x v="895"/>
    <s v="Technology"/>
    <s v="Phones"/>
    <x v="888"/>
    <x v="1103"/>
    <n v="5"/>
    <n v="0.2"/>
    <n v="1.375"/>
  </r>
  <r>
    <n v="1737"/>
    <s v="CA-2017-101483"/>
    <x v="570"/>
    <d v="2017-08-01T00:00:00"/>
    <s v="Second Class"/>
    <x v="165"/>
    <x v="165"/>
    <s v="Consumer"/>
    <s v="United States"/>
    <s v="Jacksonville"/>
    <s v="North Carolina"/>
    <n v="28540"/>
    <s v="South"/>
    <x v="6"/>
    <s v="Office Supplies"/>
    <s v="Art"/>
    <x v="6"/>
    <x v="964"/>
    <n v="3"/>
    <n v="0.2"/>
    <n v="0.38219999999999998"/>
  </r>
  <r>
    <n v="1738"/>
    <s v="CA-2015-130204"/>
    <x v="37"/>
    <d v="2015-09-09T00:00:00"/>
    <s v="Standard Class"/>
    <x v="106"/>
    <x v="106"/>
    <s v="Corporate"/>
    <s v="United States"/>
    <s v="San Francisco"/>
    <s v="California"/>
    <n v="94122"/>
    <s v="West"/>
    <x v="470"/>
    <s v="Office Supplies"/>
    <s v="Storage"/>
    <x v="471"/>
    <x v="966"/>
    <n v="3"/>
    <n v="0"/>
    <n v="8.4887999999999995"/>
  </r>
  <r>
    <n v="1739"/>
    <s v="CA-2015-130204"/>
    <x v="37"/>
    <d v="2015-09-09T00:00:00"/>
    <s v="Standard Class"/>
    <x v="106"/>
    <x v="106"/>
    <s v="Corporate"/>
    <s v="United States"/>
    <s v="San Francisco"/>
    <s v="California"/>
    <n v="94122"/>
    <s v="West"/>
    <x v="1044"/>
    <s v="Technology"/>
    <s v="Accessories"/>
    <x v="1033"/>
    <x v="1488"/>
    <n v="2"/>
    <n v="0"/>
    <n v="3.4009999999999998"/>
  </r>
  <r>
    <n v="1740"/>
    <s v="CA-2015-130204"/>
    <x v="37"/>
    <d v="2015-09-09T00:00:00"/>
    <s v="Standard Class"/>
    <x v="106"/>
    <x v="106"/>
    <s v="Corporate"/>
    <s v="United States"/>
    <s v="San Francisco"/>
    <s v="California"/>
    <n v="94122"/>
    <s v="West"/>
    <x v="1113"/>
    <s v="Technology"/>
    <s v="Accessories"/>
    <x v="1102"/>
    <x v="1489"/>
    <n v="5"/>
    <n v="0"/>
    <n v="46.601999999999997"/>
  </r>
  <r>
    <n v="1741"/>
    <s v="CA-2014-110527"/>
    <x v="128"/>
    <d v="2014-08-16T00:00:00"/>
    <s v="Standard Class"/>
    <x v="525"/>
    <x v="525"/>
    <s v="Home Office"/>
    <s v="United States"/>
    <s v="San Diego"/>
    <s v="California"/>
    <n v="92037"/>
    <s v="West"/>
    <x v="948"/>
    <s v="Office Supplies"/>
    <s v="Labels"/>
    <x v="941"/>
    <x v="1490"/>
    <n v="8"/>
    <n v="0"/>
    <n v="9.6047999999999991"/>
  </r>
  <r>
    <n v="1742"/>
    <s v="CA-2017-152807"/>
    <x v="505"/>
    <d v="2017-11-03T00:00:00"/>
    <s v="Standard Class"/>
    <x v="498"/>
    <x v="498"/>
    <s v="Consumer"/>
    <s v="United States"/>
    <s v="Philadelphia"/>
    <s v="Pennsylvania"/>
    <n v="19140"/>
    <s v="East"/>
    <x v="1114"/>
    <s v="Office Supplies"/>
    <s v="Paper"/>
    <x v="1103"/>
    <x v="557"/>
    <n v="4"/>
    <n v="0.2"/>
    <n v="7.2576000000000001"/>
  </r>
  <r>
    <n v="1743"/>
    <s v="CA-2017-152807"/>
    <x v="505"/>
    <d v="2017-11-03T00:00:00"/>
    <s v="Standard Class"/>
    <x v="498"/>
    <x v="498"/>
    <s v="Consumer"/>
    <s v="United States"/>
    <s v="Philadelphia"/>
    <s v="Pennsylvania"/>
    <n v="19140"/>
    <s v="East"/>
    <x v="1073"/>
    <s v="Furniture"/>
    <s v="Furnishings"/>
    <x v="1063"/>
    <x v="1491"/>
    <n v="2"/>
    <n v="0.2"/>
    <n v="0.98560000000000003"/>
  </r>
  <r>
    <n v="1744"/>
    <s v="CA-2017-152807"/>
    <x v="505"/>
    <d v="2017-11-03T00:00:00"/>
    <s v="Standard Class"/>
    <x v="498"/>
    <x v="498"/>
    <s v="Consumer"/>
    <s v="United States"/>
    <s v="Philadelphia"/>
    <s v="Pennsylvania"/>
    <n v="19140"/>
    <s v="East"/>
    <x v="700"/>
    <s v="Office Supplies"/>
    <s v="Storage"/>
    <x v="700"/>
    <x v="1492"/>
    <n v="2"/>
    <n v="0.2"/>
    <n v="-2.5127999999999999"/>
  </r>
  <r>
    <n v="1745"/>
    <s v="CA-2017-152807"/>
    <x v="505"/>
    <d v="2017-11-03T00:00:00"/>
    <s v="Standard Class"/>
    <x v="498"/>
    <x v="498"/>
    <s v="Consumer"/>
    <s v="United States"/>
    <s v="Philadelphia"/>
    <s v="Pennsylvania"/>
    <n v="19140"/>
    <s v="East"/>
    <x v="552"/>
    <s v="Technology"/>
    <s v="Accessories"/>
    <x v="551"/>
    <x v="1493"/>
    <n v="7"/>
    <n v="0.2"/>
    <n v="-55.3"/>
  </r>
  <r>
    <n v="1746"/>
    <s v="CA-2014-133270"/>
    <x v="571"/>
    <d v="2014-06-09T00:00:00"/>
    <s v="First Class"/>
    <x v="298"/>
    <x v="298"/>
    <s v="Consumer"/>
    <s v="United States"/>
    <s v="Rochester"/>
    <s v="New York"/>
    <n v="14609"/>
    <s v="East"/>
    <x v="158"/>
    <s v="Office Supplies"/>
    <s v="Art"/>
    <x v="159"/>
    <x v="518"/>
    <n v="2"/>
    <n v="0"/>
    <n v="4.9432"/>
  </r>
  <r>
    <n v="1747"/>
    <s v="CA-2016-155670"/>
    <x v="572"/>
    <d v="2016-08-17T00:00:00"/>
    <s v="Second Class"/>
    <x v="191"/>
    <x v="191"/>
    <s v="Consumer"/>
    <s v="United States"/>
    <s v="Jacksonville"/>
    <s v="North Carolina"/>
    <n v="28540"/>
    <s v="South"/>
    <x v="605"/>
    <s v="Office Supplies"/>
    <s v="Binders"/>
    <x v="605"/>
    <x v="1494"/>
    <n v="8"/>
    <n v="0.7"/>
    <n v="-8.2368000000000006"/>
  </r>
  <r>
    <n v="1748"/>
    <s v="CA-2016-155670"/>
    <x v="572"/>
    <d v="2016-08-17T00:00:00"/>
    <s v="Second Class"/>
    <x v="191"/>
    <x v="191"/>
    <s v="Consumer"/>
    <s v="United States"/>
    <s v="Jacksonville"/>
    <s v="North Carolina"/>
    <n v="28540"/>
    <s v="South"/>
    <x v="1115"/>
    <s v="Office Supplies"/>
    <s v="Paper"/>
    <x v="33"/>
    <x v="1495"/>
    <n v="3"/>
    <n v="0.2"/>
    <n v="3.21"/>
  </r>
  <r>
    <n v="1749"/>
    <s v="US-2014-157406"/>
    <x v="573"/>
    <d v="2014-04-29T00:00:00"/>
    <s v="Standard Class"/>
    <x v="526"/>
    <x v="526"/>
    <s v="Home Office"/>
    <s v="United States"/>
    <s v="Houston"/>
    <s v="Texas"/>
    <n v="77095"/>
    <s v="Central"/>
    <x v="724"/>
    <s v="Office Supplies"/>
    <s v="Paper"/>
    <x v="723"/>
    <x v="559"/>
    <n v="2"/>
    <n v="0.2"/>
    <n v="3.6288"/>
  </r>
  <r>
    <n v="1750"/>
    <s v="US-2014-157406"/>
    <x v="573"/>
    <d v="2014-04-29T00:00:00"/>
    <s v="Standard Class"/>
    <x v="526"/>
    <x v="526"/>
    <s v="Home Office"/>
    <s v="United States"/>
    <s v="Houston"/>
    <s v="Texas"/>
    <n v="77095"/>
    <s v="Central"/>
    <x v="1026"/>
    <s v="Office Supplies"/>
    <s v="Art"/>
    <x v="1017"/>
    <x v="869"/>
    <n v="3"/>
    <n v="0.2"/>
    <n v="0.54600000000000004"/>
  </r>
  <r>
    <n v="1751"/>
    <s v="CA-2015-139094"/>
    <x v="6"/>
    <d v="2015-11-27T00:00:00"/>
    <s v="Standard Class"/>
    <x v="246"/>
    <x v="246"/>
    <s v="Home Office"/>
    <s v="United States"/>
    <s v="San Antonio"/>
    <s v="Texas"/>
    <n v="78207"/>
    <s v="Central"/>
    <x v="1116"/>
    <s v="Furniture"/>
    <s v="Tables"/>
    <x v="1104"/>
    <x v="1496"/>
    <n v="2"/>
    <n v="0.3"/>
    <n v="-32.522599999999997"/>
  </r>
  <r>
    <n v="1752"/>
    <s v="CA-2017-168837"/>
    <x v="336"/>
    <d v="2017-10-17T00:00:00"/>
    <s v="First Class"/>
    <x v="527"/>
    <x v="527"/>
    <s v="Consumer"/>
    <s v="United States"/>
    <s v="Oakland"/>
    <s v="California"/>
    <n v="94601"/>
    <s v="West"/>
    <x v="283"/>
    <s v="Furniture"/>
    <s v="Furnishings"/>
    <x v="283"/>
    <x v="1497"/>
    <n v="2"/>
    <n v="0"/>
    <n v="3.6894"/>
  </r>
  <r>
    <n v="1753"/>
    <s v="CA-2017-116715"/>
    <x v="574"/>
    <d v="2017-12-05T00:00:00"/>
    <s v="First Class"/>
    <x v="100"/>
    <x v="100"/>
    <s v="Corporate"/>
    <s v="United States"/>
    <s v="San Francisco"/>
    <s v="California"/>
    <n v="94122"/>
    <s v="West"/>
    <x v="821"/>
    <s v="Office Supplies"/>
    <s v="Storage"/>
    <x v="817"/>
    <x v="1498"/>
    <n v="9"/>
    <n v="0"/>
    <n v="151.09739999999999"/>
  </r>
  <r>
    <n v="1754"/>
    <s v="CA-2017-116715"/>
    <x v="574"/>
    <d v="2017-12-05T00:00:00"/>
    <s v="First Class"/>
    <x v="100"/>
    <x v="100"/>
    <s v="Corporate"/>
    <s v="United States"/>
    <s v="San Francisco"/>
    <s v="California"/>
    <n v="94122"/>
    <s v="West"/>
    <x v="1082"/>
    <s v="Office Supplies"/>
    <s v="Paper"/>
    <x v="1072"/>
    <x v="1427"/>
    <n v="2"/>
    <n v="0"/>
    <n v="53.860799999999998"/>
  </r>
  <r>
    <n v="1755"/>
    <s v="CA-2017-116715"/>
    <x v="574"/>
    <d v="2017-12-05T00:00:00"/>
    <s v="First Class"/>
    <x v="100"/>
    <x v="100"/>
    <s v="Corporate"/>
    <s v="United States"/>
    <s v="San Francisco"/>
    <s v="California"/>
    <n v="94122"/>
    <s v="West"/>
    <x v="1117"/>
    <s v="Office Supplies"/>
    <s v="Paper"/>
    <x v="1105"/>
    <x v="18"/>
    <n v="2"/>
    <n v="0"/>
    <n v="3.8519999999999999"/>
  </r>
  <r>
    <n v="1756"/>
    <s v="CA-2015-135622"/>
    <x v="575"/>
    <d v="2015-12-11T00:00:00"/>
    <s v="Second Class"/>
    <x v="499"/>
    <x v="499"/>
    <s v="Home Office"/>
    <s v="United States"/>
    <s v="Fort Worth"/>
    <s v="Texas"/>
    <n v="76106"/>
    <s v="Central"/>
    <x v="839"/>
    <s v="Office Supplies"/>
    <s v="Paper"/>
    <x v="833"/>
    <x v="1499"/>
    <n v="11"/>
    <n v="0.2"/>
    <n v="130.75810000000001"/>
  </r>
  <r>
    <n v="1757"/>
    <s v="CA-2015-135622"/>
    <x v="575"/>
    <d v="2015-12-11T00:00:00"/>
    <s v="Second Class"/>
    <x v="499"/>
    <x v="499"/>
    <s v="Home Office"/>
    <s v="United States"/>
    <s v="Fort Worth"/>
    <s v="Texas"/>
    <n v="76106"/>
    <s v="Central"/>
    <x v="1118"/>
    <s v="Technology"/>
    <s v="Phones"/>
    <x v="1106"/>
    <x v="1500"/>
    <n v="6"/>
    <n v="0.2"/>
    <n v="150.36000000000001"/>
  </r>
  <r>
    <n v="1758"/>
    <s v="US-2015-107349"/>
    <x v="562"/>
    <d v="2015-07-15T00:00:00"/>
    <s v="First Class"/>
    <x v="359"/>
    <x v="359"/>
    <s v="Home Office"/>
    <s v="United States"/>
    <s v="Houston"/>
    <s v="Texas"/>
    <n v="77095"/>
    <s v="Central"/>
    <x v="1002"/>
    <s v="Office Supplies"/>
    <s v="Binders"/>
    <x v="994"/>
    <x v="1501"/>
    <n v="6"/>
    <n v="0.8"/>
    <n v="-66.508799999999994"/>
  </r>
  <r>
    <n v="1759"/>
    <s v="CA-2014-139017"/>
    <x v="218"/>
    <d v="2014-05-17T00:00:00"/>
    <s v="Standard Class"/>
    <x v="528"/>
    <x v="528"/>
    <s v="Consumer"/>
    <s v="United States"/>
    <s v="Houston"/>
    <s v="Texas"/>
    <n v="77095"/>
    <s v="Central"/>
    <x v="825"/>
    <s v="Technology"/>
    <s v="Accessories"/>
    <x v="821"/>
    <x v="1502"/>
    <n v="2"/>
    <n v="0.2"/>
    <n v="7.6154000000000002"/>
  </r>
  <r>
    <n v="1760"/>
    <s v="CA-2014-141817"/>
    <x v="576"/>
    <d v="2014-01-12T00:00:00"/>
    <s v="Standard Class"/>
    <x v="469"/>
    <x v="469"/>
    <s v="Consumer"/>
    <s v="United States"/>
    <s v="Philadelphia"/>
    <s v="Pennsylvania"/>
    <n v="19143"/>
    <s v="East"/>
    <x v="359"/>
    <s v="Office Supplies"/>
    <s v="Art"/>
    <x v="359"/>
    <x v="1503"/>
    <n v="3"/>
    <n v="0.2"/>
    <n v="4.8840000000000003"/>
  </r>
  <r>
    <n v="1761"/>
    <s v="CA-2015-130785"/>
    <x v="577"/>
    <d v="2015-09-09T00:00:00"/>
    <s v="Standard Class"/>
    <x v="151"/>
    <x v="151"/>
    <s v="Consumer"/>
    <s v="United States"/>
    <s v="San Diego"/>
    <s v="California"/>
    <n v="92105"/>
    <s v="West"/>
    <x v="1119"/>
    <s v="Furniture"/>
    <s v="Bookcases"/>
    <x v="1107"/>
    <x v="1504"/>
    <n v="4"/>
    <n v="0.15"/>
    <n v="-4.8391999999999999"/>
  </r>
  <r>
    <n v="1762"/>
    <s v="CA-2015-130785"/>
    <x v="577"/>
    <d v="2015-09-09T00:00:00"/>
    <s v="Standard Class"/>
    <x v="151"/>
    <x v="151"/>
    <s v="Consumer"/>
    <s v="United States"/>
    <s v="San Diego"/>
    <s v="California"/>
    <n v="92105"/>
    <s v="West"/>
    <x v="1120"/>
    <s v="Office Supplies"/>
    <s v="Binders"/>
    <x v="1108"/>
    <x v="1505"/>
    <n v="6"/>
    <n v="0.2"/>
    <n v="9.7037999999999993"/>
  </r>
  <r>
    <n v="1763"/>
    <s v="CA-2015-130785"/>
    <x v="577"/>
    <d v="2015-09-09T00:00:00"/>
    <s v="Standard Class"/>
    <x v="151"/>
    <x v="151"/>
    <s v="Consumer"/>
    <s v="United States"/>
    <s v="San Diego"/>
    <s v="California"/>
    <n v="92105"/>
    <s v="West"/>
    <x v="1121"/>
    <s v="Furniture"/>
    <s v="Bookcases"/>
    <x v="1109"/>
    <x v="1506"/>
    <n v="3"/>
    <n v="0.15"/>
    <n v="-20.696400000000001"/>
  </r>
  <r>
    <n v="1764"/>
    <s v="CA-2016-110254"/>
    <x v="578"/>
    <d v="2016-08-08T00:00:00"/>
    <s v="Standard Class"/>
    <x v="529"/>
    <x v="529"/>
    <s v="Home Office"/>
    <s v="United States"/>
    <s v="Suffolk"/>
    <s v="Virginia"/>
    <n v="23434"/>
    <s v="South"/>
    <x v="354"/>
    <s v="Office Supplies"/>
    <s v="Supplies"/>
    <x v="354"/>
    <x v="1507"/>
    <n v="2"/>
    <n v="0"/>
    <n v="10.518000000000001"/>
  </r>
  <r>
    <n v="1765"/>
    <s v="CA-2016-110254"/>
    <x v="578"/>
    <d v="2016-08-08T00:00:00"/>
    <s v="Standard Class"/>
    <x v="529"/>
    <x v="529"/>
    <s v="Home Office"/>
    <s v="United States"/>
    <s v="Suffolk"/>
    <s v="Virginia"/>
    <n v="23434"/>
    <s v="South"/>
    <x v="617"/>
    <s v="Office Supplies"/>
    <s v="Labels"/>
    <x v="617"/>
    <x v="1508"/>
    <n v="1"/>
    <n v="0"/>
    <n v="1.8997999999999999"/>
  </r>
  <r>
    <n v="1766"/>
    <s v="CA-2016-110254"/>
    <x v="578"/>
    <d v="2016-08-08T00:00:00"/>
    <s v="Standard Class"/>
    <x v="529"/>
    <x v="529"/>
    <s v="Home Office"/>
    <s v="United States"/>
    <s v="Suffolk"/>
    <s v="Virginia"/>
    <n v="23434"/>
    <s v="South"/>
    <x v="1122"/>
    <s v="Furniture"/>
    <s v="Furnishings"/>
    <x v="1110"/>
    <x v="1509"/>
    <n v="9"/>
    <n v="0"/>
    <n v="46.116"/>
  </r>
  <r>
    <n v="1767"/>
    <s v="CA-2016-110254"/>
    <x v="578"/>
    <d v="2016-08-08T00:00:00"/>
    <s v="Standard Class"/>
    <x v="529"/>
    <x v="529"/>
    <s v="Home Office"/>
    <s v="United States"/>
    <s v="Suffolk"/>
    <s v="Virginia"/>
    <n v="23434"/>
    <s v="South"/>
    <x v="1123"/>
    <s v="Office Supplies"/>
    <s v="Labels"/>
    <x v="1111"/>
    <x v="759"/>
    <n v="2"/>
    <n v="0"/>
    <n v="4.8117999999999999"/>
  </r>
  <r>
    <n v="1768"/>
    <s v="US-2014-158057"/>
    <x v="579"/>
    <d v="2014-03-26T00:00:00"/>
    <s v="Standard Class"/>
    <x v="530"/>
    <x v="530"/>
    <s v="Consumer"/>
    <s v="United States"/>
    <s v="Greensboro"/>
    <s v="North Carolina"/>
    <n v="27405"/>
    <s v="South"/>
    <x v="48"/>
    <s v="Office Supplies"/>
    <s v="Binders"/>
    <x v="48"/>
    <x v="1510"/>
    <n v="4"/>
    <n v="0.7"/>
    <n v="-5.8604000000000003"/>
  </r>
  <r>
    <n v="1769"/>
    <s v="US-2014-158057"/>
    <x v="579"/>
    <d v="2014-03-26T00:00:00"/>
    <s v="Standard Class"/>
    <x v="530"/>
    <x v="530"/>
    <s v="Consumer"/>
    <s v="United States"/>
    <s v="Greensboro"/>
    <s v="North Carolina"/>
    <n v="27405"/>
    <s v="South"/>
    <x v="141"/>
    <s v="Office Supplies"/>
    <s v="Binders"/>
    <x v="142"/>
    <x v="1511"/>
    <n v="5"/>
    <n v="0.7"/>
    <n v="-39.456499999999998"/>
  </r>
  <r>
    <n v="1770"/>
    <s v="CA-2017-146024"/>
    <x v="580"/>
    <d v="2017-03-08T00:00:00"/>
    <s v="Standard Class"/>
    <x v="34"/>
    <x v="34"/>
    <s v="Corporate"/>
    <s v="United States"/>
    <s v="Dallas"/>
    <s v="Texas"/>
    <n v="75081"/>
    <s v="Central"/>
    <x v="482"/>
    <s v="Office Supplies"/>
    <s v="Supplies"/>
    <x v="327"/>
    <x v="1512"/>
    <n v="4"/>
    <n v="0.2"/>
    <n v="-1.3952"/>
  </r>
  <r>
    <n v="1771"/>
    <s v="CA-2017-146024"/>
    <x v="580"/>
    <d v="2017-03-08T00:00:00"/>
    <s v="Standard Class"/>
    <x v="34"/>
    <x v="34"/>
    <s v="Corporate"/>
    <s v="United States"/>
    <s v="Dallas"/>
    <s v="Texas"/>
    <n v="75081"/>
    <s v="Central"/>
    <x v="44"/>
    <s v="Office Supplies"/>
    <s v="Binders"/>
    <x v="44"/>
    <x v="1513"/>
    <n v="7"/>
    <n v="0.8"/>
    <n v="-20.1663"/>
  </r>
  <r>
    <n v="1772"/>
    <s v="CA-2016-129686"/>
    <x v="581"/>
    <d v="2016-11-29T00:00:00"/>
    <s v="Second Class"/>
    <x v="55"/>
    <x v="55"/>
    <s v="Corporate"/>
    <s v="United States"/>
    <s v="Chicago"/>
    <s v="Illinois"/>
    <n v="60623"/>
    <s v="Central"/>
    <x v="854"/>
    <s v="Office Supplies"/>
    <s v="Storage"/>
    <x v="847"/>
    <x v="1514"/>
    <n v="2"/>
    <n v="0.2"/>
    <n v="-24.495999999999999"/>
  </r>
  <r>
    <n v="1773"/>
    <s v="CA-2016-129686"/>
    <x v="581"/>
    <d v="2016-11-29T00:00:00"/>
    <s v="Second Class"/>
    <x v="55"/>
    <x v="55"/>
    <s v="Corporate"/>
    <s v="United States"/>
    <s v="Chicago"/>
    <s v="Illinois"/>
    <n v="60623"/>
    <s v="Central"/>
    <x v="197"/>
    <s v="Technology"/>
    <s v="Accessories"/>
    <x v="198"/>
    <x v="1515"/>
    <n v="6"/>
    <n v="0.2"/>
    <n v="19.5"/>
  </r>
  <r>
    <n v="1774"/>
    <s v="CA-2014-118976"/>
    <x v="582"/>
    <d v="2014-05-03T00:00:00"/>
    <s v="Standard Class"/>
    <x v="501"/>
    <x v="501"/>
    <s v="Corporate"/>
    <s v="United States"/>
    <s v="Baltimore"/>
    <s v="Maryland"/>
    <n v="21215"/>
    <s v="East"/>
    <x v="1124"/>
    <s v="Office Supplies"/>
    <s v="Binders"/>
    <x v="1112"/>
    <x v="1516"/>
    <n v="2"/>
    <n v="0"/>
    <n v="9.3870000000000005"/>
  </r>
  <r>
    <n v="1775"/>
    <s v="CA-2014-118976"/>
    <x v="582"/>
    <d v="2014-05-03T00:00:00"/>
    <s v="Standard Class"/>
    <x v="501"/>
    <x v="501"/>
    <s v="Corporate"/>
    <s v="United States"/>
    <s v="Baltimore"/>
    <s v="Maryland"/>
    <n v="21215"/>
    <s v="East"/>
    <x v="1125"/>
    <s v="Office Supplies"/>
    <s v="Storage"/>
    <x v="1113"/>
    <x v="1517"/>
    <n v="9"/>
    <n v="0"/>
    <n v="129.37860000000001"/>
  </r>
  <r>
    <n v="1776"/>
    <s v="CA-2014-118976"/>
    <x v="582"/>
    <d v="2014-05-03T00:00:00"/>
    <s v="Standard Class"/>
    <x v="501"/>
    <x v="501"/>
    <s v="Corporate"/>
    <s v="United States"/>
    <s v="Baltimore"/>
    <s v="Maryland"/>
    <n v="21215"/>
    <s v="East"/>
    <x v="1126"/>
    <s v="Office Supplies"/>
    <s v="Art"/>
    <x v="1114"/>
    <x v="1518"/>
    <n v="2"/>
    <n v="0"/>
    <n v="1.4952000000000001"/>
  </r>
  <r>
    <n v="1777"/>
    <s v="CA-2014-118976"/>
    <x v="582"/>
    <d v="2014-05-03T00:00:00"/>
    <s v="Standard Class"/>
    <x v="501"/>
    <x v="501"/>
    <s v="Corporate"/>
    <s v="United States"/>
    <s v="Baltimore"/>
    <s v="Maryland"/>
    <n v="21215"/>
    <s v="East"/>
    <x v="816"/>
    <s v="Office Supplies"/>
    <s v="Labels"/>
    <x v="812"/>
    <x v="974"/>
    <n v="1"/>
    <n v="0"/>
    <n v="1.512"/>
  </r>
  <r>
    <n v="1778"/>
    <s v="CA-2015-105347"/>
    <x v="27"/>
    <d v="2015-11-28T00:00:00"/>
    <s v="Standard Class"/>
    <x v="24"/>
    <x v="24"/>
    <s v="Consumer"/>
    <s v="United States"/>
    <s v="Los Angeles"/>
    <s v="California"/>
    <n v="90004"/>
    <s v="West"/>
    <x v="1127"/>
    <s v="Office Supplies"/>
    <s v="Paper"/>
    <x v="1115"/>
    <x v="1519"/>
    <n v="9"/>
    <n v="0"/>
    <n v="180.76589999999999"/>
  </r>
  <r>
    <n v="1779"/>
    <s v="CA-2015-105347"/>
    <x v="27"/>
    <d v="2015-11-28T00:00:00"/>
    <s v="Standard Class"/>
    <x v="24"/>
    <x v="24"/>
    <s v="Consumer"/>
    <s v="United States"/>
    <s v="Los Angeles"/>
    <s v="California"/>
    <n v="90004"/>
    <s v="West"/>
    <x v="425"/>
    <s v="Office Supplies"/>
    <s v="Art"/>
    <x v="425"/>
    <x v="453"/>
    <n v="5"/>
    <n v="0"/>
    <n v="6.6150000000000002"/>
  </r>
  <r>
    <n v="1780"/>
    <s v="CA-2016-124667"/>
    <x v="583"/>
    <d v="2016-11-16T00:00:00"/>
    <s v="Standard Class"/>
    <x v="420"/>
    <x v="420"/>
    <s v="Consumer"/>
    <s v="United States"/>
    <s v="New York City"/>
    <s v="New York"/>
    <n v="10011"/>
    <s v="East"/>
    <x v="808"/>
    <s v="Technology"/>
    <s v="Accessories"/>
    <x v="806"/>
    <x v="127"/>
    <n v="3"/>
    <n v="0"/>
    <n v="14.9925"/>
  </r>
  <r>
    <n v="1781"/>
    <s v="CA-2016-124667"/>
    <x v="583"/>
    <d v="2016-11-16T00:00:00"/>
    <s v="Standard Class"/>
    <x v="420"/>
    <x v="420"/>
    <s v="Consumer"/>
    <s v="United States"/>
    <s v="New York City"/>
    <s v="New York"/>
    <n v="10011"/>
    <s v="East"/>
    <x v="225"/>
    <s v="Office Supplies"/>
    <s v="Storage"/>
    <x v="226"/>
    <x v="1520"/>
    <n v="1"/>
    <n v="0"/>
    <n v="20.84"/>
  </r>
  <r>
    <n v="1782"/>
    <s v="CA-2015-111094"/>
    <x v="584"/>
    <d v="2015-07-13T00:00:00"/>
    <s v="Standard Class"/>
    <x v="118"/>
    <x v="118"/>
    <s v="Corporate"/>
    <s v="United States"/>
    <s v="Franklin"/>
    <s v="Massachusetts"/>
    <n v="2038"/>
    <s v="East"/>
    <x v="1128"/>
    <s v="Office Supplies"/>
    <s v="Paper"/>
    <x v="1116"/>
    <x v="1521"/>
    <n v="2"/>
    <n v="0"/>
    <n v="3.0268000000000002"/>
  </r>
  <r>
    <n v="1783"/>
    <s v="CA-2015-111094"/>
    <x v="584"/>
    <d v="2015-07-13T00:00:00"/>
    <s v="Standard Class"/>
    <x v="118"/>
    <x v="118"/>
    <s v="Corporate"/>
    <s v="United States"/>
    <s v="Franklin"/>
    <s v="Massachusetts"/>
    <n v="2038"/>
    <s v="East"/>
    <x v="800"/>
    <s v="Office Supplies"/>
    <s v="Binders"/>
    <x v="798"/>
    <x v="1522"/>
    <n v="3"/>
    <n v="0"/>
    <n v="59.011200000000002"/>
  </r>
  <r>
    <n v="1784"/>
    <s v="CA-2017-166317"/>
    <x v="585"/>
    <d v="2017-09-26T00:00:00"/>
    <s v="Standard Class"/>
    <x v="531"/>
    <x v="531"/>
    <s v="Corporate"/>
    <s v="United States"/>
    <s v="Milwaukee"/>
    <s v="Wisconsin"/>
    <n v="53209"/>
    <s v="Central"/>
    <x v="1082"/>
    <s v="Office Supplies"/>
    <s v="Paper"/>
    <x v="1072"/>
    <x v="1523"/>
    <n v="4"/>
    <n v="0"/>
    <n v="107.7216"/>
  </r>
  <r>
    <n v="1785"/>
    <s v="CA-2017-166317"/>
    <x v="585"/>
    <d v="2017-09-26T00:00:00"/>
    <s v="Standard Class"/>
    <x v="531"/>
    <x v="531"/>
    <s v="Corporate"/>
    <s v="United States"/>
    <s v="Milwaukee"/>
    <s v="Wisconsin"/>
    <n v="53209"/>
    <s v="Central"/>
    <x v="960"/>
    <s v="Technology"/>
    <s v="Accessories"/>
    <x v="953"/>
    <x v="1524"/>
    <n v="6"/>
    <n v="0"/>
    <n v="9.8160000000000007"/>
  </r>
  <r>
    <n v="1786"/>
    <s v="CA-2017-166317"/>
    <x v="585"/>
    <d v="2017-09-26T00:00:00"/>
    <s v="Standard Class"/>
    <x v="531"/>
    <x v="531"/>
    <s v="Corporate"/>
    <s v="United States"/>
    <s v="Milwaukee"/>
    <s v="Wisconsin"/>
    <n v="53209"/>
    <s v="Central"/>
    <x v="863"/>
    <s v="Office Supplies"/>
    <s v="Binders"/>
    <x v="857"/>
    <x v="1525"/>
    <n v="8"/>
    <n v="0"/>
    <n v="15.5288"/>
  </r>
  <r>
    <n v="1787"/>
    <s v="CA-2017-166317"/>
    <x v="585"/>
    <d v="2017-09-26T00:00:00"/>
    <s v="Standard Class"/>
    <x v="531"/>
    <x v="531"/>
    <s v="Corporate"/>
    <s v="United States"/>
    <s v="Milwaukee"/>
    <s v="Wisconsin"/>
    <n v="53209"/>
    <s v="Central"/>
    <x v="1129"/>
    <s v="Technology"/>
    <s v="Phones"/>
    <x v="1117"/>
    <x v="283"/>
    <n v="3"/>
    <n v="0"/>
    <n v="25.221299999999999"/>
  </r>
  <r>
    <n v="1788"/>
    <s v="CA-2015-154326"/>
    <x v="586"/>
    <d v="2015-02-19T00:00:00"/>
    <s v="Standard Class"/>
    <x v="532"/>
    <x v="532"/>
    <s v="Corporate"/>
    <s v="United States"/>
    <s v="Kenosha"/>
    <s v="Wisconsin"/>
    <n v="53142"/>
    <s v="Central"/>
    <x v="817"/>
    <s v="Technology"/>
    <s v="Phones"/>
    <x v="813"/>
    <x v="1526"/>
    <n v="3"/>
    <n v="0"/>
    <n v="64.785600000000002"/>
  </r>
  <r>
    <n v="1789"/>
    <s v="CA-2015-154326"/>
    <x v="586"/>
    <d v="2015-02-19T00:00:00"/>
    <s v="Standard Class"/>
    <x v="532"/>
    <x v="532"/>
    <s v="Corporate"/>
    <s v="United States"/>
    <s v="Kenosha"/>
    <s v="Wisconsin"/>
    <n v="53142"/>
    <s v="Central"/>
    <x v="754"/>
    <s v="Technology"/>
    <s v="Phones"/>
    <x v="752"/>
    <x v="1527"/>
    <n v="2"/>
    <n v="0"/>
    <n v="195.99440000000001"/>
  </r>
  <r>
    <n v="1790"/>
    <s v="CA-2015-154326"/>
    <x v="586"/>
    <d v="2015-02-19T00:00:00"/>
    <s v="Standard Class"/>
    <x v="532"/>
    <x v="532"/>
    <s v="Corporate"/>
    <s v="United States"/>
    <s v="Kenosha"/>
    <s v="Wisconsin"/>
    <n v="53142"/>
    <s v="Central"/>
    <x v="1130"/>
    <s v="Technology"/>
    <s v="Accessories"/>
    <x v="1118"/>
    <x v="1528"/>
    <n v="5"/>
    <n v="0"/>
    <n v="26.590499999999999"/>
  </r>
  <r>
    <n v="1791"/>
    <s v="CA-2014-102008"/>
    <x v="587"/>
    <d v="2014-10-04T00:00:00"/>
    <s v="Standard Class"/>
    <x v="154"/>
    <x v="154"/>
    <s v="Consumer"/>
    <s v="United States"/>
    <s v="New York City"/>
    <s v="New York"/>
    <n v="10011"/>
    <s v="East"/>
    <x v="593"/>
    <s v="Office Supplies"/>
    <s v="Paper"/>
    <x v="593"/>
    <x v="1529"/>
    <n v="1"/>
    <n v="0"/>
    <n v="24.47"/>
  </r>
  <r>
    <n v="1792"/>
    <s v="CA-2014-120474"/>
    <x v="588"/>
    <d v="2014-12-03T00:00:00"/>
    <s v="First Class"/>
    <x v="261"/>
    <x v="261"/>
    <s v="Consumer"/>
    <s v="United States"/>
    <s v="Madison"/>
    <s v="Wisconsin"/>
    <n v="53711"/>
    <s v="Central"/>
    <x v="1131"/>
    <s v="Furniture"/>
    <s v="Chairs"/>
    <x v="1119"/>
    <x v="1530"/>
    <n v="8"/>
    <n v="0"/>
    <n v="673.88160000000005"/>
  </r>
  <r>
    <n v="1793"/>
    <s v="CA-2014-120474"/>
    <x v="588"/>
    <d v="2014-12-03T00:00:00"/>
    <s v="First Class"/>
    <x v="261"/>
    <x v="261"/>
    <s v="Consumer"/>
    <s v="United States"/>
    <s v="Madison"/>
    <s v="Wisconsin"/>
    <n v="53711"/>
    <s v="Central"/>
    <x v="1132"/>
    <s v="Office Supplies"/>
    <s v="Art"/>
    <x v="1120"/>
    <x v="1531"/>
    <n v="4"/>
    <n v="0"/>
    <n v="12.5928"/>
  </r>
  <r>
    <n v="1794"/>
    <s v="CA-2014-104773"/>
    <x v="589"/>
    <d v="2014-12-13T00:00:00"/>
    <s v="Standard Class"/>
    <x v="533"/>
    <x v="533"/>
    <s v="Corporate"/>
    <s v="United States"/>
    <s v="Houston"/>
    <s v="Texas"/>
    <n v="77041"/>
    <s v="Central"/>
    <x v="117"/>
    <s v="Office Supplies"/>
    <s v="Storage"/>
    <x v="117"/>
    <x v="1532"/>
    <n v="2"/>
    <n v="0.2"/>
    <n v="6.0415999999999999"/>
  </r>
  <r>
    <n v="1795"/>
    <s v="CA-2016-140774"/>
    <x v="64"/>
    <d v="2016-09-10T00:00:00"/>
    <s v="Standard Class"/>
    <x v="534"/>
    <x v="534"/>
    <s v="Home Office"/>
    <s v="United States"/>
    <s v="Olathe"/>
    <s v="Kansas"/>
    <n v="66062"/>
    <s v="Central"/>
    <x v="915"/>
    <s v="Office Supplies"/>
    <s v="Art"/>
    <x v="907"/>
    <x v="1533"/>
    <n v="3"/>
    <n v="0"/>
    <n v="26.984999999999999"/>
  </r>
  <r>
    <n v="1796"/>
    <s v="US-2017-139465"/>
    <x v="151"/>
    <d v="2017-08-30T00:00:00"/>
    <s v="First Class"/>
    <x v="280"/>
    <x v="280"/>
    <s v="Home Office"/>
    <s v="United States"/>
    <s v="New York City"/>
    <s v="New York"/>
    <n v="10024"/>
    <s v="East"/>
    <x v="861"/>
    <s v="Office Supplies"/>
    <s v="Storage"/>
    <x v="855"/>
    <x v="1534"/>
    <n v="8"/>
    <n v="0"/>
    <n v="16.598400000000002"/>
  </r>
  <r>
    <n v="1797"/>
    <s v="US-2017-139465"/>
    <x v="151"/>
    <d v="2017-08-30T00:00:00"/>
    <s v="First Class"/>
    <x v="280"/>
    <x v="280"/>
    <s v="Home Office"/>
    <s v="United States"/>
    <s v="New York City"/>
    <s v="New York"/>
    <n v="10024"/>
    <s v="East"/>
    <x v="1133"/>
    <s v="Technology"/>
    <s v="Phones"/>
    <x v="1121"/>
    <x v="1535"/>
    <n v="3"/>
    <n v="0"/>
    <n v="100.9113"/>
  </r>
  <r>
    <n v="1798"/>
    <s v="US-2017-139465"/>
    <x v="151"/>
    <d v="2017-08-30T00:00:00"/>
    <s v="First Class"/>
    <x v="280"/>
    <x v="280"/>
    <s v="Home Office"/>
    <s v="United States"/>
    <s v="New York City"/>
    <s v="New York"/>
    <n v="10024"/>
    <s v="East"/>
    <x v="8"/>
    <s v="Office Supplies"/>
    <s v="Binders"/>
    <x v="8"/>
    <x v="1536"/>
    <n v="6"/>
    <n v="0.2"/>
    <n v="11.565"/>
  </r>
  <r>
    <n v="1799"/>
    <s v="CA-2016-100965"/>
    <x v="274"/>
    <d v="2016-07-11T00:00:00"/>
    <s v="Standard Class"/>
    <x v="528"/>
    <x v="528"/>
    <s v="Consumer"/>
    <s v="United States"/>
    <s v="San Jose"/>
    <s v="California"/>
    <n v="95123"/>
    <s v="West"/>
    <x v="484"/>
    <s v="Furniture"/>
    <s v="Furnishings"/>
    <x v="484"/>
    <x v="1537"/>
    <n v="5"/>
    <n v="0"/>
    <n v="73.320999999999998"/>
  </r>
  <r>
    <n v="1800"/>
    <s v="CA-2016-121034"/>
    <x v="590"/>
    <d v="2016-08-10T00:00:00"/>
    <s v="Second Class"/>
    <x v="535"/>
    <x v="535"/>
    <s v="Consumer"/>
    <s v="United States"/>
    <s v="Dallas"/>
    <s v="Texas"/>
    <n v="75081"/>
    <s v="Central"/>
    <x v="203"/>
    <s v="Office Supplies"/>
    <s v="Fasteners"/>
    <x v="204"/>
    <x v="1492"/>
    <n v="4"/>
    <n v="0.2"/>
    <n v="3.6295999999999999"/>
  </r>
  <r>
    <n v="1801"/>
    <s v="CA-2016-121034"/>
    <x v="590"/>
    <d v="2016-08-10T00:00:00"/>
    <s v="Second Class"/>
    <x v="535"/>
    <x v="535"/>
    <s v="Consumer"/>
    <s v="United States"/>
    <s v="Dallas"/>
    <s v="Texas"/>
    <n v="75081"/>
    <s v="Central"/>
    <x v="1134"/>
    <s v="Office Supplies"/>
    <s v="Paper"/>
    <x v="1122"/>
    <x v="1538"/>
    <n v="3"/>
    <n v="0.2"/>
    <n v="17.534400000000002"/>
  </r>
  <r>
    <n v="1802"/>
    <s v="CA-2016-149461"/>
    <x v="373"/>
    <d v="2016-11-19T00:00:00"/>
    <s v="Standard Class"/>
    <x v="216"/>
    <x v="216"/>
    <s v="Home Office"/>
    <s v="United States"/>
    <s v="Auburn"/>
    <s v="Washington"/>
    <n v="98002"/>
    <s v="West"/>
    <x v="1006"/>
    <s v="Furniture"/>
    <s v="Furnishings"/>
    <x v="998"/>
    <x v="1539"/>
    <n v="1"/>
    <n v="0"/>
    <n v="1.5047999999999999"/>
  </r>
  <r>
    <n v="1803"/>
    <s v="CA-2017-158379"/>
    <x v="585"/>
    <d v="2017-09-26T00:00:00"/>
    <s v="Second Class"/>
    <x v="350"/>
    <x v="350"/>
    <s v="Consumer"/>
    <s v="United States"/>
    <s v="Philadelphia"/>
    <s v="Pennsylvania"/>
    <n v="19134"/>
    <s v="East"/>
    <x v="440"/>
    <s v="Office Supplies"/>
    <s v="Binders"/>
    <x v="440"/>
    <x v="1540"/>
    <n v="1"/>
    <n v="0.7"/>
    <n v="-4.2987000000000002"/>
  </r>
  <r>
    <n v="1804"/>
    <s v="CA-2017-158379"/>
    <x v="585"/>
    <d v="2017-09-26T00:00:00"/>
    <s v="Second Class"/>
    <x v="350"/>
    <x v="350"/>
    <s v="Consumer"/>
    <s v="United States"/>
    <s v="Philadelphia"/>
    <s v="Pennsylvania"/>
    <n v="19134"/>
    <s v="East"/>
    <x v="465"/>
    <s v="Office Supplies"/>
    <s v="Supplies"/>
    <x v="466"/>
    <x v="1541"/>
    <n v="7"/>
    <n v="0.2"/>
    <n v="-1049.3406"/>
  </r>
  <r>
    <n v="1805"/>
    <s v="CA-2017-158379"/>
    <x v="585"/>
    <d v="2017-09-26T00:00:00"/>
    <s v="Second Class"/>
    <x v="350"/>
    <x v="350"/>
    <s v="Consumer"/>
    <s v="United States"/>
    <s v="Philadelphia"/>
    <s v="Pennsylvania"/>
    <n v="19134"/>
    <s v="East"/>
    <x v="1135"/>
    <s v="Technology"/>
    <s v="Accessories"/>
    <x v="1123"/>
    <x v="1542"/>
    <n v="2"/>
    <n v="0.2"/>
    <n v="22.9954"/>
  </r>
  <r>
    <n v="1806"/>
    <s v="US-2016-116729"/>
    <x v="591"/>
    <d v="2016-12-28T00:00:00"/>
    <s v="First Class"/>
    <x v="136"/>
    <x v="136"/>
    <s v="Corporate"/>
    <s v="United States"/>
    <s v="Los Angeles"/>
    <s v="California"/>
    <n v="90049"/>
    <s v="West"/>
    <x v="883"/>
    <s v="Technology"/>
    <s v="Phones"/>
    <x v="877"/>
    <x v="1543"/>
    <n v="7"/>
    <n v="0.2"/>
    <n v="257.59440000000001"/>
  </r>
  <r>
    <n v="1807"/>
    <s v="US-2016-116729"/>
    <x v="591"/>
    <d v="2016-12-28T00:00:00"/>
    <s v="First Class"/>
    <x v="136"/>
    <x v="136"/>
    <s v="Corporate"/>
    <s v="United States"/>
    <s v="Los Angeles"/>
    <s v="California"/>
    <n v="90049"/>
    <s v="West"/>
    <x v="510"/>
    <s v="Office Supplies"/>
    <s v="Paper"/>
    <x v="510"/>
    <x v="1544"/>
    <n v="7"/>
    <n v="0"/>
    <n v="21.7728"/>
  </r>
  <r>
    <n v="1808"/>
    <s v="US-2016-116729"/>
    <x v="591"/>
    <d v="2016-12-28T00:00:00"/>
    <s v="First Class"/>
    <x v="136"/>
    <x v="136"/>
    <s v="Corporate"/>
    <s v="United States"/>
    <s v="Los Angeles"/>
    <s v="California"/>
    <n v="90049"/>
    <s v="West"/>
    <x v="477"/>
    <s v="Technology"/>
    <s v="Accessories"/>
    <x v="478"/>
    <x v="1545"/>
    <n v="7"/>
    <n v="0"/>
    <n v="76.272000000000006"/>
  </r>
  <r>
    <n v="1809"/>
    <s v="CA-2016-164938"/>
    <x v="592"/>
    <d v="2016-02-13T00:00:00"/>
    <s v="First Class"/>
    <x v="536"/>
    <x v="536"/>
    <s v="Corporate"/>
    <s v="United States"/>
    <s v="Tulsa"/>
    <s v="Oklahoma"/>
    <n v="74133"/>
    <s v="Central"/>
    <x v="1136"/>
    <s v="Technology"/>
    <s v="Phones"/>
    <x v="1124"/>
    <x v="1546"/>
    <n v="7"/>
    <n v="0"/>
    <n v="0.69930000000000003"/>
  </r>
  <r>
    <n v="1810"/>
    <s v="CA-2016-165484"/>
    <x v="248"/>
    <d v="2016-10-29T00:00:00"/>
    <s v="Standard Class"/>
    <x v="96"/>
    <x v="96"/>
    <s v="Corporate"/>
    <s v="United States"/>
    <s v="Chicago"/>
    <s v="Illinois"/>
    <n v="60610"/>
    <s v="Central"/>
    <x v="1137"/>
    <s v="Furniture"/>
    <s v="Furnishings"/>
    <x v="1125"/>
    <x v="1547"/>
    <n v="7"/>
    <n v="0.6"/>
    <n v="-12.117000000000001"/>
  </r>
  <r>
    <n v="1811"/>
    <s v="CA-2016-165484"/>
    <x v="248"/>
    <d v="2016-10-29T00:00:00"/>
    <s v="Standard Class"/>
    <x v="96"/>
    <x v="96"/>
    <s v="Corporate"/>
    <s v="United States"/>
    <s v="Chicago"/>
    <s v="Illinois"/>
    <n v="60610"/>
    <s v="Central"/>
    <x v="1138"/>
    <s v="Office Supplies"/>
    <s v="Paper"/>
    <x v="1126"/>
    <x v="1548"/>
    <n v="3"/>
    <n v="0.2"/>
    <n v="17.815200000000001"/>
  </r>
  <r>
    <n v="1812"/>
    <s v="CA-2014-132612"/>
    <x v="3"/>
    <d v="2014-06-11T00:00:00"/>
    <s v="Second Class"/>
    <x v="383"/>
    <x v="383"/>
    <s v="Consumer"/>
    <s v="United States"/>
    <s v="Harrisonburg"/>
    <s v="Virginia"/>
    <n v="22801"/>
    <s v="South"/>
    <x v="121"/>
    <s v="Furniture"/>
    <s v="Tables"/>
    <x v="121"/>
    <x v="1549"/>
    <n v="7"/>
    <n v="0"/>
    <n v="245.02099999999999"/>
  </r>
  <r>
    <n v="1813"/>
    <s v="US-2017-161193"/>
    <x v="225"/>
    <d v="2017-11-26T00:00:00"/>
    <s v="Standard Class"/>
    <x v="537"/>
    <x v="537"/>
    <s v="Consumer"/>
    <s v="United States"/>
    <s v="Newark"/>
    <s v="Ohio"/>
    <n v="43055"/>
    <s v="East"/>
    <x v="275"/>
    <s v="Furniture"/>
    <s v="Furnishings"/>
    <x v="275"/>
    <x v="291"/>
    <n v="5"/>
    <n v="0.2"/>
    <n v="28.13"/>
  </r>
  <r>
    <n v="1814"/>
    <s v="US-2017-161193"/>
    <x v="225"/>
    <d v="2017-11-26T00:00:00"/>
    <s v="Standard Class"/>
    <x v="537"/>
    <x v="537"/>
    <s v="Consumer"/>
    <s v="United States"/>
    <s v="Newark"/>
    <s v="Ohio"/>
    <n v="43055"/>
    <s v="East"/>
    <x v="396"/>
    <s v="Furniture"/>
    <s v="Furnishings"/>
    <x v="397"/>
    <x v="1550"/>
    <n v="2"/>
    <n v="0.2"/>
    <n v="1.5713999999999999"/>
  </r>
  <r>
    <n v="1815"/>
    <s v="CA-2015-131597"/>
    <x v="471"/>
    <d v="2015-09-18T00:00:00"/>
    <s v="Standard Class"/>
    <x v="407"/>
    <x v="407"/>
    <s v="Corporate"/>
    <s v="United States"/>
    <s v="Los Angeles"/>
    <s v="California"/>
    <n v="90045"/>
    <s v="West"/>
    <x v="223"/>
    <s v="Furniture"/>
    <s v="Tables"/>
    <x v="224"/>
    <x v="1551"/>
    <n v="3"/>
    <n v="0.2"/>
    <n v="-8.5068000000000001"/>
  </r>
  <r>
    <n v="1816"/>
    <s v="CA-2015-164833"/>
    <x v="593"/>
    <d v="2015-06-04T00:00:00"/>
    <s v="Same Day"/>
    <x v="328"/>
    <x v="328"/>
    <s v="Consumer"/>
    <s v="United States"/>
    <s v="Seattle"/>
    <s v="Washington"/>
    <n v="98105"/>
    <s v="West"/>
    <x v="1139"/>
    <s v="Office Supplies"/>
    <s v="Labels"/>
    <x v="1127"/>
    <x v="1552"/>
    <n v="2"/>
    <n v="0"/>
    <n v="3.4685999999999999"/>
  </r>
  <r>
    <n v="1817"/>
    <s v="CA-2015-164833"/>
    <x v="593"/>
    <d v="2015-06-04T00:00:00"/>
    <s v="Same Day"/>
    <x v="328"/>
    <x v="328"/>
    <s v="Consumer"/>
    <s v="United States"/>
    <s v="Seattle"/>
    <s v="Washington"/>
    <n v="98105"/>
    <s v="West"/>
    <x v="182"/>
    <s v="Office Supplies"/>
    <s v="Art"/>
    <x v="183"/>
    <x v="1553"/>
    <n v="2"/>
    <n v="0"/>
    <n v="3.0558000000000001"/>
  </r>
  <r>
    <n v="1818"/>
    <s v="CA-2015-125423"/>
    <x v="350"/>
    <d v="2015-12-15T00:00:00"/>
    <s v="Second Class"/>
    <x v="430"/>
    <x v="430"/>
    <s v="Consumer"/>
    <s v="United States"/>
    <s v="Los Angeles"/>
    <s v="California"/>
    <n v="90036"/>
    <s v="West"/>
    <x v="1140"/>
    <s v="Office Supplies"/>
    <s v="Labels"/>
    <x v="1128"/>
    <x v="739"/>
    <n v="2"/>
    <n v="0"/>
    <n v="4.5815999999999999"/>
  </r>
  <r>
    <n v="1819"/>
    <s v="US-2014-130379"/>
    <x v="594"/>
    <d v="2014-05-29T00:00:00"/>
    <s v="Standard Class"/>
    <x v="538"/>
    <x v="538"/>
    <s v="Consumer"/>
    <s v="United States"/>
    <s v="Chicago"/>
    <s v="Illinois"/>
    <n v="60623"/>
    <s v="Central"/>
    <x v="1141"/>
    <s v="Office Supplies"/>
    <s v="Appliances"/>
    <x v="1129"/>
    <x v="1554"/>
    <n v="2"/>
    <n v="0.8"/>
    <n v="-166.32"/>
  </r>
  <r>
    <n v="1820"/>
    <s v="US-2014-130379"/>
    <x v="594"/>
    <d v="2014-05-29T00:00:00"/>
    <s v="Standard Class"/>
    <x v="538"/>
    <x v="538"/>
    <s v="Consumer"/>
    <s v="United States"/>
    <s v="Chicago"/>
    <s v="Illinois"/>
    <n v="60623"/>
    <s v="Central"/>
    <x v="1142"/>
    <s v="Furniture"/>
    <s v="Furnishings"/>
    <x v="1130"/>
    <x v="1555"/>
    <n v="2"/>
    <n v="0.6"/>
    <n v="-24.189"/>
  </r>
  <r>
    <n v="1821"/>
    <s v="CA-2016-168956"/>
    <x v="595"/>
    <d v="2016-02-20T00:00:00"/>
    <s v="Standard Class"/>
    <x v="105"/>
    <x v="105"/>
    <s v="Corporate"/>
    <s v="United States"/>
    <s v="Chicago"/>
    <s v="Illinois"/>
    <n v="60623"/>
    <s v="Central"/>
    <x v="1143"/>
    <s v="Office Supplies"/>
    <s v="Appliances"/>
    <x v="1131"/>
    <x v="1556"/>
    <n v="6"/>
    <n v="0.8"/>
    <n v="-225.55680000000001"/>
  </r>
  <r>
    <n v="1822"/>
    <s v="CA-2016-168956"/>
    <x v="595"/>
    <d v="2016-02-20T00:00:00"/>
    <s v="Standard Class"/>
    <x v="105"/>
    <x v="105"/>
    <s v="Corporate"/>
    <s v="United States"/>
    <s v="Chicago"/>
    <s v="Illinois"/>
    <n v="60623"/>
    <s v="Central"/>
    <x v="52"/>
    <s v="Office Supplies"/>
    <s v="Fasteners"/>
    <x v="52"/>
    <x v="1512"/>
    <n v="4"/>
    <n v="0.2"/>
    <n v="1.8311999999999999"/>
  </r>
  <r>
    <n v="1823"/>
    <s v="CA-2016-168956"/>
    <x v="595"/>
    <d v="2016-02-20T00:00:00"/>
    <s v="Standard Class"/>
    <x v="105"/>
    <x v="105"/>
    <s v="Corporate"/>
    <s v="United States"/>
    <s v="Chicago"/>
    <s v="Illinois"/>
    <n v="60623"/>
    <s v="Central"/>
    <x v="1144"/>
    <s v="Furniture"/>
    <s v="Chairs"/>
    <x v="1132"/>
    <x v="1557"/>
    <n v="3"/>
    <n v="0.3"/>
    <n v="-2.6981999999999999"/>
  </r>
  <r>
    <n v="1824"/>
    <s v="CA-2016-168956"/>
    <x v="595"/>
    <d v="2016-02-20T00:00:00"/>
    <s v="Standard Class"/>
    <x v="105"/>
    <x v="105"/>
    <s v="Corporate"/>
    <s v="United States"/>
    <s v="Chicago"/>
    <s v="Illinois"/>
    <n v="60623"/>
    <s v="Central"/>
    <x v="1145"/>
    <s v="Office Supplies"/>
    <s v="Paper"/>
    <x v="1133"/>
    <x v="1170"/>
    <n v="1"/>
    <n v="0.2"/>
    <n v="1.8144"/>
  </r>
  <r>
    <n v="1825"/>
    <s v="CA-2016-167507"/>
    <x v="596"/>
    <d v="2016-12-28T00:00:00"/>
    <s v="Standard Class"/>
    <x v="193"/>
    <x v="193"/>
    <s v="Consumer"/>
    <s v="United States"/>
    <s v="Redmond"/>
    <s v="Oregon"/>
    <n v="97756"/>
    <s v="West"/>
    <x v="864"/>
    <s v="Office Supplies"/>
    <s v="Binders"/>
    <x v="858"/>
    <x v="1558"/>
    <n v="10"/>
    <n v="0.7"/>
    <n v="-25.056000000000001"/>
  </r>
  <r>
    <n v="1826"/>
    <s v="CA-2016-167507"/>
    <x v="596"/>
    <d v="2016-12-28T00:00:00"/>
    <s v="Standard Class"/>
    <x v="193"/>
    <x v="193"/>
    <s v="Consumer"/>
    <s v="United States"/>
    <s v="Redmond"/>
    <s v="Oregon"/>
    <n v="97756"/>
    <s v="West"/>
    <x v="345"/>
    <s v="Furniture"/>
    <s v="Furnishings"/>
    <x v="345"/>
    <x v="1559"/>
    <n v="4"/>
    <n v="0.2"/>
    <n v="3.1080000000000001"/>
  </r>
  <r>
    <n v="1827"/>
    <s v="CA-2016-167507"/>
    <x v="596"/>
    <d v="2016-12-28T00:00:00"/>
    <s v="Standard Class"/>
    <x v="193"/>
    <x v="193"/>
    <s v="Consumer"/>
    <s v="United States"/>
    <s v="Redmond"/>
    <s v="Oregon"/>
    <n v="97756"/>
    <s v="West"/>
    <x v="1146"/>
    <s v="Furniture"/>
    <s v="Furnishings"/>
    <x v="1134"/>
    <x v="1560"/>
    <n v="1"/>
    <n v="0.2"/>
    <n v="4.8415999999999997"/>
  </r>
  <r>
    <n v="1828"/>
    <s v="CA-2016-109344"/>
    <x v="597"/>
    <d v="2016-02-11T00:00:00"/>
    <s v="Second Class"/>
    <x v="539"/>
    <x v="539"/>
    <s v="Home Office"/>
    <s v="United States"/>
    <s v="Raleigh"/>
    <s v="North Carolina"/>
    <n v="27604"/>
    <s v="South"/>
    <x v="1147"/>
    <s v="Technology"/>
    <s v="Phones"/>
    <x v="1135"/>
    <x v="1561"/>
    <n v="3"/>
    <n v="0.2"/>
    <n v="126.8973"/>
  </r>
  <r>
    <n v="1829"/>
    <s v="US-2015-140851"/>
    <x v="562"/>
    <d v="2015-07-15T00:00:00"/>
    <s v="Second Class"/>
    <x v="540"/>
    <x v="540"/>
    <s v="Corporate"/>
    <s v="United States"/>
    <s v="Macon"/>
    <s v="Georgia"/>
    <n v="31204"/>
    <s v="South"/>
    <x v="712"/>
    <s v="Office Supplies"/>
    <s v="Paper"/>
    <x v="711"/>
    <x v="783"/>
    <n v="6"/>
    <n v="0"/>
    <n v="18.662400000000002"/>
  </r>
  <r>
    <n v="1830"/>
    <s v="CA-2014-103373"/>
    <x v="598"/>
    <d v="2014-05-24T00:00:00"/>
    <s v="Standard Class"/>
    <x v="94"/>
    <x v="94"/>
    <s v="Consumer"/>
    <s v="United States"/>
    <s v="Cleveland"/>
    <s v="Ohio"/>
    <n v="44105"/>
    <s v="East"/>
    <x v="1148"/>
    <s v="Technology"/>
    <s v="Phones"/>
    <x v="1136"/>
    <x v="1562"/>
    <n v="2"/>
    <n v="0.4"/>
    <n v="-168.95580000000001"/>
  </r>
  <r>
    <n v="1831"/>
    <s v="CA-2017-145884"/>
    <x v="208"/>
    <d v="2017-10-21T00:00:00"/>
    <s v="Same Day"/>
    <x v="359"/>
    <x v="359"/>
    <s v="Home Office"/>
    <s v="United States"/>
    <s v="Muskogee"/>
    <s v="Oklahoma"/>
    <n v="74403"/>
    <s v="Central"/>
    <x v="1149"/>
    <s v="Technology"/>
    <s v="Phones"/>
    <x v="1137"/>
    <x v="1563"/>
    <n v="8"/>
    <n v="0"/>
    <n v="374.37920000000003"/>
  </r>
  <r>
    <n v="1832"/>
    <s v="CA-2017-145884"/>
    <x v="208"/>
    <d v="2017-10-21T00:00:00"/>
    <s v="Same Day"/>
    <x v="359"/>
    <x v="359"/>
    <s v="Home Office"/>
    <s v="United States"/>
    <s v="Muskogee"/>
    <s v="Oklahoma"/>
    <n v="74403"/>
    <s v="Central"/>
    <x v="736"/>
    <s v="Furniture"/>
    <s v="Tables"/>
    <x v="735"/>
    <x v="1564"/>
    <n v="1"/>
    <n v="0"/>
    <n v="62.906399999999998"/>
  </r>
  <r>
    <n v="1833"/>
    <s v="CA-2015-131422"/>
    <x v="599"/>
    <d v="2015-11-09T00:00:00"/>
    <s v="Standard Class"/>
    <x v="334"/>
    <x v="334"/>
    <s v="Corporate"/>
    <s v="United States"/>
    <s v="Monroe"/>
    <s v="North Carolina"/>
    <n v="28110"/>
    <s v="South"/>
    <x v="866"/>
    <s v="Furniture"/>
    <s v="Chairs"/>
    <x v="860"/>
    <x v="718"/>
    <n v="3"/>
    <n v="0.2"/>
    <n v="25.875"/>
  </r>
  <r>
    <n v="1834"/>
    <s v="CA-2017-162691"/>
    <x v="378"/>
    <d v="2017-08-07T00:00:00"/>
    <s v="Standard Class"/>
    <x v="442"/>
    <x v="442"/>
    <s v="Corporate"/>
    <s v="United States"/>
    <s v="Austin"/>
    <s v="Texas"/>
    <n v="78745"/>
    <s v="Central"/>
    <x v="1150"/>
    <s v="Technology"/>
    <s v="Machines"/>
    <x v="1138"/>
    <x v="1565"/>
    <n v="3"/>
    <n v="0.4"/>
    <n v="-263.99669999999998"/>
  </r>
  <r>
    <n v="1835"/>
    <s v="CA-2017-162691"/>
    <x v="378"/>
    <d v="2017-08-07T00:00:00"/>
    <s v="Standard Class"/>
    <x v="442"/>
    <x v="442"/>
    <s v="Corporate"/>
    <s v="United States"/>
    <s v="Austin"/>
    <s v="Texas"/>
    <n v="78745"/>
    <s v="Central"/>
    <x v="1151"/>
    <s v="Office Supplies"/>
    <s v="Paper"/>
    <x v="1139"/>
    <x v="1566"/>
    <n v="7"/>
    <n v="0.2"/>
    <n v="12.700799999999999"/>
  </r>
  <r>
    <n v="1836"/>
    <s v="CA-2014-141278"/>
    <x v="261"/>
    <d v="2014-06-24T00:00:00"/>
    <s v="First Class"/>
    <x v="528"/>
    <x v="528"/>
    <s v="Consumer"/>
    <s v="United States"/>
    <s v="Meriden"/>
    <s v="Connecticut"/>
    <n v="6450"/>
    <s v="East"/>
    <x v="18"/>
    <s v="Office Supplies"/>
    <s v="Art"/>
    <x v="18"/>
    <x v="1567"/>
    <n v="5"/>
    <n v="0"/>
    <n v="6.2060000000000004"/>
  </r>
  <r>
    <n v="1837"/>
    <s v="CA-2017-122693"/>
    <x v="600"/>
    <d v="2017-02-21T00:00:00"/>
    <s v="Second Class"/>
    <x v="468"/>
    <x v="468"/>
    <s v="Corporate"/>
    <s v="United States"/>
    <s v="Roswell"/>
    <s v="Georgia"/>
    <n v="30076"/>
    <s v="South"/>
    <x v="159"/>
    <s v="Office Supplies"/>
    <s v="Appliances"/>
    <x v="160"/>
    <x v="1568"/>
    <n v="7"/>
    <n v="0"/>
    <n v="361.29939999999999"/>
  </r>
  <r>
    <n v="1838"/>
    <s v="CA-2014-117345"/>
    <x v="601"/>
    <d v="2014-08-05T00:00:00"/>
    <s v="Standard Class"/>
    <x v="541"/>
    <x v="541"/>
    <s v="Corporate"/>
    <s v="United States"/>
    <s v="Charlotte"/>
    <s v="North Carolina"/>
    <n v="28205"/>
    <s v="South"/>
    <x v="2"/>
    <s v="Office Supplies"/>
    <s v="Labels"/>
    <x v="2"/>
    <x v="1569"/>
    <n v="3"/>
    <n v="0.2"/>
    <n v="5.9211"/>
  </r>
  <r>
    <n v="1839"/>
    <s v="CA-2014-117345"/>
    <x v="601"/>
    <d v="2014-08-05T00:00:00"/>
    <s v="Standard Class"/>
    <x v="541"/>
    <x v="541"/>
    <s v="Corporate"/>
    <s v="United States"/>
    <s v="Charlotte"/>
    <s v="North Carolina"/>
    <n v="28205"/>
    <s v="South"/>
    <x v="93"/>
    <s v="Furniture"/>
    <s v="Furnishings"/>
    <x v="93"/>
    <x v="1570"/>
    <n v="4"/>
    <n v="0.2"/>
    <n v="12.135199999999999"/>
  </r>
  <r>
    <n v="1840"/>
    <s v="CA-2014-117345"/>
    <x v="601"/>
    <d v="2014-08-05T00:00:00"/>
    <s v="Standard Class"/>
    <x v="541"/>
    <x v="541"/>
    <s v="Corporate"/>
    <s v="United States"/>
    <s v="Charlotte"/>
    <s v="North Carolina"/>
    <n v="28205"/>
    <s v="South"/>
    <x v="1152"/>
    <s v="Office Supplies"/>
    <s v="Appliances"/>
    <x v="1140"/>
    <x v="1571"/>
    <n v="1"/>
    <n v="0.2"/>
    <n v="10.224500000000001"/>
  </r>
  <r>
    <n v="1841"/>
    <s v="CA-2014-117345"/>
    <x v="601"/>
    <d v="2014-08-05T00:00:00"/>
    <s v="Standard Class"/>
    <x v="541"/>
    <x v="541"/>
    <s v="Corporate"/>
    <s v="United States"/>
    <s v="Charlotte"/>
    <s v="North Carolina"/>
    <n v="28205"/>
    <s v="South"/>
    <x v="126"/>
    <s v="Office Supplies"/>
    <s v="Paper"/>
    <x v="127"/>
    <x v="128"/>
    <n v="2"/>
    <n v="0.2"/>
    <n v="29.364000000000001"/>
  </r>
  <r>
    <n v="1842"/>
    <s v="CA-2016-157763"/>
    <x v="427"/>
    <d v="2016-07-23T00:00:00"/>
    <s v="Standard Class"/>
    <x v="542"/>
    <x v="542"/>
    <s v="Corporate"/>
    <s v="United States"/>
    <s v="Bowling Green"/>
    <s v="Kentucky"/>
    <n v="42104"/>
    <s v="South"/>
    <x v="1153"/>
    <s v="Furniture"/>
    <s v="Chairs"/>
    <x v="1141"/>
    <x v="1572"/>
    <n v="1"/>
    <n v="0"/>
    <n v="39.4268"/>
  </r>
  <r>
    <n v="1843"/>
    <s v="CA-2015-135391"/>
    <x v="97"/>
    <d v="2015-02-11T00:00:00"/>
    <s v="Second Class"/>
    <x v="135"/>
    <x v="135"/>
    <s v="Corporate"/>
    <s v="United States"/>
    <s v="San Antonio"/>
    <s v="Texas"/>
    <n v="78207"/>
    <s v="Central"/>
    <x v="300"/>
    <s v="Office Supplies"/>
    <s v="Labels"/>
    <x v="300"/>
    <x v="110"/>
    <n v="4"/>
    <n v="0.2"/>
    <n v="13.532400000000001"/>
  </r>
  <r>
    <n v="1844"/>
    <s v="CA-2015-135391"/>
    <x v="97"/>
    <d v="2015-02-11T00:00:00"/>
    <s v="Second Class"/>
    <x v="135"/>
    <x v="135"/>
    <s v="Corporate"/>
    <s v="United States"/>
    <s v="San Antonio"/>
    <s v="Texas"/>
    <n v="78207"/>
    <s v="Central"/>
    <x v="1154"/>
    <s v="Furniture"/>
    <s v="Furnishings"/>
    <x v="1142"/>
    <x v="1573"/>
    <n v="2"/>
    <n v="0.6"/>
    <n v="-30.588000000000001"/>
  </r>
  <r>
    <n v="1845"/>
    <s v="US-2017-113852"/>
    <x v="570"/>
    <d v="2017-08-02T00:00:00"/>
    <s v="Standard Class"/>
    <x v="543"/>
    <x v="543"/>
    <s v="Consumer"/>
    <s v="United States"/>
    <s v="Seattle"/>
    <s v="Washington"/>
    <n v="98115"/>
    <s v="West"/>
    <x v="25"/>
    <s v="Technology"/>
    <s v="Accessories"/>
    <x v="25"/>
    <x v="26"/>
    <n v="3"/>
    <n v="0"/>
    <n v="11.774100000000001"/>
  </r>
  <r>
    <n v="1846"/>
    <s v="US-2017-158512"/>
    <x v="602"/>
    <d v="2017-01-17T00:00:00"/>
    <s v="Second Class"/>
    <x v="526"/>
    <x v="526"/>
    <s v="Home Office"/>
    <s v="United States"/>
    <s v="Washington"/>
    <s v="District of Columbia"/>
    <n v="20016"/>
    <s v="East"/>
    <x v="128"/>
    <s v="Office Supplies"/>
    <s v="Paper"/>
    <x v="129"/>
    <x v="1574"/>
    <n v="6"/>
    <n v="0"/>
    <n v="19.238399999999999"/>
  </r>
  <r>
    <n v="1847"/>
    <s v="US-2017-158512"/>
    <x v="602"/>
    <d v="2017-01-17T00:00:00"/>
    <s v="Second Class"/>
    <x v="526"/>
    <x v="526"/>
    <s v="Home Office"/>
    <s v="United States"/>
    <s v="Washington"/>
    <s v="District of Columbia"/>
    <n v="20016"/>
    <s v="East"/>
    <x v="1155"/>
    <s v="Furniture"/>
    <s v="Furnishings"/>
    <x v="1143"/>
    <x v="1015"/>
    <n v="2"/>
    <n v="0"/>
    <n v="15.8256"/>
  </r>
  <r>
    <n v="1848"/>
    <s v="CA-2017-128370"/>
    <x v="18"/>
    <d v="2017-09-10T00:00:00"/>
    <s v="Same Day"/>
    <x v="395"/>
    <x v="395"/>
    <s v="Corporate"/>
    <s v="United States"/>
    <s v="Los Angeles"/>
    <s v="California"/>
    <n v="90004"/>
    <s v="West"/>
    <x v="291"/>
    <s v="Furniture"/>
    <s v="Chairs"/>
    <x v="291"/>
    <x v="1575"/>
    <n v="3"/>
    <n v="0.2"/>
    <n v="27.176400000000001"/>
  </r>
  <r>
    <n v="1849"/>
    <s v="CA-2017-128370"/>
    <x v="18"/>
    <d v="2017-09-10T00:00:00"/>
    <s v="Same Day"/>
    <x v="395"/>
    <x v="395"/>
    <s v="Corporate"/>
    <s v="United States"/>
    <s v="Los Angeles"/>
    <s v="California"/>
    <n v="90004"/>
    <s v="West"/>
    <x v="307"/>
    <s v="Office Supplies"/>
    <s v="Binders"/>
    <x v="307"/>
    <x v="1576"/>
    <n v="2"/>
    <n v="0.2"/>
    <n v="2.2450000000000001"/>
  </r>
  <r>
    <n v="1850"/>
    <s v="CA-2015-160472"/>
    <x v="603"/>
    <d v="2015-07-25T00:00:00"/>
    <s v="Second Class"/>
    <x v="343"/>
    <x v="343"/>
    <s v="Consumer"/>
    <s v="United States"/>
    <s v="South Bend"/>
    <s v="Indiana"/>
    <n v="46614"/>
    <s v="Central"/>
    <x v="1156"/>
    <s v="Office Supplies"/>
    <s v="Storage"/>
    <x v="1144"/>
    <x v="1577"/>
    <n v="1"/>
    <n v="0"/>
    <n v="9.7327999999999992"/>
  </r>
  <r>
    <n v="1851"/>
    <s v="CA-2015-160472"/>
    <x v="603"/>
    <d v="2015-07-25T00:00:00"/>
    <s v="Second Class"/>
    <x v="343"/>
    <x v="343"/>
    <s v="Consumer"/>
    <s v="United States"/>
    <s v="South Bend"/>
    <s v="Indiana"/>
    <n v="46614"/>
    <s v="Central"/>
    <x v="577"/>
    <s v="Technology"/>
    <s v="Accessories"/>
    <x v="577"/>
    <x v="1578"/>
    <n v="5"/>
    <n v="0"/>
    <n v="124.68"/>
  </r>
  <r>
    <n v="1852"/>
    <s v="CA-2015-160472"/>
    <x v="603"/>
    <d v="2015-07-25T00:00:00"/>
    <s v="Second Class"/>
    <x v="343"/>
    <x v="343"/>
    <s v="Consumer"/>
    <s v="United States"/>
    <s v="South Bend"/>
    <s v="Indiana"/>
    <n v="46614"/>
    <s v="Central"/>
    <x v="1157"/>
    <s v="Office Supplies"/>
    <s v="Paper"/>
    <x v="1145"/>
    <x v="1579"/>
    <n v="5"/>
    <n v="0"/>
    <n v="11.88"/>
  </r>
  <r>
    <n v="1853"/>
    <s v="CA-2015-160472"/>
    <x v="603"/>
    <d v="2015-07-25T00:00:00"/>
    <s v="Second Class"/>
    <x v="343"/>
    <x v="343"/>
    <s v="Consumer"/>
    <s v="United States"/>
    <s v="South Bend"/>
    <s v="Indiana"/>
    <n v="46614"/>
    <s v="Central"/>
    <x v="373"/>
    <s v="Office Supplies"/>
    <s v="Envelopes"/>
    <x v="374"/>
    <x v="1580"/>
    <n v="7"/>
    <n v="0"/>
    <n v="49.104999999999997"/>
  </r>
  <r>
    <n v="1854"/>
    <s v="CA-2015-160472"/>
    <x v="603"/>
    <d v="2015-07-25T00:00:00"/>
    <s v="Second Class"/>
    <x v="343"/>
    <x v="343"/>
    <s v="Consumer"/>
    <s v="United States"/>
    <s v="South Bend"/>
    <s v="Indiana"/>
    <n v="46614"/>
    <s v="Central"/>
    <x v="1158"/>
    <s v="Office Supplies"/>
    <s v="Paper"/>
    <x v="1146"/>
    <x v="615"/>
    <n v="2"/>
    <n v="0"/>
    <n v="45.9754"/>
  </r>
  <r>
    <n v="1855"/>
    <s v="CA-2015-160472"/>
    <x v="603"/>
    <d v="2015-07-25T00:00:00"/>
    <s v="Second Class"/>
    <x v="343"/>
    <x v="343"/>
    <s v="Consumer"/>
    <s v="United States"/>
    <s v="South Bend"/>
    <s v="Indiana"/>
    <n v="46614"/>
    <s v="Central"/>
    <x v="86"/>
    <s v="Office Supplies"/>
    <s v="Storage"/>
    <x v="86"/>
    <x v="1581"/>
    <n v="5"/>
    <n v="0"/>
    <n v="38.177999999999997"/>
  </r>
  <r>
    <n v="1856"/>
    <s v="CA-2014-114643"/>
    <x v="604"/>
    <d v="2014-06-17T00:00:00"/>
    <s v="Standard Class"/>
    <x v="524"/>
    <x v="524"/>
    <s v="Corporate"/>
    <s v="United States"/>
    <s v="Los Angeles"/>
    <s v="California"/>
    <n v="90032"/>
    <s v="West"/>
    <x v="1159"/>
    <s v="Office Supplies"/>
    <s v="Art"/>
    <x v="772"/>
    <x v="1582"/>
    <n v="3"/>
    <n v="0"/>
    <n v="4.7915999999999999"/>
  </r>
  <r>
    <n v="1857"/>
    <s v="US-2017-158218"/>
    <x v="605"/>
    <d v="2017-05-15T00:00:00"/>
    <s v="Second Class"/>
    <x v="141"/>
    <x v="141"/>
    <s v="Corporate"/>
    <s v="United States"/>
    <s v="Houston"/>
    <s v="Texas"/>
    <n v="77041"/>
    <s v="Central"/>
    <x v="911"/>
    <s v="Office Supplies"/>
    <s v="Storage"/>
    <x v="903"/>
    <x v="1583"/>
    <n v="5"/>
    <n v="0.2"/>
    <n v="-15.99"/>
  </r>
  <r>
    <n v="1858"/>
    <s v="US-2017-158218"/>
    <x v="605"/>
    <d v="2017-05-15T00:00:00"/>
    <s v="Second Class"/>
    <x v="141"/>
    <x v="141"/>
    <s v="Corporate"/>
    <s v="United States"/>
    <s v="Houston"/>
    <s v="Texas"/>
    <n v="77041"/>
    <s v="Central"/>
    <x v="1160"/>
    <s v="Office Supplies"/>
    <s v="Binders"/>
    <x v="1147"/>
    <x v="1353"/>
    <n v="4"/>
    <n v="0.8"/>
    <n v="-53.072000000000003"/>
  </r>
  <r>
    <n v="1859"/>
    <s v="CA-2015-121608"/>
    <x v="37"/>
    <d v="2015-09-05T00:00:00"/>
    <s v="First Class"/>
    <x v="80"/>
    <x v="80"/>
    <s v="Corporate"/>
    <s v="United States"/>
    <s v="Bristol"/>
    <s v="Connecticut"/>
    <n v="6010"/>
    <s v="East"/>
    <x v="14"/>
    <s v="Office Supplies"/>
    <s v="Appliances"/>
    <x v="14"/>
    <x v="1584"/>
    <n v="2"/>
    <n v="0"/>
    <n v="60.552799999999998"/>
  </r>
  <r>
    <n v="1860"/>
    <s v="CA-2015-121608"/>
    <x v="37"/>
    <d v="2015-09-05T00:00:00"/>
    <s v="First Class"/>
    <x v="80"/>
    <x v="80"/>
    <s v="Corporate"/>
    <s v="United States"/>
    <s v="Bristol"/>
    <s v="Connecticut"/>
    <n v="6010"/>
    <s v="East"/>
    <x v="1161"/>
    <s v="Technology"/>
    <s v="Phones"/>
    <x v="1148"/>
    <x v="1585"/>
    <n v="1"/>
    <n v="0"/>
    <n v="25.122499999999999"/>
  </r>
  <r>
    <n v="1861"/>
    <s v="US-2017-121251"/>
    <x v="606"/>
    <d v="2017-03-27T00:00:00"/>
    <s v="First Class"/>
    <x v="306"/>
    <x v="306"/>
    <s v="Consumer"/>
    <s v="United States"/>
    <s v="New York City"/>
    <s v="New York"/>
    <n v="10009"/>
    <s v="East"/>
    <x v="1162"/>
    <s v="Furniture"/>
    <s v="Bookcases"/>
    <x v="1149"/>
    <x v="1586"/>
    <n v="2"/>
    <n v="0.2"/>
    <n v="-28.976400000000002"/>
  </r>
  <r>
    <n v="1862"/>
    <s v="US-2017-121251"/>
    <x v="606"/>
    <d v="2017-03-27T00:00:00"/>
    <s v="First Class"/>
    <x v="306"/>
    <x v="306"/>
    <s v="Consumer"/>
    <s v="United States"/>
    <s v="New York City"/>
    <s v="New York"/>
    <n v="10009"/>
    <s v="East"/>
    <x v="173"/>
    <s v="Technology"/>
    <s v="Phones"/>
    <x v="174"/>
    <x v="664"/>
    <n v="4"/>
    <n v="0"/>
    <n v="33.588799999999999"/>
  </r>
  <r>
    <n v="1863"/>
    <s v="CA-2014-151078"/>
    <x v="607"/>
    <d v="2014-11-12T00:00:00"/>
    <s v="Same Day"/>
    <x v="167"/>
    <x v="167"/>
    <s v="Consumer"/>
    <s v="United States"/>
    <s v="San Antonio"/>
    <s v="Texas"/>
    <n v="78207"/>
    <s v="Central"/>
    <x v="177"/>
    <s v="Office Supplies"/>
    <s v="Storage"/>
    <x v="178"/>
    <x v="1587"/>
    <n v="4"/>
    <n v="0.2"/>
    <n v="4.9631999999999996"/>
  </r>
  <r>
    <n v="1864"/>
    <s v="US-2016-100839"/>
    <x v="63"/>
    <d v="2016-10-17T00:00:00"/>
    <s v="Standard Class"/>
    <x v="544"/>
    <x v="544"/>
    <s v="Corporate"/>
    <s v="United States"/>
    <s v="Aurora"/>
    <s v="Colorado"/>
    <n v="80013"/>
    <s v="West"/>
    <x v="309"/>
    <s v="Furniture"/>
    <s v="Tables"/>
    <x v="309"/>
    <x v="1588"/>
    <n v="5"/>
    <n v="0.5"/>
    <n v="-465.56799999999998"/>
  </r>
  <r>
    <n v="1865"/>
    <s v="US-2016-100839"/>
    <x v="63"/>
    <d v="2016-10-17T00:00:00"/>
    <s v="Standard Class"/>
    <x v="544"/>
    <x v="544"/>
    <s v="Corporate"/>
    <s v="United States"/>
    <s v="Aurora"/>
    <s v="Colorado"/>
    <n v="80013"/>
    <s v="West"/>
    <x v="1163"/>
    <s v="Furniture"/>
    <s v="Furnishings"/>
    <x v="1150"/>
    <x v="1589"/>
    <n v="3"/>
    <n v="0.2"/>
    <n v="4.3680000000000003"/>
  </r>
  <r>
    <n v="1866"/>
    <s v="US-2017-116659"/>
    <x v="105"/>
    <d v="2017-11-12T00:00:00"/>
    <s v="Same Day"/>
    <x v="243"/>
    <x v="243"/>
    <s v="Corporate"/>
    <s v="United States"/>
    <s v="Newark"/>
    <s v="Ohio"/>
    <n v="43055"/>
    <s v="East"/>
    <x v="1164"/>
    <s v="Technology"/>
    <s v="Phones"/>
    <x v="1151"/>
    <x v="1590"/>
    <n v="3"/>
    <n v="0.4"/>
    <n v="-92.695499999999996"/>
  </r>
  <r>
    <n v="1867"/>
    <s v="CA-2017-118857"/>
    <x v="4"/>
    <d v="2017-04-18T00:00:00"/>
    <s v="First Class"/>
    <x v="340"/>
    <x v="340"/>
    <s v="Corporate"/>
    <s v="United States"/>
    <s v="Henderson"/>
    <s v="Nevada"/>
    <n v="89015"/>
    <s v="West"/>
    <x v="795"/>
    <s v="Furniture"/>
    <s v="Furnishings"/>
    <x v="793"/>
    <x v="1591"/>
    <n v="5"/>
    <n v="0"/>
    <n v="70.721999999999994"/>
  </r>
  <r>
    <n v="1868"/>
    <s v="CA-2015-127110"/>
    <x v="608"/>
    <d v="2015-07-01T00:00:00"/>
    <s v="Standard Class"/>
    <x v="539"/>
    <x v="539"/>
    <s v="Home Office"/>
    <s v="United States"/>
    <s v="Philadelphia"/>
    <s v="Pennsylvania"/>
    <n v="19143"/>
    <s v="East"/>
    <x v="1165"/>
    <s v="Office Supplies"/>
    <s v="Paper"/>
    <x v="1152"/>
    <x v="276"/>
    <n v="6"/>
    <n v="0.2"/>
    <n v="10.8864"/>
  </r>
  <r>
    <n v="1869"/>
    <s v="CA-2015-127110"/>
    <x v="608"/>
    <d v="2015-07-01T00:00:00"/>
    <s v="Standard Class"/>
    <x v="539"/>
    <x v="539"/>
    <s v="Home Office"/>
    <s v="United States"/>
    <s v="Philadelphia"/>
    <s v="Pennsylvania"/>
    <n v="19143"/>
    <s v="East"/>
    <x v="1166"/>
    <s v="Office Supplies"/>
    <s v="Storage"/>
    <x v="1153"/>
    <x v="1592"/>
    <n v="2"/>
    <n v="0.2"/>
    <n v="-17.607600000000001"/>
  </r>
  <r>
    <n v="1870"/>
    <s v="CA-2016-148201"/>
    <x v="370"/>
    <d v="2016-08-29T00:00:00"/>
    <s v="Second Class"/>
    <x v="230"/>
    <x v="230"/>
    <s v="Consumer"/>
    <s v="United States"/>
    <s v="Seattle"/>
    <s v="Washington"/>
    <n v="98103"/>
    <s v="West"/>
    <x v="712"/>
    <s v="Office Supplies"/>
    <s v="Paper"/>
    <x v="711"/>
    <x v="90"/>
    <n v="1"/>
    <n v="0"/>
    <n v="3.1103999999999998"/>
  </r>
  <r>
    <n v="1871"/>
    <s v="CA-2014-116932"/>
    <x v="609"/>
    <d v="2014-07-25T00:00:00"/>
    <s v="Standard Class"/>
    <x v="545"/>
    <x v="545"/>
    <s v="Corporate"/>
    <s v="United States"/>
    <s v="San Francisco"/>
    <s v="California"/>
    <n v="94122"/>
    <s v="West"/>
    <x v="1167"/>
    <s v="Office Supplies"/>
    <s v="Art"/>
    <x v="1154"/>
    <x v="1593"/>
    <n v="5"/>
    <n v="0"/>
    <n v="25.792000000000002"/>
  </r>
  <r>
    <n v="1872"/>
    <s v="CA-2014-116932"/>
    <x v="609"/>
    <d v="2014-07-25T00:00:00"/>
    <s v="Standard Class"/>
    <x v="545"/>
    <x v="545"/>
    <s v="Corporate"/>
    <s v="United States"/>
    <s v="San Francisco"/>
    <s v="California"/>
    <n v="94122"/>
    <s v="West"/>
    <x v="445"/>
    <s v="Furniture"/>
    <s v="Chairs"/>
    <x v="445"/>
    <x v="476"/>
    <n v="2"/>
    <n v="0.2"/>
    <n v="50.097999999999999"/>
  </r>
  <r>
    <n v="1873"/>
    <s v="CA-2014-116932"/>
    <x v="609"/>
    <d v="2014-07-25T00:00:00"/>
    <s v="Standard Class"/>
    <x v="545"/>
    <x v="545"/>
    <s v="Corporate"/>
    <s v="United States"/>
    <s v="San Francisco"/>
    <s v="California"/>
    <n v="94122"/>
    <s v="West"/>
    <x v="1168"/>
    <s v="Furniture"/>
    <s v="Tables"/>
    <x v="1155"/>
    <x v="1594"/>
    <n v="1"/>
    <n v="0.2"/>
    <n v="27.284800000000001"/>
  </r>
  <r>
    <n v="1874"/>
    <s v="CA-2017-142888"/>
    <x v="610"/>
    <d v="2017-11-25T00:00:00"/>
    <s v="Standard Class"/>
    <x v="546"/>
    <x v="546"/>
    <s v="Consumer"/>
    <s v="United States"/>
    <s v="Spokane"/>
    <s v="Washington"/>
    <n v="99207"/>
    <s v="West"/>
    <x v="1169"/>
    <s v="Furniture"/>
    <s v="Tables"/>
    <x v="1156"/>
    <x v="554"/>
    <n v="1"/>
    <n v="0"/>
    <n v="20.584199999999999"/>
  </r>
  <r>
    <n v="1875"/>
    <s v="CA-2014-147914"/>
    <x v="611"/>
    <d v="2014-06-09T00:00:00"/>
    <s v="Standard Class"/>
    <x v="88"/>
    <x v="88"/>
    <s v="Home Office"/>
    <s v="United States"/>
    <s v="Columbus"/>
    <s v="Ohio"/>
    <n v="43229"/>
    <s v="East"/>
    <x v="885"/>
    <s v="Office Supplies"/>
    <s v="Paper"/>
    <x v="33"/>
    <x v="1595"/>
    <n v="2"/>
    <n v="0.2"/>
    <n v="5.8811999999999998"/>
  </r>
  <r>
    <n v="1876"/>
    <s v="US-2016-112977"/>
    <x v="612"/>
    <d v="2016-03-16T00:00:00"/>
    <s v="Standard Class"/>
    <x v="170"/>
    <x v="170"/>
    <s v="Consumer"/>
    <s v="United States"/>
    <s v="Long Beach"/>
    <s v="New York"/>
    <n v="11561"/>
    <s v="East"/>
    <x v="587"/>
    <s v="Furniture"/>
    <s v="Bookcases"/>
    <x v="587"/>
    <x v="1596"/>
    <n v="1"/>
    <n v="0.2"/>
    <n v="-22.097999999999999"/>
  </r>
  <r>
    <n v="1877"/>
    <s v="CA-2017-112039"/>
    <x v="613"/>
    <d v="2017-03-29T00:00:00"/>
    <s v="Standard Class"/>
    <x v="547"/>
    <x v="547"/>
    <s v="Consumer"/>
    <s v="United States"/>
    <s v="San Antonio"/>
    <s v="Texas"/>
    <n v="78207"/>
    <s v="Central"/>
    <x v="469"/>
    <s v="Technology"/>
    <s v="Phones"/>
    <x v="470"/>
    <x v="549"/>
    <n v="3"/>
    <n v="0.2"/>
    <n v="47.037599999999998"/>
  </r>
  <r>
    <n v="1878"/>
    <s v="CA-2017-118885"/>
    <x v="614"/>
    <d v="2018-01-02T00:00:00"/>
    <s v="Standard Class"/>
    <x v="506"/>
    <x v="506"/>
    <s v="Consumer"/>
    <s v="United States"/>
    <s v="Los Angeles"/>
    <s v="California"/>
    <n v="90049"/>
    <s v="West"/>
    <x v="812"/>
    <s v="Furniture"/>
    <s v="Chairs"/>
    <x v="809"/>
    <x v="1597"/>
    <n v="4"/>
    <n v="0.2"/>
    <n v="-44.276400000000002"/>
  </r>
  <r>
    <n v="1879"/>
    <s v="CA-2017-118885"/>
    <x v="614"/>
    <d v="2018-01-02T00:00:00"/>
    <s v="Standard Class"/>
    <x v="506"/>
    <x v="506"/>
    <s v="Consumer"/>
    <s v="United States"/>
    <s v="Los Angeles"/>
    <s v="California"/>
    <n v="90049"/>
    <s v="West"/>
    <x v="202"/>
    <s v="Technology"/>
    <s v="Phones"/>
    <x v="203"/>
    <x v="214"/>
    <n v="3"/>
    <n v="0.2"/>
    <n v="22.6782"/>
  </r>
  <r>
    <n v="1880"/>
    <s v="US-2017-166611"/>
    <x v="615"/>
    <d v="2017-04-02T00:00:00"/>
    <s v="Standard Class"/>
    <x v="316"/>
    <x v="316"/>
    <s v="Corporate"/>
    <s v="United States"/>
    <s v="Jacksonville"/>
    <s v="Florida"/>
    <n v="32216"/>
    <s v="South"/>
    <x v="986"/>
    <s v="Office Supplies"/>
    <s v="Binders"/>
    <x v="979"/>
    <x v="1598"/>
    <n v="9"/>
    <n v="0.7"/>
    <n v="-48.119399999999999"/>
  </r>
  <r>
    <n v="1881"/>
    <s v="CA-2015-109512"/>
    <x v="616"/>
    <d v="2015-03-05T00:00:00"/>
    <s v="Same Day"/>
    <x v="166"/>
    <x v="166"/>
    <s v="Consumer"/>
    <s v="United States"/>
    <s v="New York City"/>
    <s v="New York"/>
    <n v="10011"/>
    <s v="East"/>
    <x v="1170"/>
    <s v="Office Supplies"/>
    <s v="Envelopes"/>
    <x v="153"/>
    <x v="1599"/>
    <n v="3"/>
    <n v="0"/>
    <n v="14.67"/>
  </r>
  <r>
    <n v="1882"/>
    <s v="CA-2015-109512"/>
    <x v="616"/>
    <d v="2015-03-05T00:00:00"/>
    <s v="Same Day"/>
    <x v="166"/>
    <x v="166"/>
    <s v="Consumer"/>
    <s v="United States"/>
    <s v="New York City"/>
    <s v="New York"/>
    <n v="10011"/>
    <s v="East"/>
    <x v="64"/>
    <s v="Furniture"/>
    <s v="Chairs"/>
    <x v="64"/>
    <x v="1600"/>
    <n v="7"/>
    <n v="0.1"/>
    <n v="63.9345"/>
  </r>
  <r>
    <n v="1883"/>
    <s v="CA-2015-109512"/>
    <x v="616"/>
    <d v="2015-03-05T00:00:00"/>
    <s v="Same Day"/>
    <x v="166"/>
    <x v="166"/>
    <s v="Consumer"/>
    <s v="United States"/>
    <s v="New York City"/>
    <s v="New York"/>
    <n v="10011"/>
    <s v="East"/>
    <x v="426"/>
    <s v="Office Supplies"/>
    <s v="Storage"/>
    <x v="426"/>
    <x v="1601"/>
    <n v="4"/>
    <n v="0"/>
    <n v="67.608000000000004"/>
  </r>
  <r>
    <n v="1884"/>
    <s v="CA-2016-118570"/>
    <x v="373"/>
    <d v="2016-11-17T00:00:00"/>
    <s v="Standard Class"/>
    <x v="254"/>
    <x v="254"/>
    <s v="Home Office"/>
    <s v="United States"/>
    <s v="Philadelphia"/>
    <s v="Pennsylvania"/>
    <n v="19143"/>
    <s v="East"/>
    <x v="968"/>
    <s v="Office Supplies"/>
    <s v="Paper"/>
    <x v="961"/>
    <x v="1602"/>
    <n v="7"/>
    <n v="0.2"/>
    <n v="78.6828"/>
  </r>
  <r>
    <n v="1885"/>
    <s v="CA-2017-154718"/>
    <x v="617"/>
    <d v="2017-01-23T00:00:00"/>
    <s v="Second Class"/>
    <x v="297"/>
    <x v="297"/>
    <s v="Consumer"/>
    <s v="United States"/>
    <s v="Keller"/>
    <s v="Texas"/>
    <n v="76248"/>
    <s v="Central"/>
    <x v="1171"/>
    <s v="Office Supplies"/>
    <s v="Labels"/>
    <x v="1157"/>
    <x v="1603"/>
    <n v="2"/>
    <n v="0.2"/>
    <n v="2.1"/>
  </r>
  <r>
    <n v="1886"/>
    <s v="CA-2016-147578"/>
    <x v="183"/>
    <d v="2016-04-26T00:00:00"/>
    <s v="Second Class"/>
    <x v="38"/>
    <x v="38"/>
    <s v="Consumer"/>
    <s v="United States"/>
    <s v="San Francisco"/>
    <s v="California"/>
    <n v="94122"/>
    <s v="West"/>
    <x v="1172"/>
    <s v="Furniture"/>
    <s v="Furnishings"/>
    <x v="1158"/>
    <x v="610"/>
    <n v="3"/>
    <n v="0"/>
    <n v="10.4148"/>
  </r>
  <r>
    <n v="1887"/>
    <s v="CA-2014-140165"/>
    <x v="8"/>
    <d v="2014-05-15T00:00:00"/>
    <s v="First Class"/>
    <x v="382"/>
    <x v="382"/>
    <s v="Home Office"/>
    <s v="United States"/>
    <s v="Hialeah"/>
    <s v="Florida"/>
    <n v="33012"/>
    <s v="South"/>
    <x v="462"/>
    <s v="Office Supplies"/>
    <s v="Fasteners"/>
    <x v="128"/>
    <x v="1604"/>
    <n v="2"/>
    <n v="0.2"/>
    <n v="2.3976000000000002"/>
  </r>
  <r>
    <n v="1888"/>
    <s v="CA-2014-140165"/>
    <x v="8"/>
    <d v="2014-05-15T00:00:00"/>
    <s v="First Class"/>
    <x v="382"/>
    <x v="382"/>
    <s v="Home Office"/>
    <s v="United States"/>
    <s v="Hialeah"/>
    <s v="Florida"/>
    <n v="33012"/>
    <s v="South"/>
    <x v="896"/>
    <s v="Office Supplies"/>
    <s v="Binders"/>
    <x v="889"/>
    <x v="1104"/>
    <n v="8"/>
    <n v="0.7"/>
    <n v="-331.96"/>
  </r>
  <r>
    <n v="1889"/>
    <s v="CA-2014-142587"/>
    <x v="618"/>
    <d v="2014-10-22T00:00:00"/>
    <s v="First Class"/>
    <x v="14"/>
    <x v="14"/>
    <s v="Consumer"/>
    <s v="United States"/>
    <s v="Fairfield"/>
    <s v="Ohio"/>
    <n v="45014"/>
    <s v="East"/>
    <x v="513"/>
    <s v="Office Supplies"/>
    <s v="Appliances"/>
    <x v="513"/>
    <x v="1605"/>
    <n v="4"/>
    <n v="0.2"/>
    <n v="13.701599999999999"/>
  </r>
  <r>
    <n v="1890"/>
    <s v="CA-2014-142587"/>
    <x v="618"/>
    <d v="2014-10-22T00:00:00"/>
    <s v="First Class"/>
    <x v="14"/>
    <x v="14"/>
    <s v="Consumer"/>
    <s v="United States"/>
    <s v="Fairfield"/>
    <s v="Ohio"/>
    <n v="45014"/>
    <s v="East"/>
    <x v="342"/>
    <s v="Furniture"/>
    <s v="Tables"/>
    <x v="342"/>
    <x v="1606"/>
    <n v="3"/>
    <n v="0.4"/>
    <n v="-122.877"/>
  </r>
  <r>
    <n v="1891"/>
    <s v="CA-2014-157623"/>
    <x v="619"/>
    <d v="2014-03-18T00:00:00"/>
    <s v="Standard Class"/>
    <x v="158"/>
    <x v="158"/>
    <s v="Corporate"/>
    <s v="United States"/>
    <s v="Huntington Beach"/>
    <s v="California"/>
    <n v="92646"/>
    <s v="West"/>
    <x v="523"/>
    <s v="Office Supplies"/>
    <s v="Paper"/>
    <x v="523"/>
    <x v="232"/>
    <n v="2"/>
    <n v="0"/>
    <n v="4.7519999999999998"/>
  </r>
  <r>
    <n v="1892"/>
    <s v="CA-2014-157623"/>
    <x v="619"/>
    <d v="2014-03-18T00:00:00"/>
    <s v="Standard Class"/>
    <x v="158"/>
    <x v="158"/>
    <s v="Corporate"/>
    <s v="United States"/>
    <s v="Huntington Beach"/>
    <s v="California"/>
    <n v="92646"/>
    <s v="West"/>
    <x v="1173"/>
    <s v="Office Supplies"/>
    <s v="Art"/>
    <x v="1159"/>
    <x v="1607"/>
    <n v="1"/>
    <n v="0"/>
    <n v="1.2505999999999999"/>
  </r>
  <r>
    <n v="1893"/>
    <s v="CA-2017-145310"/>
    <x v="66"/>
    <d v="2017-12-24T00:00:00"/>
    <s v="Second Class"/>
    <x v="187"/>
    <x v="187"/>
    <s v="Consumer"/>
    <s v="United States"/>
    <s v="Port Orange"/>
    <s v="Florida"/>
    <n v="32127"/>
    <s v="South"/>
    <x v="1170"/>
    <s v="Office Supplies"/>
    <s v="Envelopes"/>
    <x v="153"/>
    <x v="1608"/>
    <n v="1"/>
    <n v="0.2"/>
    <n v="2.9340000000000002"/>
  </r>
  <r>
    <n v="1894"/>
    <s v="CA-2016-100083"/>
    <x v="390"/>
    <d v="2016-11-29T00:00:00"/>
    <s v="Standard Class"/>
    <x v="263"/>
    <x v="263"/>
    <s v="Consumer"/>
    <s v="United States"/>
    <s v="Medford"/>
    <s v="Oregon"/>
    <n v="97504"/>
    <s v="West"/>
    <x v="1174"/>
    <s v="Office Supplies"/>
    <s v="Paper"/>
    <x v="1160"/>
    <x v="1609"/>
    <n v="1"/>
    <n v="0.2"/>
    <n v="7.7450000000000001"/>
  </r>
  <r>
    <n v="1895"/>
    <s v="US-2017-108063"/>
    <x v="574"/>
    <d v="2017-12-05T00:00:00"/>
    <s v="First Class"/>
    <x v="548"/>
    <x v="548"/>
    <s v="Consumer"/>
    <s v="United States"/>
    <s v="Charlottesville"/>
    <s v="Virginia"/>
    <n v="22901"/>
    <s v="South"/>
    <x v="1175"/>
    <s v="Office Supplies"/>
    <s v="Art"/>
    <x v="1161"/>
    <x v="1610"/>
    <n v="3"/>
    <n v="0"/>
    <n v="10.395"/>
  </r>
  <r>
    <n v="1896"/>
    <s v="CA-2015-109197"/>
    <x v="620"/>
    <d v="2016-01-04T00:00:00"/>
    <s v="Standard Class"/>
    <x v="123"/>
    <x v="123"/>
    <s v="Consumer"/>
    <s v="United States"/>
    <s v="Missoula"/>
    <s v="Montana"/>
    <n v="59801"/>
    <s v="West"/>
    <x v="569"/>
    <s v="Office Supplies"/>
    <s v="Binders"/>
    <x v="569"/>
    <x v="1611"/>
    <n v="2"/>
    <n v="0.2"/>
    <n v="152.495"/>
  </r>
  <r>
    <n v="1897"/>
    <s v="CA-2017-141789"/>
    <x v="621"/>
    <d v="2017-10-06T00:00:00"/>
    <s v="First Class"/>
    <x v="549"/>
    <x v="549"/>
    <s v="Consumer"/>
    <s v="United States"/>
    <s v="Minneapolis"/>
    <s v="Minnesota"/>
    <n v="55407"/>
    <s v="Central"/>
    <x v="1176"/>
    <s v="Office Supplies"/>
    <s v="Binders"/>
    <x v="1162"/>
    <x v="1612"/>
    <n v="2"/>
    <n v="0"/>
    <n v="843.17060000000004"/>
  </r>
  <r>
    <n v="1898"/>
    <s v="CA-2014-169775"/>
    <x v="550"/>
    <d v="2014-09-02T00:00:00"/>
    <s v="Second Class"/>
    <x v="362"/>
    <x v="362"/>
    <s v="Consumer"/>
    <s v="United States"/>
    <s v="Miami"/>
    <s v="Florida"/>
    <n v="33178"/>
    <s v="South"/>
    <x v="1177"/>
    <s v="Office Supplies"/>
    <s v="Envelopes"/>
    <x v="1163"/>
    <x v="1613"/>
    <n v="2"/>
    <n v="0.2"/>
    <n v="10.805400000000001"/>
  </r>
  <r>
    <n v="1899"/>
    <s v="CA-2014-169775"/>
    <x v="550"/>
    <d v="2014-09-02T00:00:00"/>
    <s v="Second Class"/>
    <x v="362"/>
    <x v="362"/>
    <s v="Consumer"/>
    <s v="United States"/>
    <s v="Miami"/>
    <s v="Florida"/>
    <n v="33178"/>
    <s v="South"/>
    <x v="1178"/>
    <s v="Office Supplies"/>
    <s v="Binders"/>
    <x v="1164"/>
    <x v="1614"/>
    <n v="4"/>
    <n v="0.7"/>
    <n v="-336.78399999999999"/>
  </r>
  <r>
    <n v="1900"/>
    <s v="CA-2014-169775"/>
    <x v="550"/>
    <d v="2014-09-02T00:00:00"/>
    <s v="Second Class"/>
    <x v="362"/>
    <x v="362"/>
    <s v="Consumer"/>
    <s v="United States"/>
    <s v="Miami"/>
    <s v="Florida"/>
    <n v="33178"/>
    <s v="South"/>
    <x v="438"/>
    <s v="Furniture"/>
    <s v="Tables"/>
    <x v="438"/>
    <x v="1615"/>
    <n v="3"/>
    <n v="0.45"/>
    <n v="-110.7645"/>
  </r>
  <r>
    <n v="1901"/>
    <s v="CA-2016-140543"/>
    <x v="622"/>
    <d v="2016-07-03T00:00:00"/>
    <s v="Second Class"/>
    <x v="476"/>
    <x v="476"/>
    <s v="Consumer"/>
    <s v="United States"/>
    <s v="Florence"/>
    <s v="South Carolina"/>
    <n v="29501"/>
    <s v="South"/>
    <x v="911"/>
    <s v="Office Supplies"/>
    <s v="Storage"/>
    <x v="903"/>
    <x v="1616"/>
    <n v="6"/>
    <n v="0"/>
    <n v="19.187999999999999"/>
  </r>
  <r>
    <n v="1902"/>
    <s v="CA-2016-151141"/>
    <x v="623"/>
    <d v="2016-08-23T00:00:00"/>
    <s v="First Class"/>
    <x v="108"/>
    <x v="108"/>
    <s v="Home Office"/>
    <s v="United States"/>
    <s v="Detroit"/>
    <s v="Michigan"/>
    <n v="48205"/>
    <s v="Central"/>
    <x v="1179"/>
    <s v="Technology"/>
    <s v="Phones"/>
    <x v="1165"/>
    <x v="1617"/>
    <n v="2"/>
    <n v="0"/>
    <n v="3.9906000000000001"/>
  </r>
  <r>
    <n v="1903"/>
    <s v="CA-2017-167094"/>
    <x v="208"/>
    <d v="2017-10-22T00:00:00"/>
    <s v="First Class"/>
    <x v="460"/>
    <x v="460"/>
    <s v="Corporate"/>
    <s v="United States"/>
    <s v="Springfield"/>
    <s v="Oregon"/>
    <n v="97477"/>
    <s v="West"/>
    <x v="644"/>
    <s v="Office Supplies"/>
    <s v="Paper"/>
    <x v="644"/>
    <x v="1170"/>
    <n v="1"/>
    <n v="0.2"/>
    <n v="1.8144"/>
  </r>
  <r>
    <n v="1904"/>
    <s v="CA-2017-167094"/>
    <x v="208"/>
    <d v="2017-10-22T00:00:00"/>
    <s v="First Class"/>
    <x v="460"/>
    <x v="460"/>
    <s v="Corporate"/>
    <s v="United States"/>
    <s v="Springfield"/>
    <s v="Oregon"/>
    <n v="97477"/>
    <s v="West"/>
    <x v="1180"/>
    <s v="Furniture"/>
    <s v="Chairs"/>
    <x v="1166"/>
    <x v="1618"/>
    <n v="2"/>
    <n v="0.2"/>
    <n v="47.847999999999999"/>
  </r>
  <r>
    <n v="1905"/>
    <s v="CA-2017-167094"/>
    <x v="208"/>
    <d v="2017-10-22T00:00:00"/>
    <s v="First Class"/>
    <x v="460"/>
    <x v="460"/>
    <s v="Corporate"/>
    <s v="United States"/>
    <s v="Springfield"/>
    <s v="Oregon"/>
    <n v="97477"/>
    <s v="West"/>
    <x v="936"/>
    <s v="Technology"/>
    <s v="Accessories"/>
    <x v="929"/>
    <x v="158"/>
    <n v="2"/>
    <n v="0.2"/>
    <n v="6.7450000000000001"/>
  </r>
  <r>
    <n v="1906"/>
    <s v="CA-2017-154410"/>
    <x v="208"/>
    <d v="2017-10-24T00:00:00"/>
    <s v="First Class"/>
    <x v="550"/>
    <x v="550"/>
    <s v="Corporate"/>
    <s v="United States"/>
    <s v="Indianapolis"/>
    <s v="Indiana"/>
    <n v="46203"/>
    <s v="Central"/>
    <x v="418"/>
    <s v="Office Supplies"/>
    <s v="Storage"/>
    <x v="418"/>
    <x v="1619"/>
    <n v="8"/>
    <n v="0"/>
    <n v="9.0912000000000006"/>
  </r>
  <r>
    <n v="1907"/>
    <s v="US-2016-150567"/>
    <x v="624"/>
    <d v="2016-05-21T00:00:00"/>
    <s v="Standard Class"/>
    <x v="532"/>
    <x v="532"/>
    <s v="Corporate"/>
    <s v="United States"/>
    <s v="Apopka"/>
    <s v="Florida"/>
    <n v="32712"/>
    <s v="South"/>
    <x v="1181"/>
    <s v="Office Supplies"/>
    <s v="Binders"/>
    <x v="1167"/>
    <x v="1620"/>
    <n v="2"/>
    <n v="0.7"/>
    <n v="-2.1648000000000001"/>
  </r>
  <r>
    <n v="1908"/>
    <s v="US-2016-150567"/>
    <x v="624"/>
    <d v="2016-05-21T00:00:00"/>
    <s v="Standard Class"/>
    <x v="532"/>
    <x v="532"/>
    <s v="Corporate"/>
    <s v="United States"/>
    <s v="Apopka"/>
    <s v="Florida"/>
    <n v="32712"/>
    <s v="South"/>
    <x v="491"/>
    <s v="Office Supplies"/>
    <s v="Binders"/>
    <x v="491"/>
    <x v="1621"/>
    <n v="6"/>
    <n v="0.7"/>
    <n v="-21.6144"/>
  </r>
  <r>
    <n v="1909"/>
    <s v="CA-2015-157959"/>
    <x v="302"/>
    <d v="2015-02-04T00:00:00"/>
    <s v="First Class"/>
    <x v="459"/>
    <x v="459"/>
    <s v="Corporate"/>
    <s v="United States"/>
    <s v="Los Angeles"/>
    <s v="California"/>
    <n v="90008"/>
    <s v="West"/>
    <x v="1182"/>
    <s v="Furniture"/>
    <s v="Furnishings"/>
    <x v="1168"/>
    <x v="1622"/>
    <n v="4"/>
    <n v="0"/>
    <n v="41.076000000000001"/>
  </r>
  <r>
    <n v="1910"/>
    <s v="CA-2017-105886"/>
    <x v="404"/>
    <d v="2017-12-23T00:00:00"/>
    <s v="Standard Class"/>
    <x v="551"/>
    <x v="551"/>
    <s v="Consumer"/>
    <s v="United States"/>
    <s v="Oceanside"/>
    <s v="New York"/>
    <n v="11572"/>
    <s v="East"/>
    <x v="1183"/>
    <s v="Furniture"/>
    <s v="Furnishings"/>
    <x v="1169"/>
    <x v="1623"/>
    <n v="2"/>
    <n v="0"/>
    <n v="8.532"/>
  </r>
  <r>
    <n v="1911"/>
    <s v="CA-2016-105963"/>
    <x v="625"/>
    <d v="2016-11-22T00:00:00"/>
    <s v="Standard Class"/>
    <x v="34"/>
    <x v="34"/>
    <s v="Corporate"/>
    <s v="United States"/>
    <s v="Los Angeles"/>
    <s v="California"/>
    <n v="90008"/>
    <s v="West"/>
    <x v="217"/>
    <s v="Technology"/>
    <s v="Accessories"/>
    <x v="463"/>
    <x v="637"/>
    <n v="3"/>
    <n v="0"/>
    <n v="40.749899999999997"/>
  </r>
  <r>
    <n v="1912"/>
    <s v="CA-2017-121503"/>
    <x v="445"/>
    <d v="2017-07-06T00:00:00"/>
    <s v="Second Class"/>
    <x v="395"/>
    <x v="395"/>
    <s v="Corporate"/>
    <s v="United States"/>
    <s v="Houston"/>
    <s v="Texas"/>
    <n v="77041"/>
    <s v="Central"/>
    <x v="1184"/>
    <s v="Office Supplies"/>
    <s v="Paper"/>
    <x v="1170"/>
    <x v="1624"/>
    <n v="7"/>
    <n v="0.2"/>
    <n v="92.439899999999994"/>
  </r>
  <r>
    <n v="1913"/>
    <s v="CA-2017-121503"/>
    <x v="445"/>
    <d v="2017-07-06T00:00:00"/>
    <s v="Second Class"/>
    <x v="395"/>
    <x v="395"/>
    <s v="Corporate"/>
    <s v="United States"/>
    <s v="Houston"/>
    <s v="Texas"/>
    <n v="77041"/>
    <s v="Central"/>
    <x v="1185"/>
    <s v="Technology"/>
    <s v="Machines"/>
    <x v="1171"/>
    <x v="1625"/>
    <n v="3"/>
    <n v="0.4"/>
    <n v="49.761000000000003"/>
  </r>
  <r>
    <n v="1914"/>
    <s v="CA-2014-103366"/>
    <x v="626"/>
    <d v="2014-01-17T00:00:00"/>
    <s v="First Class"/>
    <x v="552"/>
    <x v="552"/>
    <s v="Consumer"/>
    <s v="United States"/>
    <s v="Roswell"/>
    <s v="Georgia"/>
    <n v="30076"/>
    <s v="South"/>
    <x v="246"/>
    <s v="Technology"/>
    <s v="Accessories"/>
    <x v="247"/>
    <x v="179"/>
    <n v="5"/>
    <n v="0"/>
    <n v="65.977999999999994"/>
  </r>
  <r>
    <n v="1915"/>
    <s v="CA-2017-124597"/>
    <x v="504"/>
    <d v="2017-05-05T00:00:00"/>
    <s v="Standard Class"/>
    <x v="357"/>
    <x v="357"/>
    <s v="Home Office"/>
    <s v="United States"/>
    <s v="Boynton Beach"/>
    <s v="Florida"/>
    <n v="33437"/>
    <s v="South"/>
    <x v="1186"/>
    <s v="Office Supplies"/>
    <s v="Labels"/>
    <x v="1172"/>
    <x v="871"/>
    <n v="2"/>
    <n v="0.2"/>
    <n v="1.6704000000000001"/>
  </r>
  <r>
    <n v="1916"/>
    <s v="CA-2017-124597"/>
    <x v="504"/>
    <d v="2017-05-05T00:00:00"/>
    <s v="Standard Class"/>
    <x v="357"/>
    <x v="357"/>
    <s v="Home Office"/>
    <s v="United States"/>
    <s v="Boynton Beach"/>
    <s v="Florida"/>
    <n v="33437"/>
    <s v="South"/>
    <x v="900"/>
    <s v="Office Supplies"/>
    <s v="Art"/>
    <x v="772"/>
    <x v="1626"/>
    <n v="3"/>
    <n v="0.2"/>
    <n v="4.8525"/>
  </r>
  <r>
    <n v="1917"/>
    <s v="CA-2017-124597"/>
    <x v="504"/>
    <d v="2017-05-05T00:00:00"/>
    <s v="Standard Class"/>
    <x v="357"/>
    <x v="357"/>
    <s v="Home Office"/>
    <s v="United States"/>
    <s v="Boynton Beach"/>
    <s v="Florida"/>
    <n v="33437"/>
    <s v="South"/>
    <x v="639"/>
    <s v="Office Supplies"/>
    <s v="Labels"/>
    <x v="639"/>
    <x v="1627"/>
    <n v="3"/>
    <n v="0.2"/>
    <n v="3.8843999999999999"/>
  </r>
  <r>
    <n v="1918"/>
    <s v="CA-2015-105634"/>
    <x v="627"/>
    <d v="2015-11-14T00:00:00"/>
    <s v="Standard Class"/>
    <x v="456"/>
    <x v="456"/>
    <s v="Consumer"/>
    <s v="United States"/>
    <s v="Franklin"/>
    <s v="Massachusetts"/>
    <n v="2038"/>
    <s v="East"/>
    <x v="372"/>
    <s v="Office Supplies"/>
    <s v="Art"/>
    <x v="373"/>
    <x v="1628"/>
    <n v="5"/>
    <n v="0"/>
    <n v="3.3784999999999998"/>
  </r>
  <r>
    <n v="1919"/>
    <s v="CA-2015-123673"/>
    <x v="628"/>
    <d v="2015-11-01T00:00:00"/>
    <s v="Second Class"/>
    <x v="539"/>
    <x v="539"/>
    <s v="Home Office"/>
    <s v="United States"/>
    <s v="Detroit"/>
    <s v="Michigan"/>
    <n v="48227"/>
    <s v="Central"/>
    <x v="1187"/>
    <s v="Technology"/>
    <s v="Phones"/>
    <x v="1173"/>
    <x v="1629"/>
    <n v="2"/>
    <n v="0"/>
    <n v="74.974999999999994"/>
  </r>
  <r>
    <n v="1920"/>
    <s v="US-2017-111423"/>
    <x v="629"/>
    <d v="2017-08-19T00:00:00"/>
    <s v="First Class"/>
    <x v="553"/>
    <x v="553"/>
    <s v="Corporate"/>
    <s v="United States"/>
    <s v="Watertown"/>
    <s v="New York"/>
    <n v="13601"/>
    <s v="East"/>
    <x v="1188"/>
    <s v="Office Supplies"/>
    <s v="Binders"/>
    <x v="1174"/>
    <x v="1630"/>
    <n v="5"/>
    <n v="0.2"/>
    <n v="302.37299999999999"/>
  </r>
  <r>
    <n v="1921"/>
    <s v="US-2017-111423"/>
    <x v="629"/>
    <d v="2017-08-19T00:00:00"/>
    <s v="First Class"/>
    <x v="553"/>
    <x v="553"/>
    <s v="Corporate"/>
    <s v="United States"/>
    <s v="Watertown"/>
    <s v="New York"/>
    <n v="13601"/>
    <s v="East"/>
    <x v="1189"/>
    <s v="Furniture"/>
    <s v="Chairs"/>
    <x v="1175"/>
    <x v="1631"/>
    <n v="2"/>
    <n v="0.1"/>
    <n v="97.6524"/>
  </r>
  <r>
    <n v="1922"/>
    <s v="CA-2015-125178"/>
    <x v="292"/>
    <d v="2015-10-09T00:00:00"/>
    <s v="Standard Class"/>
    <x v="89"/>
    <x v="89"/>
    <s v="Corporate"/>
    <s v="United States"/>
    <s v="Reading"/>
    <s v="Pennsylvania"/>
    <n v="19601"/>
    <s v="East"/>
    <x v="1190"/>
    <s v="Office Supplies"/>
    <s v="Storage"/>
    <x v="683"/>
    <x v="1632"/>
    <n v="2"/>
    <n v="0.2"/>
    <n v="1.5007999999999999"/>
  </r>
  <r>
    <n v="1923"/>
    <s v="CA-2016-156685"/>
    <x v="630"/>
    <d v="2016-07-10T00:00:00"/>
    <s v="Second Class"/>
    <x v="554"/>
    <x v="554"/>
    <s v="Corporate"/>
    <s v="United States"/>
    <s v="Arlington"/>
    <s v="Texas"/>
    <n v="76017"/>
    <s v="Central"/>
    <x v="1191"/>
    <s v="Technology"/>
    <s v="Phones"/>
    <x v="1176"/>
    <x v="1633"/>
    <n v="9"/>
    <n v="0.2"/>
    <n v="107.955"/>
  </r>
  <r>
    <n v="1924"/>
    <s v="CA-2016-156685"/>
    <x v="630"/>
    <d v="2016-07-10T00:00:00"/>
    <s v="Second Class"/>
    <x v="554"/>
    <x v="554"/>
    <s v="Corporate"/>
    <s v="United States"/>
    <s v="Arlington"/>
    <s v="Texas"/>
    <n v="76017"/>
    <s v="Central"/>
    <x v="397"/>
    <s v="Office Supplies"/>
    <s v="Art"/>
    <x v="398"/>
    <x v="1634"/>
    <n v="3"/>
    <n v="0.2"/>
    <n v="3.5712000000000002"/>
  </r>
  <r>
    <n v="1925"/>
    <s v="CA-2017-126865"/>
    <x v="256"/>
    <d v="2017-12-07T00:00:00"/>
    <s v="Second Class"/>
    <x v="268"/>
    <x v="268"/>
    <s v="Consumer"/>
    <s v="United States"/>
    <s v="San Diego"/>
    <s v="California"/>
    <n v="92024"/>
    <s v="West"/>
    <x v="334"/>
    <s v="Office Supplies"/>
    <s v="Paper"/>
    <x v="334"/>
    <x v="1635"/>
    <n v="3"/>
    <n v="0"/>
    <n v="41.823"/>
  </r>
  <r>
    <n v="1926"/>
    <s v="CA-2017-102834"/>
    <x v="631"/>
    <d v="2017-03-13T00:00:00"/>
    <s v="Standard Class"/>
    <x v="352"/>
    <x v="352"/>
    <s v="Corporate"/>
    <s v="United States"/>
    <s v="San Francisco"/>
    <s v="California"/>
    <n v="94110"/>
    <s v="West"/>
    <x v="295"/>
    <s v="Technology"/>
    <s v="Accessories"/>
    <x v="295"/>
    <x v="1636"/>
    <n v="2"/>
    <n v="0"/>
    <n v="69.992999999999995"/>
  </r>
  <r>
    <n v="1927"/>
    <s v="US-2016-139710"/>
    <x v="632"/>
    <d v="2016-06-15T00:00:00"/>
    <s v="Standard Class"/>
    <x v="411"/>
    <x v="411"/>
    <s v="Consumer"/>
    <s v="United States"/>
    <s v="Los Angeles"/>
    <s v="California"/>
    <n v="90045"/>
    <s v="West"/>
    <x v="1192"/>
    <s v="Technology"/>
    <s v="Phones"/>
    <x v="1177"/>
    <x v="1637"/>
    <n v="3"/>
    <n v="0.2"/>
    <n v="19.9665"/>
  </r>
  <r>
    <n v="1928"/>
    <s v="CA-2017-121538"/>
    <x v="354"/>
    <d v="2017-12-01T00:00:00"/>
    <s v="First Class"/>
    <x v="302"/>
    <x v="302"/>
    <s v="Consumer"/>
    <s v="United States"/>
    <s v="Denver"/>
    <s v="Colorado"/>
    <n v="80219"/>
    <s v="West"/>
    <x v="417"/>
    <s v="Office Supplies"/>
    <s v="Paper"/>
    <x v="417"/>
    <x v="1638"/>
    <n v="2"/>
    <n v="0.2"/>
    <n v="31.0688"/>
  </r>
  <r>
    <n v="1929"/>
    <s v="US-2017-101539"/>
    <x v="633"/>
    <d v="2017-03-18T00:00:00"/>
    <s v="Second Class"/>
    <x v="91"/>
    <x v="91"/>
    <s v="Home Office"/>
    <s v="United States"/>
    <s v="Seattle"/>
    <s v="Washington"/>
    <n v="98105"/>
    <s v="West"/>
    <x v="1193"/>
    <s v="Office Supplies"/>
    <s v="Paper"/>
    <x v="1178"/>
    <x v="90"/>
    <n v="1"/>
    <n v="0"/>
    <n v="3.1103999999999998"/>
  </r>
  <r>
    <n v="1930"/>
    <s v="US-2017-101539"/>
    <x v="633"/>
    <d v="2017-03-18T00:00:00"/>
    <s v="Second Class"/>
    <x v="91"/>
    <x v="91"/>
    <s v="Home Office"/>
    <s v="United States"/>
    <s v="Seattle"/>
    <s v="Washington"/>
    <n v="98105"/>
    <s v="West"/>
    <x v="243"/>
    <s v="Office Supplies"/>
    <s v="Storage"/>
    <x v="244"/>
    <x v="1639"/>
    <n v="1"/>
    <n v="0"/>
    <n v="1.8604000000000001"/>
  </r>
  <r>
    <n v="1931"/>
    <s v="US-2017-101539"/>
    <x v="633"/>
    <d v="2017-03-18T00:00:00"/>
    <s v="Second Class"/>
    <x v="91"/>
    <x v="91"/>
    <s v="Home Office"/>
    <s v="United States"/>
    <s v="Seattle"/>
    <s v="Washington"/>
    <n v="98105"/>
    <s v="West"/>
    <x v="903"/>
    <s v="Technology"/>
    <s v="Phones"/>
    <x v="895"/>
    <x v="1640"/>
    <n v="3"/>
    <n v="0.2"/>
    <n v="49.498199999999997"/>
  </r>
  <r>
    <n v="1932"/>
    <s v="CA-2016-152121"/>
    <x v="581"/>
    <d v="2016-11-29T00:00:00"/>
    <s v="Second Class"/>
    <x v="113"/>
    <x v="113"/>
    <s v="Consumer"/>
    <s v="United States"/>
    <s v="Scottsdale"/>
    <s v="Arizona"/>
    <n v="85254"/>
    <s v="West"/>
    <x v="1194"/>
    <s v="Technology"/>
    <s v="Phones"/>
    <x v="1179"/>
    <x v="1641"/>
    <n v="1"/>
    <n v="0.2"/>
    <n v="23.799299999999999"/>
  </r>
  <r>
    <n v="1933"/>
    <s v="CA-2017-161200"/>
    <x v="634"/>
    <d v="2017-08-10T00:00:00"/>
    <s v="Second Class"/>
    <x v="277"/>
    <x v="277"/>
    <s v="Consumer"/>
    <s v="United States"/>
    <s v="Lafayette"/>
    <s v="Louisiana"/>
    <n v="70506"/>
    <s v="South"/>
    <x v="1195"/>
    <s v="Furniture"/>
    <s v="Bookcases"/>
    <x v="1180"/>
    <x v="1642"/>
    <n v="3"/>
    <n v="0"/>
    <n v="23.3184"/>
  </r>
  <r>
    <n v="1934"/>
    <s v="CA-2017-161200"/>
    <x v="634"/>
    <d v="2017-08-10T00:00:00"/>
    <s v="Second Class"/>
    <x v="277"/>
    <x v="277"/>
    <s v="Consumer"/>
    <s v="United States"/>
    <s v="Lafayette"/>
    <s v="Louisiana"/>
    <n v="70506"/>
    <s v="South"/>
    <x v="50"/>
    <s v="Furniture"/>
    <s v="Furnishings"/>
    <x v="50"/>
    <x v="1643"/>
    <n v="5"/>
    <n v="0"/>
    <n v="7.3920000000000003"/>
  </r>
  <r>
    <n v="1935"/>
    <s v="CA-2017-101245"/>
    <x v="344"/>
    <d v="2017-12-03T00:00:00"/>
    <s v="Standard Class"/>
    <x v="352"/>
    <x v="352"/>
    <s v="Corporate"/>
    <s v="United States"/>
    <s v="San Francisco"/>
    <s v="California"/>
    <n v="94109"/>
    <s v="West"/>
    <x v="1158"/>
    <s v="Office Supplies"/>
    <s v="Paper"/>
    <x v="1146"/>
    <x v="1644"/>
    <n v="5"/>
    <n v="0"/>
    <n v="114.9385"/>
  </r>
  <r>
    <n v="1936"/>
    <s v="CA-2017-101245"/>
    <x v="344"/>
    <d v="2017-12-03T00:00:00"/>
    <s v="Standard Class"/>
    <x v="352"/>
    <x v="352"/>
    <s v="Corporate"/>
    <s v="United States"/>
    <s v="San Francisco"/>
    <s v="California"/>
    <n v="94109"/>
    <s v="West"/>
    <x v="1196"/>
    <s v="Technology"/>
    <s v="Accessories"/>
    <x v="1181"/>
    <x v="1645"/>
    <n v="8"/>
    <n v="0"/>
    <n v="59.817599999999999"/>
  </r>
  <r>
    <n v="1937"/>
    <s v="CA-2015-141768"/>
    <x v="442"/>
    <d v="2015-05-27T00:00:00"/>
    <s v="Second Class"/>
    <x v="472"/>
    <x v="472"/>
    <s v="Home Office"/>
    <s v="United States"/>
    <s v="San Francisco"/>
    <s v="California"/>
    <n v="94109"/>
    <s v="West"/>
    <x v="875"/>
    <s v="Furniture"/>
    <s v="Furnishings"/>
    <x v="869"/>
    <x v="1646"/>
    <n v="3"/>
    <n v="0"/>
    <n v="4.8609"/>
  </r>
  <r>
    <n v="1938"/>
    <s v="CA-2016-112109"/>
    <x v="630"/>
    <d v="2016-07-12T00:00:00"/>
    <s v="Standard Class"/>
    <x v="555"/>
    <x v="555"/>
    <s v="Consumer"/>
    <s v="United States"/>
    <s v="Broomfield"/>
    <s v="Colorado"/>
    <n v="80020"/>
    <s v="West"/>
    <x v="1197"/>
    <s v="Office Supplies"/>
    <s v="Binders"/>
    <x v="1182"/>
    <x v="1647"/>
    <n v="2"/>
    <n v="0.7"/>
    <n v="-13.311999999999999"/>
  </r>
  <r>
    <n v="1939"/>
    <s v="CA-2016-112109"/>
    <x v="630"/>
    <d v="2016-07-12T00:00:00"/>
    <s v="Standard Class"/>
    <x v="555"/>
    <x v="555"/>
    <s v="Consumer"/>
    <s v="United States"/>
    <s v="Broomfield"/>
    <s v="Colorado"/>
    <n v="80020"/>
    <s v="West"/>
    <x v="1198"/>
    <s v="Office Supplies"/>
    <s v="Storage"/>
    <x v="1183"/>
    <x v="1383"/>
    <n v="7"/>
    <n v="0.2"/>
    <n v="-1.2558"/>
  </r>
  <r>
    <n v="1940"/>
    <s v="CA-2016-112109"/>
    <x v="630"/>
    <d v="2016-07-12T00:00:00"/>
    <s v="Standard Class"/>
    <x v="555"/>
    <x v="555"/>
    <s v="Consumer"/>
    <s v="United States"/>
    <s v="Broomfield"/>
    <s v="Colorado"/>
    <n v="80020"/>
    <s v="West"/>
    <x v="24"/>
    <s v="Office Supplies"/>
    <s v="Binders"/>
    <x v="24"/>
    <x v="1648"/>
    <n v="4"/>
    <n v="0.7"/>
    <n v="-6.1151999999999997"/>
  </r>
  <r>
    <n v="1941"/>
    <s v="CA-2016-112109"/>
    <x v="630"/>
    <d v="2016-07-12T00:00:00"/>
    <s v="Standard Class"/>
    <x v="555"/>
    <x v="555"/>
    <s v="Consumer"/>
    <s v="United States"/>
    <s v="Broomfield"/>
    <s v="Colorado"/>
    <n v="80020"/>
    <s v="West"/>
    <x v="157"/>
    <s v="Furniture"/>
    <s v="Chairs"/>
    <x v="158"/>
    <x v="1649"/>
    <n v="3"/>
    <n v="0.2"/>
    <n v="74.573999999999998"/>
  </r>
  <r>
    <n v="1942"/>
    <s v="CA-2017-144064"/>
    <x v="635"/>
    <d v="2017-09-01T00:00:00"/>
    <s v="First Class"/>
    <x v="434"/>
    <x v="434"/>
    <s v="Corporate"/>
    <s v="United States"/>
    <s v="Quincy"/>
    <s v="Illinois"/>
    <n v="62301"/>
    <s v="Central"/>
    <x v="198"/>
    <s v="Office Supplies"/>
    <s v="Labels"/>
    <x v="199"/>
    <x v="655"/>
    <n v="4"/>
    <n v="0.2"/>
    <n v="17.760000000000002"/>
  </r>
  <r>
    <n v="1943"/>
    <s v="CA-2017-144064"/>
    <x v="635"/>
    <d v="2017-09-01T00:00:00"/>
    <s v="First Class"/>
    <x v="434"/>
    <x v="434"/>
    <s v="Corporate"/>
    <s v="United States"/>
    <s v="Quincy"/>
    <s v="Illinois"/>
    <n v="62301"/>
    <s v="Central"/>
    <x v="456"/>
    <s v="Office Supplies"/>
    <s v="Storage"/>
    <x v="457"/>
    <x v="1180"/>
    <n v="2"/>
    <n v="0.2"/>
    <n v="2.4009999999999998"/>
  </r>
  <r>
    <n v="1944"/>
    <s v="CA-2017-144064"/>
    <x v="635"/>
    <d v="2017-09-01T00:00:00"/>
    <s v="First Class"/>
    <x v="434"/>
    <x v="434"/>
    <s v="Corporate"/>
    <s v="United States"/>
    <s v="Quincy"/>
    <s v="Illinois"/>
    <n v="62301"/>
    <s v="Central"/>
    <x v="751"/>
    <s v="Office Supplies"/>
    <s v="Binders"/>
    <x v="749"/>
    <x v="1650"/>
    <n v="9"/>
    <n v="0.8"/>
    <n v="-5.1840000000000002"/>
  </r>
  <r>
    <n v="1945"/>
    <s v="CA-2016-108581"/>
    <x v="23"/>
    <d v="2016-06-26T00:00:00"/>
    <s v="Standard Class"/>
    <x v="105"/>
    <x v="105"/>
    <s v="Corporate"/>
    <s v="United States"/>
    <s v="Carrollton"/>
    <s v="Texas"/>
    <n v="75007"/>
    <s v="Central"/>
    <x v="1016"/>
    <s v="Technology"/>
    <s v="Accessories"/>
    <x v="1007"/>
    <x v="1651"/>
    <n v="4"/>
    <n v="0.2"/>
    <n v="26.391200000000001"/>
  </r>
  <r>
    <n v="1946"/>
    <s v="CA-2016-108581"/>
    <x v="23"/>
    <d v="2016-06-26T00:00:00"/>
    <s v="Standard Class"/>
    <x v="105"/>
    <x v="105"/>
    <s v="Corporate"/>
    <s v="United States"/>
    <s v="Carrollton"/>
    <s v="Texas"/>
    <n v="75007"/>
    <s v="Central"/>
    <x v="1145"/>
    <s v="Office Supplies"/>
    <s v="Paper"/>
    <x v="1133"/>
    <x v="559"/>
    <n v="2"/>
    <n v="0.2"/>
    <n v="3.6288"/>
  </r>
  <r>
    <n v="1947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332"/>
    <s v="Office Supplies"/>
    <s v="Art"/>
    <x v="332"/>
    <x v="789"/>
    <n v="2"/>
    <n v="0"/>
    <n v="6.468"/>
  </r>
  <r>
    <n v="1948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1137"/>
    <s v="Furniture"/>
    <s v="Furnishings"/>
    <x v="1125"/>
    <x v="1034"/>
    <n v="2"/>
    <n v="0"/>
    <n v="3.4620000000000002"/>
  </r>
  <r>
    <n v="1949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411"/>
    <s v="Furniture"/>
    <s v="Tables"/>
    <x v="411"/>
    <x v="1652"/>
    <n v="1"/>
    <n v="0.4"/>
    <n v="-93.3262"/>
  </r>
  <r>
    <n v="1950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95"/>
    <s v="Office Supplies"/>
    <s v="Appliances"/>
    <x v="95"/>
    <x v="1653"/>
    <n v="1"/>
    <n v="0"/>
    <n v="3.7642000000000002"/>
  </r>
  <r>
    <n v="1951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925"/>
    <s v="Office Supplies"/>
    <s v="Binders"/>
    <x v="917"/>
    <x v="1654"/>
    <n v="8"/>
    <n v="0.2"/>
    <n v="8.9207999999999998"/>
  </r>
  <r>
    <n v="1952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781"/>
    <s v="Technology"/>
    <s v="Phones"/>
    <x v="780"/>
    <x v="925"/>
    <n v="3"/>
    <n v="0"/>
    <n v="57.411299999999997"/>
  </r>
  <r>
    <n v="1953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1042"/>
    <s v="Office Supplies"/>
    <s v="Labels"/>
    <x v="1031"/>
    <x v="1365"/>
    <n v="6"/>
    <n v="0"/>
    <n v="9.0719999999999992"/>
  </r>
  <r>
    <n v="1954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463"/>
    <s v="Furniture"/>
    <s v="Chairs"/>
    <x v="464"/>
    <x v="1655"/>
    <n v="5"/>
    <n v="0.1"/>
    <n v="213.73500000000001"/>
  </r>
  <r>
    <n v="1955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1199"/>
    <s v="Office Supplies"/>
    <s v="Art"/>
    <x v="1184"/>
    <x v="1656"/>
    <n v="3"/>
    <n v="0"/>
    <n v="2.214"/>
  </r>
  <r>
    <n v="1956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1200"/>
    <s v="Technology"/>
    <s v="Accessories"/>
    <x v="1185"/>
    <x v="1657"/>
    <n v="2"/>
    <n v="0"/>
    <n v="38.08"/>
  </r>
  <r>
    <n v="1957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201"/>
    <s v="Technology"/>
    <s v="Accessories"/>
    <x v="202"/>
    <x v="761"/>
    <n v="3"/>
    <n v="0"/>
    <n v="40.312800000000003"/>
  </r>
  <r>
    <n v="1958"/>
    <s v="CA-2017-157987"/>
    <x v="264"/>
    <d v="2017-09-06T00:00:00"/>
    <s v="Standard Class"/>
    <x v="556"/>
    <x v="556"/>
    <s v="Corporate"/>
    <s v="United States"/>
    <s v="New York City"/>
    <s v="New York"/>
    <n v="10009"/>
    <s v="East"/>
    <x v="1117"/>
    <s v="Office Supplies"/>
    <s v="Paper"/>
    <x v="1105"/>
    <x v="854"/>
    <n v="4"/>
    <n v="0"/>
    <n v="7.7039999999999997"/>
  </r>
  <r>
    <n v="1959"/>
    <s v="CA-2017-110905"/>
    <x v="18"/>
    <d v="2017-09-15T00:00:00"/>
    <s v="Second Class"/>
    <x v="355"/>
    <x v="355"/>
    <s v="Consumer"/>
    <s v="United States"/>
    <s v="Springfield"/>
    <s v="Missouri"/>
    <n v="65807"/>
    <s v="Central"/>
    <x v="806"/>
    <s v="Office Supplies"/>
    <s v="Binders"/>
    <x v="804"/>
    <x v="1658"/>
    <n v="3"/>
    <n v="0"/>
    <n v="7.7759999999999998"/>
  </r>
  <r>
    <n v="1960"/>
    <s v="CA-2017-110905"/>
    <x v="18"/>
    <d v="2017-09-15T00:00:00"/>
    <s v="Second Class"/>
    <x v="355"/>
    <x v="355"/>
    <s v="Consumer"/>
    <s v="United States"/>
    <s v="Springfield"/>
    <s v="Missouri"/>
    <n v="65807"/>
    <s v="Central"/>
    <x v="1201"/>
    <s v="Office Supplies"/>
    <s v="Appliances"/>
    <x v="1186"/>
    <x v="1659"/>
    <n v="3"/>
    <n v="0"/>
    <n v="14.6157"/>
  </r>
  <r>
    <n v="1961"/>
    <s v="CA-2017-110905"/>
    <x v="18"/>
    <d v="2017-09-15T00:00:00"/>
    <s v="Second Class"/>
    <x v="355"/>
    <x v="355"/>
    <s v="Consumer"/>
    <s v="United States"/>
    <s v="Springfield"/>
    <s v="Missouri"/>
    <n v="65807"/>
    <s v="Central"/>
    <x v="1089"/>
    <s v="Technology"/>
    <s v="Accessories"/>
    <x v="1079"/>
    <x v="1660"/>
    <n v="5"/>
    <n v="0"/>
    <n v="53.433"/>
  </r>
  <r>
    <n v="1962"/>
    <s v="CA-2017-110905"/>
    <x v="18"/>
    <d v="2017-09-15T00:00:00"/>
    <s v="Second Class"/>
    <x v="355"/>
    <x v="355"/>
    <s v="Consumer"/>
    <s v="United States"/>
    <s v="Springfield"/>
    <s v="Missouri"/>
    <n v="65807"/>
    <s v="Central"/>
    <x v="1202"/>
    <s v="Technology"/>
    <s v="Accessories"/>
    <x v="1187"/>
    <x v="1661"/>
    <n v="6"/>
    <n v="0"/>
    <n v="6.7679999999999998"/>
  </r>
  <r>
    <n v="1963"/>
    <s v="CA-2017-110905"/>
    <x v="18"/>
    <d v="2017-09-15T00:00:00"/>
    <s v="Second Class"/>
    <x v="355"/>
    <x v="355"/>
    <s v="Consumer"/>
    <s v="United States"/>
    <s v="Springfield"/>
    <s v="Missouri"/>
    <n v="65807"/>
    <s v="Central"/>
    <x v="1203"/>
    <s v="Office Supplies"/>
    <s v="Binders"/>
    <x v="1188"/>
    <x v="1662"/>
    <n v="3"/>
    <n v="0"/>
    <n v="6.5808"/>
  </r>
  <r>
    <n v="1964"/>
    <s v="CA-2017-110905"/>
    <x v="18"/>
    <d v="2017-09-15T00:00:00"/>
    <s v="Second Class"/>
    <x v="355"/>
    <x v="355"/>
    <s v="Consumer"/>
    <s v="United States"/>
    <s v="Springfield"/>
    <s v="Missouri"/>
    <n v="65807"/>
    <s v="Central"/>
    <x v="1025"/>
    <s v="Office Supplies"/>
    <s v="Paper"/>
    <x v="1016"/>
    <x v="1663"/>
    <n v="5"/>
    <n v="0"/>
    <n v="11.702999999999999"/>
  </r>
  <r>
    <n v="1965"/>
    <s v="CA-2017-110905"/>
    <x v="18"/>
    <d v="2017-09-15T00:00:00"/>
    <s v="Second Class"/>
    <x v="355"/>
    <x v="355"/>
    <s v="Consumer"/>
    <s v="United States"/>
    <s v="Springfield"/>
    <s v="Missouri"/>
    <n v="65807"/>
    <s v="Central"/>
    <x v="621"/>
    <s v="Office Supplies"/>
    <s v="Storage"/>
    <x v="621"/>
    <x v="1664"/>
    <n v="3"/>
    <n v="0"/>
    <n v="17.177399999999999"/>
  </r>
  <r>
    <n v="1966"/>
    <s v="CA-2017-110905"/>
    <x v="18"/>
    <d v="2017-09-15T00:00:00"/>
    <s v="Second Class"/>
    <x v="355"/>
    <x v="355"/>
    <s v="Consumer"/>
    <s v="United States"/>
    <s v="Springfield"/>
    <s v="Missouri"/>
    <n v="65807"/>
    <s v="Central"/>
    <x v="1204"/>
    <s v="Office Supplies"/>
    <s v="Appliances"/>
    <x v="1189"/>
    <x v="1665"/>
    <n v="2"/>
    <n v="0"/>
    <n v="7.2539999999999996"/>
  </r>
  <r>
    <n v="1967"/>
    <s v="CA-2017-165841"/>
    <x v="202"/>
    <d v="2017-12-28T00:00:00"/>
    <s v="Standard Class"/>
    <x v="203"/>
    <x v="203"/>
    <s v="Consumer"/>
    <s v="United States"/>
    <s v="Paterson"/>
    <s v="New Jersey"/>
    <n v="7501"/>
    <s v="East"/>
    <x v="539"/>
    <s v="Technology"/>
    <s v="Phones"/>
    <x v="539"/>
    <x v="1666"/>
    <n v="3"/>
    <n v="0"/>
    <n v="78.951599999999999"/>
  </r>
  <r>
    <n v="1968"/>
    <s v="CA-2017-165841"/>
    <x v="202"/>
    <d v="2017-12-28T00:00:00"/>
    <s v="Standard Class"/>
    <x v="203"/>
    <x v="203"/>
    <s v="Consumer"/>
    <s v="United States"/>
    <s v="Paterson"/>
    <s v="New Jersey"/>
    <n v="7501"/>
    <s v="East"/>
    <x v="1205"/>
    <s v="Office Supplies"/>
    <s v="Supplies"/>
    <x v="1190"/>
    <x v="1667"/>
    <n v="5"/>
    <n v="0"/>
    <n v="20.155000000000001"/>
  </r>
  <r>
    <n v="1969"/>
    <s v="CA-2017-165841"/>
    <x v="202"/>
    <d v="2017-12-28T00:00:00"/>
    <s v="Standard Class"/>
    <x v="203"/>
    <x v="203"/>
    <s v="Consumer"/>
    <s v="United States"/>
    <s v="Paterson"/>
    <s v="New Jersey"/>
    <n v="7501"/>
    <s v="East"/>
    <x v="162"/>
    <s v="Office Supplies"/>
    <s v="Paper"/>
    <x v="163"/>
    <x v="1668"/>
    <n v="3"/>
    <n v="0"/>
    <n v="79.891199999999998"/>
  </r>
  <r>
    <n v="1970"/>
    <s v="CA-2017-117485"/>
    <x v="397"/>
    <d v="2017-09-29T00:00:00"/>
    <s v="Standard Class"/>
    <x v="217"/>
    <x v="217"/>
    <s v="Consumer"/>
    <s v="United States"/>
    <s v="Tulsa"/>
    <s v="Oklahoma"/>
    <n v="74133"/>
    <s v="Central"/>
    <x v="171"/>
    <s v="Technology"/>
    <s v="Accessories"/>
    <x v="172"/>
    <x v="407"/>
    <n v="4"/>
    <n v="0"/>
    <n v="102.18600000000001"/>
  </r>
  <r>
    <n v="1971"/>
    <s v="CA-2017-140242"/>
    <x v="636"/>
    <d v="2017-05-11T00:00:00"/>
    <s v="Standard Class"/>
    <x v="529"/>
    <x v="529"/>
    <s v="Home Office"/>
    <s v="United States"/>
    <s v="Chicago"/>
    <s v="Illinois"/>
    <n v="60623"/>
    <s v="Central"/>
    <x v="1126"/>
    <s v="Office Supplies"/>
    <s v="Art"/>
    <x v="1114"/>
    <x v="1669"/>
    <n v="3"/>
    <n v="0.2"/>
    <n v="0.64080000000000004"/>
  </r>
  <r>
    <n v="1972"/>
    <s v="CA-2017-140242"/>
    <x v="636"/>
    <d v="2017-05-11T00:00:00"/>
    <s v="Standard Class"/>
    <x v="529"/>
    <x v="529"/>
    <s v="Home Office"/>
    <s v="United States"/>
    <s v="Chicago"/>
    <s v="Illinois"/>
    <n v="60623"/>
    <s v="Central"/>
    <x v="171"/>
    <s v="Technology"/>
    <s v="Accessories"/>
    <x v="172"/>
    <x v="177"/>
    <n v="7"/>
    <n v="0.2"/>
    <n v="76.639499999999998"/>
  </r>
  <r>
    <n v="1973"/>
    <s v="CA-2014-148950"/>
    <x v="637"/>
    <d v="2014-12-19T00:00:00"/>
    <s v="Standard Class"/>
    <x v="557"/>
    <x v="557"/>
    <s v="Consumer"/>
    <s v="United States"/>
    <s v="Chicago"/>
    <s v="Illinois"/>
    <n v="60610"/>
    <s v="Central"/>
    <x v="1206"/>
    <s v="Office Supplies"/>
    <s v="Binders"/>
    <x v="1191"/>
    <x v="1670"/>
    <n v="4"/>
    <n v="0.8"/>
    <n v="-8.6768000000000001"/>
  </r>
  <r>
    <n v="1974"/>
    <s v="CA-2014-148950"/>
    <x v="637"/>
    <d v="2014-12-19T00:00:00"/>
    <s v="Standard Class"/>
    <x v="557"/>
    <x v="557"/>
    <s v="Consumer"/>
    <s v="United States"/>
    <s v="Chicago"/>
    <s v="Illinois"/>
    <n v="60610"/>
    <s v="Central"/>
    <x v="804"/>
    <s v="Office Supplies"/>
    <s v="Fasteners"/>
    <x v="802"/>
    <x v="1671"/>
    <n v="2"/>
    <n v="0.2"/>
    <n v="0.47060000000000002"/>
  </r>
  <r>
    <n v="1975"/>
    <s v="CA-2014-148950"/>
    <x v="637"/>
    <d v="2014-12-19T00:00:00"/>
    <s v="Standard Class"/>
    <x v="557"/>
    <x v="557"/>
    <s v="Consumer"/>
    <s v="United States"/>
    <s v="Chicago"/>
    <s v="Illinois"/>
    <n v="60610"/>
    <s v="Central"/>
    <x v="1207"/>
    <s v="Technology"/>
    <s v="Accessories"/>
    <x v="1192"/>
    <x v="1672"/>
    <n v="3"/>
    <n v="0.2"/>
    <n v="-2.1884999999999999"/>
  </r>
  <r>
    <n v="1976"/>
    <s v="CA-2014-110408"/>
    <x v="638"/>
    <d v="2014-10-20T00:00:00"/>
    <s v="Second Class"/>
    <x v="127"/>
    <x v="127"/>
    <s v="Corporate"/>
    <s v="United States"/>
    <s v="Montgomery"/>
    <s v="Alabama"/>
    <n v="36116"/>
    <s v="South"/>
    <x v="196"/>
    <s v="Office Supplies"/>
    <s v="Storage"/>
    <x v="197"/>
    <x v="1673"/>
    <n v="3"/>
    <n v="0"/>
    <n v="11.0388"/>
  </r>
  <r>
    <n v="1977"/>
    <s v="CA-2014-110408"/>
    <x v="638"/>
    <d v="2014-10-20T00:00:00"/>
    <s v="Second Class"/>
    <x v="127"/>
    <x v="127"/>
    <s v="Corporate"/>
    <s v="United States"/>
    <s v="Montgomery"/>
    <s v="Alabama"/>
    <n v="36116"/>
    <s v="South"/>
    <x v="1208"/>
    <s v="Technology"/>
    <s v="Phones"/>
    <x v="1193"/>
    <x v="1674"/>
    <n v="5"/>
    <n v="0"/>
    <n v="362.68700000000001"/>
  </r>
  <r>
    <n v="1978"/>
    <s v="CA-2014-110408"/>
    <x v="638"/>
    <d v="2014-10-20T00:00:00"/>
    <s v="Second Class"/>
    <x v="127"/>
    <x v="127"/>
    <s v="Corporate"/>
    <s v="United States"/>
    <s v="Montgomery"/>
    <s v="Alabama"/>
    <n v="36116"/>
    <s v="South"/>
    <x v="1209"/>
    <s v="Furniture"/>
    <s v="Chairs"/>
    <x v="1194"/>
    <x v="1675"/>
    <n v="6"/>
    <n v="0"/>
    <n v="70.964399999999998"/>
  </r>
  <r>
    <n v="1979"/>
    <s v="CA-2015-109939"/>
    <x v="412"/>
    <d v="2015-05-12T00:00:00"/>
    <s v="Standard Class"/>
    <x v="211"/>
    <x v="211"/>
    <s v="Consumer"/>
    <s v="United States"/>
    <s v="Salem"/>
    <s v="Oregon"/>
    <n v="97301"/>
    <s v="West"/>
    <x v="1210"/>
    <s v="Office Supplies"/>
    <s v="Art"/>
    <x v="1195"/>
    <x v="791"/>
    <n v="2"/>
    <n v="0.2"/>
    <n v="0.59040000000000004"/>
  </r>
  <r>
    <n v="1980"/>
    <s v="CA-2016-112669"/>
    <x v="167"/>
    <d v="2016-04-14T00:00:00"/>
    <s v="Same Day"/>
    <x v="446"/>
    <x v="446"/>
    <s v="Consumer"/>
    <s v="United States"/>
    <s v="Glendale"/>
    <s v="Arizona"/>
    <n v="85301"/>
    <s v="West"/>
    <x v="284"/>
    <s v="Furniture"/>
    <s v="Chairs"/>
    <x v="284"/>
    <x v="1676"/>
    <n v="4"/>
    <n v="0.2"/>
    <n v="105.0228"/>
  </r>
  <r>
    <n v="1981"/>
    <s v="CA-2016-112669"/>
    <x v="167"/>
    <d v="2016-04-14T00:00:00"/>
    <s v="Same Day"/>
    <x v="446"/>
    <x v="446"/>
    <s v="Consumer"/>
    <s v="United States"/>
    <s v="Glendale"/>
    <s v="Arizona"/>
    <n v="85301"/>
    <s v="West"/>
    <x v="230"/>
    <s v="Office Supplies"/>
    <s v="Storage"/>
    <x v="231"/>
    <x v="1677"/>
    <n v="4"/>
    <n v="0.2"/>
    <n v="4.2976000000000001"/>
  </r>
  <r>
    <n v="1982"/>
    <s v="CA-2015-119592"/>
    <x v="639"/>
    <d v="2015-12-16T00:00:00"/>
    <s v="Second Class"/>
    <x v="152"/>
    <x v="152"/>
    <s v="Corporate"/>
    <s v="United States"/>
    <s v="Columbus"/>
    <s v="Georgia"/>
    <n v="31907"/>
    <s v="South"/>
    <x v="620"/>
    <s v="Office Supplies"/>
    <s v="Binders"/>
    <x v="620"/>
    <x v="1053"/>
    <n v="2"/>
    <n v="0"/>
    <n v="1.8048"/>
  </r>
  <r>
    <n v="1983"/>
    <s v="CA-2014-122749"/>
    <x v="640"/>
    <d v="2014-12-09T00:00:00"/>
    <s v="Standard Class"/>
    <x v="159"/>
    <x v="159"/>
    <s v="Consumer"/>
    <s v="United States"/>
    <s v="Oklahoma City"/>
    <s v="Oklahoma"/>
    <n v="73120"/>
    <s v="Central"/>
    <x v="1211"/>
    <s v="Technology"/>
    <s v="Phones"/>
    <x v="1196"/>
    <x v="1678"/>
    <n v="4"/>
    <n v="0"/>
    <n v="134.3888"/>
  </r>
  <r>
    <n v="1984"/>
    <s v="CA-2014-164721"/>
    <x v="641"/>
    <d v="2014-11-27T00:00:00"/>
    <s v="Second Class"/>
    <x v="429"/>
    <x v="429"/>
    <s v="Corporate"/>
    <s v="United States"/>
    <s v="Brentwood"/>
    <s v="California"/>
    <n v="94513"/>
    <s v="West"/>
    <x v="650"/>
    <s v="Office Supplies"/>
    <s v="Appliances"/>
    <x v="650"/>
    <x v="1679"/>
    <n v="6"/>
    <n v="0"/>
    <n v="93.055199999999999"/>
  </r>
  <r>
    <n v="1985"/>
    <s v="CA-2014-164721"/>
    <x v="641"/>
    <d v="2014-11-27T00:00:00"/>
    <s v="Second Class"/>
    <x v="429"/>
    <x v="429"/>
    <s v="Corporate"/>
    <s v="United States"/>
    <s v="Brentwood"/>
    <s v="California"/>
    <n v="94513"/>
    <s v="West"/>
    <x v="740"/>
    <s v="Furniture"/>
    <s v="Furnishings"/>
    <x v="222"/>
    <x v="1680"/>
    <n v="3"/>
    <n v="0"/>
    <n v="10.507199999999999"/>
  </r>
  <r>
    <n v="1986"/>
    <s v="CA-2014-164721"/>
    <x v="641"/>
    <d v="2014-11-27T00:00:00"/>
    <s v="Second Class"/>
    <x v="429"/>
    <x v="429"/>
    <s v="Corporate"/>
    <s v="United States"/>
    <s v="Brentwood"/>
    <s v="California"/>
    <n v="94513"/>
    <s v="West"/>
    <x v="1070"/>
    <s v="Office Supplies"/>
    <s v="Paper"/>
    <x v="1059"/>
    <x v="1681"/>
    <n v="4"/>
    <n v="0"/>
    <n v="12.3096"/>
  </r>
  <r>
    <n v="1987"/>
    <s v="CA-2016-147417"/>
    <x v="197"/>
    <d v="2016-07-27T00:00:00"/>
    <s v="First Class"/>
    <x v="558"/>
    <x v="558"/>
    <s v="Consumer"/>
    <s v="United States"/>
    <s v="Columbus"/>
    <s v="Ohio"/>
    <n v="43229"/>
    <s v="East"/>
    <x v="306"/>
    <s v="Technology"/>
    <s v="Copiers"/>
    <x v="306"/>
    <x v="1682"/>
    <n v="4"/>
    <n v="0.4"/>
    <n v="191.99680000000001"/>
  </r>
  <r>
    <n v="1988"/>
    <s v="CA-2015-127509"/>
    <x v="529"/>
    <d v="2015-11-13T00:00:00"/>
    <s v="Standard Class"/>
    <x v="548"/>
    <x v="548"/>
    <s v="Consumer"/>
    <s v="United States"/>
    <s v="Springfield"/>
    <s v="Missouri"/>
    <n v="65807"/>
    <s v="Central"/>
    <x v="1212"/>
    <s v="Office Supplies"/>
    <s v="Binders"/>
    <x v="1197"/>
    <x v="1683"/>
    <n v="3"/>
    <n v="0"/>
    <n v="7.9211999999999998"/>
  </r>
  <r>
    <n v="1989"/>
    <s v="CA-2015-127509"/>
    <x v="529"/>
    <d v="2015-11-13T00:00:00"/>
    <s v="Standard Class"/>
    <x v="548"/>
    <x v="548"/>
    <s v="Consumer"/>
    <s v="United States"/>
    <s v="Springfield"/>
    <s v="Missouri"/>
    <n v="65807"/>
    <s v="Central"/>
    <x v="1213"/>
    <s v="Furniture"/>
    <s v="Tables"/>
    <x v="1198"/>
    <x v="1684"/>
    <n v="7"/>
    <n v="0"/>
    <n v="215.1198"/>
  </r>
  <r>
    <n v="1990"/>
    <s v="CA-2015-127509"/>
    <x v="529"/>
    <d v="2015-11-13T00:00:00"/>
    <s v="Standard Class"/>
    <x v="548"/>
    <x v="548"/>
    <s v="Consumer"/>
    <s v="United States"/>
    <s v="Springfield"/>
    <s v="Missouri"/>
    <n v="65807"/>
    <s v="Central"/>
    <x v="1214"/>
    <s v="Office Supplies"/>
    <s v="Envelopes"/>
    <x v="753"/>
    <x v="1685"/>
    <n v="3"/>
    <n v="0"/>
    <n v="12.323399999999999"/>
  </r>
  <r>
    <n v="1991"/>
    <s v="CA-2015-127509"/>
    <x v="529"/>
    <d v="2015-11-13T00:00:00"/>
    <s v="Standard Class"/>
    <x v="548"/>
    <x v="548"/>
    <s v="Consumer"/>
    <s v="United States"/>
    <s v="Springfield"/>
    <s v="Missouri"/>
    <n v="65807"/>
    <s v="Central"/>
    <x v="1215"/>
    <s v="Office Supplies"/>
    <s v="Paper"/>
    <x v="1199"/>
    <x v="1686"/>
    <n v="3"/>
    <n v="0"/>
    <n v="8.4966000000000008"/>
  </r>
  <r>
    <n v="1992"/>
    <s v="CA-2017-111374"/>
    <x v="642"/>
    <d v="2017-02-28T00:00:00"/>
    <s v="Standard Class"/>
    <x v="558"/>
    <x v="558"/>
    <s v="Consumer"/>
    <s v="United States"/>
    <s v="Philadelphia"/>
    <s v="Pennsylvania"/>
    <n v="19134"/>
    <s v="East"/>
    <x v="925"/>
    <s v="Office Supplies"/>
    <s v="Binders"/>
    <x v="917"/>
    <x v="1687"/>
    <n v="4"/>
    <n v="0.7"/>
    <n v="-3.7995999999999999"/>
  </r>
  <r>
    <n v="1993"/>
    <s v="CA-2017-133648"/>
    <x v="643"/>
    <d v="2017-07-02T00:00:00"/>
    <s v="Standard Class"/>
    <x v="529"/>
    <x v="529"/>
    <s v="Home Office"/>
    <s v="United States"/>
    <s v="Springfield"/>
    <s v="Oregon"/>
    <n v="97477"/>
    <s v="West"/>
    <x v="429"/>
    <s v="Office Supplies"/>
    <s v="Labels"/>
    <x v="429"/>
    <x v="1688"/>
    <n v="6"/>
    <n v="0.2"/>
    <n v="26.64"/>
  </r>
  <r>
    <n v="1994"/>
    <s v="CA-2017-133648"/>
    <x v="643"/>
    <d v="2017-07-02T00:00:00"/>
    <s v="Standard Class"/>
    <x v="529"/>
    <x v="529"/>
    <s v="Home Office"/>
    <s v="United States"/>
    <s v="Springfield"/>
    <s v="Oregon"/>
    <n v="97477"/>
    <s v="West"/>
    <x v="1216"/>
    <s v="Office Supplies"/>
    <s v="Art"/>
    <x v="1200"/>
    <x v="752"/>
    <n v="2"/>
    <n v="0.2"/>
    <n v="0.73480000000000001"/>
  </r>
  <r>
    <n v="1995"/>
    <s v="CA-2017-133648"/>
    <x v="643"/>
    <d v="2017-07-02T00:00:00"/>
    <s v="Standard Class"/>
    <x v="529"/>
    <x v="529"/>
    <s v="Home Office"/>
    <s v="United States"/>
    <s v="Springfield"/>
    <s v="Oregon"/>
    <n v="97477"/>
    <s v="West"/>
    <x v="1217"/>
    <s v="Office Supplies"/>
    <s v="Fasteners"/>
    <x v="1201"/>
    <x v="1689"/>
    <n v="3"/>
    <n v="0.2"/>
    <n v="-2.1194999999999999"/>
  </r>
  <r>
    <n v="1996"/>
    <s v="US-2017-147221"/>
    <x v="574"/>
    <d v="2017-12-04T00:00:00"/>
    <s v="Second Class"/>
    <x v="559"/>
    <x v="559"/>
    <s v="Consumer"/>
    <s v="United States"/>
    <s v="Houston"/>
    <s v="Texas"/>
    <n v="77036"/>
    <s v="Central"/>
    <x v="1218"/>
    <s v="Office Supplies"/>
    <s v="Appliances"/>
    <x v="1202"/>
    <x v="1690"/>
    <n v="5"/>
    <n v="0.8"/>
    <n v="-766.01199999999994"/>
  </r>
  <r>
    <n v="1997"/>
    <s v="US-2017-147221"/>
    <x v="574"/>
    <d v="2017-12-04T00:00:00"/>
    <s v="Second Class"/>
    <x v="559"/>
    <x v="559"/>
    <s v="Consumer"/>
    <s v="United States"/>
    <s v="Houston"/>
    <s v="Texas"/>
    <n v="77036"/>
    <s v="Central"/>
    <x v="493"/>
    <s v="Furniture"/>
    <s v="Furnishings"/>
    <x v="493"/>
    <x v="1691"/>
    <n v="4"/>
    <n v="0.6"/>
    <n v="-3.7195999999999998"/>
  </r>
  <r>
    <n v="1998"/>
    <s v="CA-2014-131905"/>
    <x v="644"/>
    <d v="2014-02-09T00:00:00"/>
    <s v="First Class"/>
    <x v="540"/>
    <x v="540"/>
    <s v="Corporate"/>
    <s v="United States"/>
    <s v="Chesapeake"/>
    <s v="Virginia"/>
    <n v="23320"/>
    <s v="South"/>
    <x v="547"/>
    <s v="Office Supplies"/>
    <s v="Labels"/>
    <x v="547"/>
    <x v="1692"/>
    <n v="4"/>
    <n v="0"/>
    <n v="7.2"/>
  </r>
  <r>
    <n v="1999"/>
    <s v="CA-2014-131905"/>
    <x v="644"/>
    <d v="2014-02-09T00:00:00"/>
    <s v="First Class"/>
    <x v="540"/>
    <x v="540"/>
    <s v="Corporate"/>
    <s v="United States"/>
    <s v="Chesapeake"/>
    <s v="Virginia"/>
    <n v="23320"/>
    <s v="South"/>
    <x v="297"/>
    <s v="Technology"/>
    <s v="Phones"/>
    <x v="297"/>
    <x v="1693"/>
    <n v="1"/>
    <n v="0"/>
    <n v="42.018599999999999"/>
  </r>
  <r>
    <n v="2000"/>
    <s v="CA-2014-131905"/>
    <x v="644"/>
    <d v="2014-02-09T00:00:00"/>
    <s v="First Class"/>
    <x v="540"/>
    <x v="540"/>
    <s v="Corporate"/>
    <s v="United States"/>
    <s v="Chesapeake"/>
    <s v="Virginia"/>
    <n v="23320"/>
    <s v="South"/>
    <x v="1129"/>
    <s v="Technology"/>
    <s v="Phones"/>
    <x v="1117"/>
    <x v="1694"/>
    <n v="5"/>
    <n v="0"/>
    <n v="42.035499999999999"/>
  </r>
  <r>
    <n v="2001"/>
    <s v="CA-2017-166128"/>
    <x v="645"/>
    <d v="2017-04-18T00:00:00"/>
    <s v="Standard Class"/>
    <x v="560"/>
    <x v="560"/>
    <s v="Consumer"/>
    <s v="United States"/>
    <s v="Pasadena"/>
    <s v="California"/>
    <n v="91104"/>
    <s v="West"/>
    <x v="97"/>
    <s v="Technology"/>
    <s v="Accessories"/>
    <x v="97"/>
    <x v="1695"/>
    <n v="5"/>
    <n v="0"/>
    <n v="21.994499999999999"/>
  </r>
  <r>
    <n v="2002"/>
    <s v="CA-2017-166128"/>
    <x v="645"/>
    <d v="2017-04-18T00:00:00"/>
    <s v="Standard Class"/>
    <x v="560"/>
    <x v="560"/>
    <s v="Consumer"/>
    <s v="United States"/>
    <s v="Pasadena"/>
    <s v="California"/>
    <n v="91104"/>
    <s v="West"/>
    <x v="1054"/>
    <s v="Office Supplies"/>
    <s v="Art"/>
    <x v="1043"/>
    <x v="1075"/>
    <n v="7"/>
    <n v="0"/>
    <n v="14.2324"/>
  </r>
  <r>
    <n v="2003"/>
    <s v="CA-2017-163510"/>
    <x v="53"/>
    <d v="2017-12-28T00:00:00"/>
    <s v="Second Class"/>
    <x v="527"/>
    <x v="527"/>
    <s v="Consumer"/>
    <s v="United States"/>
    <s v="Louisville"/>
    <s v="Kentucky"/>
    <n v="40214"/>
    <s v="South"/>
    <x v="911"/>
    <s v="Office Supplies"/>
    <s v="Storage"/>
    <x v="903"/>
    <x v="1429"/>
    <n v="3"/>
    <n v="0"/>
    <n v="9.5939999999999994"/>
  </r>
  <r>
    <n v="2004"/>
    <s v="CA-2017-163510"/>
    <x v="53"/>
    <d v="2017-12-28T00:00:00"/>
    <s v="Second Class"/>
    <x v="527"/>
    <x v="527"/>
    <s v="Consumer"/>
    <s v="United States"/>
    <s v="Louisville"/>
    <s v="Kentucky"/>
    <n v="40214"/>
    <s v="South"/>
    <x v="64"/>
    <s v="Furniture"/>
    <s v="Chairs"/>
    <x v="64"/>
    <x v="1696"/>
    <n v="5"/>
    <n v="0"/>
    <n v="76.112499999999997"/>
  </r>
  <r>
    <n v="2005"/>
    <s v="US-2017-143028"/>
    <x v="645"/>
    <d v="2017-04-18T00:00:00"/>
    <s v="Standard Class"/>
    <x v="337"/>
    <x v="337"/>
    <s v="Home Office"/>
    <s v="United States"/>
    <s v="Lubbock"/>
    <s v="Texas"/>
    <n v="79424"/>
    <s v="Central"/>
    <x v="92"/>
    <s v="Office Supplies"/>
    <s v="Binders"/>
    <x v="92"/>
    <x v="520"/>
    <n v="3"/>
    <n v="0.8"/>
    <n v="-17.045999999999999"/>
  </r>
  <r>
    <n v="2006"/>
    <s v="CA-2014-111150"/>
    <x v="520"/>
    <d v="2015-01-04T00:00:00"/>
    <s v="Standard Class"/>
    <x v="338"/>
    <x v="338"/>
    <s v="Corporate"/>
    <s v="United States"/>
    <s v="Columbia"/>
    <s v="Missouri"/>
    <n v="65203"/>
    <s v="Central"/>
    <x v="753"/>
    <s v="Office Supplies"/>
    <s v="Art"/>
    <x v="751"/>
    <x v="1697"/>
    <n v="7"/>
    <n v="0"/>
    <n v="11.575200000000001"/>
  </r>
  <r>
    <n v="2007"/>
    <s v="CA-2014-111150"/>
    <x v="520"/>
    <d v="2015-01-04T00:00:00"/>
    <s v="Standard Class"/>
    <x v="338"/>
    <x v="338"/>
    <s v="Corporate"/>
    <s v="United States"/>
    <s v="Columbia"/>
    <s v="Missouri"/>
    <n v="65203"/>
    <s v="Central"/>
    <x v="234"/>
    <s v="Technology"/>
    <s v="Accessories"/>
    <x v="235"/>
    <x v="1698"/>
    <n v="7"/>
    <n v="0"/>
    <n v="16.1602"/>
  </r>
  <r>
    <n v="2008"/>
    <s v="CA-2017-165386"/>
    <x v="646"/>
    <d v="2017-08-04T00:00:00"/>
    <s v="First Class"/>
    <x v="496"/>
    <x v="496"/>
    <s v="Consumer"/>
    <s v="United States"/>
    <s v="Chicago"/>
    <s v="Illinois"/>
    <n v="60623"/>
    <s v="Central"/>
    <x v="1219"/>
    <s v="Furniture"/>
    <s v="Bookcases"/>
    <x v="1203"/>
    <x v="1699"/>
    <n v="2"/>
    <n v="0.3"/>
    <n v="-36.674399999999999"/>
  </r>
  <r>
    <n v="2009"/>
    <s v="CA-2014-116407"/>
    <x v="647"/>
    <d v="2014-11-21T00:00:00"/>
    <s v="Standard Class"/>
    <x v="440"/>
    <x v="440"/>
    <s v="Consumer"/>
    <s v="United States"/>
    <s v="Johnson City"/>
    <s v="Tennessee"/>
    <n v="37604"/>
    <s v="South"/>
    <x v="1039"/>
    <s v="Office Supplies"/>
    <s v="Art"/>
    <x v="1029"/>
    <x v="1700"/>
    <n v="3"/>
    <n v="0.2"/>
    <n v="0.47520000000000001"/>
  </r>
  <r>
    <n v="2010"/>
    <s v="CA-2014-116407"/>
    <x v="647"/>
    <d v="2014-11-21T00:00:00"/>
    <s v="Standard Class"/>
    <x v="440"/>
    <x v="440"/>
    <s v="Consumer"/>
    <s v="United States"/>
    <s v="Johnson City"/>
    <s v="Tennessee"/>
    <n v="37604"/>
    <s v="South"/>
    <x v="77"/>
    <s v="Office Supplies"/>
    <s v="Appliances"/>
    <x v="77"/>
    <x v="1701"/>
    <n v="2"/>
    <n v="0.2"/>
    <n v="29.142399999999999"/>
  </r>
  <r>
    <n v="2011"/>
    <s v="CA-2014-116407"/>
    <x v="647"/>
    <d v="2014-11-21T00:00:00"/>
    <s v="Standard Class"/>
    <x v="440"/>
    <x v="440"/>
    <s v="Consumer"/>
    <s v="United States"/>
    <s v="Johnson City"/>
    <s v="Tennessee"/>
    <n v="37604"/>
    <s v="South"/>
    <x v="565"/>
    <s v="Office Supplies"/>
    <s v="Paper"/>
    <x v="565"/>
    <x v="1702"/>
    <n v="4"/>
    <n v="0.2"/>
    <n v="7.78"/>
  </r>
  <r>
    <n v="2012"/>
    <s v="CA-2015-155761"/>
    <x v="555"/>
    <d v="2015-12-11T00:00:00"/>
    <s v="Same Day"/>
    <x v="561"/>
    <x v="561"/>
    <s v="Consumer"/>
    <s v="United States"/>
    <s v="Houston"/>
    <s v="Texas"/>
    <n v="77041"/>
    <s v="Central"/>
    <x v="590"/>
    <s v="Technology"/>
    <s v="Accessories"/>
    <x v="590"/>
    <x v="1290"/>
    <n v="2"/>
    <n v="0.2"/>
    <n v="35.996400000000001"/>
  </r>
  <r>
    <n v="2013"/>
    <s v="CA-2015-155761"/>
    <x v="555"/>
    <d v="2015-12-11T00:00:00"/>
    <s v="Same Day"/>
    <x v="561"/>
    <x v="561"/>
    <s v="Consumer"/>
    <s v="United States"/>
    <s v="Houston"/>
    <s v="Texas"/>
    <n v="77041"/>
    <s v="Central"/>
    <x v="1220"/>
    <s v="Office Supplies"/>
    <s v="Storage"/>
    <x v="1204"/>
    <x v="1703"/>
    <n v="3"/>
    <n v="0.2"/>
    <n v="4.6344000000000003"/>
  </r>
  <r>
    <n v="2014"/>
    <s v="CA-2016-145905"/>
    <x v="31"/>
    <d v="2016-09-23T00:00:00"/>
    <s v="Standard Class"/>
    <x v="562"/>
    <x v="562"/>
    <s v="Consumer"/>
    <s v="United States"/>
    <s v="Auburn"/>
    <s v="Alabama"/>
    <n v="36830"/>
    <s v="South"/>
    <x v="1131"/>
    <s v="Furniture"/>
    <s v="Chairs"/>
    <x v="1119"/>
    <x v="1704"/>
    <n v="1"/>
    <n v="0"/>
    <n v="84.235200000000006"/>
  </r>
  <r>
    <n v="2015"/>
    <s v="CA-2016-145905"/>
    <x v="31"/>
    <d v="2016-09-23T00:00:00"/>
    <s v="Standard Class"/>
    <x v="562"/>
    <x v="562"/>
    <s v="Consumer"/>
    <s v="United States"/>
    <s v="Auburn"/>
    <s v="Alabama"/>
    <n v="36830"/>
    <s v="South"/>
    <x v="1221"/>
    <s v="Office Supplies"/>
    <s v="Paper"/>
    <x v="1205"/>
    <x v="1705"/>
    <n v="2"/>
    <n v="0"/>
    <n v="6.0167999999999999"/>
  </r>
  <r>
    <n v="2016"/>
    <s v="CA-2016-145905"/>
    <x v="31"/>
    <d v="2016-09-23T00:00:00"/>
    <s v="Standard Class"/>
    <x v="562"/>
    <x v="562"/>
    <s v="Consumer"/>
    <s v="United States"/>
    <s v="Auburn"/>
    <s v="Alabama"/>
    <n v="36830"/>
    <s v="South"/>
    <x v="906"/>
    <s v="Office Supplies"/>
    <s v="Storage"/>
    <x v="898"/>
    <x v="1706"/>
    <n v="4"/>
    <n v="0"/>
    <n v="117.0104"/>
  </r>
  <r>
    <n v="2017"/>
    <s v="CA-2015-113110"/>
    <x v="531"/>
    <d v="2015-03-23T00:00:00"/>
    <s v="Standard Class"/>
    <x v="318"/>
    <x v="318"/>
    <s v="Consumer"/>
    <s v="United States"/>
    <s v="San Bernardino"/>
    <s v="California"/>
    <n v="92404"/>
    <s v="West"/>
    <x v="1045"/>
    <s v="Office Supplies"/>
    <s v="Binders"/>
    <x v="1034"/>
    <x v="679"/>
    <n v="2"/>
    <n v="0.2"/>
    <n v="6.3684000000000003"/>
  </r>
  <r>
    <n v="2018"/>
    <s v="CA-2015-113110"/>
    <x v="531"/>
    <d v="2015-03-23T00:00:00"/>
    <s v="Standard Class"/>
    <x v="318"/>
    <x v="318"/>
    <s v="Consumer"/>
    <s v="United States"/>
    <s v="San Bernardino"/>
    <s v="California"/>
    <n v="92404"/>
    <s v="West"/>
    <x v="2"/>
    <s v="Office Supplies"/>
    <s v="Labels"/>
    <x v="2"/>
    <x v="2"/>
    <n v="2"/>
    <n v="0"/>
    <n v="6.8714000000000004"/>
  </r>
  <r>
    <n v="2019"/>
    <s v="CA-2015-113110"/>
    <x v="531"/>
    <d v="2015-03-23T00:00:00"/>
    <s v="Standard Class"/>
    <x v="318"/>
    <x v="318"/>
    <s v="Consumer"/>
    <s v="United States"/>
    <s v="San Bernardino"/>
    <s v="California"/>
    <n v="92404"/>
    <s v="West"/>
    <x v="1059"/>
    <s v="Office Supplies"/>
    <s v="Supplies"/>
    <x v="1048"/>
    <x v="1707"/>
    <n v="4"/>
    <n v="0"/>
    <n v="8.6736000000000004"/>
  </r>
  <r>
    <n v="2020"/>
    <s v="CA-2015-113110"/>
    <x v="531"/>
    <d v="2015-03-23T00:00:00"/>
    <s v="Standard Class"/>
    <x v="318"/>
    <x v="318"/>
    <s v="Consumer"/>
    <s v="United States"/>
    <s v="San Bernardino"/>
    <s v="California"/>
    <n v="92404"/>
    <s v="West"/>
    <x v="186"/>
    <s v="Office Supplies"/>
    <s v="Paper"/>
    <x v="187"/>
    <x v="1708"/>
    <n v="6"/>
    <n v="0"/>
    <n v="19.668600000000001"/>
  </r>
  <r>
    <n v="2021"/>
    <s v="CA-2016-168354"/>
    <x v="251"/>
    <d v="2016-09-21T00:00:00"/>
    <s v="First Class"/>
    <x v="563"/>
    <x v="563"/>
    <s v="Home Office"/>
    <s v="United States"/>
    <s v="Providence"/>
    <s v="Rhode Island"/>
    <n v="2908"/>
    <s v="East"/>
    <x v="518"/>
    <s v="Office Supplies"/>
    <s v="Storage"/>
    <x v="518"/>
    <x v="1709"/>
    <n v="9"/>
    <n v="0"/>
    <n v="481.86900000000003"/>
  </r>
  <r>
    <n v="2022"/>
    <s v="CA-2016-168354"/>
    <x v="251"/>
    <d v="2016-09-21T00:00:00"/>
    <s v="First Class"/>
    <x v="563"/>
    <x v="563"/>
    <s v="Home Office"/>
    <s v="United States"/>
    <s v="Providence"/>
    <s v="Rhode Island"/>
    <n v="2908"/>
    <s v="East"/>
    <x v="126"/>
    <s v="Office Supplies"/>
    <s v="Paper"/>
    <x v="562"/>
    <x v="339"/>
    <n v="3"/>
    <n v="0"/>
    <n v="7.6680000000000001"/>
  </r>
  <r>
    <n v="2023"/>
    <s v="CA-2016-168354"/>
    <x v="251"/>
    <d v="2016-09-21T00:00:00"/>
    <s v="First Class"/>
    <x v="563"/>
    <x v="563"/>
    <s v="Home Office"/>
    <s v="United States"/>
    <s v="Providence"/>
    <s v="Rhode Island"/>
    <n v="2908"/>
    <s v="East"/>
    <x v="729"/>
    <s v="Office Supplies"/>
    <s v="Binders"/>
    <x v="728"/>
    <x v="1710"/>
    <n v="3"/>
    <n v="0"/>
    <n v="23.7744"/>
  </r>
  <r>
    <n v="2024"/>
    <s v="CA-2016-168354"/>
    <x v="251"/>
    <d v="2016-09-21T00:00:00"/>
    <s v="First Class"/>
    <x v="563"/>
    <x v="563"/>
    <s v="Home Office"/>
    <s v="United States"/>
    <s v="Providence"/>
    <s v="Rhode Island"/>
    <n v="2908"/>
    <s v="East"/>
    <x v="635"/>
    <s v="Furniture"/>
    <s v="Chairs"/>
    <x v="635"/>
    <x v="1711"/>
    <n v="4"/>
    <n v="0"/>
    <n v="244.24959999999999"/>
  </r>
  <r>
    <n v="2025"/>
    <s v="US-2017-111241"/>
    <x v="648"/>
    <d v="2017-08-22T00:00:00"/>
    <s v="Second Class"/>
    <x v="421"/>
    <x v="421"/>
    <s v="Consumer"/>
    <s v="United States"/>
    <s v="Fresno"/>
    <s v="California"/>
    <n v="93727"/>
    <s v="West"/>
    <x v="979"/>
    <s v="Office Supplies"/>
    <s v="Binders"/>
    <x v="972"/>
    <x v="1712"/>
    <n v="5"/>
    <n v="0.2"/>
    <n v="77.713999999999999"/>
  </r>
  <r>
    <n v="2026"/>
    <s v="CA-2015-114237"/>
    <x v="649"/>
    <d v="2015-03-15T00:00:00"/>
    <s v="First Class"/>
    <x v="507"/>
    <x v="507"/>
    <s v="Consumer"/>
    <s v="United States"/>
    <s v="Seattle"/>
    <s v="Washington"/>
    <n v="98103"/>
    <s v="West"/>
    <x v="631"/>
    <s v="Furniture"/>
    <s v="Bookcases"/>
    <x v="631"/>
    <x v="1713"/>
    <n v="2"/>
    <n v="0"/>
    <n v="39.748800000000003"/>
  </r>
  <r>
    <n v="2027"/>
    <s v="CA-2016-113516"/>
    <x v="162"/>
    <d v="2016-09-10T00:00:00"/>
    <s v="Second Class"/>
    <x v="91"/>
    <x v="91"/>
    <s v="Home Office"/>
    <s v="United States"/>
    <s v="Lancaster"/>
    <s v="California"/>
    <n v="93534"/>
    <s v="West"/>
    <x v="340"/>
    <s v="Office Supplies"/>
    <s v="Binders"/>
    <x v="340"/>
    <x v="1714"/>
    <n v="2"/>
    <n v="0.2"/>
    <n v="11.558400000000001"/>
  </r>
  <r>
    <n v="2028"/>
    <s v="CA-2016-113516"/>
    <x v="162"/>
    <d v="2016-09-10T00:00:00"/>
    <s v="Second Class"/>
    <x v="91"/>
    <x v="91"/>
    <s v="Home Office"/>
    <s v="United States"/>
    <s v="Lancaster"/>
    <s v="California"/>
    <n v="93534"/>
    <s v="West"/>
    <x v="542"/>
    <s v="Office Supplies"/>
    <s v="Binders"/>
    <x v="542"/>
    <x v="1715"/>
    <n v="4"/>
    <n v="0.2"/>
    <n v="23.497599999999998"/>
  </r>
  <r>
    <n v="2029"/>
    <s v="CA-2015-117961"/>
    <x v="650"/>
    <d v="2015-11-30T00:00:00"/>
    <s v="Standard Class"/>
    <x v="323"/>
    <x v="323"/>
    <s v="Corporate"/>
    <s v="United States"/>
    <s v="Leominster"/>
    <s v="Massachusetts"/>
    <n v="1453"/>
    <s v="East"/>
    <x v="185"/>
    <s v="Office Supplies"/>
    <s v="Binders"/>
    <x v="186"/>
    <x v="1646"/>
    <n v="3"/>
    <n v="0"/>
    <n v="6.9230999999999998"/>
  </r>
  <r>
    <n v="2030"/>
    <s v="CA-2015-117961"/>
    <x v="650"/>
    <d v="2015-11-30T00:00:00"/>
    <s v="Standard Class"/>
    <x v="323"/>
    <x v="323"/>
    <s v="Corporate"/>
    <s v="United States"/>
    <s v="Leominster"/>
    <s v="Massachusetts"/>
    <n v="1453"/>
    <s v="East"/>
    <x v="1222"/>
    <s v="Office Supplies"/>
    <s v="Storage"/>
    <x v="1206"/>
    <x v="1716"/>
    <n v="5"/>
    <n v="0"/>
    <n v="25.175999999999998"/>
  </r>
  <r>
    <n v="2031"/>
    <s v="CA-2015-117961"/>
    <x v="650"/>
    <d v="2015-11-30T00:00:00"/>
    <s v="Standard Class"/>
    <x v="323"/>
    <x v="323"/>
    <s v="Corporate"/>
    <s v="United States"/>
    <s v="Leominster"/>
    <s v="Massachusetts"/>
    <n v="1453"/>
    <s v="East"/>
    <x v="785"/>
    <s v="Office Supplies"/>
    <s v="Binders"/>
    <x v="784"/>
    <x v="1717"/>
    <n v="4"/>
    <n v="0"/>
    <n v="30.52"/>
  </r>
  <r>
    <n v="2032"/>
    <s v="CA-2015-117961"/>
    <x v="650"/>
    <d v="2015-11-30T00:00:00"/>
    <s v="Standard Class"/>
    <x v="323"/>
    <x v="323"/>
    <s v="Corporate"/>
    <s v="United States"/>
    <s v="Leominster"/>
    <s v="Massachusetts"/>
    <n v="1453"/>
    <s v="East"/>
    <x v="1029"/>
    <s v="Office Supplies"/>
    <s v="Paper"/>
    <x v="1020"/>
    <x v="1023"/>
    <n v="3"/>
    <n v="0"/>
    <n v="5.1464999999999996"/>
  </r>
  <r>
    <n v="2033"/>
    <s v="CA-2016-128923"/>
    <x v="10"/>
    <d v="2016-12-13T00:00:00"/>
    <s v="Standard Class"/>
    <x v="334"/>
    <x v="334"/>
    <s v="Corporate"/>
    <s v="United States"/>
    <s v="Fort Worth"/>
    <s v="Texas"/>
    <n v="76106"/>
    <s v="Central"/>
    <x v="707"/>
    <s v="Office Supplies"/>
    <s v="Paper"/>
    <x v="706"/>
    <x v="1718"/>
    <n v="2"/>
    <n v="0.2"/>
    <n v="3.2871999999999999"/>
  </r>
  <r>
    <n v="2034"/>
    <s v="CA-2016-128923"/>
    <x v="10"/>
    <d v="2016-12-13T00:00:00"/>
    <s v="Standard Class"/>
    <x v="334"/>
    <x v="334"/>
    <s v="Corporate"/>
    <s v="United States"/>
    <s v="Fort Worth"/>
    <s v="Texas"/>
    <n v="76106"/>
    <s v="Central"/>
    <x v="1132"/>
    <s v="Office Supplies"/>
    <s v="Art"/>
    <x v="1120"/>
    <x v="1719"/>
    <n v="1"/>
    <n v="0.2"/>
    <n v="0.81620000000000004"/>
  </r>
  <r>
    <n v="2035"/>
    <s v="CA-2017-162481"/>
    <x v="145"/>
    <d v="2017-09-29T00:00:00"/>
    <s v="Standard Class"/>
    <x v="564"/>
    <x v="564"/>
    <s v="Consumer"/>
    <s v="United States"/>
    <s v="Rochester"/>
    <s v="Minnesota"/>
    <n v="55901"/>
    <s v="Central"/>
    <x v="863"/>
    <s v="Office Supplies"/>
    <s v="Binders"/>
    <x v="857"/>
    <x v="338"/>
    <n v="2"/>
    <n v="0"/>
    <n v="3.8822000000000001"/>
  </r>
  <r>
    <n v="2036"/>
    <s v="CA-2017-162481"/>
    <x v="145"/>
    <d v="2017-09-29T00:00:00"/>
    <s v="Standard Class"/>
    <x v="564"/>
    <x v="564"/>
    <s v="Consumer"/>
    <s v="United States"/>
    <s v="Rochester"/>
    <s v="Minnesota"/>
    <n v="55901"/>
    <s v="Central"/>
    <x v="51"/>
    <s v="Furniture"/>
    <s v="Chairs"/>
    <x v="51"/>
    <x v="1720"/>
    <n v="3"/>
    <n v="0"/>
    <n v="51.2943"/>
  </r>
  <r>
    <n v="2037"/>
    <s v="CA-2015-119214"/>
    <x v="651"/>
    <d v="2015-01-27T00:00:00"/>
    <s v="Standard Class"/>
    <x v="194"/>
    <x v="194"/>
    <s v="Home Office"/>
    <s v="United States"/>
    <s v="Bozeman"/>
    <s v="Montana"/>
    <n v="59715"/>
    <s v="West"/>
    <x v="364"/>
    <s v="Office Supplies"/>
    <s v="Paper"/>
    <x v="364"/>
    <x v="1721"/>
    <n v="3"/>
    <n v="0"/>
    <n v="13.9392"/>
  </r>
  <r>
    <n v="2038"/>
    <s v="CA-2015-119214"/>
    <x v="651"/>
    <d v="2015-01-27T00:00:00"/>
    <s v="Standard Class"/>
    <x v="194"/>
    <x v="194"/>
    <s v="Home Office"/>
    <s v="United States"/>
    <s v="Bozeman"/>
    <s v="Montana"/>
    <n v="59715"/>
    <s v="West"/>
    <x v="1100"/>
    <s v="Office Supplies"/>
    <s v="Labels"/>
    <x v="1089"/>
    <x v="2"/>
    <n v="2"/>
    <n v="0"/>
    <n v="6.8714000000000004"/>
  </r>
  <r>
    <n v="2039"/>
    <s v="CA-2015-122287"/>
    <x v="652"/>
    <d v="2015-06-23T00:00:00"/>
    <s v="Standard Class"/>
    <x v="381"/>
    <x v="381"/>
    <s v="Home Office"/>
    <s v="United States"/>
    <s v="Peoria"/>
    <s v="Arizona"/>
    <n v="85345"/>
    <s v="West"/>
    <x v="1223"/>
    <s v="Office Supplies"/>
    <s v="Paper"/>
    <x v="1207"/>
    <x v="1627"/>
    <n v="3"/>
    <n v="0.2"/>
    <n v="4.3326000000000002"/>
  </r>
  <r>
    <n v="2040"/>
    <s v="CA-2015-122287"/>
    <x v="652"/>
    <d v="2015-06-23T00:00:00"/>
    <s v="Standard Class"/>
    <x v="381"/>
    <x v="381"/>
    <s v="Home Office"/>
    <s v="United States"/>
    <s v="Peoria"/>
    <s v="Arizona"/>
    <n v="85345"/>
    <s v="West"/>
    <x v="870"/>
    <s v="Office Supplies"/>
    <s v="Binders"/>
    <x v="864"/>
    <x v="1722"/>
    <n v="7"/>
    <n v="0.7"/>
    <n v="-3.3264"/>
  </r>
  <r>
    <n v="2041"/>
    <s v="CA-2015-122287"/>
    <x v="652"/>
    <d v="2015-06-23T00:00:00"/>
    <s v="Standard Class"/>
    <x v="381"/>
    <x v="381"/>
    <s v="Home Office"/>
    <s v="United States"/>
    <s v="Peoria"/>
    <s v="Arizona"/>
    <n v="85345"/>
    <s v="West"/>
    <x v="785"/>
    <s v="Office Supplies"/>
    <s v="Binders"/>
    <x v="784"/>
    <x v="1723"/>
    <n v="2"/>
    <n v="0.7"/>
    <n v="-6.1040000000000001"/>
  </r>
  <r>
    <n v="2042"/>
    <s v="CA-2015-122287"/>
    <x v="652"/>
    <d v="2015-06-23T00:00:00"/>
    <s v="Standard Class"/>
    <x v="381"/>
    <x v="381"/>
    <s v="Home Office"/>
    <s v="United States"/>
    <s v="Peoria"/>
    <s v="Arizona"/>
    <n v="85345"/>
    <s v="West"/>
    <x v="1155"/>
    <s v="Furniture"/>
    <s v="Furnishings"/>
    <x v="1143"/>
    <x v="1724"/>
    <n v="5"/>
    <n v="0.2"/>
    <n v="20.724"/>
  </r>
  <r>
    <n v="2043"/>
    <s v="CA-2015-104493"/>
    <x v="653"/>
    <d v="2015-10-08T00:00:00"/>
    <s v="Standard Class"/>
    <x v="182"/>
    <x v="182"/>
    <s v="Corporate"/>
    <s v="United States"/>
    <s v="San Diego"/>
    <s v="California"/>
    <n v="92105"/>
    <s v="West"/>
    <x v="1224"/>
    <s v="Office Supplies"/>
    <s v="Binders"/>
    <x v="1208"/>
    <x v="1725"/>
    <n v="6"/>
    <n v="0.2"/>
    <n v="20.1264"/>
  </r>
  <r>
    <n v="2044"/>
    <s v="US-2017-158946"/>
    <x v="551"/>
    <d v="2017-11-23T00:00:00"/>
    <s v="Standard Class"/>
    <x v="478"/>
    <x v="478"/>
    <s v="Corporate"/>
    <s v="United States"/>
    <s v="Lakewood"/>
    <s v="Ohio"/>
    <n v="44107"/>
    <s v="East"/>
    <x v="924"/>
    <s v="Office Supplies"/>
    <s v="Art"/>
    <x v="916"/>
    <x v="1726"/>
    <n v="7"/>
    <n v="0.2"/>
    <n v="7.7728000000000002"/>
  </r>
  <r>
    <n v="2045"/>
    <s v="CA-2014-129168"/>
    <x v="654"/>
    <d v="2014-08-23T00:00:00"/>
    <s v="Standard Class"/>
    <x v="10"/>
    <x v="10"/>
    <s v="Corporate"/>
    <s v="United States"/>
    <s v="Houston"/>
    <s v="Texas"/>
    <n v="77095"/>
    <s v="Central"/>
    <x v="988"/>
    <s v="Office Supplies"/>
    <s v="Paper"/>
    <x v="981"/>
    <x v="12"/>
    <n v="3"/>
    <n v="0.2"/>
    <n v="5.4432"/>
  </r>
  <r>
    <n v="2046"/>
    <s v="CA-2016-131835"/>
    <x v="19"/>
    <d v="2016-07-21T00:00:00"/>
    <s v="Standard Class"/>
    <x v="565"/>
    <x v="565"/>
    <s v="Corporate"/>
    <s v="United States"/>
    <s v="Perth Amboy"/>
    <s v="New Jersey"/>
    <n v="8861"/>
    <s v="East"/>
    <x v="723"/>
    <s v="Office Supplies"/>
    <s v="Appliances"/>
    <x v="722"/>
    <x v="1727"/>
    <n v="2"/>
    <n v="0"/>
    <n v="45.539200000000001"/>
  </r>
  <r>
    <n v="2047"/>
    <s v="CA-2016-131835"/>
    <x v="19"/>
    <d v="2016-07-21T00:00:00"/>
    <s v="Standard Class"/>
    <x v="565"/>
    <x v="565"/>
    <s v="Corporate"/>
    <s v="United States"/>
    <s v="Perth Amboy"/>
    <s v="New Jersey"/>
    <n v="8861"/>
    <s v="East"/>
    <x v="256"/>
    <s v="Technology"/>
    <s v="Phones"/>
    <x v="257"/>
    <x v="1728"/>
    <n v="3"/>
    <n v="0"/>
    <n v="280.58999999999997"/>
  </r>
  <r>
    <n v="2048"/>
    <s v="CA-2016-131835"/>
    <x v="19"/>
    <d v="2016-07-21T00:00:00"/>
    <s v="Standard Class"/>
    <x v="565"/>
    <x v="565"/>
    <s v="Corporate"/>
    <s v="United States"/>
    <s v="Perth Amboy"/>
    <s v="New Jersey"/>
    <n v="8861"/>
    <s v="East"/>
    <x v="417"/>
    <s v="Office Supplies"/>
    <s v="Paper"/>
    <x v="417"/>
    <x v="444"/>
    <n v="1"/>
    <n v="0"/>
    <n v="26.630400000000002"/>
  </r>
  <r>
    <n v="2049"/>
    <s v="CA-2015-142237"/>
    <x v="655"/>
    <d v="2015-07-13T00:00:00"/>
    <s v="First Class"/>
    <x v="242"/>
    <x v="242"/>
    <s v="Consumer"/>
    <s v="United States"/>
    <s v="Philadelphia"/>
    <s v="Pennsylvania"/>
    <n v="19134"/>
    <s v="East"/>
    <x v="28"/>
    <s v="Furniture"/>
    <s v="Furnishings"/>
    <x v="28"/>
    <x v="1729"/>
    <n v="7"/>
    <n v="0.2"/>
    <n v="36.225000000000001"/>
  </r>
  <r>
    <n v="2050"/>
    <s v="CA-2015-142237"/>
    <x v="655"/>
    <d v="2015-07-13T00:00:00"/>
    <s v="First Class"/>
    <x v="242"/>
    <x v="242"/>
    <s v="Consumer"/>
    <s v="United States"/>
    <s v="Philadelphia"/>
    <s v="Pennsylvania"/>
    <n v="19134"/>
    <s v="East"/>
    <x v="757"/>
    <s v="Office Supplies"/>
    <s v="Binders"/>
    <x v="755"/>
    <x v="1278"/>
    <n v="3"/>
    <n v="0.7"/>
    <n v="-2.0015999999999998"/>
  </r>
  <r>
    <n v="2051"/>
    <s v="CA-2015-142237"/>
    <x v="655"/>
    <d v="2015-07-13T00:00:00"/>
    <s v="First Class"/>
    <x v="242"/>
    <x v="242"/>
    <s v="Consumer"/>
    <s v="United States"/>
    <s v="Philadelphia"/>
    <s v="Pennsylvania"/>
    <n v="19134"/>
    <s v="East"/>
    <x v="806"/>
    <s v="Office Supplies"/>
    <s v="Binders"/>
    <x v="804"/>
    <x v="90"/>
    <n v="4"/>
    <n v="0.7"/>
    <n v="-4.7519999999999998"/>
  </r>
  <r>
    <n v="2052"/>
    <s v="CA-2015-142237"/>
    <x v="655"/>
    <d v="2015-07-13T00:00:00"/>
    <s v="First Class"/>
    <x v="242"/>
    <x v="242"/>
    <s v="Consumer"/>
    <s v="United States"/>
    <s v="Philadelphia"/>
    <s v="Pennsylvania"/>
    <n v="19134"/>
    <s v="East"/>
    <x v="1225"/>
    <s v="Furniture"/>
    <s v="Chairs"/>
    <x v="1209"/>
    <x v="1730"/>
    <n v="8"/>
    <n v="0.3"/>
    <n v="-73.176000000000002"/>
  </r>
  <r>
    <n v="2053"/>
    <s v="CA-2015-142237"/>
    <x v="655"/>
    <d v="2015-07-13T00:00:00"/>
    <s v="First Class"/>
    <x v="242"/>
    <x v="242"/>
    <s v="Consumer"/>
    <s v="United States"/>
    <s v="Philadelphia"/>
    <s v="Pennsylvania"/>
    <n v="19134"/>
    <s v="East"/>
    <x v="324"/>
    <s v="Office Supplies"/>
    <s v="Art"/>
    <x v="324"/>
    <x v="1731"/>
    <n v="5"/>
    <n v="0.2"/>
    <n v="0.83399999999999996"/>
  </r>
  <r>
    <n v="2054"/>
    <s v="CA-2015-142237"/>
    <x v="655"/>
    <d v="2015-07-13T00:00:00"/>
    <s v="First Class"/>
    <x v="242"/>
    <x v="242"/>
    <s v="Consumer"/>
    <s v="United States"/>
    <s v="Philadelphia"/>
    <s v="Pennsylvania"/>
    <n v="19134"/>
    <s v="East"/>
    <x v="1226"/>
    <s v="Furniture"/>
    <s v="Furnishings"/>
    <x v="1210"/>
    <x v="863"/>
    <n v="6"/>
    <n v="0.2"/>
    <n v="3.4847999999999999"/>
  </r>
  <r>
    <n v="2055"/>
    <s v="CA-2016-136434"/>
    <x v="49"/>
    <d v="2016-12-07T00:00:00"/>
    <s v="Standard Class"/>
    <x v="502"/>
    <x v="502"/>
    <s v="Consumer"/>
    <s v="United States"/>
    <s v="Richmond"/>
    <s v="Indiana"/>
    <n v="47374"/>
    <s v="Central"/>
    <x v="1137"/>
    <s v="Furniture"/>
    <s v="Furnishings"/>
    <x v="1125"/>
    <x v="1732"/>
    <n v="3"/>
    <n v="0"/>
    <n v="5.1929999999999996"/>
  </r>
  <r>
    <n v="2056"/>
    <s v="CA-2017-120376"/>
    <x v="66"/>
    <d v="2017-12-25T00:00:00"/>
    <s v="First Class"/>
    <x v="236"/>
    <x v="236"/>
    <s v="Consumer"/>
    <s v="United States"/>
    <s v="Detroit"/>
    <s v="Michigan"/>
    <n v="48227"/>
    <s v="Central"/>
    <x v="1227"/>
    <s v="Technology"/>
    <s v="Accessories"/>
    <x v="1211"/>
    <x v="1695"/>
    <n v="5"/>
    <n v="0"/>
    <n v="63.984000000000002"/>
  </r>
  <r>
    <n v="2057"/>
    <s v="CA-2017-120376"/>
    <x v="66"/>
    <d v="2017-12-25T00:00:00"/>
    <s v="First Class"/>
    <x v="236"/>
    <x v="236"/>
    <s v="Consumer"/>
    <s v="United States"/>
    <s v="Detroit"/>
    <s v="Michigan"/>
    <n v="48227"/>
    <s v="Central"/>
    <x v="629"/>
    <s v="Furniture"/>
    <s v="Chairs"/>
    <x v="629"/>
    <x v="1733"/>
    <n v="7"/>
    <n v="0"/>
    <n v="412.5394"/>
  </r>
  <r>
    <n v="2058"/>
    <s v="CA-2017-120376"/>
    <x v="66"/>
    <d v="2017-12-25T00:00:00"/>
    <s v="First Class"/>
    <x v="236"/>
    <x v="236"/>
    <s v="Consumer"/>
    <s v="United States"/>
    <s v="Detroit"/>
    <s v="Michigan"/>
    <n v="48227"/>
    <s v="Central"/>
    <x v="106"/>
    <s v="Technology"/>
    <s v="Accessories"/>
    <x v="106"/>
    <x v="1734"/>
    <n v="1"/>
    <n v="0"/>
    <n v="30.596399999999999"/>
  </r>
  <r>
    <n v="2059"/>
    <s v="CA-2017-120376"/>
    <x v="66"/>
    <d v="2017-12-25T00:00:00"/>
    <s v="First Class"/>
    <x v="236"/>
    <x v="236"/>
    <s v="Consumer"/>
    <s v="United States"/>
    <s v="Detroit"/>
    <s v="Michigan"/>
    <n v="48227"/>
    <s v="Central"/>
    <x v="121"/>
    <s v="Furniture"/>
    <s v="Tables"/>
    <x v="121"/>
    <x v="1735"/>
    <n v="2"/>
    <n v="0"/>
    <n v="70.006"/>
  </r>
  <r>
    <n v="2060"/>
    <s v="CA-2014-106439"/>
    <x v="656"/>
    <d v="2014-11-04T00:00:00"/>
    <s v="Standard Class"/>
    <x v="55"/>
    <x v="55"/>
    <s v="Corporate"/>
    <s v="United States"/>
    <s v="Los Angeles"/>
    <s v="California"/>
    <n v="90049"/>
    <s v="West"/>
    <x v="1228"/>
    <s v="Office Supplies"/>
    <s v="Fasteners"/>
    <x v="128"/>
    <x v="1176"/>
    <n v="3"/>
    <n v="0"/>
    <n v="5.2164000000000001"/>
  </r>
  <r>
    <n v="2061"/>
    <s v="CA-2014-106439"/>
    <x v="656"/>
    <d v="2014-11-04T00:00:00"/>
    <s v="Standard Class"/>
    <x v="55"/>
    <x v="55"/>
    <s v="Corporate"/>
    <s v="United States"/>
    <s v="Los Angeles"/>
    <s v="California"/>
    <n v="90049"/>
    <s v="West"/>
    <x v="1229"/>
    <s v="Office Supplies"/>
    <s v="Storage"/>
    <x v="1212"/>
    <x v="1736"/>
    <n v="5"/>
    <n v="0"/>
    <n v="20.878"/>
  </r>
  <r>
    <n v="2062"/>
    <s v="CA-2014-106439"/>
    <x v="656"/>
    <d v="2014-11-04T00:00:00"/>
    <s v="Standard Class"/>
    <x v="55"/>
    <x v="55"/>
    <s v="Corporate"/>
    <s v="United States"/>
    <s v="Los Angeles"/>
    <s v="California"/>
    <n v="90049"/>
    <s v="West"/>
    <x v="1230"/>
    <s v="Office Supplies"/>
    <s v="Binders"/>
    <x v="1213"/>
    <x v="1737"/>
    <n v="2"/>
    <n v="0.2"/>
    <n v="5.3891999999999998"/>
  </r>
  <r>
    <n v="2063"/>
    <s v="CA-2014-106439"/>
    <x v="656"/>
    <d v="2014-11-04T00:00:00"/>
    <s v="Standard Class"/>
    <x v="55"/>
    <x v="55"/>
    <s v="Corporate"/>
    <s v="United States"/>
    <s v="Los Angeles"/>
    <s v="California"/>
    <n v="90049"/>
    <s v="West"/>
    <x v="1231"/>
    <s v="Office Supplies"/>
    <s v="Paper"/>
    <x v="1214"/>
    <x v="1738"/>
    <n v="13"/>
    <n v="0"/>
    <n v="30.427800000000001"/>
  </r>
  <r>
    <n v="2064"/>
    <s v="CA-2014-106439"/>
    <x v="656"/>
    <d v="2014-11-04T00:00:00"/>
    <s v="Standard Class"/>
    <x v="55"/>
    <x v="55"/>
    <s v="Corporate"/>
    <s v="United States"/>
    <s v="Los Angeles"/>
    <s v="California"/>
    <n v="90049"/>
    <s v="West"/>
    <x v="1232"/>
    <s v="Office Supplies"/>
    <s v="Binders"/>
    <x v="1215"/>
    <x v="1739"/>
    <n v="3"/>
    <n v="0.2"/>
    <n v="6.03"/>
  </r>
  <r>
    <n v="2065"/>
    <s v="CA-2014-106439"/>
    <x v="656"/>
    <d v="2014-11-04T00:00:00"/>
    <s v="Standard Class"/>
    <x v="55"/>
    <x v="55"/>
    <s v="Corporate"/>
    <s v="United States"/>
    <s v="Los Angeles"/>
    <s v="California"/>
    <n v="90049"/>
    <s v="West"/>
    <x v="537"/>
    <s v="Office Supplies"/>
    <s v="Storage"/>
    <x v="537"/>
    <x v="1740"/>
    <n v="4"/>
    <n v="0"/>
    <n v="12.1692"/>
  </r>
  <r>
    <n v="2066"/>
    <s v="CA-2014-106439"/>
    <x v="656"/>
    <d v="2014-11-04T00:00:00"/>
    <s v="Standard Class"/>
    <x v="55"/>
    <x v="55"/>
    <s v="Corporate"/>
    <s v="United States"/>
    <s v="Los Angeles"/>
    <s v="California"/>
    <n v="90049"/>
    <s v="West"/>
    <x v="1225"/>
    <s v="Furniture"/>
    <s v="Chairs"/>
    <x v="1209"/>
    <x v="1741"/>
    <n v="3"/>
    <n v="0.2"/>
    <n v="-9.1470000000000002"/>
  </r>
  <r>
    <n v="2067"/>
    <s v="CA-2014-106439"/>
    <x v="656"/>
    <d v="2014-11-04T00:00:00"/>
    <s v="Standard Class"/>
    <x v="55"/>
    <x v="55"/>
    <s v="Corporate"/>
    <s v="United States"/>
    <s v="Los Angeles"/>
    <s v="California"/>
    <n v="90049"/>
    <s v="West"/>
    <x v="1130"/>
    <s v="Technology"/>
    <s v="Accessories"/>
    <x v="1118"/>
    <x v="1742"/>
    <n v="9"/>
    <n v="0"/>
    <n v="47.862900000000003"/>
  </r>
  <r>
    <n v="2068"/>
    <s v="CA-2014-106439"/>
    <x v="656"/>
    <d v="2014-11-04T00:00:00"/>
    <s v="Standard Class"/>
    <x v="55"/>
    <x v="55"/>
    <s v="Corporate"/>
    <s v="United States"/>
    <s v="Los Angeles"/>
    <s v="California"/>
    <n v="90049"/>
    <s v="West"/>
    <x v="1024"/>
    <s v="Office Supplies"/>
    <s v="Art"/>
    <x v="1015"/>
    <x v="708"/>
    <n v="3"/>
    <n v="0"/>
    <n v="3.7170000000000001"/>
  </r>
  <r>
    <n v="2069"/>
    <s v="CA-2015-133452"/>
    <x v="657"/>
    <d v="2015-04-19T00:00:00"/>
    <s v="Standard Class"/>
    <x v="233"/>
    <x v="233"/>
    <s v="Consumer"/>
    <s v="United States"/>
    <s v="Pomona"/>
    <s v="California"/>
    <n v="91767"/>
    <s v="West"/>
    <x v="1233"/>
    <s v="Technology"/>
    <s v="Accessories"/>
    <x v="1216"/>
    <x v="1743"/>
    <n v="4"/>
    <n v="0"/>
    <n v="69.986000000000004"/>
  </r>
  <r>
    <n v="2070"/>
    <s v="CA-2015-133452"/>
    <x v="657"/>
    <d v="2015-04-19T00:00:00"/>
    <s v="Standard Class"/>
    <x v="233"/>
    <x v="233"/>
    <s v="Consumer"/>
    <s v="United States"/>
    <s v="Pomona"/>
    <s v="California"/>
    <n v="91767"/>
    <s v="West"/>
    <x v="1234"/>
    <s v="Furniture"/>
    <s v="Tables"/>
    <x v="1217"/>
    <x v="1744"/>
    <n v="3"/>
    <n v="0.2"/>
    <n v="-97.739400000000003"/>
  </r>
  <r>
    <n v="2071"/>
    <s v="CA-2016-146521"/>
    <x v="658"/>
    <d v="2016-07-23T00:00:00"/>
    <s v="Second Class"/>
    <x v="566"/>
    <x v="566"/>
    <s v="Corporate"/>
    <s v="United States"/>
    <s v="Philadelphia"/>
    <s v="Pennsylvania"/>
    <n v="19134"/>
    <s v="East"/>
    <x v="625"/>
    <s v="Office Supplies"/>
    <s v="Binders"/>
    <x v="625"/>
    <x v="1745"/>
    <n v="1"/>
    <n v="0.7"/>
    <n v="-1.294"/>
  </r>
  <r>
    <n v="2072"/>
    <s v="US-2017-110996"/>
    <x v="225"/>
    <d v="2017-11-25T00:00:00"/>
    <s v="Standard Class"/>
    <x v="567"/>
    <x v="567"/>
    <s v="Consumer"/>
    <s v="United States"/>
    <s v="Ontario"/>
    <s v="California"/>
    <n v="91761"/>
    <s v="West"/>
    <x v="367"/>
    <s v="Furniture"/>
    <s v="Chairs"/>
    <x v="368"/>
    <x v="510"/>
    <n v="5"/>
    <n v="0.2"/>
    <n v="-46.137"/>
  </r>
  <r>
    <n v="2073"/>
    <s v="CA-2016-129693"/>
    <x v="491"/>
    <d v="2016-12-02T00:00:00"/>
    <s v="Standard Class"/>
    <x v="568"/>
    <x v="568"/>
    <s v="Corporate"/>
    <s v="United States"/>
    <s v="Seattle"/>
    <s v="Washington"/>
    <n v="98105"/>
    <s v="West"/>
    <x v="1203"/>
    <s v="Office Supplies"/>
    <s v="Binders"/>
    <x v="1188"/>
    <x v="1746"/>
    <n v="2"/>
    <n v="0.2"/>
    <n v="2.5592000000000001"/>
  </r>
  <r>
    <n v="2074"/>
    <s v="CA-2017-122504"/>
    <x v="659"/>
    <d v="2017-11-12T00:00:00"/>
    <s v="Second Class"/>
    <x v="489"/>
    <x v="489"/>
    <s v="Home Office"/>
    <s v="United States"/>
    <s v="Brentwood"/>
    <s v="California"/>
    <n v="94513"/>
    <s v="West"/>
    <x v="1235"/>
    <s v="Technology"/>
    <s v="Accessories"/>
    <x v="1218"/>
    <x v="127"/>
    <n v="3"/>
    <n v="0"/>
    <n v="13.793100000000001"/>
  </r>
  <r>
    <n v="2075"/>
    <s v="CA-2017-122504"/>
    <x v="659"/>
    <d v="2017-11-12T00:00:00"/>
    <s v="Second Class"/>
    <x v="489"/>
    <x v="489"/>
    <s v="Home Office"/>
    <s v="United States"/>
    <s v="Brentwood"/>
    <s v="California"/>
    <n v="94513"/>
    <s v="West"/>
    <x v="1236"/>
    <s v="Technology"/>
    <s v="Phones"/>
    <x v="1219"/>
    <x v="1747"/>
    <n v="7"/>
    <n v="0.2"/>
    <n v="66.635099999999994"/>
  </r>
  <r>
    <n v="2076"/>
    <s v="CA-2014-131051"/>
    <x v="588"/>
    <d v="2014-12-05T00:00:00"/>
    <s v="Standard Class"/>
    <x v="309"/>
    <x v="309"/>
    <s v="Consumer"/>
    <s v="United States"/>
    <s v="San Francisco"/>
    <s v="California"/>
    <n v="94122"/>
    <s v="West"/>
    <x v="275"/>
    <s v="Furniture"/>
    <s v="Furnishings"/>
    <x v="275"/>
    <x v="1748"/>
    <n v="3"/>
    <n v="0"/>
    <n v="28.518000000000001"/>
  </r>
  <r>
    <n v="2077"/>
    <s v="CA-2017-140676"/>
    <x v="510"/>
    <d v="2017-09-15T00:00:00"/>
    <s v="First Class"/>
    <x v="569"/>
    <x v="569"/>
    <s v="Consumer"/>
    <s v="United States"/>
    <s v="Baltimore"/>
    <s v="Maryland"/>
    <n v="21215"/>
    <s v="East"/>
    <x v="226"/>
    <s v="Office Supplies"/>
    <s v="Paper"/>
    <x v="227"/>
    <x v="1749"/>
    <n v="5"/>
    <n v="0"/>
    <n v="19.95"/>
  </r>
  <r>
    <n v="2078"/>
    <s v="CA-2017-140676"/>
    <x v="510"/>
    <d v="2017-09-15T00:00:00"/>
    <s v="First Class"/>
    <x v="569"/>
    <x v="569"/>
    <s v="Consumer"/>
    <s v="United States"/>
    <s v="Baltimore"/>
    <s v="Maryland"/>
    <n v="21215"/>
    <s v="East"/>
    <x v="95"/>
    <s v="Office Supplies"/>
    <s v="Appliances"/>
    <x v="95"/>
    <x v="1750"/>
    <n v="7"/>
    <n v="0"/>
    <n v="26.349399999999999"/>
  </r>
  <r>
    <n v="2079"/>
    <s v="CA-2017-140676"/>
    <x v="510"/>
    <d v="2017-09-15T00:00:00"/>
    <s v="First Class"/>
    <x v="569"/>
    <x v="569"/>
    <s v="Consumer"/>
    <s v="United States"/>
    <s v="Baltimore"/>
    <s v="Maryland"/>
    <n v="21215"/>
    <s v="East"/>
    <x v="274"/>
    <s v="Office Supplies"/>
    <s v="Paper"/>
    <x v="274"/>
    <x v="450"/>
    <n v="5"/>
    <n v="0"/>
    <n v="45.527999999999999"/>
  </r>
  <r>
    <n v="2080"/>
    <s v="CA-2015-120103"/>
    <x v="100"/>
    <d v="2015-12-29T00:00:00"/>
    <s v="Standard Class"/>
    <x v="333"/>
    <x v="333"/>
    <s v="Consumer"/>
    <s v="United States"/>
    <s v="Phoenix"/>
    <s v="Arizona"/>
    <n v="85023"/>
    <s v="West"/>
    <x v="1237"/>
    <s v="Office Supplies"/>
    <s v="Paper"/>
    <x v="1220"/>
    <x v="1751"/>
    <n v="7"/>
    <n v="0.2"/>
    <n v="37.181199999999997"/>
  </r>
  <r>
    <n v="2081"/>
    <s v="CA-2015-120103"/>
    <x v="100"/>
    <d v="2015-12-29T00:00:00"/>
    <s v="Standard Class"/>
    <x v="333"/>
    <x v="333"/>
    <s v="Consumer"/>
    <s v="United States"/>
    <s v="Phoenix"/>
    <s v="Arizona"/>
    <n v="85023"/>
    <s v="West"/>
    <x v="599"/>
    <s v="Technology"/>
    <s v="Phones"/>
    <x v="599"/>
    <x v="1752"/>
    <n v="2"/>
    <n v="0.2"/>
    <n v="11.198399999999999"/>
  </r>
  <r>
    <n v="2082"/>
    <s v="CA-2015-120103"/>
    <x v="100"/>
    <d v="2015-12-29T00:00:00"/>
    <s v="Standard Class"/>
    <x v="333"/>
    <x v="333"/>
    <s v="Consumer"/>
    <s v="United States"/>
    <s v="Phoenix"/>
    <s v="Arizona"/>
    <n v="85023"/>
    <s v="West"/>
    <x v="763"/>
    <s v="Furniture"/>
    <s v="Furnishings"/>
    <x v="762"/>
    <x v="323"/>
    <n v="2"/>
    <n v="0.2"/>
    <n v="1.7352000000000001"/>
  </r>
  <r>
    <n v="2083"/>
    <s v="CA-2017-104647"/>
    <x v="660"/>
    <d v="2017-03-01T00:00:00"/>
    <s v="Standard Class"/>
    <x v="242"/>
    <x v="242"/>
    <s v="Consumer"/>
    <s v="United States"/>
    <s v="Los Angeles"/>
    <s v="California"/>
    <n v="90008"/>
    <s v="West"/>
    <x v="910"/>
    <s v="Office Supplies"/>
    <s v="Paper"/>
    <x v="902"/>
    <x v="776"/>
    <n v="6"/>
    <n v="0"/>
    <n v="16.847999999999999"/>
  </r>
  <r>
    <n v="2084"/>
    <s v="CA-2014-110352"/>
    <x v="533"/>
    <d v="2014-11-29T00:00:00"/>
    <s v="Standard Class"/>
    <x v="525"/>
    <x v="525"/>
    <s v="Home Office"/>
    <s v="United States"/>
    <s v="Houston"/>
    <s v="Texas"/>
    <n v="77036"/>
    <s v="Central"/>
    <x v="429"/>
    <s v="Office Supplies"/>
    <s v="Labels"/>
    <x v="429"/>
    <x v="208"/>
    <n v="2"/>
    <n v="0.2"/>
    <n v="8.8800000000000008"/>
  </r>
  <r>
    <n v="2085"/>
    <s v="CA-2016-140501"/>
    <x v="661"/>
    <d v="2016-06-28T00:00:00"/>
    <s v="Standard Class"/>
    <x v="5"/>
    <x v="5"/>
    <s v="Consumer"/>
    <s v="United States"/>
    <s v="New York City"/>
    <s v="New York"/>
    <n v="10009"/>
    <s v="East"/>
    <x v="580"/>
    <s v="Office Supplies"/>
    <s v="Labels"/>
    <x v="580"/>
    <x v="1164"/>
    <n v="4"/>
    <n v="0"/>
    <n v="56.175199999999997"/>
  </r>
  <r>
    <n v="2086"/>
    <s v="CA-2016-140501"/>
    <x v="661"/>
    <d v="2016-06-28T00:00:00"/>
    <s v="Standard Class"/>
    <x v="5"/>
    <x v="5"/>
    <s v="Consumer"/>
    <s v="United States"/>
    <s v="New York City"/>
    <s v="New York"/>
    <n v="10009"/>
    <s v="East"/>
    <x v="1238"/>
    <s v="Office Supplies"/>
    <s v="Labels"/>
    <x v="1221"/>
    <x v="1753"/>
    <n v="5"/>
    <n v="0"/>
    <n v="8.6715"/>
  </r>
  <r>
    <n v="2087"/>
    <s v="CA-2016-140501"/>
    <x v="661"/>
    <d v="2016-06-28T00:00:00"/>
    <s v="Standard Class"/>
    <x v="5"/>
    <x v="5"/>
    <s v="Consumer"/>
    <s v="United States"/>
    <s v="New York City"/>
    <s v="New York"/>
    <n v="10009"/>
    <s v="East"/>
    <x v="391"/>
    <s v="Office Supplies"/>
    <s v="Storage"/>
    <x v="392"/>
    <x v="1754"/>
    <n v="5"/>
    <n v="0"/>
    <n v="38.988"/>
  </r>
  <r>
    <n v="2088"/>
    <s v="CA-2016-140501"/>
    <x v="661"/>
    <d v="2016-06-28T00:00:00"/>
    <s v="Standard Class"/>
    <x v="5"/>
    <x v="5"/>
    <s v="Consumer"/>
    <s v="United States"/>
    <s v="New York City"/>
    <s v="New York"/>
    <n v="10009"/>
    <s v="East"/>
    <x v="1158"/>
    <s v="Office Supplies"/>
    <s v="Paper"/>
    <x v="1146"/>
    <x v="64"/>
    <n v="3"/>
    <n v="0"/>
    <n v="68.963099999999997"/>
  </r>
  <r>
    <n v="2089"/>
    <s v="CA-2016-140501"/>
    <x v="661"/>
    <d v="2016-06-28T00:00:00"/>
    <s v="Standard Class"/>
    <x v="5"/>
    <x v="5"/>
    <s v="Consumer"/>
    <s v="United States"/>
    <s v="New York City"/>
    <s v="New York"/>
    <n v="10009"/>
    <s v="East"/>
    <x v="1239"/>
    <s v="Office Supplies"/>
    <s v="Fasteners"/>
    <x v="1222"/>
    <x v="532"/>
    <n v="2"/>
    <n v="0"/>
    <n v="1.4652000000000001"/>
  </r>
  <r>
    <n v="2090"/>
    <s v="CA-2015-139290"/>
    <x v="662"/>
    <d v="2015-10-30T00:00:00"/>
    <s v="Standard Class"/>
    <x v="199"/>
    <x v="199"/>
    <s v="Corporate"/>
    <s v="United States"/>
    <s v="Rancho Cucamonga"/>
    <s v="California"/>
    <n v="91730"/>
    <s v="West"/>
    <x v="1240"/>
    <s v="Office Supplies"/>
    <s v="Labels"/>
    <x v="1223"/>
    <x v="1755"/>
    <n v="2"/>
    <n v="0"/>
    <n v="2.6496"/>
  </r>
  <r>
    <n v="2091"/>
    <s v="CA-2017-166142"/>
    <x v="663"/>
    <d v="2017-07-19T00:00:00"/>
    <s v="Standard Class"/>
    <x v="570"/>
    <x v="570"/>
    <s v="Consumer"/>
    <s v="United States"/>
    <s v="Wilmington"/>
    <s v="Delaware"/>
    <n v="19805"/>
    <s v="East"/>
    <x v="608"/>
    <s v="Office Supplies"/>
    <s v="Binders"/>
    <x v="608"/>
    <x v="1756"/>
    <n v="3"/>
    <n v="0"/>
    <n v="13.009499999999999"/>
  </r>
  <r>
    <n v="2092"/>
    <s v="CA-2017-166142"/>
    <x v="663"/>
    <d v="2017-07-19T00:00:00"/>
    <s v="Standard Class"/>
    <x v="570"/>
    <x v="570"/>
    <s v="Consumer"/>
    <s v="United States"/>
    <s v="Wilmington"/>
    <s v="Delaware"/>
    <n v="19805"/>
    <s v="East"/>
    <x v="1116"/>
    <s v="Furniture"/>
    <s v="Tables"/>
    <x v="1104"/>
    <x v="1757"/>
    <n v="3"/>
    <n v="0.3"/>
    <n v="-48.783900000000003"/>
  </r>
  <r>
    <n v="2093"/>
    <s v="CA-2014-145926"/>
    <x v="664"/>
    <d v="2014-11-21T00:00:00"/>
    <s v="Standard Class"/>
    <x v="88"/>
    <x v="88"/>
    <s v="Home Office"/>
    <s v="United States"/>
    <s v="Moorhead"/>
    <s v="Minnesota"/>
    <n v="56560"/>
    <s v="Central"/>
    <x v="992"/>
    <s v="Furniture"/>
    <s v="Chairs"/>
    <x v="984"/>
    <x v="1758"/>
    <n v="5"/>
    <n v="0"/>
    <n v="81.582999999999998"/>
  </r>
  <r>
    <n v="2094"/>
    <s v="CA-2015-149678"/>
    <x v="657"/>
    <d v="2015-04-15T00:00:00"/>
    <s v="Second Class"/>
    <x v="497"/>
    <x v="497"/>
    <s v="Consumer"/>
    <s v="United States"/>
    <s v="Farmington"/>
    <s v="New Mexico"/>
    <n v="87401"/>
    <s v="West"/>
    <x v="505"/>
    <s v="Office Supplies"/>
    <s v="Supplies"/>
    <x v="505"/>
    <x v="1759"/>
    <n v="1"/>
    <n v="0"/>
    <n v="0.38640000000000002"/>
  </r>
  <r>
    <n v="2095"/>
    <s v="US-2015-164357"/>
    <x v="665"/>
    <d v="2015-11-29T00:00:00"/>
    <s v="Standard Class"/>
    <x v="11"/>
    <x v="11"/>
    <s v="Consumer"/>
    <s v="United States"/>
    <s v="Wilmington"/>
    <s v="North Carolina"/>
    <n v="28403"/>
    <s v="South"/>
    <x v="1241"/>
    <s v="Office Supplies"/>
    <s v="Art"/>
    <x v="1224"/>
    <x v="1317"/>
    <n v="5"/>
    <n v="0.2"/>
    <n v="1.476"/>
  </r>
  <r>
    <n v="2096"/>
    <s v="US-2016-146570"/>
    <x v="666"/>
    <d v="2016-05-20T00:00:00"/>
    <s v="Standard Class"/>
    <x v="17"/>
    <x v="17"/>
    <s v="Home Office"/>
    <s v="United States"/>
    <s v="Jackson"/>
    <s v="Mississippi"/>
    <n v="39212"/>
    <s v="South"/>
    <x v="1242"/>
    <s v="Office Supplies"/>
    <s v="Binders"/>
    <x v="1225"/>
    <x v="1760"/>
    <n v="8"/>
    <n v="0"/>
    <n v="240.56479999999999"/>
  </r>
  <r>
    <n v="2097"/>
    <s v="US-2016-146570"/>
    <x v="666"/>
    <d v="2016-05-20T00:00:00"/>
    <s v="Standard Class"/>
    <x v="17"/>
    <x v="17"/>
    <s v="Home Office"/>
    <s v="United States"/>
    <s v="Jackson"/>
    <s v="Mississippi"/>
    <n v="39212"/>
    <s v="South"/>
    <x v="1243"/>
    <s v="Office Supplies"/>
    <s v="Art"/>
    <x v="1226"/>
    <x v="1361"/>
    <n v="4"/>
    <n v="0"/>
    <n v="25.748799999999999"/>
  </r>
  <r>
    <n v="2098"/>
    <s v="US-2016-146570"/>
    <x v="666"/>
    <d v="2016-05-20T00:00:00"/>
    <s v="Standard Class"/>
    <x v="17"/>
    <x v="17"/>
    <s v="Home Office"/>
    <s v="United States"/>
    <s v="Jackson"/>
    <s v="Mississippi"/>
    <n v="39212"/>
    <s v="South"/>
    <x v="449"/>
    <s v="Office Supplies"/>
    <s v="Art"/>
    <x v="449"/>
    <x v="480"/>
    <n v="3"/>
    <n v="0"/>
    <n v="2.1684000000000001"/>
  </r>
  <r>
    <n v="2099"/>
    <s v="CA-2017-124401"/>
    <x v="210"/>
    <d v="2017-09-12T00:00:00"/>
    <s v="Standard Class"/>
    <x v="76"/>
    <x v="76"/>
    <s v="Consumer"/>
    <s v="United States"/>
    <s v="Portland"/>
    <s v="Oregon"/>
    <n v="97206"/>
    <s v="West"/>
    <x v="953"/>
    <s v="Office Supplies"/>
    <s v="Storage"/>
    <x v="946"/>
    <x v="1015"/>
    <n v="3"/>
    <n v="0.2"/>
    <n v="2.355"/>
  </r>
  <r>
    <n v="2100"/>
    <s v="CA-2017-124401"/>
    <x v="210"/>
    <d v="2017-09-12T00:00:00"/>
    <s v="Standard Class"/>
    <x v="76"/>
    <x v="76"/>
    <s v="Consumer"/>
    <s v="United States"/>
    <s v="Portland"/>
    <s v="Oregon"/>
    <n v="97206"/>
    <s v="West"/>
    <x v="1135"/>
    <s v="Technology"/>
    <s v="Accessories"/>
    <x v="1123"/>
    <x v="1761"/>
    <n v="7"/>
    <n v="0.2"/>
    <n v="80.483900000000006"/>
  </r>
  <r>
    <n v="2101"/>
    <s v="US-2014-140116"/>
    <x v="418"/>
    <d v="2014-03-17T00:00:00"/>
    <s v="Standard Class"/>
    <x v="409"/>
    <x v="409"/>
    <s v="Consumer"/>
    <s v="United States"/>
    <s v="Denver"/>
    <s v="Colorado"/>
    <n v="80219"/>
    <s v="West"/>
    <x v="1244"/>
    <s v="Office Supplies"/>
    <s v="Storage"/>
    <x v="1227"/>
    <x v="1762"/>
    <n v="3"/>
    <n v="0.2"/>
    <n v="-15.9102"/>
  </r>
  <r>
    <n v="2102"/>
    <s v="US-2014-140116"/>
    <x v="418"/>
    <d v="2014-03-17T00:00:00"/>
    <s v="Standard Class"/>
    <x v="409"/>
    <x v="409"/>
    <s v="Consumer"/>
    <s v="United States"/>
    <s v="Denver"/>
    <s v="Colorado"/>
    <n v="80219"/>
    <s v="West"/>
    <x v="1062"/>
    <s v="Office Supplies"/>
    <s v="Art"/>
    <x v="1051"/>
    <x v="1763"/>
    <n v="4"/>
    <n v="0.2"/>
    <n v="9.3564000000000007"/>
  </r>
  <r>
    <n v="2103"/>
    <s v="CA-2014-123295"/>
    <x v="667"/>
    <d v="2014-07-18T00:00:00"/>
    <s v="Same Day"/>
    <x v="571"/>
    <x v="571"/>
    <s v="Home Office"/>
    <s v="United States"/>
    <s v="Tucson"/>
    <s v="Arizona"/>
    <n v="85705"/>
    <s v="West"/>
    <x v="394"/>
    <s v="Furniture"/>
    <s v="Chairs"/>
    <x v="395"/>
    <x v="1764"/>
    <n v="4"/>
    <n v="0.2"/>
    <n v="-25.913599999999999"/>
  </r>
  <r>
    <n v="2104"/>
    <s v="CA-2017-167101"/>
    <x v="668"/>
    <d v="2017-03-28T00:00:00"/>
    <s v="Second Class"/>
    <x v="312"/>
    <x v="312"/>
    <s v="Corporate"/>
    <s v="United States"/>
    <s v="New York City"/>
    <s v="New York"/>
    <n v="10009"/>
    <s v="East"/>
    <x v="447"/>
    <s v="Office Supplies"/>
    <s v="Paper"/>
    <x v="1228"/>
    <x v="1765"/>
    <n v="4"/>
    <n v="0"/>
    <n v="106.52160000000001"/>
  </r>
  <r>
    <n v="2105"/>
    <s v="CA-2017-167101"/>
    <x v="668"/>
    <d v="2017-03-28T00:00:00"/>
    <s v="Second Class"/>
    <x v="312"/>
    <x v="312"/>
    <s v="Corporate"/>
    <s v="United States"/>
    <s v="New York City"/>
    <s v="New York"/>
    <n v="10009"/>
    <s v="East"/>
    <x v="197"/>
    <s v="Technology"/>
    <s v="Accessories"/>
    <x v="198"/>
    <x v="1766"/>
    <n v="2"/>
    <n v="0"/>
    <n v="11.7"/>
  </r>
  <r>
    <n v="2106"/>
    <s v="US-2014-167633"/>
    <x v="587"/>
    <d v="2014-10-05T00:00:00"/>
    <s v="Standard Class"/>
    <x v="572"/>
    <x v="572"/>
    <s v="Consumer"/>
    <s v="United States"/>
    <s v="Boynton Beach"/>
    <s v="Florida"/>
    <n v="33437"/>
    <s v="South"/>
    <x v="974"/>
    <s v="Office Supplies"/>
    <s v="Paper"/>
    <x v="968"/>
    <x v="12"/>
    <n v="3"/>
    <n v="0.2"/>
    <n v="5.4432"/>
  </r>
  <r>
    <n v="2107"/>
    <s v="US-2014-152723"/>
    <x v="467"/>
    <d v="2014-09-26T00:00:00"/>
    <s v="Same Day"/>
    <x v="428"/>
    <x v="428"/>
    <s v="Corporate"/>
    <s v="United States"/>
    <s v="Mesquite"/>
    <s v="Texas"/>
    <n v="75150"/>
    <s v="Central"/>
    <x v="236"/>
    <s v="Office Supplies"/>
    <s v="Binders"/>
    <x v="237"/>
    <x v="1767"/>
    <n v="1"/>
    <n v="0.8"/>
    <n v="-1.4016"/>
  </r>
  <r>
    <n v="2108"/>
    <s v="CA-2015-164882"/>
    <x v="89"/>
    <d v="2015-10-31T00:00:00"/>
    <s v="Same Day"/>
    <x v="65"/>
    <x v="65"/>
    <s v="Consumer"/>
    <s v="United States"/>
    <s v="Redlands"/>
    <s v="California"/>
    <n v="92374"/>
    <s v="West"/>
    <x v="368"/>
    <s v="Office Supplies"/>
    <s v="Paper"/>
    <x v="369"/>
    <x v="1016"/>
    <n v="1"/>
    <n v="0"/>
    <n v="9.3905999999999992"/>
  </r>
  <r>
    <n v="2109"/>
    <s v="CA-2015-164882"/>
    <x v="89"/>
    <d v="2015-10-31T00:00:00"/>
    <s v="Same Day"/>
    <x v="65"/>
    <x v="65"/>
    <s v="Consumer"/>
    <s v="United States"/>
    <s v="Redlands"/>
    <s v="California"/>
    <n v="92374"/>
    <s v="West"/>
    <x v="896"/>
    <s v="Office Supplies"/>
    <s v="Binders"/>
    <x v="889"/>
    <x v="1104"/>
    <n v="3"/>
    <n v="0.2"/>
    <n v="124.485"/>
  </r>
  <r>
    <n v="2110"/>
    <s v="CA-2015-164882"/>
    <x v="89"/>
    <d v="2015-10-31T00:00:00"/>
    <s v="Same Day"/>
    <x v="65"/>
    <x v="65"/>
    <s v="Consumer"/>
    <s v="United States"/>
    <s v="Redlands"/>
    <s v="California"/>
    <n v="92374"/>
    <s v="West"/>
    <x v="1245"/>
    <s v="Office Supplies"/>
    <s v="Art"/>
    <x v="1229"/>
    <x v="1310"/>
    <n v="3"/>
    <n v="0"/>
    <n v="1.26"/>
  </r>
  <r>
    <n v="2111"/>
    <s v="CA-2015-164882"/>
    <x v="89"/>
    <d v="2015-10-31T00:00:00"/>
    <s v="Same Day"/>
    <x v="65"/>
    <x v="65"/>
    <s v="Consumer"/>
    <s v="United States"/>
    <s v="Redlands"/>
    <s v="California"/>
    <n v="92374"/>
    <s v="West"/>
    <x v="203"/>
    <s v="Office Supplies"/>
    <s v="Fasteners"/>
    <x v="204"/>
    <x v="1768"/>
    <n v="5"/>
    <n v="0"/>
    <n v="8.0269999999999992"/>
  </r>
  <r>
    <n v="2112"/>
    <s v="CA-2015-164882"/>
    <x v="89"/>
    <d v="2015-10-31T00:00:00"/>
    <s v="Same Day"/>
    <x v="65"/>
    <x v="65"/>
    <s v="Consumer"/>
    <s v="United States"/>
    <s v="Redlands"/>
    <s v="California"/>
    <n v="92374"/>
    <s v="West"/>
    <x v="38"/>
    <s v="Furniture"/>
    <s v="Chairs"/>
    <x v="38"/>
    <x v="825"/>
    <n v="4"/>
    <n v="0.2"/>
    <n v="20.196000000000002"/>
  </r>
  <r>
    <n v="2113"/>
    <s v="CA-2015-164882"/>
    <x v="89"/>
    <d v="2015-10-31T00:00:00"/>
    <s v="Same Day"/>
    <x v="65"/>
    <x v="65"/>
    <s v="Consumer"/>
    <s v="United States"/>
    <s v="Redlands"/>
    <s v="California"/>
    <n v="92374"/>
    <s v="West"/>
    <x v="558"/>
    <s v="Office Supplies"/>
    <s v="Supplies"/>
    <x v="557"/>
    <x v="1271"/>
    <n v="3"/>
    <n v="0"/>
    <n v="8.0190000000000001"/>
  </r>
  <r>
    <n v="2114"/>
    <s v="CA-2015-164882"/>
    <x v="89"/>
    <d v="2015-10-31T00:00:00"/>
    <s v="Same Day"/>
    <x v="65"/>
    <x v="65"/>
    <s v="Consumer"/>
    <s v="United States"/>
    <s v="Redlands"/>
    <s v="California"/>
    <n v="92374"/>
    <s v="West"/>
    <x v="1246"/>
    <s v="Technology"/>
    <s v="Phones"/>
    <x v="1230"/>
    <x v="1769"/>
    <n v="4"/>
    <n v="0.2"/>
    <n v="145.78200000000001"/>
  </r>
  <r>
    <n v="2115"/>
    <s v="CA-2015-164882"/>
    <x v="89"/>
    <d v="2015-10-31T00:00:00"/>
    <s v="Same Day"/>
    <x v="65"/>
    <x v="65"/>
    <s v="Consumer"/>
    <s v="United States"/>
    <s v="Redlands"/>
    <s v="California"/>
    <n v="92374"/>
    <s v="West"/>
    <x v="1247"/>
    <s v="Office Supplies"/>
    <s v="Storage"/>
    <x v="1231"/>
    <x v="1770"/>
    <n v="2"/>
    <n v="0"/>
    <n v="12.646800000000001"/>
  </r>
  <r>
    <n v="2116"/>
    <s v="CA-2015-164882"/>
    <x v="89"/>
    <d v="2015-10-31T00:00:00"/>
    <s v="Same Day"/>
    <x v="65"/>
    <x v="65"/>
    <s v="Consumer"/>
    <s v="United States"/>
    <s v="Redlands"/>
    <s v="California"/>
    <n v="92374"/>
    <s v="West"/>
    <x v="1248"/>
    <s v="Furniture"/>
    <s v="Bookcases"/>
    <x v="1232"/>
    <x v="1771"/>
    <n v="1"/>
    <n v="0.15"/>
    <n v="20.039200000000001"/>
  </r>
  <r>
    <n v="2117"/>
    <s v="CA-2015-159786"/>
    <x v="88"/>
    <d v="2015-10-17T00:00:00"/>
    <s v="Second Class"/>
    <x v="343"/>
    <x v="343"/>
    <s v="Consumer"/>
    <s v="United States"/>
    <s v="Rochester"/>
    <s v="New York"/>
    <n v="14609"/>
    <s v="East"/>
    <x v="1110"/>
    <s v="Furniture"/>
    <s v="Tables"/>
    <x v="1099"/>
    <x v="1772"/>
    <n v="1"/>
    <n v="0.4"/>
    <n v="-13.978"/>
  </r>
  <r>
    <n v="2118"/>
    <s v="CA-2016-130267"/>
    <x v="251"/>
    <d v="2016-09-23T00:00:00"/>
    <s v="Standard Class"/>
    <x v="573"/>
    <x v="573"/>
    <s v="Consumer"/>
    <s v="United States"/>
    <s v="Stockton"/>
    <s v="California"/>
    <n v="95207"/>
    <s v="West"/>
    <x v="393"/>
    <s v="Office Supplies"/>
    <s v="Paper"/>
    <x v="394"/>
    <x v="1773"/>
    <n v="7"/>
    <n v="0"/>
    <n v="73.544799999999995"/>
  </r>
  <r>
    <n v="2119"/>
    <s v="CA-2017-155460"/>
    <x v="669"/>
    <d v="2017-04-15T00:00:00"/>
    <s v="First Class"/>
    <x v="338"/>
    <x v="338"/>
    <s v="Corporate"/>
    <s v="United States"/>
    <s v="Seattle"/>
    <s v="Washington"/>
    <n v="98105"/>
    <s v="West"/>
    <x v="218"/>
    <s v="Office Supplies"/>
    <s v="Paper"/>
    <x v="219"/>
    <x v="266"/>
    <n v="1"/>
    <n v="0"/>
    <n v="2.3759999999999999"/>
  </r>
  <r>
    <n v="2120"/>
    <s v="CA-2017-155460"/>
    <x v="669"/>
    <d v="2017-04-15T00:00:00"/>
    <s v="First Class"/>
    <x v="338"/>
    <x v="338"/>
    <s v="Corporate"/>
    <s v="United States"/>
    <s v="Seattle"/>
    <s v="Washington"/>
    <n v="98105"/>
    <s v="West"/>
    <x v="1188"/>
    <s v="Office Supplies"/>
    <s v="Binders"/>
    <x v="1174"/>
    <x v="1630"/>
    <n v="5"/>
    <n v="0.2"/>
    <n v="302.37299999999999"/>
  </r>
  <r>
    <n v="2121"/>
    <s v="US-2017-168690"/>
    <x v="363"/>
    <d v="2017-01-13T00:00:00"/>
    <s v="Standard Class"/>
    <x v="465"/>
    <x v="465"/>
    <s v="Consumer"/>
    <s v="United States"/>
    <s v="Ormond Beach"/>
    <s v="Florida"/>
    <n v="32174"/>
    <s v="South"/>
    <x v="744"/>
    <s v="Office Supplies"/>
    <s v="Binders"/>
    <x v="742"/>
    <x v="1774"/>
    <n v="3"/>
    <n v="0.7"/>
    <n v="-1.9656"/>
  </r>
  <r>
    <n v="2122"/>
    <s v="CA-2017-158246"/>
    <x v="45"/>
    <d v="2017-11-11T00:00:00"/>
    <s v="First Class"/>
    <x v="80"/>
    <x v="80"/>
    <s v="Corporate"/>
    <s v="United States"/>
    <s v="Sunnyvale"/>
    <s v="California"/>
    <n v="94086"/>
    <s v="West"/>
    <x v="51"/>
    <s v="Furniture"/>
    <s v="Chairs"/>
    <x v="51"/>
    <x v="1775"/>
    <n v="3"/>
    <n v="0.2"/>
    <n v="-2.6997"/>
  </r>
  <r>
    <n v="2123"/>
    <s v="CA-2017-167381"/>
    <x v="585"/>
    <d v="2017-09-24T00:00:00"/>
    <s v="Second Class"/>
    <x v="382"/>
    <x v="382"/>
    <s v="Home Office"/>
    <s v="United States"/>
    <s v="Lansing"/>
    <s v="Michigan"/>
    <n v="48911"/>
    <s v="Central"/>
    <x v="366"/>
    <s v="Furniture"/>
    <s v="Bookcases"/>
    <x v="367"/>
    <x v="1776"/>
    <n v="2"/>
    <n v="0"/>
    <n v="41.133200000000002"/>
  </r>
  <r>
    <n v="2124"/>
    <s v="CA-2017-167381"/>
    <x v="585"/>
    <d v="2017-09-24T00:00:00"/>
    <s v="Second Class"/>
    <x v="382"/>
    <x v="382"/>
    <s v="Home Office"/>
    <s v="United States"/>
    <s v="Lansing"/>
    <s v="Michigan"/>
    <n v="48911"/>
    <s v="Central"/>
    <x v="85"/>
    <s v="Office Supplies"/>
    <s v="Labels"/>
    <x v="85"/>
    <x v="1777"/>
    <n v="9"/>
    <n v="0"/>
    <n v="13.3056"/>
  </r>
  <r>
    <n v="2125"/>
    <s v="CA-2017-144862"/>
    <x v="96"/>
    <d v="2017-12-05T00:00:00"/>
    <s v="Standard Class"/>
    <x v="382"/>
    <x v="382"/>
    <s v="Home Office"/>
    <s v="United States"/>
    <s v="Philadelphia"/>
    <s v="Pennsylvania"/>
    <n v="19143"/>
    <s v="East"/>
    <x v="1249"/>
    <s v="Office Supplies"/>
    <s v="Envelopes"/>
    <x v="1233"/>
    <x v="1778"/>
    <n v="5"/>
    <n v="0.2"/>
    <n v="35.329500000000003"/>
  </r>
  <r>
    <n v="2126"/>
    <s v="CA-2017-144862"/>
    <x v="96"/>
    <d v="2017-12-05T00:00:00"/>
    <s v="Standard Class"/>
    <x v="382"/>
    <x v="382"/>
    <s v="Home Office"/>
    <s v="United States"/>
    <s v="Philadelphia"/>
    <s v="Pennsylvania"/>
    <n v="19143"/>
    <s v="East"/>
    <x v="1250"/>
    <s v="Technology"/>
    <s v="Phones"/>
    <x v="1234"/>
    <x v="1557"/>
    <n v="7"/>
    <n v="0.4"/>
    <n v="9.4436999999999998"/>
  </r>
  <r>
    <n v="2127"/>
    <s v="CA-2014-126032"/>
    <x v="670"/>
    <d v="2014-06-28T00:00:00"/>
    <s v="Standard Class"/>
    <x v="574"/>
    <x v="574"/>
    <s v="Consumer"/>
    <s v="United States"/>
    <s v="Philadelphia"/>
    <s v="Pennsylvania"/>
    <n v="19143"/>
    <s v="East"/>
    <x v="357"/>
    <s v="Technology"/>
    <s v="Accessories"/>
    <x v="357"/>
    <x v="1779"/>
    <n v="3"/>
    <n v="0.2"/>
    <n v="1.0797000000000001"/>
  </r>
  <r>
    <n v="2128"/>
    <s v="CA-2015-134859"/>
    <x v="242"/>
    <d v="2015-10-09T00:00:00"/>
    <s v="Standard Class"/>
    <x v="451"/>
    <x v="451"/>
    <s v="Home Office"/>
    <s v="United States"/>
    <s v="Philadelphia"/>
    <s v="Pennsylvania"/>
    <n v="19134"/>
    <s v="East"/>
    <x v="1251"/>
    <s v="Furniture"/>
    <s v="Furnishings"/>
    <x v="1235"/>
    <x v="1780"/>
    <n v="3"/>
    <n v="0.2"/>
    <n v="6.4943999999999997"/>
  </r>
  <r>
    <n v="2129"/>
    <s v="CA-2015-134859"/>
    <x v="242"/>
    <d v="2015-10-09T00:00:00"/>
    <s v="Standard Class"/>
    <x v="451"/>
    <x v="451"/>
    <s v="Home Office"/>
    <s v="United States"/>
    <s v="Philadelphia"/>
    <s v="Pennsylvania"/>
    <n v="19134"/>
    <s v="East"/>
    <x v="1004"/>
    <s v="Office Supplies"/>
    <s v="Paper"/>
    <x v="996"/>
    <x v="557"/>
    <n v="4"/>
    <n v="0.2"/>
    <n v="7.2576000000000001"/>
  </r>
  <r>
    <n v="2130"/>
    <s v="US-2014-114188"/>
    <x v="671"/>
    <d v="2014-05-22T00:00:00"/>
    <s v="Second Class"/>
    <x v="575"/>
    <x v="575"/>
    <s v="Corporate"/>
    <s v="United States"/>
    <s v="Dover"/>
    <s v="New Hampshire"/>
    <n v="3820"/>
    <s v="East"/>
    <x v="1252"/>
    <s v="Office Supplies"/>
    <s v="Appliances"/>
    <x v="1236"/>
    <x v="1781"/>
    <n v="4"/>
    <n v="0"/>
    <n v="9.3184000000000005"/>
  </r>
  <r>
    <n v="2131"/>
    <s v="US-2014-114188"/>
    <x v="671"/>
    <d v="2014-05-22T00:00:00"/>
    <s v="Second Class"/>
    <x v="575"/>
    <x v="575"/>
    <s v="Corporate"/>
    <s v="United States"/>
    <s v="Dover"/>
    <s v="New Hampshire"/>
    <n v="3820"/>
    <s v="East"/>
    <x v="1253"/>
    <s v="Office Supplies"/>
    <s v="Art"/>
    <x v="1237"/>
    <x v="1782"/>
    <n v="9"/>
    <n v="0"/>
    <n v="11.9412"/>
  </r>
  <r>
    <n v="2132"/>
    <s v="US-2014-114188"/>
    <x v="671"/>
    <d v="2014-05-22T00:00:00"/>
    <s v="Second Class"/>
    <x v="575"/>
    <x v="575"/>
    <s v="Corporate"/>
    <s v="United States"/>
    <s v="Dover"/>
    <s v="New Hampshire"/>
    <n v="3820"/>
    <s v="East"/>
    <x v="891"/>
    <s v="Furniture"/>
    <s v="Furnishings"/>
    <x v="884"/>
    <x v="392"/>
    <n v="7"/>
    <n v="0"/>
    <n v="60.139800000000001"/>
  </r>
  <r>
    <n v="2133"/>
    <s v="CA-2015-156524"/>
    <x v="312"/>
    <d v="2015-11-26T00:00:00"/>
    <s v="Standard Class"/>
    <x v="297"/>
    <x v="297"/>
    <s v="Consumer"/>
    <s v="United States"/>
    <s v="New York City"/>
    <s v="New York"/>
    <n v="10011"/>
    <s v="East"/>
    <x v="1254"/>
    <s v="Office Supplies"/>
    <s v="Paper"/>
    <x v="1238"/>
    <x v="1783"/>
    <n v="3"/>
    <n v="0"/>
    <n v="9.0389999999999997"/>
  </r>
  <r>
    <n v="2134"/>
    <s v="CA-2015-122210"/>
    <x v="672"/>
    <d v="2015-12-04T00:00:00"/>
    <s v="Standard Class"/>
    <x v="576"/>
    <x v="576"/>
    <s v="Consumer"/>
    <s v="United States"/>
    <s v="Philadelphia"/>
    <s v="Pennsylvania"/>
    <n v="19134"/>
    <s v="East"/>
    <x v="13"/>
    <s v="Office Supplies"/>
    <s v="Binders"/>
    <x v="13"/>
    <x v="1784"/>
    <n v="3"/>
    <n v="0.7"/>
    <n v="-122.39279999999999"/>
  </r>
  <r>
    <n v="2135"/>
    <s v="CA-2015-122210"/>
    <x v="672"/>
    <d v="2015-12-04T00:00:00"/>
    <s v="Standard Class"/>
    <x v="576"/>
    <x v="576"/>
    <s v="Consumer"/>
    <s v="United States"/>
    <s v="Philadelphia"/>
    <s v="Pennsylvania"/>
    <n v="19134"/>
    <s v="East"/>
    <x v="969"/>
    <s v="Office Supplies"/>
    <s v="Fasteners"/>
    <x v="962"/>
    <x v="1785"/>
    <n v="7"/>
    <n v="0.2"/>
    <n v="-2.3814000000000002"/>
  </r>
  <r>
    <n v="2136"/>
    <s v="CA-2015-122210"/>
    <x v="672"/>
    <d v="2015-12-04T00:00:00"/>
    <s v="Standard Class"/>
    <x v="576"/>
    <x v="576"/>
    <s v="Consumer"/>
    <s v="United States"/>
    <s v="Philadelphia"/>
    <s v="Pennsylvania"/>
    <n v="19134"/>
    <s v="East"/>
    <x v="1255"/>
    <s v="Technology"/>
    <s v="Phones"/>
    <x v="1239"/>
    <x v="1786"/>
    <n v="4"/>
    <n v="0.4"/>
    <n v="15.82"/>
  </r>
  <r>
    <n v="2137"/>
    <s v="CA-2015-156377"/>
    <x v="620"/>
    <d v="2016-01-05T00:00:00"/>
    <s v="Standard Class"/>
    <x v="577"/>
    <x v="577"/>
    <s v="Consumer"/>
    <s v="United States"/>
    <s v="Grand Prairie"/>
    <s v="Texas"/>
    <n v="75051"/>
    <s v="Central"/>
    <x v="1256"/>
    <s v="Furniture"/>
    <s v="Furnishings"/>
    <x v="1240"/>
    <x v="1787"/>
    <n v="5"/>
    <n v="0.6"/>
    <n v="-11.439"/>
  </r>
  <r>
    <n v="2138"/>
    <s v="CA-2015-156377"/>
    <x v="620"/>
    <d v="2016-01-05T00:00:00"/>
    <s v="Standard Class"/>
    <x v="577"/>
    <x v="577"/>
    <s v="Consumer"/>
    <s v="United States"/>
    <s v="Grand Prairie"/>
    <s v="Texas"/>
    <n v="75051"/>
    <s v="Central"/>
    <x v="1203"/>
    <s v="Office Supplies"/>
    <s v="Binders"/>
    <x v="1188"/>
    <x v="1788"/>
    <n v="4"/>
    <n v="0.8"/>
    <n v="-5.8495999999999997"/>
  </r>
  <r>
    <n v="2139"/>
    <s v="US-2017-157896"/>
    <x v="673"/>
    <d v="2017-11-16T00:00:00"/>
    <s v="Same Day"/>
    <x v="558"/>
    <x v="558"/>
    <s v="Consumer"/>
    <s v="United States"/>
    <s v="New York City"/>
    <s v="New York"/>
    <n v="10009"/>
    <s v="East"/>
    <x v="593"/>
    <s v="Office Supplies"/>
    <s v="Paper"/>
    <x v="593"/>
    <x v="674"/>
    <n v="3"/>
    <n v="0"/>
    <n v="73.41"/>
  </r>
  <r>
    <n v="2140"/>
    <s v="CA-2014-159520"/>
    <x v="571"/>
    <d v="2014-06-11T00:00:00"/>
    <s v="Standard Class"/>
    <x v="265"/>
    <x v="265"/>
    <s v="Corporate"/>
    <s v="United States"/>
    <s v="Long Beach"/>
    <s v="New York"/>
    <n v="11561"/>
    <s v="East"/>
    <x v="350"/>
    <s v="Office Supplies"/>
    <s v="Binders"/>
    <x v="350"/>
    <x v="1789"/>
    <n v="9"/>
    <n v="0.2"/>
    <n v="50.4711"/>
  </r>
  <r>
    <n v="2141"/>
    <s v="CA-2014-159520"/>
    <x v="571"/>
    <d v="2014-06-11T00:00:00"/>
    <s v="Standard Class"/>
    <x v="265"/>
    <x v="265"/>
    <s v="Corporate"/>
    <s v="United States"/>
    <s v="Long Beach"/>
    <s v="New York"/>
    <n v="11561"/>
    <s v="East"/>
    <x v="1257"/>
    <s v="Office Supplies"/>
    <s v="Supplies"/>
    <x v="1241"/>
    <x v="1790"/>
    <n v="2"/>
    <n v="0"/>
    <n v="4.4564000000000004"/>
  </r>
  <r>
    <n v="2142"/>
    <s v="CA-2014-159520"/>
    <x v="571"/>
    <d v="2014-06-11T00:00:00"/>
    <s v="Standard Class"/>
    <x v="265"/>
    <x v="265"/>
    <s v="Corporate"/>
    <s v="United States"/>
    <s v="Long Beach"/>
    <s v="New York"/>
    <n v="11561"/>
    <s v="East"/>
    <x v="1258"/>
    <s v="Furniture"/>
    <s v="Tables"/>
    <x v="1242"/>
    <x v="1791"/>
    <n v="3"/>
    <n v="0.4"/>
    <n v="-347.11739999999998"/>
  </r>
  <r>
    <n v="2143"/>
    <s v="CA-2016-155481"/>
    <x v="142"/>
    <d v="2016-09-05T00:00:00"/>
    <s v="Standard Class"/>
    <x v="158"/>
    <x v="158"/>
    <s v="Corporate"/>
    <s v="United States"/>
    <s v="Philadelphia"/>
    <s v="Pennsylvania"/>
    <n v="19140"/>
    <s v="East"/>
    <x v="69"/>
    <s v="Office Supplies"/>
    <s v="Paper"/>
    <x v="69"/>
    <x v="426"/>
    <n v="6"/>
    <n v="0.2"/>
    <n v="9.9060000000000006"/>
  </r>
  <r>
    <n v="2144"/>
    <s v="CA-2016-155481"/>
    <x v="142"/>
    <d v="2016-09-05T00:00:00"/>
    <s v="Standard Class"/>
    <x v="158"/>
    <x v="158"/>
    <s v="Corporate"/>
    <s v="United States"/>
    <s v="Philadelphia"/>
    <s v="Pennsylvania"/>
    <n v="19140"/>
    <s v="East"/>
    <x v="125"/>
    <s v="Technology"/>
    <s v="Phones"/>
    <x v="126"/>
    <x v="1792"/>
    <n v="2"/>
    <n v="0.4"/>
    <n v="-4.7976000000000001"/>
  </r>
  <r>
    <n v="2145"/>
    <s v="CA-2016-155481"/>
    <x v="142"/>
    <d v="2016-09-05T00:00:00"/>
    <s v="Standard Class"/>
    <x v="158"/>
    <x v="158"/>
    <s v="Corporate"/>
    <s v="United States"/>
    <s v="Philadelphia"/>
    <s v="Pennsylvania"/>
    <n v="19140"/>
    <s v="East"/>
    <x v="127"/>
    <s v="Office Supplies"/>
    <s v="Fasteners"/>
    <x v="128"/>
    <x v="1793"/>
    <n v="7"/>
    <n v="0.2"/>
    <n v="5.4236000000000004"/>
  </r>
  <r>
    <n v="2146"/>
    <s v="US-2016-152051"/>
    <x v="674"/>
    <d v="2016-06-29T00:00:00"/>
    <s v="Standard Class"/>
    <x v="378"/>
    <x v="378"/>
    <s v="Corporate"/>
    <s v="United States"/>
    <s v="York"/>
    <s v="Pennsylvania"/>
    <n v="17403"/>
    <s v="East"/>
    <x v="228"/>
    <s v="Furniture"/>
    <s v="Chairs"/>
    <x v="229"/>
    <x v="1794"/>
    <n v="3"/>
    <n v="0.3"/>
    <n v="-18.088200000000001"/>
  </r>
  <r>
    <n v="2147"/>
    <s v="US-2016-152051"/>
    <x v="674"/>
    <d v="2016-06-29T00:00:00"/>
    <s v="Standard Class"/>
    <x v="378"/>
    <x v="378"/>
    <s v="Corporate"/>
    <s v="United States"/>
    <s v="York"/>
    <s v="Pennsylvania"/>
    <n v="17403"/>
    <s v="East"/>
    <x v="132"/>
    <s v="Office Supplies"/>
    <s v="Binders"/>
    <x v="133"/>
    <x v="1795"/>
    <n v="4"/>
    <n v="0.7"/>
    <n v="-27.9312"/>
  </r>
  <r>
    <n v="2148"/>
    <s v="US-2016-152051"/>
    <x v="674"/>
    <d v="2016-06-29T00:00:00"/>
    <s v="Standard Class"/>
    <x v="378"/>
    <x v="378"/>
    <s v="Corporate"/>
    <s v="United States"/>
    <s v="York"/>
    <s v="Pennsylvania"/>
    <n v="17403"/>
    <s v="East"/>
    <x v="45"/>
    <s v="Office Supplies"/>
    <s v="Storage"/>
    <x v="45"/>
    <x v="1796"/>
    <n v="6"/>
    <n v="0.2"/>
    <n v="-50.870399999999997"/>
  </r>
  <r>
    <n v="2149"/>
    <s v="CA-2014-141607"/>
    <x v="432"/>
    <d v="2014-12-17T00:00:00"/>
    <s v="Standard Class"/>
    <x v="576"/>
    <x v="576"/>
    <s v="Consumer"/>
    <s v="United States"/>
    <s v="Concord"/>
    <s v="California"/>
    <n v="94521"/>
    <s v="West"/>
    <x v="784"/>
    <s v="Furniture"/>
    <s v="Furnishings"/>
    <x v="783"/>
    <x v="1797"/>
    <n v="1"/>
    <n v="0"/>
    <n v="4.3310000000000004"/>
  </r>
  <r>
    <n v="2150"/>
    <s v="CA-2017-102771"/>
    <x v="185"/>
    <d v="2017-04-05T00:00:00"/>
    <s v="Standard Class"/>
    <x v="157"/>
    <x v="157"/>
    <s v="Consumer"/>
    <s v="United States"/>
    <s v="New York City"/>
    <s v="New York"/>
    <n v="10035"/>
    <s v="East"/>
    <x v="1259"/>
    <s v="Technology"/>
    <s v="Phones"/>
    <x v="1243"/>
    <x v="1798"/>
    <n v="5"/>
    <n v="0"/>
    <n v="22.087"/>
  </r>
  <r>
    <n v="2151"/>
    <s v="US-2017-139969"/>
    <x v="123"/>
    <d v="2017-11-26T00:00:00"/>
    <s v="Standard Class"/>
    <x v="578"/>
    <x v="578"/>
    <s v="Consumer"/>
    <s v="United States"/>
    <s v="College Station"/>
    <s v="Texas"/>
    <n v="77840"/>
    <s v="Central"/>
    <x v="913"/>
    <s v="Furniture"/>
    <s v="Chairs"/>
    <x v="905"/>
    <x v="1799"/>
    <n v="3"/>
    <n v="0.3"/>
    <n v="-53.270400000000002"/>
  </r>
  <r>
    <n v="2152"/>
    <s v="CA-2014-167360"/>
    <x v="156"/>
    <d v="2014-11-29T00:00:00"/>
    <s v="Second Class"/>
    <x v="579"/>
    <x v="579"/>
    <s v="Consumer"/>
    <s v="United States"/>
    <s v="Saint Louis"/>
    <s v="Missouri"/>
    <n v="63116"/>
    <s v="Central"/>
    <x v="404"/>
    <s v="Technology"/>
    <s v="Accessories"/>
    <x v="405"/>
    <x v="1800"/>
    <n v="7"/>
    <n v="0"/>
    <n v="43.598100000000002"/>
  </r>
  <r>
    <n v="2153"/>
    <s v="CA-2015-123505"/>
    <x v="6"/>
    <d v="2015-11-26T00:00:00"/>
    <s v="Standard Class"/>
    <x v="481"/>
    <x v="481"/>
    <s v="Consumer"/>
    <s v="United States"/>
    <s v="Quincy"/>
    <s v="Massachusetts"/>
    <n v="2169"/>
    <s v="East"/>
    <x v="1025"/>
    <s v="Office Supplies"/>
    <s v="Paper"/>
    <x v="1016"/>
    <x v="1801"/>
    <n v="3"/>
    <n v="0"/>
    <n v="7.0217999999999998"/>
  </r>
  <r>
    <n v="2154"/>
    <s v="CA-2016-117282"/>
    <x v="216"/>
    <d v="2016-07-18T00:00:00"/>
    <s v="Standard Class"/>
    <x v="112"/>
    <x v="112"/>
    <s v="Corporate"/>
    <s v="United States"/>
    <s v="New York City"/>
    <s v="New York"/>
    <n v="10009"/>
    <s v="East"/>
    <x v="608"/>
    <s v="Office Supplies"/>
    <s v="Binders"/>
    <x v="608"/>
    <x v="1802"/>
    <n v="2"/>
    <n v="0.2"/>
    <n v="5.133"/>
  </r>
  <r>
    <n v="2155"/>
    <s v="US-2016-120460"/>
    <x v="567"/>
    <d v="2016-05-05T00:00:00"/>
    <s v="Standard Class"/>
    <x v="408"/>
    <x v="408"/>
    <s v="Home Office"/>
    <s v="United States"/>
    <s v="Dallas"/>
    <s v="Texas"/>
    <n v="75081"/>
    <s v="Central"/>
    <x v="1155"/>
    <s v="Furniture"/>
    <s v="Furnishings"/>
    <x v="1143"/>
    <x v="1803"/>
    <n v="3"/>
    <n v="0.6"/>
    <n v="-10.1736"/>
  </r>
  <r>
    <n v="2156"/>
    <s v="CA-2016-111115"/>
    <x v="197"/>
    <d v="2016-07-27T00:00:00"/>
    <s v="Second Class"/>
    <x v="445"/>
    <x v="445"/>
    <s v="Consumer"/>
    <s v="United States"/>
    <s v="Los Angeles"/>
    <s v="California"/>
    <n v="90032"/>
    <s v="West"/>
    <x v="294"/>
    <s v="Office Supplies"/>
    <s v="Fasteners"/>
    <x v="294"/>
    <x v="1369"/>
    <n v="6"/>
    <n v="0"/>
    <n v="10.74"/>
  </r>
  <r>
    <n v="2157"/>
    <s v="CA-2014-124646"/>
    <x v="169"/>
    <d v="2014-06-24T00:00:00"/>
    <s v="First Class"/>
    <x v="231"/>
    <x v="231"/>
    <s v="Consumer"/>
    <s v="United States"/>
    <s v="Minneapolis"/>
    <s v="Minnesota"/>
    <n v="55407"/>
    <s v="Central"/>
    <x v="749"/>
    <s v="Office Supplies"/>
    <s v="Storage"/>
    <x v="747"/>
    <x v="875"/>
    <n v="3"/>
    <n v="0"/>
    <n v="0"/>
  </r>
  <r>
    <n v="2158"/>
    <s v="CA-2014-124646"/>
    <x v="169"/>
    <d v="2014-06-24T00:00:00"/>
    <s v="First Class"/>
    <x v="231"/>
    <x v="231"/>
    <s v="Consumer"/>
    <s v="United States"/>
    <s v="Minneapolis"/>
    <s v="Minnesota"/>
    <n v="55407"/>
    <s v="Central"/>
    <x v="398"/>
    <s v="Office Supplies"/>
    <s v="Storage"/>
    <x v="399"/>
    <x v="424"/>
    <n v="3"/>
    <n v="0"/>
    <n v="9.7164000000000001"/>
  </r>
  <r>
    <n v="2159"/>
    <s v="CA-2017-148166"/>
    <x v="208"/>
    <d v="2017-10-26T00:00:00"/>
    <s v="Standard Class"/>
    <x v="71"/>
    <x v="71"/>
    <s v="Home Office"/>
    <s v="United States"/>
    <s v="Deltona"/>
    <s v="Florida"/>
    <n v="32725"/>
    <s v="South"/>
    <x v="1260"/>
    <s v="Office Supplies"/>
    <s v="Art"/>
    <x v="1244"/>
    <x v="326"/>
    <n v="4"/>
    <n v="0.2"/>
    <n v="2.0087999999999999"/>
  </r>
  <r>
    <n v="2160"/>
    <s v="CA-2016-159737"/>
    <x v="323"/>
    <d v="2016-09-09T00:00:00"/>
    <s v="Standard Class"/>
    <x v="229"/>
    <x v="229"/>
    <s v="Consumer"/>
    <s v="United States"/>
    <s v="Chicago"/>
    <s v="Illinois"/>
    <n v="60610"/>
    <s v="Central"/>
    <x v="908"/>
    <s v="Office Supplies"/>
    <s v="Binders"/>
    <x v="900"/>
    <x v="1804"/>
    <n v="3"/>
    <n v="0.8"/>
    <n v="-14.973599999999999"/>
  </r>
  <r>
    <n v="2161"/>
    <s v="CA-2016-141019"/>
    <x v="675"/>
    <d v="2016-05-14T00:00:00"/>
    <s v="Same Day"/>
    <x v="109"/>
    <x v="109"/>
    <s v="Consumer"/>
    <s v="United States"/>
    <s v="Cincinnati"/>
    <s v="Ohio"/>
    <n v="45231"/>
    <s v="East"/>
    <x v="1071"/>
    <s v="Furniture"/>
    <s v="Furnishings"/>
    <x v="1060"/>
    <x v="1805"/>
    <n v="1"/>
    <n v="0.2"/>
    <n v="29.768999999999998"/>
  </r>
  <r>
    <n v="2162"/>
    <s v="CA-2016-101938"/>
    <x v="676"/>
    <d v="2016-01-12T00:00:00"/>
    <s v="Standard Class"/>
    <x v="108"/>
    <x v="108"/>
    <s v="Home Office"/>
    <s v="United States"/>
    <s v="Oakland"/>
    <s v="California"/>
    <n v="94601"/>
    <s v="West"/>
    <x v="1261"/>
    <s v="Office Supplies"/>
    <s v="Art"/>
    <x v="1245"/>
    <x v="722"/>
    <n v="1"/>
    <n v="0"/>
    <n v="10.0282"/>
  </r>
  <r>
    <n v="2163"/>
    <s v="CA-2017-166296"/>
    <x v="677"/>
    <d v="2017-03-19T00:00:00"/>
    <s v="Standard Class"/>
    <x v="580"/>
    <x v="580"/>
    <s v="Home Office"/>
    <s v="United States"/>
    <s v="Manteca"/>
    <s v="California"/>
    <n v="95336"/>
    <s v="West"/>
    <x v="1078"/>
    <s v="Office Supplies"/>
    <s v="Paper"/>
    <x v="1068"/>
    <x v="1806"/>
    <n v="3"/>
    <n v="0"/>
    <n v="150.98400000000001"/>
  </r>
  <r>
    <n v="2164"/>
    <s v="CA-2016-154018"/>
    <x v="63"/>
    <d v="2016-10-19T00:00:00"/>
    <s v="Standard Class"/>
    <x v="66"/>
    <x v="66"/>
    <s v="Consumer"/>
    <s v="United States"/>
    <s v="Laredo"/>
    <s v="Texas"/>
    <n v="78041"/>
    <s v="Central"/>
    <x v="657"/>
    <s v="Technology"/>
    <s v="Accessories"/>
    <x v="657"/>
    <x v="1807"/>
    <n v="3"/>
    <n v="0.2"/>
    <n v="23.997"/>
  </r>
  <r>
    <n v="2165"/>
    <s v="CA-2016-154018"/>
    <x v="63"/>
    <d v="2016-10-19T00:00:00"/>
    <s v="Standard Class"/>
    <x v="66"/>
    <x v="66"/>
    <s v="Consumer"/>
    <s v="United States"/>
    <s v="Laredo"/>
    <s v="Texas"/>
    <n v="78041"/>
    <s v="Central"/>
    <x v="1262"/>
    <s v="Office Supplies"/>
    <s v="Paper"/>
    <x v="1246"/>
    <x v="1808"/>
    <n v="2"/>
    <n v="0.2"/>
    <n v="3.0044"/>
  </r>
  <r>
    <n v="2166"/>
    <s v="CA-2016-154018"/>
    <x v="63"/>
    <d v="2016-10-19T00:00:00"/>
    <s v="Standard Class"/>
    <x v="66"/>
    <x v="66"/>
    <s v="Consumer"/>
    <s v="United States"/>
    <s v="Laredo"/>
    <s v="Texas"/>
    <n v="78041"/>
    <s v="Central"/>
    <x v="583"/>
    <s v="Furniture"/>
    <s v="Furnishings"/>
    <x v="583"/>
    <x v="1809"/>
    <n v="5"/>
    <n v="0.6"/>
    <n v="-150.41399999999999"/>
  </r>
  <r>
    <n v="2167"/>
    <s v="CA-2016-154018"/>
    <x v="63"/>
    <d v="2016-10-19T00:00:00"/>
    <s v="Standard Class"/>
    <x v="66"/>
    <x v="66"/>
    <s v="Consumer"/>
    <s v="United States"/>
    <s v="Laredo"/>
    <s v="Texas"/>
    <n v="78041"/>
    <s v="Central"/>
    <x v="1167"/>
    <s v="Office Supplies"/>
    <s v="Art"/>
    <x v="1154"/>
    <x v="1810"/>
    <n v="1"/>
    <n v="0.2"/>
    <n v="1.1903999999999999"/>
  </r>
  <r>
    <n v="2168"/>
    <s v="CA-2016-154018"/>
    <x v="63"/>
    <d v="2016-10-19T00:00:00"/>
    <s v="Standard Class"/>
    <x v="66"/>
    <x v="66"/>
    <s v="Consumer"/>
    <s v="United States"/>
    <s v="Laredo"/>
    <s v="Texas"/>
    <n v="78041"/>
    <s v="Central"/>
    <x v="307"/>
    <s v="Office Supplies"/>
    <s v="Binders"/>
    <x v="307"/>
    <x v="1811"/>
    <n v="7"/>
    <n v="0.8"/>
    <n v="-11.000500000000001"/>
  </r>
  <r>
    <n v="2169"/>
    <s v="CA-2017-117870"/>
    <x v="678"/>
    <d v="2017-01-30T00:00:00"/>
    <s v="Second Class"/>
    <x v="581"/>
    <x v="581"/>
    <s v="Consumer"/>
    <s v="United States"/>
    <s v="Kent"/>
    <s v="Ohio"/>
    <n v="44240"/>
    <s v="East"/>
    <x v="512"/>
    <s v="Office Supplies"/>
    <s v="Art"/>
    <x v="512"/>
    <x v="260"/>
    <n v="3"/>
    <n v="0.2"/>
    <n v="1.752"/>
  </r>
  <r>
    <n v="2170"/>
    <s v="CA-2017-117870"/>
    <x v="678"/>
    <d v="2017-01-30T00:00:00"/>
    <s v="Second Class"/>
    <x v="581"/>
    <x v="581"/>
    <s v="Consumer"/>
    <s v="United States"/>
    <s v="Kent"/>
    <s v="Ohio"/>
    <n v="44240"/>
    <s v="East"/>
    <x v="701"/>
    <s v="Technology"/>
    <s v="Accessories"/>
    <x v="701"/>
    <x v="973"/>
    <n v="3"/>
    <n v="0.2"/>
    <n v="-8.9969999999999999"/>
  </r>
  <r>
    <n v="2171"/>
    <s v="CA-2017-117870"/>
    <x v="678"/>
    <d v="2017-01-30T00:00:00"/>
    <s v="Second Class"/>
    <x v="581"/>
    <x v="581"/>
    <s v="Consumer"/>
    <s v="United States"/>
    <s v="Kent"/>
    <s v="Ohio"/>
    <n v="44240"/>
    <s v="East"/>
    <x v="160"/>
    <s v="Technology"/>
    <s v="Phones"/>
    <x v="161"/>
    <x v="709"/>
    <n v="3"/>
    <n v="0.4"/>
    <n v="-26.9955"/>
  </r>
  <r>
    <n v="2172"/>
    <s v="US-2017-137491"/>
    <x v="123"/>
    <d v="2017-11-25T00:00:00"/>
    <s v="Standard Class"/>
    <x v="18"/>
    <x v="18"/>
    <s v="Corporate"/>
    <s v="United States"/>
    <s v="San Angelo"/>
    <s v="Texas"/>
    <n v="76903"/>
    <s v="Central"/>
    <x v="635"/>
    <s v="Furniture"/>
    <s v="Chairs"/>
    <x v="635"/>
    <x v="1812"/>
    <n v="2"/>
    <n v="0.3"/>
    <n v="-8.7232000000000003"/>
  </r>
  <r>
    <n v="2173"/>
    <s v="CA-2014-152296"/>
    <x v="601"/>
    <d v="2014-08-03T00:00:00"/>
    <s v="First Class"/>
    <x v="582"/>
    <x v="582"/>
    <s v="Consumer"/>
    <s v="United States"/>
    <s v="San Francisco"/>
    <s v="California"/>
    <n v="94122"/>
    <s v="West"/>
    <x v="1263"/>
    <s v="Office Supplies"/>
    <s v="Binders"/>
    <x v="1247"/>
    <x v="1813"/>
    <n v="3"/>
    <n v="0.2"/>
    <n v="6.9131999999999998"/>
  </r>
  <r>
    <n v="2174"/>
    <s v="CA-2016-112025"/>
    <x v="679"/>
    <d v="2016-08-04T00:00:00"/>
    <s v="Standard Class"/>
    <x v="60"/>
    <x v="60"/>
    <s v="Home Office"/>
    <s v="United States"/>
    <s v="Houston"/>
    <s v="Texas"/>
    <n v="77070"/>
    <s v="Central"/>
    <x v="1087"/>
    <s v="Office Supplies"/>
    <s v="Binders"/>
    <x v="1077"/>
    <x v="1814"/>
    <n v="3"/>
    <n v="0.8"/>
    <n v="-13.896000000000001"/>
  </r>
  <r>
    <n v="2175"/>
    <s v="CA-2015-132507"/>
    <x v="117"/>
    <d v="2015-08-03T00:00:00"/>
    <s v="Second Class"/>
    <x v="566"/>
    <x v="566"/>
    <s v="Corporate"/>
    <s v="United States"/>
    <s v="Houston"/>
    <s v="Texas"/>
    <n v="77041"/>
    <s v="Central"/>
    <x v="1220"/>
    <s v="Office Supplies"/>
    <s v="Storage"/>
    <x v="1204"/>
    <x v="1815"/>
    <n v="4"/>
    <n v="0.2"/>
    <n v="6.1791999999999998"/>
  </r>
  <r>
    <n v="2176"/>
    <s v="CA-2016-125738"/>
    <x v="680"/>
    <d v="2016-10-21T00:00:00"/>
    <s v="Standard Class"/>
    <x v="583"/>
    <x v="583"/>
    <s v="Home Office"/>
    <s v="United States"/>
    <s v="Salt Lake City"/>
    <s v="Utah"/>
    <n v="84106"/>
    <s v="West"/>
    <x v="1264"/>
    <s v="Office Supplies"/>
    <s v="Paper"/>
    <x v="1248"/>
    <x v="1816"/>
    <n v="2"/>
    <n v="0"/>
    <n v="21.012799999999999"/>
  </r>
  <r>
    <n v="2177"/>
    <s v="CA-2016-125738"/>
    <x v="680"/>
    <d v="2016-10-21T00:00:00"/>
    <s v="Standard Class"/>
    <x v="583"/>
    <x v="583"/>
    <s v="Home Office"/>
    <s v="United States"/>
    <s v="Salt Lake City"/>
    <s v="Utah"/>
    <n v="84106"/>
    <s v="West"/>
    <x v="1083"/>
    <s v="Office Supplies"/>
    <s v="Paper"/>
    <x v="1073"/>
    <x v="1817"/>
    <n v="9"/>
    <n v="0"/>
    <n v="28.857600000000001"/>
  </r>
  <r>
    <n v="2178"/>
    <s v="CA-2016-125738"/>
    <x v="680"/>
    <d v="2016-10-21T00:00:00"/>
    <s v="Standard Class"/>
    <x v="583"/>
    <x v="583"/>
    <s v="Home Office"/>
    <s v="United States"/>
    <s v="Salt Lake City"/>
    <s v="Utah"/>
    <n v="84106"/>
    <s v="West"/>
    <x v="1124"/>
    <s v="Office Supplies"/>
    <s v="Binders"/>
    <x v="1112"/>
    <x v="1818"/>
    <n v="5"/>
    <n v="0.2"/>
    <n v="13.0375"/>
  </r>
  <r>
    <n v="2179"/>
    <s v="CA-2016-125738"/>
    <x v="680"/>
    <d v="2016-10-21T00:00:00"/>
    <s v="Standard Class"/>
    <x v="583"/>
    <x v="583"/>
    <s v="Home Office"/>
    <s v="United States"/>
    <s v="Salt Lake City"/>
    <s v="Utah"/>
    <n v="84106"/>
    <s v="West"/>
    <x v="422"/>
    <s v="Office Supplies"/>
    <s v="Paper"/>
    <x v="422"/>
    <x v="1819"/>
    <n v="8"/>
    <n v="0"/>
    <n v="32.936"/>
  </r>
  <r>
    <n v="2180"/>
    <s v="CA-2016-128818"/>
    <x v="681"/>
    <d v="2016-05-11T00:00:00"/>
    <s v="Standard Class"/>
    <x v="170"/>
    <x v="170"/>
    <s v="Consumer"/>
    <s v="United States"/>
    <s v="New York City"/>
    <s v="New York"/>
    <n v="10009"/>
    <s v="East"/>
    <x v="338"/>
    <s v="Office Supplies"/>
    <s v="Binders"/>
    <x v="338"/>
    <x v="1820"/>
    <n v="7"/>
    <n v="0.2"/>
    <n v="30.896599999999999"/>
  </r>
  <r>
    <n v="2181"/>
    <s v="CA-2016-128818"/>
    <x v="681"/>
    <d v="2016-05-11T00:00:00"/>
    <s v="Standard Class"/>
    <x v="170"/>
    <x v="170"/>
    <s v="Consumer"/>
    <s v="United States"/>
    <s v="New York City"/>
    <s v="New York"/>
    <n v="10009"/>
    <s v="East"/>
    <x v="429"/>
    <s v="Office Supplies"/>
    <s v="Labels"/>
    <x v="429"/>
    <x v="1821"/>
    <n v="3"/>
    <n v="0"/>
    <n v="22.2"/>
  </r>
  <r>
    <n v="2182"/>
    <s v="CA-2016-128818"/>
    <x v="681"/>
    <d v="2016-05-11T00:00:00"/>
    <s v="Standard Class"/>
    <x v="170"/>
    <x v="170"/>
    <s v="Consumer"/>
    <s v="United States"/>
    <s v="New York City"/>
    <s v="New York"/>
    <n v="10009"/>
    <s v="East"/>
    <x v="1265"/>
    <s v="Furniture"/>
    <s v="Chairs"/>
    <x v="1249"/>
    <x v="1822"/>
    <n v="4"/>
    <n v="0.1"/>
    <n v="59.035200000000003"/>
  </r>
  <r>
    <n v="2183"/>
    <s v="CA-2016-128818"/>
    <x v="681"/>
    <d v="2016-05-11T00:00:00"/>
    <s v="Standard Class"/>
    <x v="170"/>
    <x v="170"/>
    <s v="Consumer"/>
    <s v="United States"/>
    <s v="New York City"/>
    <s v="New York"/>
    <n v="10009"/>
    <s v="East"/>
    <x v="1150"/>
    <s v="Technology"/>
    <s v="Machines"/>
    <x v="1138"/>
    <x v="1823"/>
    <n v="5"/>
    <n v="0"/>
    <n v="1159.9855"/>
  </r>
  <r>
    <n v="2184"/>
    <s v="CA-2016-128818"/>
    <x v="681"/>
    <d v="2016-05-11T00:00:00"/>
    <s v="Standard Class"/>
    <x v="170"/>
    <x v="170"/>
    <s v="Consumer"/>
    <s v="United States"/>
    <s v="New York City"/>
    <s v="New York"/>
    <n v="10009"/>
    <s v="East"/>
    <x v="97"/>
    <s v="Technology"/>
    <s v="Accessories"/>
    <x v="97"/>
    <x v="1695"/>
    <n v="5"/>
    <n v="0"/>
    <n v="21.994499999999999"/>
  </r>
  <r>
    <n v="2185"/>
    <s v="CA-2016-128818"/>
    <x v="681"/>
    <d v="2016-05-11T00:00:00"/>
    <s v="Standard Class"/>
    <x v="170"/>
    <x v="170"/>
    <s v="Consumer"/>
    <s v="United States"/>
    <s v="New York City"/>
    <s v="New York"/>
    <n v="10009"/>
    <s v="East"/>
    <x v="740"/>
    <s v="Furniture"/>
    <s v="Furnishings"/>
    <x v="222"/>
    <x v="1824"/>
    <n v="8"/>
    <n v="0"/>
    <n v="28.019200000000001"/>
  </r>
  <r>
    <n v="2186"/>
    <s v="CA-2017-124576"/>
    <x v="378"/>
    <d v="2017-08-04T00:00:00"/>
    <s v="Second Class"/>
    <x v="96"/>
    <x v="96"/>
    <s v="Corporate"/>
    <s v="United States"/>
    <s v="Salinas"/>
    <s v="California"/>
    <n v="93905"/>
    <s v="West"/>
    <x v="141"/>
    <s v="Office Supplies"/>
    <s v="Binders"/>
    <x v="142"/>
    <x v="1825"/>
    <n v="2"/>
    <n v="0.2"/>
    <n v="18.5274"/>
  </r>
  <r>
    <n v="2187"/>
    <s v="CA-2016-101378"/>
    <x v="216"/>
    <d v="2016-07-14T00:00:00"/>
    <s v="Same Day"/>
    <x v="584"/>
    <x v="584"/>
    <s v="Consumer"/>
    <s v="United States"/>
    <s v="Huntsville"/>
    <s v="Alabama"/>
    <n v="35810"/>
    <s v="South"/>
    <x v="174"/>
    <s v="Technology"/>
    <s v="Accessories"/>
    <x v="175"/>
    <x v="180"/>
    <n v="2"/>
    <n v="0"/>
    <n v="7.25"/>
  </r>
  <r>
    <n v="2188"/>
    <s v="CA-2017-143063"/>
    <x v="682"/>
    <d v="2017-08-15T00:00:00"/>
    <s v="Standard Class"/>
    <x v="582"/>
    <x v="582"/>
    <s v="Consumer"/>
    <s v="United States"/>
    <s v="Columbus"/>
    <s v="Indiana"/>
    <n v="47201"/>
    <s v="Central"/>
    <x v="1040"/>
    <s v="Office Supplies"/>
    <s v="Envelopes"/>
    <x v="153"/>
    <x v="1826"/>
    <n v="6"/>
    <n v="0"/>
    <n v="35.04"/>
  </r>
  <r>
    <n v="2189"/>
    <s v="CA-2017-143063"/>
    <x v="682"/>
    <d v="2017-08-15T00:00:00"/>
    <s v="Standard Class"/>
    <x v="582"/>
    <x v="582"/>
    <s v="Consumer"/>
    <s v="United States"/>
    <s v="Columbus"/>
    <s v="Indiana"/>
    <n v="47201"/>
    <s v="Central"/>
    <x v="71"/>
    <s v="Furniture"/>
    <s v="Furnishings"/>
    <x v="71"/>
    <x v="1827"/>
    <n v="2"/>
    <n v="0"/>
    <n v="25.472999999999999"/>
  </r>
  <r>
    <n v="2190"/>
    <s v="CA-2017-143063"/>
    <x v="682"/>
    <d v="2017-08-15T00:00:00"/>
    <s v="Standard Class"/>
    <x v="582"/>
    <x v="582"/>
    <s v="Consumer"/>
    <s v="United States"/>
    <s v="Columbus"/>
    <s v="Indiana"/>
    <n v="47201"/>
    <s v="Central"/>
    <x v="297"/>
    <s v="Technology"/>
    <s v="Phones"/>
    <x v="297"/>
    <x v="1828"/>
    <n v="9"/>
    <n v="0"/>
    <n v="378.16739999999999"/>
  </r>
  <r>
    <n v="2191"/>
    <s v="CA-2016-118913"/>
    <x v="674"/>
    <d v="2016-06-29T00:00:00"/>
    <s v="Standard Class"/>
    <x v="238"/>
    <x v="238"/>
    <s v="Consumer"/>
    <s v="United States"/>
    <s v="Los Angeles"/>
    <s v="California"/>
    <n v="90049"/>
    <s v="West"/>
    <x v="1266"/>
    <s v="Office Supplies"/>
    <s v="Appliances"/>
    <x v="1250"/>
    <x v="1829"/>
    <n v="3"/>
    <n v="0"/>
    <n v="17.026800000000001"/>
  </r>
  <r>
    <n v="2192"/>
    <s v="CA-2016-128412"/>
    <x v="107"/>
    <d v="2016-12-17T00:00:00"/>
    <s v="Standard Class"/>
    <x v="275"/>
    <x v="275"/>
    <s v="Consumer"/>
    <s v="United States"/>
    <s v="Seattle"/>
    <s v="Washington"/>
    <n v="98105"/>
    <s v="West"/>
    <x v="1242"/>
    <s v="Office Supplies"/>
    <s v="Binders"/>
    <x v="1225"/>
    <x v="1830"/>
    <n v="3"/>
    <n v="0.2"/>
    <n v="51.823799999999999"/>
  </r>
  <r>
    <n v="2193"/>
    <s v="CA-2016-128412"/>
    <x v="107"/>
    <d v="2016-12-17T00:00:00"/>
    <s v="Standard Class"/>
    <x v="275"/>
    <x v="275"/>
    <s v="Consumer"/>
    <s v="United States"/>
    <s v="Seattle"/>
    <s v="Washington"/>
    <n v="98105"/>
    <s v="West"/>
    <x v="1112"/>
    <s v="Office Supplies"/>
    <s v="Appliances"/>
    <x v="1101"/>
    <x v="1831"/>
    <n v="3"/>
    <n v="0"/>
    <n v="22.869"/>
  </r>
  <r>
    <n v="2194"/>
    <s v="CA-2016-128412"/>
    <x v="107"/>
    <d v="2016-12-17T00:00:00"/>
    <s v="Standard Class"/>
    <x v="275"/>
    <x v="275"/>
    <s v="Consumer"/>
    <s v="United States"/>
    <s v="Seattle"/>
    <s v="Washington"/>
    <n v="98105"/>
    <s v="West"/>
    <x v="1030"/>
    <s v="Office Supplies"/>
    <s v="Paper"/>
    <x v="1021"/>
    <x v="1832"/>
    <n v="4"/>
    <n v="0"/>
    <n v="55.764000000000003"/>
  </r>
  <r>
    <n v="2195"/>
    <s v="CA-2016-128412"/>
    <x v="107"/>
    <d v="2016-12-17T00:00:00"/>
    <s v="Standard Class"/>
    <x v="275"/>
    <x v="275"/>
    <s v="Consumer"/>
    <s v="United States"/>
    <s v="Seattle"/>
    <s v="Washington"/>
    <n v="98105"/>
    <s v="West"/>
    <x v="1267"/>
    <s v="Office Supplies"/>
    <s v="Appliances"/>
    <x v="1251"/>
    <x v="1833"/>
    <n v="3"/>
    <n v="0"/>
    <n v="12.285"/>
  </r>
  <r>
    <n v="2196"/>
    <s v="CA-2016-128412"/>
    <x v="107"/>
    <d v="2016-12-17T00:00:00"/>
    <s v="Standard Class"/>
    <x v="275"/>
    <x v="275"/>
    <s v="Consumer"/>
    <s v="United States"/>
    <s v="Seattle"/>
    <s v="Washington"/>
    <n v="98105"/>
    <s v="West"/>
    <x v="1044"/>
    <s v="Technology"/>
    <s v="Accessories"/>
    <x v="1033"/>
    <x v="908"/>
    <n v="5"/>
    <n v="0"/>
    <n v="8.5024999999999995"/>
  </r>
  <r>
    <n v="2197"/>
    <s v="CA-2016-136483"/>
    <x v="49"/>
    <d v="2016-12-06T00:00:00"/>
    <s v="Standard Class"/>
    <x v="369"/>
    <x v="369"/>
    <s v="Consumer"/>
    <s v="United States"/>
    <s v="Knoxville"/>
    <s v="Tennessee"/>
    <n v="37918"/>
    <s v="South"/>
    <x v="134"/>
    <s v="Office Supplies"/>
    <s v="Art"/>
    <x v="135"/>
    <x v="1834"/>
    <n v="2"/>
    <n v="0.2"/>
    <n v="0.41160000000000002"/>
  </r>
  <r>
    <n v="2198"/>
    <s v="CA-2014-163013"/>
    <x v="683"/>
    <d v="2014-12-04T00:00:00"/>
    <s v="Standard Class"/>
    <x v="569"/>
    <x v="569"/>
    <s v="Consumer"/>
    <s v="United States"/>
    <s v="Montgomery"/>
    <s v="Alabama"/>
    <n v="36116"/>
    <s v="South"/>
    <x v="563"/>
    <s v="Office Supplies"/>
    <s v="Art"/>
    <x v="563"/>
    <x v="1835"/>
    <n v="3"/>
    <n v="0"/>
    <n v="3.9609000000000001"/>
  </r>
  <r>
    <n v="2199"/>
    <s v="CA-2015-135363"/>
    <x v="262"/>
    <d v="2015-04-02T00:00:00"/>
    <s v="Standard Class"/>
    <x v="237"/>
    <x v="237"/>
    <s v="Consumer"/>
    <s v="United States"/>
    <s v="Philadelphia"/>
    <s v="Pennsylvania"/>
    <n v="19120"/>
    <s v="East"/>
    <x v="89"/>
    <s v="Office Supplies"/>
    <s v="Paper"/>
    <x v="89"/>
    <x v="12"/>
    <n v="3"/>
    <n v="0.2"/>
    <n v="5.4432"/>
  </r>
  <r>
    <n v="2200"/>
    <s v="CA-2015-135363"/>
    <x v="262"/>
    <d v="2015-04-02T00:00:00"/>
    <s v="Standard Class"/>
    <x v="237"/>
    <x v="237"/>
    <s v="Consumer"/>
    <s v="United States"/>
    <s v="Philadelphia"/>
    <s v="Pennsylvania"/>
    <n v="19120"/>
    <s v="East"/>
    <x v="1221"/>
    <s v="Office Supplies"/>
    <s v="Paper"/>
    <x v="1205"/>
    <x v="1836"/>
    <n v="1"/>
    <n v="0.2"/>
    <n v="1.7003999999999999"/>
  </r>
  <r>
    <n v="2201"/>
    <s v="US-2014-165659"/>
    <x v="106"/>
    <d v="2014-06-06T00:00:00"/>
    <s v="Standard Class"/>
    <x v="299"/>
    <x v="299"/>
    <s v="Consumer"/>
    <s v="United States"/>
    <s v="Little Rock"/>
    <s v="Arkansas"/>
    <n v="72209"/>
    <s v="South"/>
    <x v="345"/>
    <s v="Furniture"/>
    <s v="Furnishings"/>
    <x v="345"/>
    <x v="496"/>
    <n v="6"/>
    <n v="0"/>
    <n v="9.1020000000000003"/>
  </r>
  <r>
    <n v="2202"/>
    <s v="US-2014-165659"/>
    <x v="106"/>
    <d v="2014-06-06T00:00:00"/>
    <s v="Standard Class"/>
    <x v="299"/>
    <x v="299"/>
    <s v="Consumer"/>
    <s v="United States"/>
    <s v="Little Rock"/>
    <s v="Arkansas"/>
    <n v="72209"/>
    <s v="South"/>
    <x v="202"/>
    <s v="Technology"/>
    <s v="Phones"/>
    <x v="203"/>
    <x v="1837"/>
    <n v="7"/>
    <n v="0"/>
    <n v="229.30179999999999"/>
  </r>
  <r>
    <n v="2203"/>
    <s v="CA-2015-138002"/>
    <x v="684"/>
    <d v="2015-09-12T00:00:00"/>
    <s v="Standard Class"/>
    <x v="457"/>
    <x v="457"/>
    <s v="Home Office"/>
    <s v="United States"/>
    <s v="Seattle"/>
    <s v="Washington"/>
    <n v="98103"/>
    <s v="West"/>
    <x v="315"/>
    <s v="Office Supplies"/>
    <s v="Binders"/>
    <x v="315"/>
    <x v="855"/>
    <n v="2"/>
    <n v="0.2"/>
    <n v="2.1335999999999999"/>
  </r>
  <r>
    <n v="2204"/>
    <s v="CA-2015-138002"/>
    <x v="684"/>
    <d v="2015-09-12T00:00:00"/>
    <s v="Standard Class"/>
    <x v="457"/>
    <x v="457"/>
    <s v="Home Office"/>
    <s v="United States"/>
    <s v="Seattle"/>
    <s v="Washington"/>
    <n v="98103"/>
    <s v="West"/>
    <x v="1268"/>
    <s v="Furniture"/>
    <s v="Furnishings"/>
    <x v="1252"/>
    <x v="1838"/>
    <n v="3"/>
    <n v="0"/>
    <n v="74.809799999999996"/>
  </r>
  <r>
    <n v="2205"/>
    <s v="CA-2015-128860"/>
    <x v="685"/>
    <d v="2015-07-05T00:00:00"/>
    <s v="Standard Class"/>
    <x v="56"/>
    <x v="56"/>
    <s v="Consumer"/>
    <s v="United States"/>
    <s v="Lancaster"/>
    <s v="Pennsylvania"/>
    <n v="17602"/>
    <s v="East"/>
    <x v="1001"/>
    <s v="Furniture"/>
    <s v="Furnishings"/>
    <x v="1253"/>
    <x v="1839"/>
    <n v="1"/>
    <n v="0.2"/>
    <n v="1.7591000000000001"/>
  </r>
  <r>
    <n v="2206"/>
    <s v="CA-2016-164350"/>
    <x v="545"/>
    <d v="2016-09-12T00:00:00"/>
    <s v="Second Class"/>
    <x v="344"/>
    <x v="344"/>
    <s v="Home Office"/>
    <s v="United States"/>
    <s v="Bristol"/>
    <s v="Tennessee"/>
    <n v="37620"/>
    <s v="South"/>
    <x v="1269"/>
    <s v="Office Supplies"/>
    <s v="Art"/>
    <x v="1254"/>
    <x v="1840"/>
    <n v="3"/>
    <n v="0.2"/>
    <n v="8.4450000000000003"/>
  </r>
  <r>
    <n v="2207"/>
    <s v="US-2014-103905"/>
    <x v="686"/>
    <d v="2014-07-20T00:00:00"/>
    <s v="Standard Class"/>
    <x v="585"/>
    <x v="585"/>
    <s v="Home Office"/>
    <s v="United States"/>
    <s v="Aurora"/>
    <s v="Illinois"/>
    <n v="60505"/>
    <s v="Central"/>
    <x v="410"/>
    <s v="Office Supplies"/>
    <s v="Binders"/>
    <x v="410"/>
    <x v="1841"/>
    <n v="7"/>
    <n v="0.8"/>
    <n v="-46.394599999999997"/>
  </r>
  <r>
    <n v="2208"/>
    <s v="US-2014-103905"/>
    <x v="686"/>
    <d v="2014-07-20T00:00:00"/>
    <s v="Standard Class"/>
    <x v="585"/>
    <x v="585"/>
    <s v="Home Office"/>
    <s v="United States"/>
    <s v="Aurora"/>
    <s v="Illinois"/>
    <n v="60505"/>
    <s v="Central"/>
    <x v="179"/>
    <s v="Technology"/>
    <s v="Phones"/>
    <x v="180"/>
    <x v="1842"/>
    <n v="4"/>
    <n v="0.2"/>
    <n v="3.8271999999999999"/>
  </r>
  <r>
    <n v="2209"/>
    <s v="CA-2015-129854"/>
    <x v="421"/>
    <d v="2015-08-26T00:00:00"/>
    <s v="Standard Class"/>
    <x v="42"/>
    <x v="42"/>
    <s v="Home Office"/>
    <s v="United States"/>
    <s v="New York City"/>
    <s v="New York"/>
    <n v="10009"/>
    <s v="East"/>
    <x v="105"/>
    <s v="Office Supplies"/>
    <s v="Art"/>
    <x v="105"/>
    <x v="1045"/>
    <n v="4"/>
    <n v="0"/>
    <n v="7.5991999999999997"/>
  </r>
  <r>
    <n v="2210"/>
    <s v="CA-2014-125556"/>
    <x v="687"/>
    <d v="2014-11-16T00:00:00"/>
    <s v="Second Class"/>
    <x v="586"/>
    <x v="586"/>
    <s v="Consumer"/>
    <s v="United States"/>
    <s v="Fairfield"/>
    <s v="Connecticut"/>
    <n v="6824"/>
    <s v="East"/>
    <x v="1270"/>
    <s v="Technology"/>
    <s v="Phones"/>
    <x v="1255"/>
    <x v="1843"/>
    <n v="7"/>
    <n v="0"/>
    <n v="233.22040000000001"/>
  </r>
  <r>
    <n v="2211"/>
    <s v="CA-2014-125556"/>
    <x v="687"/>
    <d v="2014-11-16T00:00:00"/>
    <s v="Second Class"/>
    <x v="586"/>
    <x v="586"/>
    <s v="Consumer"/>
    <s v="United States"/>
    <s v="Fairfield"/>
    <s v="Connecticut"/>
    <n v="6824"/>
    <s v="East"/>
    <x v="236"/>
    <s v="Office Supplies"/>
    <s v="Binders"/>
    <x v="237"/>
    <x v="1844"/>
    <n v="10"/>
    <n v="0"/>
    <n v="21.024000000000001"/>
  </r>
  <r>
    <n v="2212"/>
    <s v="CA-2016-162313"/>
    <x v="581"/>
    <d v="2016-11-30T00:00:00"/>
    <s v="First Class"/>
    <x v="146"/>
    <x v="146"/>
    <s v="Corporate"/>
    <s v="United States"/>
    <s v="Lincoln Park"/>
    <s v="Michigan"/>
    <n v="48146"/>
    <s v="Central"/>
    <x v="1271"/>
    <s v="Office Supplies"/>
    <s v="Appliances"/>
    <x v="1256"/>
    <x v="1845"/>
    <n v="6"/>
    <n v="0.1"/>
    <n v="29.7408"/>
  </r>
  <r>
    <n v="2213"/>
    <s v="CA-2017-107874"/>
    <x v="610"/>
    <d v="2017-11-25T00:00:00"/>
    <s v="Standard Class"/>
    <x v="349"/>
    <x v="349"/>
    <s v="Consumer"/>
    <s v="United States"/>
    <s v="New York City"/>
    <s v="New York"/>
    <n v="10035"/>
    <s v="East"/>
    <x v="905"/>
    <s v="Furniture"/>
    <s v="Furnishings"/>
    <x v="897"/>
    <x v="1846"/>
    <n v="1"/>
    <n v="0"/>
    <n v="11.2422"/>
  </r>
  <r>
    <n v="2214"/>
    <s v="CA-2017-129378"/>
    <x v="172"/>
    <d v="2017-10-02T00:00:00"/>
    <s v="First Class"/>
    <x v="515"/>
    <x v="515"/>
    <s v="Consumer"/>
    <s v="United States"/>
    <s v="San Jose"/>
    <s v="California"/>
    <n v="95123"/>
    <s v="West"/>
    <x v="751"/>
    <s v="Office Supplies"/>
    <s v="Binders"/>
    <x v="749"/>
    <x v="1847"/>
    <n v="1"/>
    <n v="0.2"/>
    <n v="0.504"/>
  </r>
  <r>
    <n v="2215"/>
    <s v="CA-2017-129378"/>
    <x v="172"/>
    <d v="2017-10-02T00:00:00"/>
    <s v="First Class"/>
    <x v="515"/>
    <x v="515"/>
    <s v="Consumer"/>
    <s v="United States"/>
    <s v="San Jose"/>
    <s v="California"/>
    <n v="95123"/>
    <s v="West"/>
    <x v="305"/>
    <s v="Office Supplies"/>
    <s v="Binders"/>
    <x v="305"/>
    <x v="1848"/>
    <n v="13"/>
    <n v="0.2"/>
    <n v="20.849399999999999"/>
  </r>
  <r>
    <n v="2216"/>
    <s v="CA-2017-129378"/>
    <x v="172"/>
    <d v="2017-10-02T00:00:00"/>
    <s v="First Class"/>
    <x v="515"/>
    <x v="515"/>
    <s v="Consumer"/>
    <s v="United States"/>
    <s v="San Jose"/>
    <s v="California"/>
    <n v="95123"/>
    <s v="West"/>
    <x v="643"/>
    <s v="Office Supplies"/>
    <s v="Appliances"/>
    <x v="850"/>
    <x v="1776"/>
    <n v="2"/>
    <n v="0"/>
    <n v="60.49"/>
  </r>
  <r>
    <n v="2217"/>
    <s v="CA-2017-129378"/>
    <x v="172"/>
    <d v="2017-10-02T00:00:00"/>
    <s v="First Class"/>
    <x v="515"/>
    <x v="515"/>
    <s v="Consumer"/>
    <s v="United States"/>
    <s v="San Jose"/>
    <s v="California"/>
    <n v="95123"/>
    <s v="West"/>
    <x v="1272"/>
    <s v="Furniture"/>
    <s v="Chairs"/>
    <x v="1257"/>
    <x v="1849"/>
    <n v="4"/>
    <n v="0.2"/>
    <n v="9.5031999999999996"/>
  </r>
  <r>
    <n v="2218"/>
    <s v="CA-2014-151953"/>
    <x v="59"/>
    <d v="2014-09-25T00:00:00"/>
    <s v="Standard Class"/>
    <x v="587"/>
    <x v="587"/>
    <s v="Corporate"/>
    <s v="United States"/>
    <s v="Jacksonville"/>
    <s v="Florida"/>
    <n v="32216"/>
    <s v="South"/>
    <x v="1273"/>
    <s v="Office Supplies"/>
    <s v="Art"/>
    <x v="1258"/>
    <x v="1850"/>
    <n v="2"/>
    <n v="0.2"/>
    <n v="0.98560000000000003"/>
  </r>
  <r>
    <n v="2219"/>
    <s v="CA-2017-130841"/>
    <x v="688"/>
    <d v="2017-08-01T00:00:00"/>
    <s v="Standard Class"/>
    <x v="588"/>
    <x v="588"/>
    <s v="Corporate"/>
    <s v="United States"/>
    <s v="San Francisco"/>
    <s v="California"/>
    <n v="94110"/>
    <s v="West"/>
    <x v="744"/>
    <s v="Office Supplies"/>
    <s v="Binders"/>
    <x v="742"/>
    <x v="1851"/>
    <n v="4"/>
    <n v="0.2"/>
    <n v="3.6192000000000002"/>
  </r>
  <r>
    <n v="2220"/>
    <s v="CA-2017-130841"/>
    <x v="688"/>
    <d v="2017-08-01T00:00:00"/>
    <s v="Standard Class"/>
    <x v="588"/>
    <x v="588"/>
    <s v="Corporate"/>
    <s v="United States"/>
    <s v="San Francisco"/>
    <s v="California"/>
    <n v="94110"/>
    <s v="West"/>
    <x v="355"/>
    <s v="Office Supplies"/>
    <s v="Storage"/>
    <x v="355"/>
    <x v="1852"/>
    <n v="1"/>
    <n v="0"/>
    <n v="4.1943999999999999"/>
  </r>
  <r>
    <n v="2221"/>
    <s v="CA-2017-130841"/>
    <x v="688"/>
    <d v="2017-08-01T00:00:00"/>
    <s v="Standard Class"/>
    <x v="588"/>
    <x v="588"/>
    <s v="Corporate"/>
    <s v="United States"/>
    <s v="San Francisco"/>
    <s v="California"/>
    <n v="94110"/>
    <s v="West"/>
    <x v="1118"/>
    <s v="Technology"/>
    <s v="Phones"/>
    <x v="1106"/>
    <x v="1853"/>
    <n v="4"/>
    <n v="0.2"/>
    <n v="100.24"/>
  </r>
  <r>
    <n v="2222"/>
    <s v="CA-2015-131884"/>
    <x v="401"/>
    <d v="2015-12-06T00:00:00"/>
    <s v="Same Day"/>
    <x v="589"/>
    <x v="589"/>
    <s v="Consumer"/>
    <s v="United States"/>
    <s v="Marion"/>
    <s v="Ohio"/>
    <n v="43302"/>
    <s v="East"/>
    <x v="1246"/>
    <s v="Technology"/>
    <s v="Phones"/>
    <x v="1230"/>
    <x v="1854"/>
    <n v="2"/>
    <n v="0.4"/>
    <n v="-89.088999999999999"/>
  </r>
  <r>
    <n v="2223"/>
    <s v="CA-2015-131884"/>
    <x v="401"/>
    <d v="2015-12-06T00:00:00"/>
    <s v="Same Day"/>
    <x v="589"/>
    <x v="589"/>
    <s v="Consumer"/>
    <s v="United States"/>
    <s v="Marion"/>
    <s v="Ohio"/>
    <n v="43302"/>
    <s v="East"/>
    <x v="512"/>
    <s v="Office Supplies"/>
    <s v="Art"/>
    <x v="512"/>
    <x v="1855"/>
    <n v="8"/>
    <n v="0.2"/>
    <n v="4.6719999999999997"/>
  </r>
  <r>
    <n v="2224"/>
    <s v="CA-2015-131884"/>
    <x v="401"/>
    <d v="2015-12-06T00:00:00"/>
    <s v="Same Day"/>
    <x v="589"/>
    <x v="589"/>
    <s v="Consumer"/>
    <s v="United States"/>
    <s v="Marion"/>
    <s v="Ohio"/>
    <n v="43302"/>
    <s v="East"/>
    <x v="211"/>
    <s v="Furniture"/>
    <s v="Chairs"/>
    <x v="212"/>
    <x v="1856"/>
    <n v="1"/>
    <n v="0.3"/>
    <n v="-24.235199999999999"/>
  </r>
  <r>
    <n v="2225"/>
    <s v="CA-2017-121909"/>
    <x v="689"/>
    <d v="2017-08-05T00:00:00"/>
    <s v="Standard Class"/>
    <x v="105"/>
    <x v="105"/>
    <s v="Corporate"/>
    <s v="United States"/>
    <s v="Philadelphia"/>
    <s v="Pennsylvania"/>
    <n v="19134"/>
    <s v="East"/>
    <x v="1274"/>
    <s v="Office Supplies"/>
    <s v="Paper"/>
    <x v="1259"/>
    <x v="1548"/>
    <n v="3"/>
    <n v="0.2"/>
    <n v="17.815200000000001"/>
  </r>
  <r>
    <n v="2226"/>
    <s v="CA-2016-106383"/>
    <x v="690"/>
    <d v="2016-03-21T00:00:00"/>
    <s v="Second Class"/>
    <x v="590"/>
    <x v="590"/>
    <s v="Consumer"/>
    <s v="United States"/>
    <s v="Littleton"/>
    <s v="Colorado"/>
    <n v="80122"/>
    <s v="West"/>
    <x v="1275"/>
    <s v="Furniture"/>
    <s v="Bookcases"/>
    <x v="1260"/>
    <x v="1857"/>
    <n v="1"/>
    <n v="0.7"/>
    <n v="-98.8018"/>
  </r>
  <r>
    <n v="2227"/>
    <s v="CA-2017-130771"/>
    <x v="570"/>
    <d v="2017-08-03T00:00:00"/>
    <s v="Standard Class"/>
    <x v="156"/>
    <x v="156"/>
    <s v="Corporate"/>
    <s v="United States"/>
    <s v="Austin"/>
    <s v="Texas"/>
    <n v="78745"/>
    <s v="Central"/>
    <x v="804"/>
    <s v="Office Supplies"/>
    <s v="Fasteners"/>
    <x v="802"/>
    <x v="1671"/>
    <n v="2"/>
    <n v="0.2"/>
    <n v="0.47060000000000002"/>
  </r>
  <r>
    <n v="2228"/>
    <s v="CA-2017-130771"/>
    <x v="570"/>
    <d v="2017-08-03T00:00:00"/>
    <s v="Standard Class"/>
    <x v="156"/>
    <x v="156"/>
    <s v="Corporate"/>
    <s v="United States"/>
    <s v="Austin"/>
    <s v="Texas"/>
    <n v="78745"/>
    <s v="Central"/>
    <x v="495"/>
    <s v="Technology"/>
    <s v="Phones"/>
    <x v="495"/>
    <x v="1858"/>
    <n v="1"/>
    <n v="0.2"/>
    <n v="15.599"/>
  </r>
  <r>
    <n v="2229"/>
    <s v="CA-2016-139157"/>
    <x v="393"/>
    <d v="2016-10-05T00:00:00"/>
    <s v="Standard Class"/>
    <x v="411"/>
    <x v="411"/>
    <s v="Consumer"/>
    <s v="United States"/>
    <s v="New York City"/>
    <s v="New York"/>
    <n v="10024"/>
    <s v="East"/>
    <x v="1258"/>
    <s v="Furniture"/>
    <s v="Tables"/>
    <x v="1242"/>
    <x v="1859"/>
    <n v="1"/>
    <n v="0.4"/>
    <n v="-115.7058"/>
  </r>
  <r>
    <n v="2230"/>
    <s v="CA-2014-128055"/>
    <x v="691"/>
    <d v="2014-04-05T00:00:00"/>
    <s v="Standard Class"/>
    <x v="397"/>
    <x v="397"/>
    <s v="Consumer"/>
    <s v="United States"/>
    <s v="San Francisco"/>
    <s v="California"/>
    <n v="94122"/>
    <s v="West"/>
    <x v="1178"/>
    <s v="Office Supplies"/>
    <s v="Binders"/>
    <x v="1164"/>
    <x v="1860"/>
    <n v="2"/>
    <n v="0.2"/>
    <n v="252.58799999999999"/>
  </r>
  <r>
    <n v="2231"/>
    <s v="CA-2014-128055"/>
    <x v="691"/>
    <d v="2014-04-05T00:00:00"/>
    <s v="Standard Class"/>
    <x v="397"/>
    <x v="397"/>
    <s v="Consumer"/>
    <s v="United States"/>
    <s v="San Francisco"/>
    <s v="California"/>
    <n v="94122"/>
    <s v="West"/>
    <x v="1276"/>
    <s v="Office Supplies"/>
    <s v="Appliances"/>
    <x v="1261"/>
    <x v="1861"/>
    <n v="2"/>
    <n v="0"/>
    <n v="14.8344"/>
  </r>
  <r>
    <n v="2232"/>
    <s v="CA-2017-157091"/>
    <x v="335"/>
    <d v="2017-07-01T00:00:00"/>
    <s v="Standard Class"/>
    <x v="591"/>
    <x v="591"/>
    <s v="Consumer"/>
    <s v="United States"/>
    <s v="La Porte"/>
    <s v="Indiana"/>
    <n v="46350"/>
    <s v="Central"/>
    <x v="793"/>
    <s v="Furniture"/>
    <s v="Furnishings"/>
    <x v="791"/>
    <x v="1862"/>
    <n v="5"/>
    <n v="0"/>
    <n v="31.587"/>
  </r>
  <r>
    <n v="2233"/>
    <s v="CA-2017-132122"/>
    <x v="362"/>
    <d v="2017-07-14T00:00:00"/>
    <s v="Standard Class"/>
    <x v="581"/>
    <x v="581"/>
    <s v="Consumer"/>
    <s v="United States"/>
    <s v="Chicago"/>
    <s v="Illinois"/>
    <n v="60610"/>
    <s v="Central"/>
    <x v="1277"/>
    <s v="Office Supplies"/>
    <s v="Storage"/>
    <x v="1262"/>
    <x v="1863"/>
    <n v="5"/>
    <n v="0.2"/>
    <n v="14.307499999999999"/>
  </r>
  <r>
    <n v="2234"/>
    <s v="CA-2015-123232"/>
    <x v="639"/>
    <d v="2015-12-16T00:00:00"/>
    <s v="Second Class"/>
    <x v="264"/>
    <x v="264"/>
    <s v="Consumer"/>
    <s v="United States"/>
    <s v="Portland"/>
    <s v="Oregon"/>
    <n v="97206"/>
    <s v="West"/>
    <x v="1278"/>
    <s v="Technology"/>
    <s v="Phones"/>
    <x v="1263"/>
    <x v="1864"/>
    <n v="4"/>
    <n v="0.2"/>
    <n v="35.996400000000001"/>
  </r>
  <r>
    <n v="2235"/>
    <s v="CA-2017-104066"/>
    <x v="256"/>
    <d v="2017-12-10T00:00:00"/>
    <s v="Standard Class"/>
    <x v="425"/>
    <x v="425"/>
    <s v="Corporate"/>
    <s v="United States"/>
    <s v="Burlington"/>
    <s v="Vermont"/>
    <n v="5408"/>
    <s v="East"/>
    <x v="825"/>
    <s v="Technology"/>
    <s v="Accessories"/>
    <x v="821"/>
    <x v="1865"/>
    <n v="7"/>
    <n v="0"/>
    <n v="67.659899999999993"/>
  </r>
  <r>
    <n v="2236"/>
    <s v="CA-2015-145849"/>
    <x v="426"/>
    <d v="2015-09-17T00:00:00"/>
    <s v="Second Class"/>
    <x v="564"/>
    <x v="564"/>
    <s v="Consumer"/>
    <s v="United States"/>
    <s v="Indianapolis"/>
    <s v="Indiana"/>
    <n v="46203"/>
    <s v="Central"/>
    <x v="621"/>
    <s v="Office Supplies"/>
    <s v="Storage"/>
    <x v="621"/>
    <x v="1866"/>
    <n v="2"/>
    <n v="0"/>
    <n v="11.451599999999999"/>
  </r>
  <r>
    <n v="2237"/>
    <s v="CA-2015-145849"/>
    <x v="426"/>
    <d v="2015-09-17T00:00:00"/>
    <s v="Second Class"/>
    <x v="564"/>
    <x v="564"/>
    <s v="Consumer"/>
    <s v="United States"/>
    <s v="Indianapolis"/>
    <s v="Indiana"/>
    <n v="46203"/>
    <s v="Central"/>
    <x v="1279"/>
    <s v="Office Supplies"/>
    <s v="Art"/>
    <x v="1264"/>
    <x v="1867"/>
    <n v="8"/>
    <n v="0"/>
    <n v="8.2688000000000006"/>
  </r>
  <r>
    <n v="2238"/>
    <s v="CA-2016-122322"/>
    <x v="692"/>
    <d v="2016-07-21T00:00:00"/>
    <s v="Standard Class"/>
    <x v="563"/>
    <x v="563"/>
    <s v="Home Office"/>
    <s v="United States"/>
    <s v="Provo"/>
    <s v="Utah"/>
    <n v="84604"/>
    <s v="West"/>
    <x v="1280"/>
    <s v="Office Supplies"/>
    <s v="Supplies"/>
    <x v="1265"/>
    <x v="1821"/>
    <n v="5"/>
    <n v="0"/>
    <n v="12.432"/>
  </r>
  <r>
    <n v="2239"/>
    <s v="CA-2017-166849"/>
    <x v="693"/>
    <d v="2017-04-26T00:00:00"/>
    <s v="Standard Class"/>
    <x v="319"/>
    <x v="319"/>
    <s v="Home Office"/>
    <s v="United States"/>
    <s v="Chicago"/>
    <s v="Illinois"/>
    <n v="60610"/>
    <s v="Central"/>
    <x v="1281"/>
    <s v="Furniture"/>
    <s v="Furnishings"/>
    <x v="1266"/>
    <x v="1821"/>
    <n v="2"/>
    <n v="0.6"/>
    <n v="-52.17"/>
  </r>
  <r>
    <n v="2240"/>
    <s v="CA-2016-146633"/>
    <x v="625"/>
    <d v="2016-11-17T00:00:00"/>
    <s v="Second Class"/>
    <x v="592"/>
    <x v="592"/>
    <s v="Consumer"/>
    <s v="United States"/>
    <s v="Los Angeles"/>
    <s v="California"/>
    <n v="90049"/>
    <s v="West"/>
    <x v="450"/>
    <s v="Office Supplies"/>
    <s v="Binders"/>
    <x v="451"/>
    <x v="1868"/>
    <n v="1"/>
    <n v="0.2"/>
    <n v="381.29700000000003"/>
  </r>
  <r>
    <n v="2241"/>
    <s v="CA-2016-146633"/>
    <x v="625"/>
    <d v="2016-11-17T00:00:00"/>
    <s v="Second Class"/>
    <x v="592"/>
    <x v="592"/>
    <s v="Consumer"/>
    <s v="United States"/>
    <s v="Los Angeles"/>
    <s v="California"/>
    <n v="90049"/>
    <s v="West"/>
    <x v="1282"/>
    <s v="Office Supplies"/>
    <s v="Binders"/>
    <x v="1267"/>
    <x v="1869"/>
    <n v="7"/>
    <n v="0.2"/>
    <n v="13.3476"/>
  </r>
  <r>
    <n v="2242"/>
    <s v="US-2016-126893"/>
    <x v="491"/>
    <d v="2016-12-01T00:00:00"/>
    <s v="Standard Class"/>
    <x v="564"/>
    <x v="564"/>
    <s v="Consumer"/>
    <s v="United States"/>
    <s v="Philadelphia"/>
    <s v="Pennsylvania"/>
    <n v="19134"/>
    <s v="East"/>
    <x v="903"/>
    <s v="Technology"/>
    <s v="Phones"/>
    <x v="895"/>
    <x v="1870"/>
    <n v="3"/>
    <n v="0.4"/>
    <n v="-115.4958"/>
  </r>
  <r>
    <n v="2243"/>
    <s v="CA-2017-103380"/>
    <x v="610"/>
    <d v="2017-11-25T00:00:00"/>
    <s v="Standard Class"/>
    <x v="593"/>
    <x v="593"/>
    <s v="Home Office"/>
    <s v="United States"/>
    <s v="Pasadena"/>
    <s v="California"/>
    <n v="91104"/>
    <s v="West"/>
    <x v="86"/>
    <s v="Office Supplies"/>
    <s v="Storage"/>
    <x v="86"/>
    <x v="400"/>
    <n v="2"/>
    <n v="0"/>
    <n v="15.2712"/>
  </r>
  <r>
    <n v="2244"/>
    <s v="CA-2017-103380"/>
    <x v="610"/>
    <d v="2017-11-25T00:00:00"/>
    <s v="Standard Class"/>
    <x v="593"/>
    <x v="593"/>
    <s v="Home Office"/>
    <s v="United States"/>
    <s v="Pasadena"/>
    <s v="California"/>
    <n v="91104"/>
    <s v="West"/>
    <x v="449"/>
    <s v="Office Supplies"/>
    <s v="Art"/>
    <x v="449"/>
    <x v="345"/>
    <n v="2"/>
    <n v="0"/>
    <n v="1.4456"/>
  </r>
  <r>
    <n v="2245"/>
    <s v="CA-2017-103380"/>
    <x v="610"/>
    <d v="2017-11-25T00:00:00"/>
    <s v="Standard Class"/>
    <x v="593"/>
    <x v="593"/>
    <s v="Home Office"/>
    <s v="United States"/>
    <s v="Pasadena"/>
    <s v="California"/>
    <n v="91104"/>
    <s v="West"/>
    <x v="485"/>
    <s v="Office Supplies"/>
    <s v="Fasteners"/>
    <x v="485"/>
    <x v="1871"/>
    <n v="2"/>
    <n v="0"/>
    <n v="3.5177999999999998"/>
  </r>
  <r>
    <n v="2246"/>
    <s v="CA-2017-103380"/>
    <x v="610"/>
    <d v="2017-11-25T00:00:00"/>
    <s v="Standard Class"/>
    <x v="593"/>
    <x v="593"/>
    <s v="Home Office"/>
    <s v="United States"/>
    <s v="Pasadena"/>
    <s v="California"/>
    <n v="91104"/>
    <s v="West"/>
    <x v="22"/>
    <s v="Office Supplies"/>
    <s v="Appliances"/>
    <x v="22"/>
    <x v="1872"/>
    <n v="1"/>
    <n v="0"/>
    <n v="2.2412000000000001"/>
  </r>
  <r>
    <n v="2247"/>
    <s v="CA-2017-103380"/>
    <x v="610"/>
    <d v="2017-11-25T00:00:00"/>
    <s v="Standard Class"/>
    <x v="593"/>
    <x v="593"/>
    <s v="Home Office"/>
    <s v="United States"/>
    <s v="Pasadena"/>
    <s v="California"/>
    <n v="91104"/>
    <s v="West"/>
    <x v="903"/>
    <s v="Technology"/>
    <s v="Phones"/>
    <x v="895"/>
    <x v="1640"/>
    <n v="3"/>
    <n v="0.2"/>
    <n v="49.498199999999997"/>
  </r>
  <r>
    <n v="2248"/>
    <s v="CA-2015-116092"/>
    <x v="586"/>
    <d v="2015-02-18T00:00:00"/>
    <s v="Second Class"/>
    <x v="594"/>
    <x v="594"/>
    <s v="Consumer"/>
    <s v="United States"/>
    <s v="Los Angeles"/>
    <s v="California"/>
    <n v="90004"/>
    <s v="West"/>
    <x v="1283"/>
    <s v="Office Supplies"/>
    <s v="Paper"/>
    <x v="1268"/>
    <x v="518"/>
    <n v="2"/>
    <n v="0"/>
    <n v="6.4127999999999998"/>
  </r>
  <r>
    <n v="2249"/>
    <s v="CA-2015-116092"/>
    <x v="586"/>
    <d v="2015-02-18T00:00:00"/>
    <s v="Second Class"/>
    <x v="594"/>
    <x v="594"/>
    <s v="Consumer"/>
    <s v="United States"/>
    <s v="Los Angeles"/>
    <s v="California"/>
    <n v="90004"/>
    <s v="West"/>
    <x v="1124"/>
    <s v="Office Supplies"/>
    <s v="Binders"/>
    <x v="1112"/>
    <x v="1818"/>
    <n v="5"/>
    <n v="0.2"/>
    <n v="13.0375"/>
  </r>
  <r>
    <n v="2250"/>
    <s v="CA-2015-116092"/>
    <x v="586"/>
    <d v="2015-02-18T00:00:00"/>
    <s v="Second Class"/>
    <x v="594"/>
    <x v="594"/>
    <s v="Consumer"/>
    <s v="United States"/>
    <s v="Los Angeles"/>
    <s v="California"/>
    <n v="90004"/>
    <s v="West"/>
    <x v="614"/>
    <s v="Office Supplies"/>
    <s v="Binders"/>
    <x v="614"/>
    <x v="132"/>
    <n v="5"/>
    <n v="0.2"/>
    <n v="4.1760000000000002"/>
  </r>
  <r>
    <n v="2251"/>
    <s v="CA-2015-116092"/>
    <x v="586"/>
    <d v="2015-02-18T00:00:00"/>
    <s v="Second Class"/>
    <x v="594"/>
    <x v="594"/>
    <s v="Consumer"/>
    <s v="United States"/>
    <s v="Los Angeles"/>
    <s v="California"/>
    <n v="90004"/>
    <s v="West"/>
    <x v="1284"/>
    <s v="Office Supplies"/>
    <s v="Appliances"/>
    <x v="1269"/>
    <x v="1873"/>
    <n v="6"/>
    <n v="0"/>
    <n v="157.01759999999999"/>
  </r>
  <r>
    <n v="2252"/>
    <s v="CA-2015-116092"/>
    <x v="586"/>
    <d v="2015-02-18T00:00:00"/>
    <s v="Second Class"/>
    <x v="594"/>
    <x v="594"/>
    <s v="Consumer"/>
    <s v="United States"/>
    <s v="Los Angeles"/>
    <s v="California"/>
    <n v="90004"/>
    <s v="West"/>
    <x v="1231"/>
    <s v="Office Supplies"/>
    <s v="Paper"/>
    <x v="1270"/>
    <x v="537"/>
    <n v="3"/>
    <n v="0"/>
    <n v="9.3312000000000008"/>
  </r>
  <r>
    <n v="2253"/>
    <s v="CA-2016-117849"/>
    <x v="173"/>
    <d v="2016-04-17T00:00:00"/>
    <s v="Second Class"/>
    <x v="451"/>
    <x v="451"/>
    <s v="Home Office"/>
    <s v="United States"/>
    <s v="San Diego"/>
    <s v="California"/>
    <n v="92105"/>
    <s v="West"/>
    <x v="136"/>
    <s v="Office Supplies"/>
    <s v="Paper"/>
    <x v="137"/>
    <x v="140"/>
    <n v="3"/>
    <n v="0"/>
    <n v="68.975999999999999"/>
  </r>
  <r>
    <n v="2254"/>
    <s v="CA-2015-169201"/>
    <x v="694"/>
    <d v="2015-10-01T00:00:00"/>
    <s v="First Class"/>
    <x v="428"/>
    <x v="428"/>
    <s v="Corporate"/>
    <s v="United States"/>
    <s v="San Francisco"/>
    <s v="California"/>
    <n v="94110"/>
    <s v="West"/>
    <x v="336"/>
    <s v="Office Supplies"/>
    <s v="Appliances"/>
    <x v="336"/>
    <x v="1874"/>
    <n v="3"/>
    <n v="0"/>
    <n v="14.2758"/>
  </r>
  <r>
    <n v="2255"/>
    <s v="CA-2015-169201"/>
    <x v="694"/>
    <d v="2015-10-01T00:00:00"/>
    <s v="First Class"/>
    <x v="428"/>
    <x v="428"/>
    <s v="Corporate"/>
    <s v="United States"/>
    <s v="San Francisco"/>
    <s v="California"/>
    <n v="94110"/>
    <s v="West"/>
    <x v="1112"/>
    <s v="Office Supplies"/>
    <s v="Appliances"/>
    <x v="1101"/>
    <x v="1875"/>
    <n v="2"/>
    <n v="0"/>
    <n v="15.246"/>
  </r>
  <r>
    <n v="2256"/>
    <s v="CA-2016-164091"/>
    <x v="42"/>
    <d v="2016-09-22T00:00:00"/>
    <s v="Standard Class"/>
    <x v="156"/>
    <x v="156"/>
    <s v="Corporate"/>
    <s v="United States"/>
    <s v="Bangor"/>
    <s v="Maine"/>
    <n v="4401"/>
    <s v="East"/>
    <x v="1285"/>
    <s v="Technology"/>
    <s v="Phones"/>
    <x v="1271"/>
    <x v="1876"/>
    <n v="3"/>
    <n v="0"/>
    <n v="131.35499999999999"/>
  </r>
  <r>
    <n v="2257"/>
    <s v="CA-2016-164091"/>
    <x v="42"/>
    <d v="2016-09-22T00:00:00"/>
    <s v="Standard Class"/>
    <x v="156"/>
    <x v="156"/>
    <s v="Corporate"/>
    <s v="United States"/>
    <s v="Bangor"/>
    <s v="Maine"/>
    <n v="4401"/>
    <s v="East"/>
    <x v="859"/>
    <s v="Furniture"/>
    <s v="Furnishings"/>
    <x v="853"/>
    <x v="1041"/>
    <n v="2"/>
    <n v="0"/>
    <n v="33.938800000000001"/>
  </r>
  <r>
    <n v="2258"/>
    <s v="CA-2017-105214"/>
    <x v="114"/>
    <d v="2017-06-19T00:00:00"/>
    <s v="First Class"/>
    <x v="59"/>
    <x v="59"/>
    <s v="Consumer"/>
    <s v="United States"/>
    <s v="San Francisco"/>
    <s v="California"/>
    <n v="94122"/>
    <s v="West"/>
    <x v="377"/>
    <s v="Furniture"/>
    <s v="Chairs"/>
    <x v="378"/>
    <x v="1877"/>
    <n v="7"/>
    <n v="0.2"/>
    <n v="90.971999999999994"/>
  </r>
  <r>
    <n v="2259"/>
    <s v="CA-2017-105214"/>
    <x v="114"/>
    <d v="2017-06-19T00:00:00"/>
    <s v="First Class"/>
    <x v="59"/>
    <x v="59"/>
    <s v="Consumer"/>
    <s v="United States"/>
    <s v="San Francisco"/>
    <s v="California"/>
    <n v="94122"/>
    <s v="West"/>
    <x v="1286"/>
    <s v="Office Supplies"/>
    <s v="Paper"/>
    <x v="1272"/>
    <x v="1878"/>
    <n v="2"/>
    <n v="0"/>
    <n v="8.7138000000000009"/>
  </r>
  <r>
    <n v="2260"/>
    <s v="CA-2015-117611"/>
    <x v="627"/>
    <d v="2015-11-10T00:00:00"/>
    <s v="Second Class"/>
    <x v="595"/>
    <x v="595"/>
    <s v="Home Office"/>
    <s v="United States"/>
    <s v="San Diego"/>
    <s v="California"/>
    <n v="92024"/>
    <s v="West"/>
    <x v="659"/>
    <s v="Office Supplies"/>
    <s v="Fasteners"/>
    <x v="659"/>
    <x v="1879"/>
    <n v="1"/>
    <n v="0"/>
    <n v="2.4"/>
  </r>
  <r>
    <n v="2261"/>
    <s v="CA-2015-117611"/>
    <x v="627"/>
    <d v="2015-11-10T00:00:00"/>
    <s v="Second Class"/>
    <x v="595"/>
    <x v="595"/>
    <s v="Home Office"/>
    <s v="United States"/>
    <s v="San Diego"/>
    <s v="California"/>
    <n v="92024"/>
    <s v="West"/>
    <x v="695"/>
    <s v="Technology"/>
    <s v="Accessories"/>
    <x v="695"/>
    <x v="804"/>
    <n v="3"/>
    <n v="0"/>
    <n v="66.954599999999999"/>
  </r>
  <r>
    <n v="2262"/>
    <s v="US-2015-137960"/>
    <x v="217"/>
    <d v="2015-12-18T00:00:00"/>
    <s v="Same Day"/>
    <x v="596"/>
    <x v="596"/>
    <s v="Consumer"/>
    <s v="United States"/>
    <s v="New York City"/>
    <s v="New York"/>
    <n v="10035"/>
    <s v="East"/>
    <x v="577"/>
    <s v="Technology"/>
    <s v="Accessories"/>
    <x v="577"/>
    <x v="652"/>
    <n v="1"/>
    <n v="0"/>
    <n v="24.936"/>
  </r>
  <r>
    <n v="2263"/>
    <s v="CA-2017-122994"/>
    <x v="695"/>
    <d v="2017-02-09T00:00:00"/>
    <s v="First Class"/>
    <x v="597"/>
    <x v="597"/>
    <s v="Consumer"/>
    <s v="United States"/>
    <s v="Arlington"/>
    <s v="Virginia"/>
    <n v="22204"/>
    <s v="South"/>
    <x v="574"/>
    <s v="Furniture"/>
    <s v="Bookcases"/>
    <x v="574"/>
    <x v="1880"/>
    <n v="3"/>
    <n v="0"/>
    <n v="79.193399999999997"/>
  </r>
  <r>
    <n v="2264"/>
    <s v="CA-2016-131065"/>
    <x v="696"/>
    <d v="2016-11-16T00:00:00"/>
    <s v="Second Class"/>
    <x v="211"/>
    <x v="211"/>
    <s v="Consumer"/>
    <s v="United States"/>
    <s v="Atlanta"/>
    <s v="Georgia"/>
    <n v="30318"/>
    <s v="South"/>
    <x v="1287"/>
    <s v="Technology"/>
    <s v="Accessories"/>
    <x v="1273"/>
    <x v="1881"/>
    <n v="2"/>
    <n v="0"/>
    <n v="114.9954"/>
  </r>
  <r>
    <n v="2265"/>
    <s v="CA-2016-131065"/>
    <x v="696"/>
    <d v="2016-11-16T00:00:00"/>
    <s v="Second Class"/>
    <x v="211"/>
    <x v="211"/>
    <s v="Consumer"/>
    <s v="United States"/>
    <s v="Atlanta"/>
    <s v="Georgia"/>
    <n v="30318"/>
    <s v="South"/>
    <x v="218"/>
    <s v="Office Supplies"/>
    <s v="Paper"/>
    <x v="219"/>
    <x v="266"/>
    <n v="1"/>
    <n v="0"/>
    <n v="2.3759999999999999"/>
  </r>
  <r>
    <n v="2266"/>
    <s v="CA-2016-131065"/>
    <x v="696"/>
    <d v="2016-11-16T00:00:00"/>
    <s v="Second Class"/>
    <x v="211"/>
    <x v="211"/>
    <s v="Consumer"/>
    <s v="United States"/>
    <s v="Atlanta"/>
    <s v="Georgia"/>
    <n v="30318"/>
    <s v="South"/>
    <x v="925"/>
    <s v="Office Supplies"/>
    <s v="Binders"/>
    <x v="917"/>
    <x v="338"/>
    <n v="2"/>
    <n v="0"/>
    <n v="3.8822000000000001"/>
  </r>
  <r>
    <n v="2267"/>
    <s v="CA-2017-149146"/>
    <x v="386"/>
    <d v="2017-10-12T00:00:00"/>
    <s v="Same Day"/>
    <x v="598"/>
    <x v="598"/>
    <s v="Home Office"/>
    <s v="United States"/>
    <s v="Monroe"/>
    <s v="North Carolina"/>
    <n v="28110"/>
    <s v="South"/>
    <x v="1288"/>
    <s v="Office Supplies"/>
    <s v="Paper"/>
    <x v="1274"/>
    <x v="885"/>
    <n v="2"/>
    <n v="0.2"/>
    <n v="2.6892"/>
  </r>
  <r>
    <n v="2268"/>
    <s v="CA-2017-137470"/>
    <x v="697"/>
    <d v="2017-09-17T00:00:00"/>
    <s v="Same Day"/>
    <x v="599"/>
    <x v="599"/>
    <s v="Consumer"/>
    <s v="United States"/>
    <s v="Seattle"/>
    <s v="Washington"/>
    <n v="98115"/>
    <s v="West"/>
    <x v="1289"/>
    <s v="Office Supplies"/>
    <s v="Paper"/>
    <x v="1275"/>
    <x v="91"/>
    <n v="2"/>
    <n v="0"/>
    <n v="6.3503999999999996"/>
  </r>
  <r>
    <n v="2269"/>
    <s v="CA-2017-105480"/>
    <x v="698"/>
    <d v="2017-12-26T00:00:00"/>
    <s v="Standard Class"/>
    <x v="158"/>
    <x v="158"/>
    <s v="Corporate"/>
    <s v="United States"/>
    <s v="Rochester"/>
    <s v="New York"/>
    <n v="14609"/>
    <s v="East"/>
    <x v="1290"/>
    <s v="Office Supplies"/>
    <s v="Paper"/>
    <x v="1276"/>
    <x v="90"/>
    <n v="1"/>
    <n v="0"/>
    <n v="3.1103999999999998"/>
  </r>
  <r>
    <n v="2270"/>
    <s v="CA-2017-105480"/>
    <x v="698"/>
    <d v="2017-12-26T00:00:00"/>
    <s v="Standard Class"/>
    <x v="158"/>
    <x v="158"/>
    <s v="Corporate"/>
    <s v="United States"/>
    <s v="Rochester"/>
    <s v="New York"/>
    <n v="14609"/>
    <s v="East"/>
    <x v="44"/>
    <s v="Office Supplies"/>
    <s v="Binders"/>
    <x v="44"/>
    <x v="1882"/>
    <n v="1"/>
    <n v="0.2"/>
    <n v="2.3571"/>
  </r>
  <r>
    <n v="2271"/>
    <s v="CA-2017-164917"/>
    <x v="574"/>
    <d v="2017-12-07T00:00:00"/>
    <s v="Standard Class"/>
    <x v="149"/>
    <x v="149"/>
    <s v="Corporate"/>
    <s v="United States"/>
    <s v="Miami"/>
    <s v="Florida"/>
    <n v="33180"/>
    <s v="South"/>
    <x v="369"/>
    <s v="Office Supplies"/>
    <s v="Art"/>
    <x v="370"/>
    <x v="1883"/>
    <n v="5"/>
    <n v="0.2"/>
    <n v="4.1965000000000003"/>
  </r>
  <r>
    <n v="2272"/>
    <s v="CA-2015-102036"/>
    <x v="481"/>
    <d v="2015-09-27T00:00:00"/>
    <s v="Standard Class"/>
    <x v="79"/>
    <x v="79"/>
    <s v="Consumer"/>
    <s v="United States"/>
    <s v="Seattle"/>
    <s v="Washington"/>
    <n v="98105"/>
    <s v="West"/>
    <x v="1291"/>
    <s v="Office Supplies"/>
    <s v="Storage"/>
    <x v="1277"/>
    <x v="1884"/>
    <n v="6"/>
    <n v="0"/>
    <n v="47.937600000000003"/>
  </r>
  <r>
    <n v="2273"/>
    <s v="CA-2015-142944"/>
    <x v="699"/>
    <d v="2015-03-11T00:00:00"/>
    <s v="Standard Class"/>
    <x v="139"/>
    <x v="139"/>
    <s v="Consumer"/>
    <s v="United States"/>
    <s v="San Francisco"/>
    <s v="California"/>
    <n v="94122"/>
    <s v="West"/>
    <x v="1292"/>
    <s v="Furniture"/>
    <s v="Furnishings"/>
    <x v="1278"/>
    <x v="1885"/>
    <n v="7"/>
    <n v="0"/>
    <n v="95.757199999999997"/>
  </r>
  <r>
    <n v="2274"/>
    <s v="CA-2015-142944"/>
    <x v="699"/>
    <d v="2015-03-11T00:00:00"/>
    <s v="Standard Class"/>
    <x v="139"/>
    <x v="139"/>
    <s v="Consumer"/>
    <s v="United States"/>
    <s v="San Francisco"/>
    <s v="California"/>
    <n v="94122"/>
    <s v="West"/>
    <x v="1293"/>
    <s v="Technology"/>
    <s v="Copiers"/>
    <x v="1279"/>
    <x v="1886"/>
    <n v="2"/>
    <n v="0.2"/>
    <n v="377.99459999999999"/>
  </r>
  <r>
    <n v="2275"/>
    <s v="CA-2014-157882"/>
    <x v="462"/>
    <d v="2014-10-08T00:00:00"/>
    <s v="Second Class"/>
    <x v="153"/>
    <x v="153"/>
    <s v="Corporate"/>
    <s v="United States"/>
    <s v="Los Angeles"/>
    <s v="California"/>
    <n v="90036"/>
    <s v="West"/>
    <x v="1294"/>
    <s v="Furniture"/>
    <s v="Tables"/>
    <x v="1280"/>
    <x v="1887"/>
    <n v="1"/>
    <n v="0.2"/>
    <n v="3.5857999999999999"/>
  </r>
  <r>
    <n v="2276"/>
    <s v="CA-2014-157882"/>
    <x v="462"/>
    <d v="2014-10-08T00:00:00"/>
    <s v="Second Class"/>
    <x v="153"/>
    <x v="153"/>
    <s v="Corporate"/>
    <s v="United States"/>
    <s v="Los Angeles"/>
    <s v="California"/>
    <n v="90036"/>
    <s v="West"/>
    <x v="23"/>
    <s v="Furniture"/>
    <s v="Chairs"/>
    <x v="23"/>
    <x v="1888"/>
    <n v="3"/>
    <n v="0.2"/>
    <n v="13.7646"/>
  </r>
  <r>
    <n v="2277"/>
    <s v="CA-2014-104283"/>
    <x v="700"/>
    <d v="2014-07-01T00:00:00"/>
    <s v="Standard Class"/>
    <x v="215"/>
    <x v="215"/>
    <s v="Consumer"/>
    <s v="United States"/>
    <s v="Southaven"/>
    <s v="Mississippi"/>
    <n v="38671"/>
    <s v="South"/>
    <x v="854"/>
    <s v="Office Supplies"/>
    <s v="Storage"/>
    <x v="847"/>
    <x v="1889"/>
    <n v="5"/>
    <n v="0"/>
    <n v="0"/>
  </r>
  <r>
    <n v="2278"/>
    <s v="CA-2014-104283"/>
    <x v="700"/>
    <d v="2014-07-01T00:00:00"/>
    <s v="Standard Class"/>
    <x v="215"/>
    <x v="215"/>
    <s v="Consumer"/>
    <s v="United States"/>
    <s v="Southaven"/>
    <s v="Mississippi"/>
    <n v="38671"/>
    <s v="South"/>
    <x v="977"/>
    <s v="Furniture"/>
    <s v="Tables"/>
    <x v="832"/>
    <x v="1890"/>
    <n v="1"/>
    <n v="0"/>
    <n v="22.354800000000001"/>
  </r>
  <r>
    <n v="2279"/>
    <s v="CA-2014-104283"/>
    <x v="700"/>
    <d v="2014-07-01T00:00:00"/>
    <s v="Standard Class"/>
    <x v="215"/>
    <x v="215"/>
    <s v="Consumer"/>
    <s v="United States"/>
    <s v="Southaven"/>
    <s v="Mississippi"/>
    <n v="38671"/>
    <s v="South"/>
    <x v="201"/>
    <s v="Technology"/>
    <s v="Accessories"/>
    <x v="202"/>
    <x v="1891"/>
    <n v="4"/>
    <n v="0"/>
    <n v="53.750399999999999"/>
  </r>
  <r>
    <n v="2280"/>
    <s v="CA-2017-142622"/>
    <x v="505"/>
    <d v="2017-11-02T00:00:00"/>
    <s v="First Class"/>
    <x v="600"/>
    <x v="600"/>
    <s v="Consumer"/>
    <s v="United States"/>
    <s v="Seattle"/>
    <s v="Washington"/>
    <n v="98115"/>
    <s v="West"/>
    <x v="1225"/>
    <s v="Furniture"/>
    <s v="Chairs"/>
    <x v="1209"/>
    <x v="1892"/>
    <n v="2"/>
    <n v="0.2"/>
    <n v="-6.0979999999999999"/>
  </r>
  <r>
    <n v="2281"/>
    <s v="CA-2017-142622"/>
    <x v="505"/>
    <d v="2017-11-02T00:00:00"/>
    <s v="First Class"/>
    <x v="600"/>
    <x v="600"/>
    <s v="Consumer"/>
    <s v="United States"/>
    <s v="Seattle"/>
    <s v="Washington"/>
    <n v="98115"/>
    <s v="West"/>
    <x v="992"/>
    <s v="Furniture"/>
    <s v="Chairs"/>
    <x v="984"/>
    <x v="1893"/>
    <n v="8"/>
    <n v="0.2"/>
    <n v="-23.0352"/>
  </r>
  <r>
    <n v="2282"/>
    <s v="CA-2017-142622"/>
    <x v="505"/>
    <d v="2017-11-02T00:00:00"/>
    <s v="First Class"/>
    <x v="600"/>
    <x v="600"/>
    <s v="Consumer"/>
    <s v="United States"/>
    <s v="Seattle"/>
    <s v="Washington"/>
    <n v="98115"/>
    <s v="West"/>
    <x v="899"/>
    <s v="Furniture"/>
    <s v="Bookcases"/>
    <x v="892"/>
    <x v="1636"/>
    <n v="2"/>
    <n v="0"/>
    <n v="37.996200000000002"/>
  </r>
  <r>
    <n v="2283"/>
    <s v="CA-2016-132143"/>
    <x v="323"/>
    <d v="2016-09-05T00:00:00"/>
    <s v="First Class"/>
    <x v="524"/>
    <x v="524"/>
    <s v="Corporate"/>
    <s v="United States"/>
    <s v="Middletown"/>
    <s v="Connecticut"/>
    <n v="6457"/>
    <s v="East"/>
    <x v="320"/>
    <s v="Office Supplies"/>
    <s v="Paper"/>
    <x v="320"/>
    <x v="1894"/>
    <n v="7"/>
    <n v="0"/>
    <n v="22.153600000000001"/>
  </r>
  <r>
    <n v="2284"/>
    <s v="CA-2015-153108"/>
    <x v="616"/>
    <d v="2015-03-09T00:00:00"/>
    <s v="Standard Class"/>
    <x v="227"/>
    <x v="227"/>
    <s v="Consumer"/>
    <s v="United States"/>
    <s v="New Castle"/>
    <s v="Indiana"/>
    <n v="47362"/>
    <s v="Central"/>
    <x v="179"/>
    <s v="Technology"/>
    <s v="Phones"/>
    <x v="180"/>
    <x v="100"/>
    <n v="2"/>
    <n v="0"/>
    <n v="6.6976000000000004"/>
  </r>
  <r>
    <n v="2285"/>
    <s v="CA-2015-153108"/>
    <x v="616"/>
    <d v="2015-03-09T00:00:00"/>
    <s v="Standard Class"/>
    <x v="227"/>
    <x v="227"/>
    <s v="Consumer"/>
    <s v="United States"/>
    <s v="New Castle"/>
    <s v="Indiana"/>
    <n v="47362"/>
    <s v="Central"/>
    <x v="1295"/>
    <s v="Office Supplies"/>
    <s v="Appliances"/>
    <x v="360"/>
    <x v="1895"/>
    <n v="7"/>
    <n v="0"/>
    <n v="16.386299999999999"/>
  </r>
  <r>
    <n v="2286"/>
    <s v="CA-2016-112676"/>
    <x v="465"/>
    <d v="2016-05-08T00:00:00"/>
    <s v="First Class"/>
    <x v="601"/>
    <x v="601"/>
    <s v="Corporate"/>
    <s v="United States"/>
    <s v="Murfreesboro"/>
    <s v="Tennessee"/>
    <n v="37130"/>
    <s v="South"/>
    <x v="1296"/>
    <s v="Office Supplies"/>
    <s v="Paper"/>
    <x v="1281"/>
    <x v="642"/>
    <n v="3"/>
    <n v="0.2"/>
    <n v="5.2026000000000003"/>
  </r>
  <r>
    <n v="2287"/>
    <s v="CA-2017-165687"/>
    <x v="701"/>
    <d v="2017-11-23T00:00:00"/>
    <s v="Standard Class"/>
    <x v="394"/>
    <x v="394"/>
    <s v="Consumer"/>
    <s v="United States"/>
    <s v="Salem"/>
    <s v="Virginia"/>
    <n v="24153"/>
    <s v="South"/>
    <x v="1297"/>
    <s v="Office Supplies"/>
    <s v="Appliances"/>
    <x v="1282"/>
    <x v="1896"/>
    <n v="2"/>
    <n v="0"/>
    <n v="12.263999999999999"/>
  </r>
  <r>
    <n v="2288"/>
    <s v="US-2017-112928"/>
    <x v="702"/>
    <d v="2017-06-05T00:00:00"/>
    <s v="Second Class"/>
    <x v="121"/>
    <x v="121"/>
    <s v="Corporate"/>
    <s v="United States"/>
    <s v="Toledo"/>
    <s v="Ohio"/>
    <n v="43615"/>
    <s v="East"/>
    <x v="1298"/>
    <s v="Office Supplies"/>
    <s v="Appliances"/>
    <x v="1283"/>
    <x v="1897"/>
    <n v="5"/>
    <n v="0.2"/>
    <n v="1.3109999999999999"/>
  </r>
  <r>
    <n v="2289"/>
    <s v="CA-2017-143343"/>
    <x v="193"/>
    <d v="2017-06-13T00:00:00"/>
    <s v="First Class"/>
    <x v="572"/>
    <x v="572"/>
    <s v="Consumer"/>
    <s v="United States"/>
    <s v="Los Angeles"/>
    <s v="California"/>
    <n v="90032"/>
    <s v="West"/>
    <x v="836"/>
    <s v="Office Supplies"/>
    <s v="Art"/>
    <x v="831"/>
    <x v="1220"/>
    <n v="5"/>
    <n v="0"/>
    <n v="4.7560000000000002"/>
  </r>
  <r>
    <n v="2290"/>
    <s v="CA-2017-115154"/>
    <x v="703"/>
    <d v="2017-01-11T00:00:00"/>
    <s v="First Class"/>
    <x v="602"/>
    <x v="602"/>
    <s v="Corporate"/>
    <s v="United States"/>
    <s v="Seattle"/>
    <s v="Washington"/>
    <n v="98115"/>
    <s v="West"/>
    <x v="1299"/>
    <s v="Furniture"/>
    <s v="Tables"/>
    <x v="1284"/>
    <x v="1898"/>
    <n v="2"/>
    <n v="0"/>
    <n v="80.368200000000002"/>
  </r>
  <r>
    <n v="2291"/>
    <s v="CA-2015-149342"/>
    <x v="704"/>
    <d v="2015-04-25T00:00:00"/>
    <s v="Standard Class"/>
    <x v="378"/>
    <x v="378"/>
    <s v="Corporate"/>
    <s v="United States"/>
    <s v="Columbus"/>
    <s v="Georgia"/>
    <n v="31907"/>
    <s v="South"/>
    <x v="664"/>
    <s v="Technology"/>
    <s v="Phones"/>
    <x v="664"/>
    <x v="1158"/>
    <n v="3"/>
    <n v="0"/>
    <n v="77.751900000000006"/>
  </r>
  <r>
    <n v="2292"/>
    <s v="CA-2015-149342"/>
    <x v="704"/>
    <d v="2015-04-25T00:00:00"/>
    <s v="Standard Class"/>
    <x v="378"/>
    <x v="378"/>
    <s v="Corporate"/>
    <s v="United States"/>
    <s v="Columbus"/>
    <s v="Georgia"/>
    <n v="31907"/>
    <s v="South"/>
    <x v="1071"/>
    <s v="Furniture"/>
    <s v="Furnishings"/>
    <x v="1060"/>
    <x v="1899"/>
    <n v="6"/>
    <n v="0"/>
    <n v="297.69"/>
  </r>
  <r>
    <n v="2293"/>
    <s v="CA-2015-149342"/>
    <x v="704"/>
    <d v="2015-04-25T00:00:00"/>
    <s v="Standard Class"/>
    <x v="378"/>
    <x v="378"/>
    <s v="Corporate"/>
    <s v="United States"/>
    <s v="Columbus"/>
    <s v="Georgia"/>
    <n v="31907"/>
    <s v="South"/>
    <x v="778"/>
    <s v="Office Supplies"/>
    <s v="Paper"/>
    <x v="777"/>
    <x v="91"/>
    <n v="2"/>
    <n v="0"/>
    <n v="6.2207999999999997"/>
  </r>
  <r>
    <n v="2294"/>
    <s v="CA-2015-130995"/>
    <x v="549"/>
    <d v="2015-11-06T00:00:00"/>
    <s v="Standard Class"/>
    <x v="425"/>
    <x v="425"/>
    <s v="Corporate"/>
    <s v="United States"/>
    <s v="New York City"/>
    <s v="New York"/>
    <n v="10009"/>
    <s v="East"/>
    <x v="500"/>
    <s v="Technology"/>
    <s v="Phones"/>
    <x v="500"/>
    <x v="1900"/>
    <n v="1"/>
    <n v="0"/>
    <n v="1.3365"/>
  </r>
  <r>
    <n v="2295"/>
    <s v="CA-2017-127929"/>
    <x v="331"/>
    <d v="2017-12-27T00:00:00"/>
    <s v="Standard Class"/>
    <x v="524"/>
    <x v="524"/>
    <s v="Corporate"/>
    <s v="United States"/>
    <s v="Middletown"/>
    <s v="Connecticut"/>
    <n v="6457"/>
    <s v="East"/>
    <x v="71"/>
    <s v="Furniture"/>
    <s v="Furnishings"/>
    <x v="71"/>
    <x v="1901"/>
    <n v="3"/>
    <n v="0"/>
    <n v="38.209499999999998"/>
  </r>
  <r>
    <n v="2296"/>
    <s v="CA-2015-113145"/>
    <x v="549"/>
    <d v="2015-11-05T00:00:00"/>
    <s v="Standard Class"/>
    <x v="104"/>
    <x v="104"/>
    <s v="Consumer"/>
    <s v="United States"/>
    <s v="New York City"/>
    <s v="New York"/>
    <n v="10011"/>
    <s v="East"/>
    <x v="938"/>
    <s v="Office Supplies"/>
    <s v="Paper"/>
    <x v="931"/>
    <x v="1902"/>
    <n v="4"/>
    <n v="0"/>
    <n v="6.2191999999999998"/>
  </r>
  <r>
    <n v="2297"/>
    <s v="CA-2015-113145"/>
    <x v="549"/>
    <d v="2015-11-05T00:00:00"/>
    <s v="Standard Class"/>
    <x v="104"/>
    <x v="104"/>
    <s v="Consumer"/>
    <s v="United States"/>
    <s v="New York City"/>
    <s v="New York"/>
    <n v="10011"/>
    <s v="East"/>
    <x v="689"/>
    <s v="Furniture"/>
    <s v="Furnishings"/>
    <x v="689"/>
    <x v="1903"/>
    <n v="5"/>
    <n v="0"/>
    <n v="106.477"/>
  </r>
  <r>
    <n v="2298"/>
    <s v="CA-2015-113145"/>
    <x v="549"/>
    <d v="2015-11-05T00:00:00"/>
    <s v="Standard Class"/>
    <x v="104"/>
    <x v="104"/>
    <s v="Consumer"/>
    <s v="United States"/>
    <s v="New York City"/>
    <s v="New York"/>
    <n v="10011"/>
    <s v="East"/>
    <x v="1300"/>
    <s v="Technology"/>
    <s v="Phones"/>
    <x v="1285"/>
    <x v="1904"/>
    <n v="1"/>
    <n v="0"/>
    <n v="1.2885"/>
  </r>
  <r>
    <n v="2299"/>
    <s v="CA-2015-113145"/>
    <x v="549"/>
    <d v="2015-11-05T00:00:00"/>
    <s v="Standard Class"/>
    <x v="104"/>
    <x v="104"/>
    <s v="Consumer"/>
    <s v="United States"/>
    <s v="New York City"/>
    <s v="New York"/>
    <n v="10011"/>
    <s v="East"/>
    <x v="651"/>
    <s v="Technology"/>
    <s v="Accessories"/>
    <x v="651"/>
    <x v="751"/>
    <n v="7"/>
    <n v="0"/>
    <n v="601.96990000000005"/>
  </r>
  <r>
    <n v="2300"/>
    <s v="CA-2015-113145"/>
    <x v="549"/>
    <d v="2015-11-05T00:00:00"/>
    <s v="Standard Class"/>
    <x v="104"/>
    <x v="104"/>
    <s v="Consumer"/>
    <s v="United States"/>
    <s v="New York City"/>
    <s v="New York"/>
    <n v="10011"/>
    <s v="East"/>
    <x v="478"/>
    <s v="Technology"/>
    <s v="Phones"/>
    <x v="479"/>
    <x v="178"/>
    <n v="4"/>
    <n v="0"/>
    <n v="125.99"/>
  </r>
  <r>
    <n v="2301"/>
    <s v="CA-2014-162362"/>
    <x v="687"/>
    <d v="2014-11-18T00:00:00"/>
    <s v="Standard Class"/>
    <x v="145"/>
    <x v="145"/>
    <s v="Consumer"/>
    <s v="United States"/>
    <s v="Midland"/>
    <s v="Michigan"/>
    <n v="48640"/>
    <s v="Central"/>
    <x v="15"/>
    <s v="Office Supplies"/>
    <s v="Binders"/>
    <x v="15"/>
    <x v="1905"/>
    <n v="3"/>
    <n v="0"/>
    <n v="6.36"/>
  </r>
  <r>
    <n v="2302"/>
    <s v="CA-2014-162362"/>
    <x v="687"/>
    <d v="2014-11-18T00:00:00"/>
    <s v="Standard Class"/>
    <x v="145"/>
    <x v="145"/>
    <s v="Consumer"/>
    <s v="United States"/>
    <s v="Midland"/>
    <s v="Michigan"/>
    <n v="48640"/>
    <s v="Central"/>
    <x v="614"/>
    <s v="Office Supplies"/>
    <s v="Binders"/>
    <x v="614"/>
    <x v="132"/>
    <n v="4"/>
    <n v="0"/>
    <n v="5.6448"/>
  </r>
  <r>
    <n v="2303"/>
    <s v="CA-2016-106558"/>
    <x v="327"/>
    <d v="2016-01-21T00:00:00"/>
    <s v="Standard Class"/>
    <x v="393"/>
    <x v="393"/>
    <s v="Corporate"/>
    <s v="United States"/>
    <s v="Columbus"/>
    <s v="Georgia"/>
    <n v="31907"/>
    <s v="South"/>
    <x v="552"/>
    <s v="Technology"/>
    <s v="Accessories"/>
    <x v="551"/>
    <x v="613"/>
    <n v="4"/>
    <n v="0"/>
    <n v="31.6"/>
  </r>
  <r>
    <n v="2304"/>
    <s v="CA-2017-157931"/>
    <x v="697"/>
    <d v="2017-09-22T00:00:00"/>
    <s v="Second Class"/>
    <x v="246"/>
    <x v="246"/>
    <s v="Home Office"/>
    <s v="United States"/>
    <s v="Roswell"/>
    <s v="Georgia"/>
    <n v="30076"/>
    <s v="South"/>
    <x v="323"/>
    <s v="Furniture"/>
    <s v="Chairs"/>
    <x v="323"/>
    <x v="1906"/>
    <n v="4"/>
    <n v="0"/>
    <n v="188.2192"/>
  </r>
  <r>
    <n v="2305"/>
    <s v="CA-2017-157931"/>
    <x v="697"/>
    <d v="2017-09-22T00:00:00"/>
    <s v="Second Class"/>
    <x v="246"/>
    <x v="246"/>
    <s v="Home Office"/>
    <s v="United States"/>
    <s v="Roswell"/>
    <s v="Georgia"/>
    <n v="30076"/>
    <s v="South"/>
    <x v="258"/>
    <s v="Office Supplies"/>
    <s v="Paper"/>
    <x v="33"/>
    <x v="1907"/>
    <n v="3"/>
    <n v="0"/>
    <n v="49.970399999999998"/>
  </r>
  <r>
    <n v="2306"/>
    <s v="CA-2016-115574"/>
    <x v="443"/>
    <d v="2016-12-24T00:00:00"/>
    <s v="First Class"/>
    <x v="130"/>
    <x v="130"/>
    <s v="Corporate"/>
    <s v="United States"/>
    <s v="Chicago"/>
    <s v="Illinois"/>
    <n v="60623"/>
    <s v="Central"/>
    <x v="713"/>
    <s v="Furniture"/>
    <s v="Bookcases"/>
    <x v="712"/>
    <x v="1078"/>
    <n v="2"/>
    <n v="0.3"/>
    <n v="-14.1372"/>
  </r>
  <r>
    <n v="2307"/>
    <s v="CA-2015-160794"/>
    <x v="705"/>
    <d v="2015-08-08T00:00:00"/>
    <s v="First Class"/>
    <x v="99"/>
    <x v="99"/>
    <s v="Corporate"/>
    <s v="United States"/>
    <s v="Houston"/>
    <s v="Texas"/>
    <n v="77041"/>
    <s v="Central"/>
    <x v="752"/>
    <s v="Office Supplies"/>
    <s v="Paper"/>
    <x v="750"/>
    <x v="1908"/>
    <n v="3"/>
    <n v="0.2"/>
    <n v="9.8658000000000001"/>
  </r>
  <r>
    <n v="2308"/>
    <s v="CA-2017-116225"/>
    <x v="60"/>
    <d v="2017-11-09T00:00:00"/>
    <s v="Standard Class"/>
    <x v="603"/>
    <x v="603"/>
    <s v="Consumer"/>
    <s v="United States"/>
    <s v="New York City"/>
    <s v="New York"/>
    <n v="10009"/>
    <s v="East"/>
    <x v="475"/>
    <s v="Technology"/>
    <s v="Accessories"/>
    <x v="476"/>
    <x v="1909"/>
    <n v="5"/>
    <n v="0"/>
    <n v="171.93"/>
  </r>
  <r>
    <n v="2309"/>
    <s v="US-2017-120418"/>
    <x v="532"/>
    <d v="2017-06-12T00:00:00"/>
    <s v="First Class"/>
    <x v="604"/>
    <x v="604"/>
    <s v="Home Office"/>
    <s v="United States"/>
    <s v="Peoria"/>
    <s v="Arizona"/>
    <n v="85345"/>
    <s v="West"/>
    <x v="654"/>
    <s v="Furniture"/>
    <s v="Chairs"/>
    <x v="654"/>
    <x v="1910"/>
    <n v="1"/>
    <n v="0.2"/>
    <n v="35.098999999999997"/>
  </r>
  <r>
    <n v="2310"/>
    <s v="US-2017-120418"/>
    <x v="532"/>
    <d v="2017-06-12T00:00:00"/>
    <s v="First Class"/>
    <x v="604"/>
    <x v="604"/>
    <s v="Home Office"/>
    <s v="United States"/>
    <s v="Peoria"/>
    <s v="Arizona"/>
    <n v="85345"/>
    <s v="West"/>
    <x v="80"/>
    <s v="Office Supplies"/>
    <s v="Storage"/>
    <x v="80"/>
    <x v="1911"/>
    <n v="4"/>
    <n v="0.2"/>
    <n v="7.7004000000000001"/>
  </r>
  <r>
    <n v="2311"/>
    <s v="US-2017-120418"/>
    <x v="532"/>
    <d v="2017-06-12T00:00:00"/>
    <s v="First Class"/>
    <x v="604"/>
    <x v="604"/>
    <s v="Home Office"/>
    <s v="United States"/>
    <s v="Peoria"/>
    <s v="Arizona"/>
    <n v="85345"/>
    <s v="West"/>
    <x v="666"/>
    <s v="Office Supplies"/>
    <s v="Art"/>
    <x v="666"/>
    <x v="1912"/>
    <n v="5"/>
    <n v="0.2"/>
    <n v="6.6029999999999998"/>
  </r>
  <r>
    <n v="2312"/>
    <s v="US-2017-120418"/>
    <x v="532"/>
    <d v="2017-06-12T00:00:00"/>
    <s v="First Class"/>
    <x v="604"/>
    <x v="604"/>
    <s v="Home Office"/>
    <s v="United States"/>
    <s v="Peoria"/>
    <s v="Arizona"/>
    <n v="85345"/>
    <s v="West"/>
    <x v="1041"/>
    <s v="Office Supplies"/>
    <s v="Art"/>
    <x v="1030"/>
    <x v="1810"/>
    <n v="1"/>
    <n v="0.2"/>
    <n v="1.984"/>
  </r>
  <r>
    <n v="2313"/>
    <s v="US-2017-120418"/>
    <x v="532"/>
    <d v="2017-06-12T00:00:00"/>
    <s v="First Class"/>
    <x v="604"/>
    <x v="604"/>
    <s v="Home Office"/>
    <s v="United States"/>
    <s v="Peoria"/>
    <s v="Arizona"/>
    <n v="85345"/>
    <s v="West"/>
    <x v="435"/>
    <s v="Office Supplies"/>
    <s v="Storage"/>
    <x v="435"/>
    <x v="1913"/>
    <n v="3"/>
    <n v="0.2"/>
    <n v="-48.508200000000002"/>
  </r>
  <r>
    <n v="2314"/>
    <s v="CA-2017-122035"/>
    <x v="228"/>
    <d v="2017-07-25T00:00:00"/>
    <s v="Standard Class"/>
    <x v="605"/>
    <x v="605"/>
    <s v="Corporate"/>
    <s v="United States"/>
    <s v="Sioux Falls"/>
    <s v="South Dakota"/>
    <n v="57103"/>
    <s v="Central"/>
    <x v="676"/>
    <s v="Office Supplies"/>
    <s v="Labels"/>
    <x v="676"/>
    <x v="2"/>
    <n v="2"/>
    <n v="0"/>
    <n v="6.8714000000000004"/>
  </r>
  <r>
    <n v="2315"/>
    <s v="CA-2017-122035"/>
    <x v="228"/>
    <d v="2017-07-25T00:00:00"/>
    <s v="Standard Class"/>
    <x v="605"/>
    <x v="605"/>
    <s v="Corporate"/>
    <s v="United States"/>
    <s v="Sioux Falls"/>
    <s v="South Dakota"/>
    <n v="57103"/>
    <s v="Central"/>
    <x v="77"/>
    <s v="Office Supplies"/>
    <s v="Appliances"/>
    <x v="77"/>
    <x v="1914"/>
    <n v="2"/>
    <n v="0"/>
    <n v="112.4064"/>
  </r>
  <r>
    <n v="2316"/>
    <s v="CA-2017-122035"/>
    <x v="228"/>
    <d v="2017-07-25T00:00:00"/>
    <s v="Standard Class"/>
    <x v="605"/>
    <x v="605"/>
    <s v="Corporate"/>
    <s v="United States"/>
    <s v="Sioux Falls"/>
    <s v="South Dakota"/>
    <n v="57103"/>
    <s v="Central"/>
    <x v="480"/>
    <s v="Office Supplies"/>
    <s v="Binders"/>
    <x v="481"/>
    <x v="1915"/>
    <n v="5"/>
    <n v="0"/>
    <n v="20.21"/>
  </r>
  <r>
    <n v="2317"/>
    <s v="CA-2017-122035"/>
    <x v="228"/>
    <d v="2017-07-25T00:00:00"/>
    <s v="Standard Class"/>
    <x v="605"/>
    <x v="605"/>
    <s v="Corporate"/>
    <s v="United States"/>
    <s v="Sioux Falls"/>
    <s v="South Dakota"/>
    <n v="57103"/>
    <s v="Central"/>
    <x v="1225"/>
    <s v="Furniture"/>
    <s v="Chairs"/>
    <x v="1209"/>
    <x v="1091"/>
    <n v="3"/>
    <n v="0"/>
    <n v="27.440999999999999"/>
  </r>
  <r>
    <n v="2318"/>
    <s v="CA-2017-122035"/>
    <x v="228"/>
    <d v="2017-07-25T00:00:00"/>
    <s v="Standard Class"/>
    <x v="605"/>
    <x v="605"/>
    <s v="Corporate"/>
    <s v="United States"/>
    <s v="Sioux Falls"/>
    <s v="South Dakota"/>
    <n v="57103"/>
    <s v="Central"/>
    <x v="844"/>
    <s v="Office Supplies"/>
    <s v="Binders"/>
    <x v="838"/>
    <x v="1916"/>
    <n v="7"/>
    <n v="0"/>
    <n v="30.414999999999999"/>
  </r>
  <r>
    <n v="2319"/>
    <s v="CA-2017-122035"/>
    <x v="228"/>
    <d v="2017-07-25T00:00:00"/>
    <s v="Standard Class"/>
    <x v="605"/>
    <x v="605"/>
    <s v="Corporate"/>
    <s v="United States"/>
    <s v="Sioux Falls"/>
    <s v="South Dakota"/>
    <n v="57103"/>
    <s v="Central"/>
    <x v="1301"/>
    <s v="Technology"/>
    <s v="Accessories"/>
    <x v="1286"/>
    <x v="1917"/>
    <n v="3"/>
    <n v="0"/>
    <n v="132.5898"/>
  </r>
  <r>
    <n v="2320"/>
    <s v="CA-2015-117828"/>
    <x v="706"/>
    <d v="2015-12-26T00:00:00"/>
    <s v="First Class"/>
    <x v="214"/>
    <x v="214"/>
    <s v="Consumer"/>
    <s v="United States"/>
    <s v="Richmond"/>
    <s v="Virginia"/>
    <n v="23223"/>
    <s v="South"/>
    <x v="535"/>
    <s v="Office Supplies"/>
    <s v="Appliances"/>
    <x v="535"/>
    <x v="1918"/>
    <n v="4"/>
    <n v="0"/>
    <n v="56.352800000000002"/>
  </r>
  <r>
    <n v="2321"/>
    <s v="CA-2017-165491"/>
    <x v="177"/>
    <d v="2017-03-24T00:00:00"/>
    <s v="Standard Class"/>
    <x v="304"/>
    <x v="304"/>
    <s v="Corporate"/>
    <s v="United States"/>
    <s v="Seattle"/>
    <s v="Washington"/>
    <n v="98115"/>
    <s v="West"/>
    <x v="1302"/>
    <s v="Technology"/>
    <s v="Accessories"/>
    <x v="1287"/>
    <x v="1919"/>
    <n v="7"/>
    <n v="0"/>
    <n v="63.8232"/>
  </r>
  <r>
    <n v="2322"/>
    <s v="CA-2015-109470"/>
    <x v="620"/>
    <d v="2016-01-03T00:00:00"/>
    <s v="Second Class"/>
    <x v="346"/>
    <x v="346"/>
    <s v="Corporate"/>
    <s v="United States"/>
    <s v="Henderson"/>
    <s v="Kentucky"/>
    <n v="42420"/>
    <s v="South"/>
    <x v="351"/>
    <s v="Office Supplies"/>
    <s v="Binders"/>
    <x v="351"/>
    <x v="1920"/>
    <n v="3"/>
    <n v="0"/>
    <n v="44.527799999999999"/>
  </r>
  <r>
    <n v="2323"/>
    <s v="CA-2015-109470"/>
    <x v="620"/>
    <d v="2016-01-03T00:00:00"/>
    <s v="Second Class"/>
    <x v="346"/>
    <x v="346"/>
    <s v="Corporate"/>
    <s v="United States"/>
    <s v="Henderson"/>
    <s v="Kentucky"/>
    <n v="42420"/>
    <s v="South"/>
    <x v="280"/>
    <s v="Office Supplies"/>
    <s v="Binders"/>
    <x v="280"/>
    <x v="1921"/>
    <n v="4"/>
    <n v="0"/>
    <n v="27.894400000000001"/>
  </r>
  <r>
    <n v="2324"/>
    <s v="CA-2015-109470"/>
    <x v="620"/>
    <d v="2016-01-03T00:00:00"/>
    <s v="Second Class"/>
    <x v="346"/>
    <x v="346"/>
    <s v="Corporate"/>
    <s v="United States"/>
    <s v="Henderson"/>
    <s v="Kentucky"/>
    <n v="42420"/>
    <s v="South"/>
    <x v="785"/>
    <s v="Office Supplies"/>
    <s v="Binders"/>
    <x v="784"/>
    <x v="1922"/>
    <n v="5"/>
    <n v="0"/>
    <n v="38.15"/>
  </r>
  <r>
    <n v="2325"/>
    <s v="CA-2015-109470"/>
    <x v="620"/>
    <d v="2016-01-03T00:00:00"/>
    <s v="Second Class"/>
    <x v="346"/>
    <x v="346"/>
    <s v="Corporate"/>
    <s v="United States"/>
    <s v="Henderson"/>
    <s v="Kentucky"/>
    <n v="42420"/>
    <s v="South"/>
    <x v="999"/>
    <s v="Office Supplies"/>
    <s v="Binders"/>
    <x v="991"/>
    <x v="1923"/>
    <n v="12"/>
    <n v="0"/>
    <n v="167.80799999999999"/>
  </r>
  <r>
    <n v="2326"/>
    <s v="CA-2015-105102"/>
    <x v="426"/>
    <d v="2015-09-19T00:00:00"/>
    <s v="Second Class"/>
    <x v="606"/>
    <x v="606"/>
    <s v="Corporate"/>
    <s v="United States"/>
    <s v="New York City"/>
    <s v="New York"/>
    <n v="10035"/>
    <s v="East"/>
    <x v="1197"/>
    <s v="Office Supplies"/>
    <s v="Binders"/>
    <x v="1182"/>
    <x v="1924"/>
    <n v="3"/>
    <n v="0.2"/>
    <n v="29.952000000000002"/>
  </r>
  <r>
    <n v="2327"/>
    <s v="CA-2015-105102"/>
    <x v="426"/>
    <d v="2015-09-19T00:00:00"/>
    <s v="Second Class"/>
    <x v="606"/>
    <x v="606"/>
    <s v="Corporate"/>
    <s v="United States"/>
    <s v="New York City"/>
    <s v="New York"/>
    <n v="10035"/>
    <s v="East"/>
    <x v="266"/>
    <s v="Furniture"/>
    <s v="Bookcases"/>
    <x v="266"/>
    <x v="1925"/>
    <n v="1"/>
    <n v="0.2"/>
    <n v="1.1596"/>
  </r>
  <r>
    <n v="2328"/>
    <s v="CA-2015-105102"/>
    <x v="426"/>
    <d v="2015-09-19T00:00:00"/>
    <s v="Second Class"/>
    <x v="606"/>
    <x v="606"/>
    <s v="Corporate"/>
    <s v="United States"/>
    <s v="New York City"/>
    <s v="New York"/>
    <n v="10035"/>
    <s v="East"/>
    <x v="12"/>
    <s v="Office Supplies"/>
    <s v="Paper"/>
    <x v="12"/>
    <x v="91"/>
    <n v="2"/>
    <n v="0"/>
    <n v="6.2207999999999997"/>
  </r>
  <r>
    <n v="2329"/>
    <s v="CA-2017-138422"/>
    <x v="397"/>
    <d v="2017-09-26T00:00:00"/>
    <s v="First Class"/>
    <x v="607"/>
    <x v="607"/>
    <s v="Home Office"/>
    <s v="United States"/>
    <s v="Fort Collins"/>
    <s v="Colorado"/>
    <n v="80525"/>
    <s v="West"/>
    <x v="1303"/>
    <s v="Office Supplies"/>
    <s v="Envelopes"/>
    <x v="1288"/>
    <x v="642"/>
    <n v="3"/>
    <n v="0.2"/>
    <n v="5.2026000000000003"/>
  </r>
  <r>
    <n v="2330"/>
    <s v="US-2015-147739"/>
    <x v="707"/>
    <d v="2015-12-29T00:00:00"/>
    <s v="Standard Class"/>
    <x v="251"/>
    <x v="251"/>
    <s v="Corporate"/>
    <s v="United States"/>
    <s v="Philadelphia"/>
    <s v="Pennsylvania"/>
    <n v="19140"/>
    <s v="East"/>
    <x v="1304"/>
    <s v="Furniture"/>
    <s v="Furnishings"/>
    <x v="1289"/>
    <x v="1926"/>
    <n v="4"/>
    <n v="0.2"/>
    <n v="-68.391999999999996"/>
  </r>
  <r>
    <n v="2331"/>
    <s v="CA-2016-155187"/>
    <x v="446"/>
    <d v="2016-09-26T00:00:00"/>
    <s v="Second Class"/>
    <x v="156"/>
    <x v="156"/>
    <s v="Corporate"/>
    <s v="United States"/>
    <s v="Los Angeles"/>
    <s v="California"/>
    <n v="90004"/>
    <s v="West"/>
    <x v="193"/>
    <s v="Office Supplies"/>
    <s v="Storage"/>
    <x v="194"/>
    <x v="108"/>
    <n v="2"/>
    <n v="0"/>
    <n v="2.9371999999999998"/>
  </r>
  <r>
    <n v="2332"/>
    <s v="CA-2016-155187"/>
    <x v="446"/>
    <d v="2016-09-26T00:00:00"/>
    <s v="Second Class"/>
    <x v="156"/>
    <x v="156"/>
    <s v="Corporate"/>
    <s v="United States"/>
    <s v="Los Angeles"/>
    <s v="California"/>
    <n v="90004"/>
    <s v="West"/>
    <x v="1305"/>
    <s v="Office Supplies"/>
    <s v="Paper"/>
    <x v="1290"/>
    <x v="1927"/>
    <n v="5"/>
    <n v="0"/>
    <n v="20.85"/>
  </r>
  <r>
    <n v="2333"/>
    <s v="CA-2017-169285"/>
    <x v="708"/>
    <d v="2017-03-25T00:00:00"/>
    <s v="Standard Class"/>
    <x v="355"/>
    <x v="355"/>
    <s v="Consumer"/>
    <s v="United States"/>
    <s v="Lafayette"/>
    <s v="Indiana"/>
    <n v="47905"/>
    <s v="Central"/>
    <x v="417"/>
    <s v="Office Supplies"/>
    <s v="Paper"/>
    <x v="417"/>
    <x v="1928"/>
    <n v="5"/>
    <n v="0"/>
    <n v="133.15199999999999"/>
  </r>
  <r>
    <n v="2334"/>
    <s v="CA-2017-169285"/>
    <x v="708"/>
    <d v="2017-03-25T00:00:00"/>
    <s v="Standard Class"/>
    <x v="355"/>
    <x v="355"/>
    <s v="Consumer"/>
    <s v="United States"/>
    <s v="Lafayette"/>
    <s v="Indiana"/>
    <n v="47905"/>
    <s v="Central"/>
    <x v="609"/>
    <s v="Office Supplies"/>
    <s v="Paper"/>
    <x v="609"/>
    <x v="396"/>
    <n v="1"/>
    <n v="0"/>
    <n v="2.8321999999999998"/>
  </r>
  <r>
    <n v="2335"/>
    <s v="CA-2014-140886"/>
    <x v="587"/>
    <d v="2014-10-04T00:00:00"/>
    <s v="Standard Class"/>
    <x v="608"/>
    <x v="608"/>
    <s v="Consumer"/>
    <s v="United States"/>
    <s v="Clarksville"/>
    <s v="Tennessee"/>
    <n v="37042"/>
    <s v="South"/>
    <x v="336"/>
    <s v="Office Supplies"/>
    <s v="Appliances"/>
    <x v="336"/>
    <x v="1929"/>
    <n v="6"/>
    <n v="0.2"/>
    <n v="11.2476"/>
  </r>
  <r>
    <n v="2336"/>
    <s v="CA-2017-152695"/>
    <x v="389"/>
    <d v="2017-12-10T00:00:00"/>
    <s v="Same Day"/>
    <x v="417"/>
    <x v="417"/>
    <s v="Consumer"/>
    <s v="United States"/>
    <s v="Fairfield"/>
    <s v="Connecticut"/>
    <n v="6824"/>
    <s v="East"/>
    <x v="135"/>
    <s v="Office Supplies"/>
    <s v="Envelopes"/>
    <x v="136"/>
    <x v="139"/>
    <n v="3"/>
    <n v="0"/>
    <n v="5.1041999999999996"/>
  </r>
  <r>
    <n v="2337"/>
    <s v="CA-2017-152695"/>
    <x v="389"/>
    <d v="2017-12-10T00:00:00"/>
    <s v="Same Day"/>
    <x v="417"/>
    <x v="417"/>
    <s v="Consumer"/>
    <s v="United States"/>
    <s v="Fairfield"/>
    <s v="Connecticut"/>
    <n v="6824"/>
    <s v="East"/>
    <x v="1306"/>
    <s v="Office Supplies"/>
    <s v="Appliances"/>
    <x v="1291"/>
    <x v="1930"/>
    <n v="7"/>
    <n v="0"/>
    <n v="123.76909999999999"/>
  </r>
  <r>
    <n v="2338"/>
    <s v="CA-2014-110639"/>
    <x v="709"/>
    <d v="2014-08-23T00:00:00"/>
    <s v="Same Day"/>
    <x v="302"/>
    <x v="302"/>
    <s v="Consumer"/>
    <s v="United States"/>
    <s v="New York City"/>
    <s v="New York"/>
    <n v="10009"/>
    <s v="East"/>
    <x v="1307"/>
    <s v="Office Supplies"/>
    <s v="Paper"/>
    <x v="1292"/>
    <x v="233"/>
    <n v="4"/>
    <n v="0"/>
    <n v="12.441599999999999"/>
  </r>
  <r>
    <n v="2339"/>
    <s v="CA-2014-110639"/>
    <x v="709"/>
    <d v="2014-08-23T00:00:00"/>
    <s v="Same Day"/>
    <x v="302"/>
    <x v="302"/>
    <s v="Consumer"/>
    <s v="United States"/>
    <s v="New York City"/>
    <s v="New York"/>
    <n v="10009"/>
    <s v="East"/>
    <x v="496"/>
    <s v="Office Supplies"/>
    <s v="Paper"/>
    <x v="496"/>
    <x v="1931"/>
    <n v="4"/>
    <n v="0"/>
    <n v="22.500800000000002"/>
  </r>
  <r>
    <n v="2340"/>
    <s v="CA-2014-121727"/>
    <x v="710"/>
    <d v="2014-08-24T00:00:00"/>
    <s v="Standard Class"/>
    <x v="600"/>
    <x v="600"/>
    <s v="Consumer"/>
    <s v="United States"/>
    <s v="Columbus"/>
    <s v="Ohio"/>
    <n v="43229"/>
    <s v="East"/>
    <x v="87"/>
    <s v="Office Supplies"/>
    <s v="Art"/>
    <x v="87"/>
    <x v="1932"/>
    <n v="2"/>
    <n v="0.2"/>
    <n v="1.742"/>
  </r>
  <r>
    <n v="2341"/>
    <s v="CA-2016-137736"/>
    <x v="338"/>
    <d v="2016-11-15T00:00:00"/>
    <s v="Standard Class"/>
    <x v="290"/>
    <x v="290"/>
    <s v="Consumer"/>
    <s v="United States"/>
    <s v="Warner Robins"/>
    <s v="Georgia"/>
    <n v="31088"/>
    <s v="South"/>
    <x v="879"/>
    <s v="Office Supplies"/>
    <s v="Art"/>
    <x v="873"/>
    <x v="1075"/>
    <n v="7"/>
    <n v="0"/>
    <n v="10.465"/>
  </r>
  <r>
    <n v="2342"/>
    <s v="US-2014-143231"/>
    <x v="520"/>
    <d v="2015-01-03T00:00:00"/>
    <s v="First Class"/>
    <x v="39"/>
    <x v="39"/>
    <s v="Home Office"/>
    <s v="United States"/>
    <s v="Franklin"/>
    <s v="Massachusetts"/>
    <n v="2038"/>
    <s v="East"/>
    <x v="1308"/>
    <s v="Furniture"/>
    <s v="Furnishings"/>
    <x v="1293"/>
    <x v="1933"/>
    <n v="5"/>
    <n v="0"/>
    <n v="23.384"/>
  </r>
  <r>
    <n v="2343"/>
    <s v="US-2014-143231"/>
    <x v="520"/>
    <d v="2015-01-03T00:00:00"/>
    <s v="First Class"/>
    <x v="39"/>
    <x v="39"/>
    <s v="Home Office"/>
    <s v="United States"/>
    <s v="Franklin"/>
    <s v="Massachusetts"/>
    <n v="2038"/>
    <s v="East"/>
    <x v="1302"/>
    <s v="Technology"/>
    <s v="Accessories"/>
    <x v="1287"/>
    <x v="1934"/>
    <n v="3"/>
    <n v="0"/>
    <n v="27.352799999999998"/>
  </r>
  <r>
    <n v="2344"/>
    <s v="US-2014-155894"/>
    <x v="711"/>
    <d v="2014-07-30T00:00:00"/>
    <s v="Second Class"/>
    <x v="488"/>
    <x v="488"/>
    <s v="Consumer"/>
    <s v="United States"/>
    <s v="Chicago"/>
    <s v="Illinois"/>
    <n v="60623"/>
    <s v="Central"/>
    <x v="232"/>
    <s v="Office Supplies"/>
    <s v="Storage"/>
    <x v="233"/>
    <x v="1935"/>
    <n v="3"/>
    <n v="0.2"/>
    <n v="-29.343599999999999"/>
  </r>
  <r>
    <n v="2345"/>
    <s v="CA-2016-119025"/>
    <x v="712"/>
    <d v="2016-02-28T00:00:00"/>
    <s v="Standard Class"/>
    <x v="391"/>
    <x v="391"/>
    <s v="Home Office"/>
    <s v="United States"/>
    <s v="Milwaukee"/>
    <s v="Wisconsin"/>
    <n v="53209"/>
    <s v="Central"/>
    <x v="1309"/>
    <s v="Office Supplies"/>
    <s v="Appliances"/>
    <x v="1294"/>
    <x v="1936"/>
    <n v="9"/>
    <n v="0"/>
    <n v="137.28960000000001"/>
  </r>
  <r>
    <n v="2346"/>
    <s v="CA-2016-159373"/>
    <x v="69"/>
    <d v="2016-03-18T00:00:00"/>
    <s v="Standard Class"/>
    <x v="299"/>
    <x v="299"/>
    <s v="Consumer"/>
    <s v="United States"/>
    <s v="San Antonio"/>
    <s v="Texas"/>
    <n v="78207"/>
    <s v="Central"/>
    <x v="161"/>
    <s v="Office Supplies"/>
    <s v="Paper"/>
    <x v="1295"/>
    <x v="1826"/>
    <n v="5"/>
    <n v="0.2"/>
    <n v="24.527999999999999"/>
  </r>
  <r>
    <n v="2347"/>
    <s v="CA-2016-159373"/>
    <x v="69"/>
    <d v="2016-03-18T00:00:00"/>
    <s v="Standard Class"/>
    <x v="299"/>
    <x v="299"/>
    <s v="Consumer"/>
    <s v="United States"/>
    <s v="San Antonio"/>
    <s v="Texas"/>
    <n v="78207"/>
    <s v="Central"/>
    <x v="1310"/>
    <s v="Office Supplies"/>
    <s v="Binders"/>
    <x v="1296"/>
    <x v="1937"/>
    <n v="2"/>
    <n v="0.8"/>
    <n v="-2.1623999999999999"/>
  </r>
  <r>
    <n v="2348"/>
    <s v="CA-2016-159373"/>
    <x v="69"/>
    <d v="2016-03-18T00:00:00"/>
    <s v="Standard Class"/>
    <x v="299"/>
    <x v="299"/>
    <s v="Consumer"/>
    <s v="United States"/>
    <s v="San Antonio"/>
    <s v="Texas"/>
    <n v="78207"/>
    <s v="Central"/>
    <x v="898"/>
    <s v="Furniture"/>
    <s v="Tables"/>
    <x v="891"/>
    <x v="1938"/>
    <n v="5"/>
    <n v="0.3"/>
    <n v="0"/>
  </r>
  <r>
    <n v="2349"/>
    <s v="CA-2017-109701"/>
    <x v="574"/>
    <d v="2017-12-03T00:00:00"/>
    <s v="Same Day"/>
    <x v="87"/>
    <x v="87"/>
    <s v="Corporate"/>
    <s v="United States"/>
    <s v="Los Angeles"/>
    <s v="California"/>
    <n v="90032"/>
    <s v="West"/>
    <x v="620"/>
    <s v="Office Supplies"/>
    <s v="Binders"/>
    <x v="620"/>
    <x v="1939"/>
    <n v="6"/>
    <n v="0.2"/>
    <n v="3.1583999999999999"/>
  </r>
  <r>
    <n v="2350"/>
    <s v="CA-2017-109701"/>
    <x v="574"/>
    <d v="2017-12-03T00:00:00"/>
    <s v="Same Day"/>
    <x v="87"/>
    <x v="87"/>
    <s v="Corporate"/>
    <s v="United States"/>
    <s v="Los Angeles"/>
    <s v="California"/>
    <n v="90032"/>
    <s v="West"/>
    <x v="1311"/>
    <s v="Office Supplies"/>
    <s v="Binders"/>
    <x v="1297"/>
    <x v="1940"/>
    <n v="2"/>
    <n v="0.2"/>
    <n v="22.5732"/>
  </r>
  <r>
    <n v="2351"/>
    <s v="CA-2017-109701"/>
    <x v="574"/>
    <d v="2017-12-03T00:00:00"/>
    <s v="Same Day"/>
    <x v="87"/>
    <x v="87"/>
    <s v="Corporate"/>
    <s v="United States"/>
    <s v="Los Angeles"/>
    <s v="California"/>
    <n v="90032"/>
    <s v="West"/>
    <x v="362"/>
    <s v="Office Supplies"/>
    <s v="Paper"/>
    <x v="362"/>
    <x v="139"/>
    <n v="2"/>
    <n v="0"/>
    <n v="5.3213999999999997"/>
  </r>
  <r>
    <n v="2352"/>
    <s v="CA-2017-109701"/>
    <x v="574"/>
    <d v="2017-12-03T00:00:00"/>
    <s v="Same Day"/>
    <x v="87"/>
    <x v="87"/>
    <s v="Corporate"/>
    <s v="United States"/>
    <s v="Los Angeles"/>
    <s v="California"/>
    <n v="90032"/>
    <s v="West"/>
    <x v="1276"/>
    <s v="Office Supplies"/>
    <s v="Appliances"/>
    <x v="1261"/>
    <x v="1941"/>
    <n v="3"/>
    <n v="0"/>
    <n v="22.2516"/>
  </r>
  <r>
    <n v="2353"/>
    <s v="CA-2017-109701"/>
    <x v="574"/>
    <d v="2017-12-03T00:00:00"/>
    <s v="Same Day"/>
    <x v="87"/>
    <x v="87"/>
    <s v="Corporate"/>
    <s v="United States"/>
    <s v="Los Angeles"/>
    <s v="California"/>
    <n v="90032"/>
    <s v="West"/>
    <x v="59"/>
    <s v="Office Supplies"/>
    <s v="Art"/>
    <x v="59"/>
    <x v="1942"/>
    <n v="6"/>
    <n v="0"/>
    <n v="5.04"/>
  </r>
  <r>
    <n v="2354"/>
    <s v="CA-2015-111514"/>
    <x v="284"/>
    <d v="2015-09-02T00:00:00"/>
    <s v="First Class"/>
    <x v="609"/>
    <x v="609"/>
    <s v="Corporate"/>
    <s v="United States"/>
    <s v="San Francisco"/>
    <s v="California"/>
    <n v="94122"/>
    <s v="West"/>
    <x v="37"/>
    <s v="Furniture"/>
    <s v="Bookcases"/>
    <x v="37"/>
    <x v="1943"/>
    <n v="7"/>
    <n v="0.15"/>
    <n v="200.9546"/>
  </r>
  <r>
    <n v="2355"/>
    <s v="CA-2015-111514"/>
    <x v="284"/>
    <d v="2015-09-02T00:00:00"/>
    <s v="First Class"/>
    <x v="609"/>
    <x v="609"/>
    <s v="Corporate"/>
    <s v="United States"/>
    <s v="San Francisco"/>
    <s v="California"/>
    <n v="94122"/>
    <s v="West"/>
    <x v="141"/>
    <s v="Office Supplies"/>
    <s v="Binders"/>
    <x v="142"/>
    <x v="1944"/>
    <n v="5"/>
    <n v="0.2"/>
    <n v="46.3185"/>
  </r>
  <r>
    <n v="2356"/>
    <s v="CA-2015-111514"/>
    <x v="284"/>
    <d v="2015-09-02T00:00:00"/>
    <s v="First Class"/>
    <x v="609"/>
    <x v="609"/>
    <s v="Corporate"/>
    <s v="United States"/>
    <s v="San Francisco"/>
    <s v="California"/>
    <n v="94122"/>
    <s v="West"/>
    <x v="1312"/>
    <s v="Technology"/>
    <s v="Accessories"/>
    <x v="1298"/>
    <x v="1945"/>
    <n v="1"/>
    <n v="0"/>
    <n v="15.699299999999999"/>
  </r>
  <r>
    <n v="2357"/>
    <s v="CA-2015-111514"/>
    <x v="284"/>
    <d v="2015-09-02T00:00:00"/>
    <s v="First Class"/>
    <x v="609"/>
    <x v="609"/>
    <s v="Corporate"/>
    <s v="United States"/>
    <s v="San Francisco"/>
    <s v="California"/>
    <n v="94122"/>
    <s v="West"/>
    <x v="1313"/>
    <s v="Technology"/>
    <s v="Machines"/>
    <x v="1299"/>
    <x v="1946"/>
    <n v="3"/>
    <n v="0.2"/>
    <n v="80.991900000000001"/>
  </r>
  <r>
    <n v="2358"/>
    <s v="US-2014-148838"/>
    <x v="461"/>
    <d v="2014-03-21T00:00:00"/>
    <s v="Standard Class"/>
    <x v="291"/>
    <x v="291"/>
    <s v="Corporate"/>
    <s v="United States"/>
    <s v="New York City"/>
    <s v="New York"/>
    <n v="10024"/>
    <s v="East"/>
    <x v="215"/>
    <s v="Furniture"/>
    <s v="Tables"/>
    <x v="216"/>
    <x v="1947"/>
    <n v="7"/>
    <n v="0.4"/>
    <n v="-447.59469999999999"/>
  </r>
  <r>
    <n v="2359"/>
    <s v="US-2014-148838"/>
    <x v="461"/>
    <d v="2014-03-21T00:00:00"/>
    <s v="Standard Class"/>
    <x v="291"/>
    <x v="291"/>
    <s v="Corporate"/>
    <s v="United States"/>
    <s v="New York City"/>
    <s v="New York"/>
    <n v="10024"/>
    <s v="East"/>
    <x v="1299"/>
    <s v="Furniture"/>
    <s v="Tables"/>
    <x v="1284"/>
    <x v="1948"/>
    <n v="4"/>
    <n v="0.4"/>
    <n v="-553.64760000000001"/>
  </r>
  <r>
    <n v="2360"/>
    <s v="US-2014-148838"/>
    <x v="461"/>
    <d v="2014-03-21T00:00:00"/>
    <s v="Standard Class"/>
    <x v="291"/>
    <x v="291"/>
    <s v="Corporate"/>
    <s v="United States"/>
    <s v="New York City"/>
    <s v="New York"/>
    <n v="10024"/>
    <s v="East"/>
    <x v="1168"/>
    <s v="Furniture"/>
    <s v="Tables"/>
    <x v="1155"/>
    <x v="1949"/>
    <n v="3"/>
    <n v="0.4"/>
    <n v="-122.7816"/>
  </r>
  <r>
    <n v="2361"/>
    <s v="US-2014-148838"/>
    <x v="461"/>
    <d v="2014-03-21T00:00:00"/>
    <s v="Standard Class"/>
    <x v="291"/>
    <x v="291"/>
    <s v="Corporate"/>
    <s v="United States"/>
    <s v="New York City"/>
    <s v="New York"/>
    <n v="10024"/>
    <s v="East"/>
    <x v="1314"/>
    <s v="Office Supplies"/>
    <s v="Paper"/>
    <x v="1300"/>
    <x v="1950"/>
    <n v="7"/>
    <n v="0"/>
    <n v="16.3842"/>
  </r>
  <r>
    <n v="2362"/>
    <s v="US-2014-148838"/>
    <x v="461"/>
    <d v="2014-03-21T00:00:00"/>
    <s v="Standard Class"/>
    <x v="291"/>
    <x v="291"/>
    <s v="Corporate"/>
    <s v="United States"/>
    <s v="New York City"/>
    <s v="New York"/>
    <n v="10024"/>
    <s v="East"/>
    <x v="1315"/>
    <s v="Office Supplies"/>
    <s v="Paper"/>
    <x v="1301"/>
    <x v="1951"/>
    <n v="4"/>
    <n v="0"/>
    <n v="75.9696"/>
  </r>
  <r>
    <n v="2363"/>
    <s v="CA-2017-136497"/>
    <x v="513"/>
    <d v="2017-04-20T00:00:00"/>
    <s v="Standard Class"/>
    <x v="167"/>
    <x v="167"/>
    <s v="Consumer"/>
    <s v="United States"/>
    <s v="Columbus"/>
    <s v="Ohio"/>
    <n v="43229"/>
    <s v="East"/>
    <x v="1316"/>
    <s v="Office Supplies"/>
    <s v="Binders"/>
    <x v="1302"/>
    <x v="1662"/>
    <n v="5"/>
    <n v="0.7"/>
    <n v="-10.054"/>
  </r>
  <r>
    <n v="2364"/>
    <s v="US-2016-108637"/>
    <x v="69"/>
    <d v="2016-03-18T00:00:00"/>
    <s v="Standard Class"/>
    <x v="144"/>
    <x v="144"/>
    <s v="Home Office"/>
    <s v="United States"/>
    <s v="Waynesboro"/>
    <s v="Virginia"/>
    <n v="22980"/>
    <s v="South"/>
    <x v="441"/>
    <s v="Furniture"/>
    <s v="Furnishings"/>
    <x v="441"/>
    <x v="1952"/>
    <n v="2"/>
    <n v="0"/>
    <n v="40.921599999999998"/>
  </r>
  <r>
    <n v="2365"/>
    <s v="US-2016-108637"/>
    <x v="69"/>
    <d v="2016-03-18T00:00:00"/>
    <s v="Standard Class"/>
    <x v="144"/>
    <x v="144"/>
    <s v="Home Office"/>
    <s v="United States"/>
    <s v="Waynesboro"/>
    <s v="Virginia"/>
    <n v="22980"/>
    <s v="South"/>
    <x v="1317"/>
    <s v="Office Supplies"/>
    <s v="Appliances"/>
    <x v="1303"/>
    <x v="1953"/>
    <n v="2"/>
    <n v="0"/>
    <n v="44.889600000000002"/>
  </r>
  <r>
    <n v="2366"/>
    <s v="US-2016-108637"/>
    <x v="69"/>
    <d v="2016-03-18T00:00:00"/>
    <s v="Standard Class"/>
    <x v="144"/>
    <x v="144"/>
    <s v="Home Office"/>
    <s v="United States"/>
    <s v="Waynesboro"/>
    <s v="Virginia"/>
    <n v="22980"/>
    <s v="South"/>
    <x v="1023"/>
    <s v="Office Supplies"/>
    <s v="Binders"/>
    <x v="1014"/>
    <x v="1954"/>
    <n v="4"/>
    <n v="0"/>
    <n v="20.7"/>
  </r>
  <r>
    <n v="2367"/>
    <s v="CA-2014-102295"/>
    <x v="156"/>
    <d v="2014-11-26T00:00:00"/>
    <s v="Second Class"/>
    <x v="552"/>
    <x v="552"/>
    <s v="Consumer"/>
    <s v="United States"/>
    <s v="Sacramento"/>
    <s v="California"/>
    <n v="95823"/>
    <s v="West"/>
    <x v="1318"/>
    <s v="Furniture"/>
    <s v="Chairs"/>
    <x v="1304"/>
    <x v="1955"/>
    <n v="1"/>
    <n v="0.2"/>
    <n v="-18.1068"/>
  </r>
  <r>
    <n v="2368"/>
    <s v="CA-2017-123659"/>
    <x v="516"/>
    <d v="2017-02-13T00:00:00"/>
    <s v="First Class"/>
    <x v="438"/>
    <x v="438"/>
    <s v="Consumer"/>
    <s v="United States"/>
    <s v="Clinton"/>
    <s v="Maryland"/>
    <n v="20735"/>
    <s v="East"/>
    <x v="1010"/>
    <s v="Office Supplies"/>
    <s v="Paper"/>
    <x v="1002"/>
    <x v="1062"/>
    <n v="4"/>
    <n v="0"/>
    <n v="11.328799999999999"/>
  </r>
  <r>
    <n v="2369"/>
    <s v="US-2016-129469"/>
    <x v="713"/>
    <d v="2016-09-27T00:00:00"/>
    <s v="Standard Class"/>
    <x v="126"/>
    <x v="126"/>
    <s v="Corporate"/>
    <s v="United States"/>
    <s v="Fairfield"/>
    <s v="Ohio"/>
    <n v="45014"/>
    <s v="East"/>
    <x v="1319"/>
    <s v="Furniture"/>
    <s v="Furnishings"/>
    <x v="1305"/>
    <x v="1956"/>
    <n v="6"/>
    <n v="0.2"/>
    <n v="-26.635200000000001"/>
  </r>
  <r>
    <n v="2370"/>
    <s v="US-2016-129469"/>
    <x v="713"/>
    <d v="2016-09-27T00:00:00"/>
    <s v="Standard Class"/>
    <x v="126"/>
    <x v="126"/>
    <s v="Corporate"/>
    <s v="United States"/>
    <s v="Fairfield"/>
    <s v="Ohio"/>
    <n v="45014"/>
    <s v="East"/>
    <x v="1320"/>
    <s v="Office Supplies"/>
    <s v="Art"/>
    <x v="1306"/>
    <x v="1957"/>
    <n v="2"/>
    <n v="0.2"/>
    <n v="0.307"/>
  </r>
  <r>
    <n v="2371"/>
    <s v="CA-2017-155152"/>
    <x v="437"/>
    <d v="2017-07-09T00:00:00"/>
    <s v="Second Class"/>
    <x v="172"/>
    <x v="172"/>
    <s v="Corporate"/>
    <s v="United States"/>
    <s v="Warwick"/>
    <s v="Rhode Island"/>
    <n v="2886"/>
    <s v="East"/>
    <x v="725"/>
    <s v="Technology"/>
    <s v="Accessories"/>
    <x v="724"/>
    <x v="842"/>
    <n v="4"/>
    <n v="0"/>
    <n v="93.24"/>
  </r>
  <r>
    <n v="2372"/>
    <s v="CA-2016-159940"/>
    <x v="274"/>
    <d v="2016-07-11T00:00:00"/>
    <s v="Second Class"/>
    <x v="292"/>
    <x v="292"/>
    <s v="Corporate"/>
    <s v="United States"/>
    <s v="Aurora"/>
    <s v="Illinois"/>
    <n v="60505"/>
    <s v="Central"/>
    <x v="1155"/>
    <s v="Furniture"/>
    <s v="Furnishings"/>
    <x v="1143"/>
    <x v="1958"/>
    <n v="8"/>
    <n v="0.6"/>
    <n v="-27.1296"/>
  </r>
  <r>
    <n v="2373"/>
    <s v="CA-2016-159940"/>
    <x v="274"/>
    <d v="2016-07-11T00:00:00"/>
    <s v="Second Class"/>
    <x v="292"/>
    <x v="292"/>
    <s v="Corporate"/>
    <s v="United States"/>
    <s v="Aurora"/>
    <s v="Illinois"/>
    <n v="60505"/>
    <s v="Central"/>
    <x v="1321"/>
    <s v="Office Supplies"/>
    <s v="Fasteners"/>
    <x v="1307"/>
    <x v="1959"/>
    <n v="1"/>
    <n v="0.2"/>
    <n v="0.82250000000000001"/>
  </r>
  <r>
    <n v="2374"/>
    <s v="CA-2016-159940"/>
    <x v="274"/>
    <d v="2016-07-11T00:00:00"/>
    <s v="Second Class"/>
    <x v="292"/>
    <x v="292"/>
    <s v="Corporate"/>
    <s v="United States"/>
    <s v="Aurora"/>
    <s v="Illinois"/>
    <n v="60505"/>
    <s v="Central"/>
    <x v="1128"/>
    <s v="Office Supplies"/>
    <s v="Paper"/>
    <x v="1116"/>
    <x v="1960"/>
    <n v="9"/>
    <n v="0.2"/>
    <n v="7.6985999999999999"/>
  </r>
  <r>
    <n v="2375"/>
    <s v="CA-2016-159940"/>
    <x v="274"/>
    <d v="2016-07-11T00:00:00"/>
    <s v="Second Class"/>
    <x v="292"/>
    <x v="292"/>
    <s v="Corporate"/>
    <s v="United States"/>
    <s v="Aurora"/>
    <s v="Illinois"/>
    <n v="60505"/>
    <s v="Central"/>
    <x v="323"/>
    <s v="Furniture"/>
    <s v="Chairs"/>
    <x v="323"/>
    <x v="1961"/>
    <n v="2"/>
    <n v="0.3"/>
    <n v="-14.478400000000001"/>
  </r>
  <r>
    <n v="2376"/>
    <s v="CA-2017-119669"/>
    <x v="714"/>
    <d v="2017-01-30T00:00:00"/>
    <s v="Standard Class"/>
    <x v="236"/>
    <x v="236"/>
    <s v="Consumer"/>
    <s v="United States"/>
    <s v="Smyrna"/>
    <s v="Georgia"/>
    <n v="30080"/>
    <s v="South"/>
    <x v="969"/>
    <s v="Office Supplies"/>
    <s v="Fasteners"/>
    <x v="962"/>
    <x v="1962"/>
    <n v="3"/>
    <n v="0"/>
    <n v="0.1134"/>
  </r>
  <r>
    <n v="2377"/>
    <s v="US-2014-164616"/>
    <x v="710"/>
    <d v="2014-08-21T00:00:00"/>
    <s v="Second Class"/>
    <x v="474"/>
    <x v="474"/>
    <s v="Consumer"/>
    <s v="United States"/>
    <s v="Columbus"/>
    <s v="Ohio"/>
    <n v="43229"/>
    <s v="East"/>
    <x v="1242"/>
    <s v="Office Supplies"/>
    <s v="Binders"/>
    <x v="1225"/>
    <x v="1963"/>
    <n v="4"/>
    <n v="0.7"/>
    <n v="-58.861600000000003"/>
  </r>
  <r>
    <n v="2378"/>
    <s v="US-2014-164616"/>
    <x v="710"/>
    <d v="2014-08-21T00:00:00"/>
    <s v="Second Class"/>
    <x v="474"/>
    <x v="474"/>
    <s v="Consumer"/>
    <s v="United States"/>
    <s v="Columbus"/>
    <s v="Ohio"/>
    <n v="43229"/>
    <s v="East"/>
    <x v="1322"/>
    <s v="Office Supplies"/>
    <s v="Supplies"/>
    <x v="1308"/>
    <x v="1964"/>
    <n v="2"/>
    <n v="0.2"/>
    <n v="1.1479999999999999"/>
  </r>
  <r>
    <n v="2379"/>
    <s v="CA-2015-148628"/>
    <x v="401"/>
    <d v="2015-12-11T00:00:00"/>
    <s v="Standard Class"/>
    <x v="454"/>
    <x v="454"/>
    <s v="Home Office"/>
    <s v="United States"/>
    <s v="Thousand Oaks"/>
    <s v="California"/>
    <n v="91360"/>
    <s v="West"/>
    <x v="1254"/>
    <s v="Office Supplies"/>
    <s v="Paper"/>
    <x v="1238"/>
    <x v="1965"/>
    <n v="5"/>
    <n v="0"/>
    <n v="15.065"/>
  </r>
  <r>
    <n v="2380"/>
    <s v="CA-2016-118052"/>
    <x v="715"/>
    <d v="2016-05-10T00:00:00"/>
    <s v="Standard Class"/>
    <x v="534"/>
    <x v="534"/>
    <s v="Home Office"/>
    <s v="United States"/>
    <s v="Lorain"/>
    <s v="Ohio"/>
    <n v="44052"/>
    <s v="East"/>
    <x v="485"/>
    <s v="Office Supplies"/>
    <s v="Fasteners"/>
    <x v="485"/>
    <x v="1966"/>
    <n v="2"/>
    <n v="0.2"/>
    <n v="1.7138"/>
  </r>
  <r>
    <n v="2381"/>
    <s v="CA-2016-118052"/>
    <x v="715"/>
    <d v="2016-05-10T00:00:00"/>
    <s v="Standard Class"/>
    <x v="534"/>
    <x v="534"/>
    <s v="Home Office"/>
    <s v="United States"/>
    <s v="Lorain"/>
    <s v="Ohio"/>
    <n v="44052"/>
    <s v="East"/>
    <x v="1323"/>
    <s v="Office Supplies"/>
    <s v="Paper"/>
    <x v="1309"/>
    <x v="1967"/>
    <n v="2"/>
    <n v="0.2"/>
    <n v="15.49"/>
  </r>
  <r>
    <n v="2382"/>
    <s v="CA-2016-118052"/>
    <x v="715"/>
    <d v="2016-05-10T00:00:00"/>
    <s v="Standard Class"/>
    <x v="534"/>
    <x v="534"/>
    <s v="Home Office"/>
    <s v="United States"/>
    <s v="Lorain"/>
    <s v="Ohio"/>
    <n v="44052"/>
    <s v="East"/>
    <x v="28"/>
    <s v="Furniture"/>
    <s v="Furnishings"/>
    <x v="1310"/>
    <x v="1968"/>
    <n v="7"/>
    <n v="0.2"/>
    <n v="11.626300000000001"/>
  </r>
  <r>
    <n v="2383"/>
    <s v="US-2017-117534"/>
    <x v="613"/>
    <d v="2017-03-26T00:00:00"/>
    <s v="First Class"/>
    <x v="610"/>
    <x v="610"/>
    <s v="Consumer"/>
    <s v="United States"/>
    <s v="Fresno"/>
    <s v="California"/>
    <n v="93727"/>
    <s v="West"/>
    <x v="1324"/>
    <s v="Office Supplies"/>
    <s v="Appliances"/>
    <x v="1311"/>
    <x v="1969"/>
    <n v="4"/>
    <n v="0"/>
    <n v="45.770400000000002"/>
  </r>
  <r>
    <n v="2384"/>
    <s v="US-2017-117534"/>
    <x v="613"/>
    <d v="2017-03-26T00:00:00"/>
    <s v="First Class"/>
    <x v="610"/>
    <x v="610"/>
    <s v="Consumer"/>
    <s v="United States"/>
    <s v="Fresno"/>
    <s v="California"/>
    <n v="93727"/>
    <s v="West"/>
    <x v="1325"/>
    <s v="Office Supplies"/>
    <s v="Art"/>
    <x v="772"/>
    <x v="1970"/>
    <n v="9"/>
    <n v="0"/>
    <n v="4.4855999999999998"/>
  </r>
  <r>
    <n v="2385"/>
    <s v="US-2017-117534"/>
    <x v="613"/>
    <d v="2017-03-26T00:00:00"/>
    <s v="First Class"/>
    <x v="610"/>
    <x v="610"/>
    <s v="Consumer"/>
    <s v="United States"/>
    <s v="Fresno"/>
    <s v="California"/>
    <n v="93727"/>
    <s v="West"/>
    <x v="920"/>
    <s v="Office Supplies"/>
    <s v="Binders"/>
    <x v="912"/>
    <x v="1971"/>
    <n v="4"/>
    <n v="0.2"/>
    <n v="62.747999999999998"/>
  </r>
  <r>
    <n v="2386"/>
    <s v="US-2017-117534"/>
    <x v="613"/>
    <d v="2017-03-26T00:00:00"/>
    <s v="First Class"/>
    <x v="610"/>
    <x v="610"/>
    <s v="Consumer"/>
    <s v="United States"/>
    <s v="Fresno"/>
    <s v="California"/>
    <n v="93727"/>
    <s v="West"/>
    <x v="1326"/>
    <s v="Technology"/>
    <s v="Phones"/>
    <x v="1312"/>
    <x v="1972"/>
    <n v="4"/>
    <n v="0.2"/>
    <n v="15.8376"/>
  </r>
  <r>
    <n v="2387"/>
    <s v="US-2017-117534"/>
    <x v="613"/>
    <d v="2017-03-26T00:00:00"/>
    <s v="First Class"/>
    <x v="610"/>
    <x v="610"/>
    <s v="Consumer"/>
    <s v="United States"/>
    <s v="Fresno"/>
    <s v="California"/>
    <n v="93727"/>
    <s v="West"/>
    <x v="1327"/>
    <s v="Technology"/>
    <s v="Copiers"/>
    <x v="1313"/>
    <x v="1973"/>
    <n v="2"/>
    <n v="0.2"/>
    <n v="59.997999999999998"/>
  </r>
  <r>
    <n v="2388"/>
    <s v="CA-2015-145065"/>
    <x v="295"/>
    <d v="2015-12-15T00:00:00"/>
    <s v="First Class"/>
    <x v="589"/>
    <x v="589"/>
    <s v="Consumer"/>
    <s v="United States"/>
    <s v="San Diego"/>
    <s v="California"/>
    <n v="92105"/>
    <s v="West"/>
    <x v="1328"/>
    <s v="Office Supplies"/>
    <s v="Fasteners"/>
    <x v="128"/>
    <x v="1974"/>
    <n v="2"/>
    <n v="0"/>
    <n v="3.6156000000000001"/>
  </r>
  <r>
    <n v="2389"/>
    <s v="CA-2015-145065"/>
    <x v="295"/>
    <d v="2015-12-15T00:00:00"/>
    <s v="First Class"/>
    <x v="589"/>
    <x v="589"/>
    <s v="Consumer"/>
    <s v="United States"/>
    <s v="San Diego"/>
    <s v="California"/>
    <n v="92105"/>
    <s v="West"/>
    <x v="1329"/>
    <s v="Office Supplies"/>
    <s v="Binders"/>
    <x v="1314"/>
    <x v="667"/>
    <n v="2"/>
    <n v="0.2"/>
    <n v="8.8623999999999992"/>
  </r>
  <r>
    <n v="2390"/>
    <s v="US-2015-127040"/>
    <x v="401"/>
    <d v="2015-12-10T00:00:00"/>
    <s v="Standard Class"/>
    <x v="611"/>
    <x v="611"/>
    <s v="Consumer"/>
    <s v="United States"/>
    <s v="New York City"/>
    <s v="New York"/>
    <n v="10009"/>
    <s v="East"/>
    <x v="1330"/>
    <s v="Office Supplies"/>
    <s v="Paper"/>
    <x v="1315"/>
    <x v="90"/>
    <n v="1"/>
    <n v="0"/>
    <n v="3.1103999999999998"/>
  </r>
  <r>
    <n v="2391"/>
    <s v="US-2015-127040"/>
    <x v="401"/>
    <d v="2015-12-10T00:00:00"/>
    <s v="Standard Class"/>
    <x v="611"/>
    <x v="611"/>
    <s v="Consumer"/>
    <s v="United States"/>
    <s v="New York City"/>
    <s v="New York"/>
    <n v="10009"/>
    <s v="East"/>
    <x v="1331"/>
    <s v="Office Supplies"/>
    <s v="Paper"/>
    <x v="1316"/>
    <x v="1075"/>
    <n v="7"/>
    <n v="0"/>
    <n v="20.511399999999998"/>
  </r>
  <r>
    <n v="2392"/>
    <s v="US-2015-127040"/>
    <x v="401"/>
    <d v="2015-12-10T00:00:00"/>
    <s v="Standard Class"/>
    <x v="611"/>
    <x v="611"/>
    <s v="Consumer"/>
    <s v="United States"/>
    <s v="New York City"/>
    <s v="New York"/>
    <n v="10009"/>
    <s v="East"/>
    <x v="1332"/>
    <s v="Technology"/>
    <s v="Accessories"/>
    <x v="1317"/>
    <x v="1975"/>
    <n v="9"/>
    <n v="0"/>
    <n v="97.194599999999994"/>
  </r>
  <r>
    <n v="2393"/>
    <s v="US-2015-127040"/>
    <x v="401"/>
    <d v="2015-12-10T00:00:00"/>
    <s v="Standard Class"/>
    <x v="611"/>
    <x v="611"/>
    <s v="Consumer"/>
    <s v="United States"/>
    <s v="New York City"/>
    <s v="New York"/>
    <n v="10009"/>
    <s v="East"/>
    <x v="1146"/>
    <s v="Furniture"/>
    <s v="Furnishings"/>
    <x v="1134"/>
    <x v="1976"/>
    <n v="4"/>
    <n v="0"/>
    <n v="42.150399999999998"/>
  </r>
  <r>
    <n v="2394"/>
    <s v="CA-2016-128111"/>
    <x v="716"/>
    <d v="2016-03-23T00:00:00"/>
    <s v="Standard Class"/>
    <x v="394"/>
    <x v="394"/>
    <s v="Consumer"/>
    <s v="United States"/>
    <s v="Malden"/>
    <s v="Massachusetts"/>
    <n v="2148"/>
    <s v="East"/>
    <x v="397"/>
    <s v="Office Supplies"/>
    <s v="Art"/>
    <x v="398"/>
    <x v="1977"/>
    <n v="2"/>
    <n v="0"/>
    <n v="10.316800000000001"/>
  </r>
  <r>
    <n v="2395"/>
    <s v="CA-2015-137897"/>
    <x v="717"/>
    <d v="2015-11-19T00:00:00"/>
    <s v="Standard Class"/>
    <x v="601"/>
    <x v="601"/>
    <s v="Corporate"/>
    <s v="United States"/>
    <s v="New York City"/>
    <s v="New York"/>
    <n v="10035"/>
    <s v="East"/>
    <x v="1202"/>
    <s v="Technology"/>
    <s v="Accessories"/>
    <x v="1187"/>
    <x v="1978"/>
    <n v="2"/>
    <n v="0"/>
    <n v="2.2559999999999998"/>
  </r>
  <r>
    <n v="2396"/>
    <s v="CA-2015-137897"/>
    <x v="717"/>
    <d v="2015-11-19T00:00:00"/>
    <s v="Standard Class"/>
    <x v="601"/>
    <x v="601"/>
    <s v="Corporate"/>
    <s v="United States"/>
    <s v="New York City"/>
    <s v="New York"/>
    <n v="10035"/>
    <s v="East"/>
    <x v="538"/>
    <s v="Technology"/>
    <s v="Accessories"/>
    <x v="538"/>
    <x v="1979"/>
    <n v="2"/>
    <n v="0"/>
    <n v="23.96"/>
  </r>
  <r>
    <n v="2397"/>
    <s v="CA-2015-137897"/>
    <x v="717"/>
    <d v="2015-11-19T00:00:00"/>
    <s v="Standard Class"/>
    <x v="601"/>
    <x v="601"/>
    <s v="Corporate"/>
    <s v="United States"/>
    <s v="New York City"/>
    <s v="New York"/>
    <n v="10035"/>
    <s v="East"/>
    <x v="956"/>
    <s v="Office Supplies"/>
    <s v="Paper"/>
    <x v="949"/>
    <x v="1980"/>
    <n v="5"/>
    <n v="0"/>
    <n v="16.649999999999999"/>
  </r>
  <r>
    <n v="2398"/>
    <s v="CA-2017-169264"/>
    <x v="718"/>
    <d v="2017-08-16T00:00:00"/>
    <s v="Second Class"/>
    <x v="413"/>
    <x v="413"/>
    <s v="Consumer"/>
    <s v="United States"/>
    <s v="San Francisco"/>
    <s v="California"/>
    <n v="94109"/>
    <s v="West"/>
    <x v="745"/>
    <s v="Office Supplies"/>
    <s v="Labels"/>
    <x v="743"/>
    <x v="1755"/>
    <n v="2"/>
    <n v="0"/>
    <n v="2.8224"/>
  </r>
  <r>
    <n v="2399"/>
    <s v="CA-2017-169264"/>
    <x v="718"/>
    <d v="2017-08-16T00:00:00"/>
    <s v="Second Class"/>
    <x v="413"/>
    <x v="413"/>
    <s v="Consumer"/>
    <s v="United States"/>
    <s v="San Francisco"/>
    <s v="California"/>
    <n v="94109"/>
    <s v="West"/>
    <x v="21"/>
    <s v="Office Supplies"/>
    <s v="Art"/>
    <x v="21"/>
    <x v="1438"/>
    <n v="6"/>
    <n v="0"/>
    <n v="4.3368000000000002"/>
  </r>
  <r>
    <n v="2400"/>
    <s v="CA-2017-147361"/>
    <x v="428"/>
    <d v="2017-09-15T00:00:00"/>
    <s v="Standard Class"/>
    <x v="115"/>
    <x v="115"/>
    <s v="Corporate"/>
    <s v="United States"/>
    <s v="Florence"/>
    <s v="South Carolina"/>
    <n v="29501"/>
    <s v="South"/>
    <x v="435"/>
    <s v="Office Supplies"/>
    <s v="Storage"/>
    <x v="435"/>
    <x v="1981"/>
    <n v="7"/>
    <n v="0"/>
    <n v="12.5762"/>
  </r>
  <r>
    <n v="2401"/>
    <s v="CA-2017-147361"/>
    <x v="428"/>
    <d v="2017-09-15T00:00:00"/>
    <s v="Standard Class"/>
    <x v="115"/>
    <x v="115"/>
    <s v="Corporate"/>
    <s v="United States"/>
    <s v="Florence"/>
    <s v="South Carolina"/>
    <n v="29501"/>
    <s v="South"/>
    <x v="1011"/>
    <s v="Office Supplies"/>
    <s v="Storage"/>
    <x v="1003"/>
    <x v="1982"/>
    <n v="5"/>
    <n v="0"/>
    <n v="14.677"/>
  </r>
  <r>
    <n v="2402"/>
    <s v="CA-2017-145877"/>
    <x v="719"/>
    <d v="2017-04-04T00:00:00"/>
    <s v="Second Class"/>
    <x v="548"/>
    <x v="548"/>
    <s v="Consumer"/>
    <s v="United States"/>
    <s v="Springfield"/>
    <s v="Missouri"/>
    <n v="65807"/>
    <s v="Central"/>
    <x v="953"/>
    <s v="Office Supplies"/>
    <s v="Storage"/>
    <x v="946"/>
    <x v="1983"/>
    <n v="6"/>
    <n v="0"/>
    <n v="23.55"/>
  </r>
  <r>
    <n v="2403"/>
    <s v="CA-2017-145877"/>
    <x v="719"/>
    <d v="2017-04-04T00:00:00"/>
    <s v="Second Class"/>
    <x v="548"/>
    <x v="548"/>
    <s v="Consumer"/>
    <s v="United States"/>
    <s v="Springfield"/>
    <s v="Missouri"/>
    <n v="65807"/>
    <s v="Central"/>
    <x v="152"/>
    <s v="Office Supplies"/>
    <s v="Envelopes"/>
    <x v="153"/>
    <x v="158"/>
    <n v="5"/>
    <n v="0"/>
    <n v="13.348000000000001"/>
  </r>
  <r>
    <n v="2404"/>
    <s v="US-2016-110170"/>
    <x v="720"/>
    <d v="2016-10-03T00:00:00"/>
    <s v="Standard Class"/>
    <x v="447"/>
    <x v="447"/>
    <s v="Corporate"/>
    <s v="United States"/>
    <s v="Huntsville"/>
    <s v="Texas"/>
    <n v="77340"/>
    <s v="Central"/>
    <x v="1333"/>
    <s v="Furniture"/>
    <s v="Bookcases"/>
    <x v="1318"/>
    <x v="1984"/>
    <n v="7"/>
    <n v="0.32"/>
    <n v="-225.0976"/>
  </r>
  <r>
    <n v="2405"/>
    <s v="CA-2017-108574"/>
    <x v="566"/>
    <d v="2017-10-11T00:00:00"/>
    <s v="Standard Class"/>
    <x v="207"/>
    <x v="207"/>
    <s v="Consumer"/>
    <s v="United States"/>
    <s v="Los Angeles"/>
    <s v="California"/>
    <n v="90045"/>
    <s v="West"/>
    <x v="695"/>
    <s v="Technology"/>
    <s v="Accessories"/>
    <x v="695"/>
    <x v="1985"/>
    <n v="9"/>
    <n v="0"/>
    <n v="200.8638"/>
  </r>
  <r>
    <n v="2406"/>
    <s v="CA-2017-108574"/>
    <x v="566"/>
    <d v="2017-10-11T00:00:00"/>
    <s v="Standard Class"/>
    <x v="207"/>
    <x v="207"/>
    <s v="Consumer"/>
    <s v="United States"/>
    <s v="Los Angeles"/>
    <s v="California"/>
    <n v="90045"/>
    <s v="West"/>
    <x v="461"/>
    <s v="Technology"/>
    <s v="Phones"/>
    <x v="462"/>
    <x v="1986"/>
    <n v="7"/>
    <n v="0.2"/>
    <n v="-28.967400000000001"/>
  </r>
  <r>
    <n v="2407"/>
    <s v="CA-2017-108574"/>
    <x v="566"/>
    <d v="2017-10-11T00:00:00"/>
    <s v="Standard Class"/>
    <x v="207"/>
    <x v="207"/>
    <s v="Consumer"/>
    <s v="United States"/>
    <s v="Los Angeles"/>
    <s v="California"/>
    <n v="90045"/>
    <s v="West"/>
    <x v="312"/>
    <s v="Technology"/>
    <s v="Phones"/>
    <x v="312"/>
    <x v="705"/>
    <n v="10"/>
    <n v="0.2"/>
    <n v="26.972999999999999"/>
  </r>
  <r>
    <n v="2408"/>
    <s v="CA-2017-144589"/>
    <x v="176"/>
    <d v="2017-01-25T00:00:00"/>
    <s v="Standard Class"/>
    <x v="612"/>
    <x v="612"/>
    <s v="Consumer"/>
    <s v="United States"/>
    <s v="San Francisco"/>
    <s v="California"/>
    <n v="94122"/>
    <s v="West"/>
    <x v="1159"/>
    <s v="Office Supplies"/>
    <s v="Art"/>
    <x v="772"/>
    <x v="1987"/>
    <n v="5"/>
    <n v="0"/>
    <n v="7.9859999999999998"/>
  </r>
  <r>
    <n v="2409"/>
    <s v="CA-2017-144589"/>
    <x v="176"/>
    <d v="2017-01-25T00:00:00"/>
    <s v="Standard Class"/>
    <x v="612"/>
    <x v="612"/>
    <s v="Consumer"/>
    <s v="United States"/>
    <s v="San Francisco"/>
    <s v="California"/>
    <n v="94122"/>
    <s v="West"/>
    <x v="1334"/>
    <s v="Technology"/>
    <s v="Phones"/>
    <x v="1319"/>
    <x v="1988"/>
    <n v="3"/>
    <n v="0.2"/>
    <n v="130.4913"/>
  </r>
  <r>
    <n v="2410"/>
    <s v="CA-2017-155985"/>
    <x v="721"/>
    <d v="2017-03-25T00:00:00"/>
    <s v="First Class"/>
    <x v="336"/>
    <x v="336"/>
    <s v="Home Office"/>
    <s v="United States"/>
    <s v="San Francisco"/>
    <s v="California"/>
    <n v="94122"/>
    <s v="West"/>
    <x v="1092"/>
    <s v="Furniture"/>
    <s v="Furnishings"/>
    <x v="1082"/>
    <x v="1989"/>
    <n v="8"/>
    <n v="0"/>
    <n v="76.2624"/>
  </r>
  <r>
    <n v="2411"/>
    <s v="CA-2014-162684"/>
    <x v="601"/>
    <d v="2014-08-06T00:00:00"/>
    <s v="Standard Class"/>
    <x v="357"/>
    <x v="357"/>
    <s v="Home Office"/>
    <s v="United States"/>
    <s v="Philadelphia"/>
    <s v="Pennsylvania"/>
    <n v="19120"/>
    <s v="East"/>
    <x v="1053"/>
    <s v="Office Supplies"/>
    <s v="Fasteners"/>
    <x v="1042"/>
    <x v="1093"/>
    <n v="2"/>
    <n v="0.2"/>
    <n v="1.917"/>
  </r>
  <r>
    <n v="2412"/>
    <s v="CA-2015-142041"/>
    <x v="722"/>
    <d v="2015-06-09T00:00:00"/>
    <s v="Second Class"/>
    <x v="613"/>
    <x v="613"/>
    <s v="Corporate"/>
    <s v="United States"/>
    <s v="Los Angeles"/>
    <s v="California"/>
    <n v="90036"/>
    <s v="West"/>
    <x v="620"/>
    <s v="Office Supplies"/>
    <s v="Binders"/>
    <x v="620"/>
    <x v="1990"/>
    <n v="5"/>
    <n v="0.2"/>
    <n v="2.6320000000000001"/>
  </r>
  <r>
    <n v="2413"/>
    <s v="CA-2014-151295"/>
    <x v="607"/>
    <d v="2014-11-16T00:00:00"/>
    <s v="Standard Class"/>
    <x v="350"/>
    <x v="350"/>
    <s v="Consumer"/>
    <s v="United States"/>
    <s v="Los Angeles"/>
    <s v="California"/>
    <n v="90045"/>
    <s v="West"/>
    <x v="358"/>
    <s v="Office Supplies"/>
    <s v="Paper"/>
    <x v="358"/>
    <x v="489"/>
    <n v="2"/>
    <n v="0"/>
    <n v="5.8604000000000003"/>
  </r>
  <r>
    <n v="2414"/>
    <s v="CA-2014-151295"/>
    <x v="607"/>
    <d v="2014-11-16T00:00:00"/>
    <s v="Standard Class"/>
    <x v="350"/>
    <x v="350"/>
    <s v="Consumer"/>
    <s v="United States"/>
    <s v="Los Angeles"/>
    <s v="California"/>
    <n v="90045"/>
    <s v="West"/>
    <x v="736"/>
    <s v="Furniture"/>
    <s v="Tables"/>
    <x v="735"/>
    <x v="1991"/>
    <n v="3"/>
    <n v="0.2"/>
    <n v="31.453199999999999"/>
  </r>
  <r>
    <n v="2415"/>
    <s v="CA-2016-156300"/>
    <x v="723"/>
    <d v="2017-01-02T00:00:00"/>
    <s v="Standard Class"/>
    <x v="180"/>
    <x v="180"/>
    <s v="Consumer"/>
    <s v="United States"/>
    <s v="Milwaukee"/>
    <s v="Wisconsin"/>
    <n v="53209"/>
    <s v="Central"/>
    <x v="1318"/>
    <s v="Furniture"/>
    <s v="Chairs"/>
    <x v="1304"/>
    <x v="1992"/>
    <n v="5"/>
    <n v="0"/>
    <n v="60.356000000000002"/>
  </r>
  <r>
    <n v="2416"/>
    <s v="CA-2015-146087"/>
    <x v="380"/>
    <d v="2015-07-11T00:00:00"/>
    <s v="Standard Class"/>
    <x v="452"/>
    <x v="452"/>
    <s v="Home Office"/>
    <s v="United States"/>
    <s v="Holyoke"/>
    <s v="Massachusetts"/>
    <n v="1040"/>
    <s v="East"/>
    <x v="415"/>
    <s v="Furniture"/>
    <s v="Bookcases"/>
    <x v="415"/>
    <x v="85"/>
    <n v="2"/>
    <n v="0"/>
    <n v="60.392000000000003"/>
  </r>
  <r>
    <n v="2417"/>
    <s v="CA-2017-168655"/>
    <x v="386"/>
    <d v="2017-10-18T00:00:00"/>
    <s v="Standard Class"/>
    <x v="614"/>
    <x v="614"/>
    <s v="Corporate"/>
    <s v="United States"/>
    <s v="Albuquerque"/>
    <s v="New Mexico"/>
    <n v="87105"/>
    <s v="West"/>
    <x v="1200"/>
    <s v="Technology"/>
    <s v="Accessories"/>
    <x v="1185"/>
    <x v="1993"/>
    <n v="5"/>
    <n v="0"/>
    <n v="95.2"/>
  </r>
  <r>
    <n v="2418"/>
    <s v="CA-2017-168655"/>
    <x v="386"/>
    <d v="2017-10-18T00:00:00"/>
    <s v="Standard Class"/>
    <x v="614"/>
    <x v="614"/>
    <s v="Corporate"/>
    <s v="United States"/>
    <s v="Albuquerque"/>
    <s v="New Mexico"/>
    <n v="87105"/>
    <s v="West"/>
    <x v="1197"/>
    <s v="Office Supplies"/>
    <s v="Binders"/>
    <x v="1182"/>
    <x v="1924"/>
    <n v="3"/>
    <n v="0.2"/>
    <n v="29.952000000000002"/>
  </r>
  <r>
    <n v="2419"/>
    <s v="CA-2016-107202"/>
    <x v="206"/>
    <d v="2016-05-28T00:00:00"/>
    <s v="Standard Class"/>
    <x v="18"/>
    <x v="18"/>
    <s v="Corporate"/>
    <s v="United States"/>
    <s v="Sparks"/>
    <s v="Nevada"/>
    <n v="89431"/>
    <s v="West"/>
    <x v="1335"/>
    <s v="Technology"/>
    <s v="Machines"/>
    <x v="1320"/>
    <x v="1994"/>
    <n v="10"/>
    <n v="0.2"/>
    <n v="179.73"/>
  </r>
  <r>
    <n v="2420"/>
    <s v="CA-2017-159597"/>
    <x v="45"/>
    <d v="2017-11-14T00:00:00"/>
    <s v="Standard Class"/>
    <x v="565"/>
    <x v="565"/>
    <s v="Corporate"/>
    <s v="United States"/>
    <s v="Coachella"/>
    <s v="California"/>
    <n v="92236"/>
    <s v="West"/>
    <x v="967"/>
    <s v="Office Supplies"/>
    <s v="Storage"/>
    <x v="960"/>
    <x v="1995"/>
    <n v="2"/>
    <n v="0"/>
    <n v="3.1779999999999999"/>
  </r>
  <r>
    <n v="2421"/>
    <s v="CA-2017-159597"/>
    <x v="45"/>
    <d v="2017-11-14T00:00:00"/>
    <s v="Standard Class"/>
    <x v="565"/>
    <x v="565"/>
    <s v="Corporate"/>
    <s v="United States"/>
    <s v="Coachella"/>
    <s v="California"/>
    <n v="92236"/>
    <s v="West"/>
    <x v="1336"/>
    <s v="Technology"/>
    <s v="Accessories"/>
    <x v="1321"/>
    <x v="311"/>
    <n v="1"/>
    <n v="0"/>
    <n v="43.995600000000003"/>
  </r>
  <r>
    <n v="2422"/>
    <s v="CA-2016-155551"/>
    <x v="724"/>
    <d v="2016-04-23T00:00:00"/>
    <s v="Standard Class"/>
    <x v="615"/>
    <x v="615"/>
    <s v="Home Office"/>
    <s v="United States"/>
    <s v="Elmhurst"/>
    <s v="Illinois"/>
    <n v="60126"/>
    <s v="Central"/>
    <x v="82"/>
    <s v="Office Supplies"/>
    <s v="Storage"/>
    <x v="82"/>
    <x v="84"/>
    <n v="3"/>
    <n v="0.2"/>
    <n v="-48.954900000000002"/>
  </r>
  <r>
    <n v="2423"/>
    <s v="CA-2016-155551"/>
    <x v="724"/>
    <d v="2016-04-23T00:00:00"/>
    <s v="Standard Class"/>
    <x v="615"/>
    <x v="615"/>
    <s v="Home Office"/>
    <s v="United States"/>
    <s v="Elmhurst"/>
    <s v="Illinois"/>
    <n v="60126"/>
    <s v="Central"/>
    <x v="670"/>
    <s v="Office Supplies"/>
    <s v="Paper"/>
    <x v="670"/>
    <x v="772"/>
    <n v="2"/>
    <n v="0.2"/>
    <n v="3.2616000000000001"/>
  </r>
  <r>
    <n v="2424"/>
    <s v="US-2017-147669"/>
    <x v="53"/>
    <d v="2017-12-30T00:00:00"/>
    <s v="Standard Class"/>
    <x v="603"/>
    <x v="603"/>
    <s v="Consumer"/>
    <s v="United States"/>
    <s v="Fairfield"/>
    <s v="Ohio"/>
    <n v="45014"/>
    <s v="East"/>
    <x v="721"/>
    <s v="Technology"/>
    <s v="Accessories"/>
    <x v="720"/>
    <x v="1996"/>
    <n v="7"/>
    <n v="0.2"/>
    <n v="41.718600000000002"/>
  </r>
  <r>
    <n v="2425"/>
    <s v="US-2017-147669"/>
    <x v="53"/>
    <d v="2017-12-30T00:00:00"/>
    <s v="Standard Class"/>
    <x v="603"/>
    <x v="603"/>
    <s v="Consumer"/>
    <s v="United States"/>
    <s v="Fairfield"/>
    <s v="Ohio"/>
    <n v="45014"/>
    <s v="East"/>
    <x v="1311"/>
    <s v="Office Supplies"/>
    <s v="Binders"/>
    <x v="1297"/>
    <x v="1997"/>
    <n v="1"/>
    <n v="0.7"/>
    <n v="-10.4184"/>
  </r>
  <r>
    <n v="2426"/>
    <s v="US-2017-147669"/>
    <x v="53"/>
    <d v="2017-12-30T00:00:00"/>
    <s v="Standard Class"/>
    <x v="603"/>
    <x v="603"/>
    <s v="Consumer"/>
    <s v="United States"/>
    <s v="Fairfield"/>
    <s v="Ohio"/>
    <n v="45014"/>
    <s v="East"/>
    <x v="1337"/>
    <s v="Furniture"/>
    <s v="Tables"/>
    <x v="1322"/>
    <x v="1998"/>
    <n v="2"/>
    <n v="0.4"/>
    <n v="-104.673"/>
  </r>
  <r>
    <n v="2427"/>
    <s v="US-2017-147669"/>
    <x v="53"/>
    <d v="2017-12-30T00:00:00"/>
    <s v="Standard Class"/>
    <x v="603"/>
    <x v="603"/>
    <s v="Consumer"/>
    <s v="United States"/>
    <s v="Fairfield"/>
    <s v="Ohio"/>
    <n v="45014"/>
    <s v="East"/>
    <x v="1228"/>
    <s v="Office Supplies"/>
    <s v="Fasteners"/>
    <x v="128"/>
    <x v="1999"/>
    <n v="13"/>
    <n v="0.2"/>
    <n v="12.776400000000001"/>
  </r>
  <r>
    <n v="2428"/>
    <s v="CA-2016-169922"/>
    <x v="725"/>
    <d v="2016-06-17T00:00:00"/>
    <s v="Standard Class"/>
    <x v="89"/>
    <x v="89"/>
    <s v="Corporate"/>
    <s v="United States"/>
    <s v="Arlington"/>
    <s v="Texas"/>
    <n v="76017"/>
    <s v="Central"/>
    <x v="1338"/>
    <s v="Office Supplies"/>
    <s v="Binders"/>
    <x v="1323"/>
    <x v="2000"/>
    <n v="4"/>
    <n v="0.8"/>
    <n v="-2.1503999999999999"/>
  </r>
  <r>
    <n v="2429"/>
    <s v="CA-2016-169922"/>
    <x v="725"/>
    <d v="2016-06-17T00:00:00"/>
    <s v="Standard Class"/>
    <x v="89"/>
    <x v="89"/>
    <s v="Corporate"/>
    <s v="United States"/>
    <s v="Arlington"/>
    <s v="Texas"/>
    <n v="76017"/>
    <s v="Central"/>
    <x v="1339"/>
    <s v="Office Supplies"/>
    <s v="Binders"/>
    <x v="1324"/>
    <x v="2001"/>
    <n v="4"/>
    <n v="0.8"/>
    <n v="-13.6488"/>
  </r>
  <r>
    <n v="2430"/>
    <s v="CA-2016-169922"/>
    <x v="725"/>
    <d v="2016-06-17T00:00:00"/>
    <s v="Standard Class"/>
    <x v="89"/>
    <x v="89"/>
    <s v="Corporate"/>
    <s v="United States"/>
    <s v="Arlington"/>
    <s v="Texas"/>
    <n v="76017"/>
    <s v="Central"/>
    <x v="1073"/>
    <s v="Furniture"/>
    <s v="Furnishings"/>
    <x v="1063"/>
    <x v="2002"/>
    <n v="7"/>
    <n v="0.6"/>
    <n v="-9.0944000000000003"/>
  </r>
  <r>
    <n v="2431"/>
    <s v="CA-2017-100748"/>
    <x v="726"/>
    <d v="2017-05-20T00:00:00"/>
    <s v="Standard Class"/>
    <x v="176"/>
    <x v="176"/>
    <s v="Home Office"/>
    <s v="United States"/>
    <s v="San Francisco"/>
    <s v="California"/>
    <n v="94110"/>
    <s v="West"/>
    <x v="2"/>
    <s v="Office Supplies"/>
    <s v="Labels"/>
    <x v="2"/>
    <x v="2003"/>
    <n v="8"/>
    <n v="0"/>
    <n v="27.485600000000002"/>
  </r>
  <r>
    <n v="2432"/>
    <s v="CA-2017-129805"/>
    <x v="116"/>
    <d v="2018-01-02T00:00:00"/>
    <s v="Standard Class"/>
    <x v="447"/>
    <x v="447"/>
    <s v="Corporate"/>
    <s v="United States"/>
    <s v="Seattle"/>
    <s v="Washington"/>
    <n v="98103"/>
    <s v="West"/>
    <x v="345"/>
    <s v="Furniture"/>
    <s v="Furnishings"/>
    <x v="345"/>
    <x v="2004"/>
    <n v="2"/>
    <n v="0"/>
    <n v="3.0339999999999998"/>
  </r>
  <r>
    <n v="2433"/>
    <s v="CA-2014-148586"/>
    <x v="727"/>
    <d v="2014-04-01T00:00:00"/>
    <s v="Standard Class"/>
    <x v="616"/>
    <x v="616"/>
    <s v="Consumer"/>
    <s v="United States"/>
    <s v="New York City"/>
    <s v="New York"/>
    <n v="10009"/>
    <s v="East"/>
    <x v="1340"/>
    <s v="Furniture"/>
    <s v="Chairs"/>
    <x v="1325"/>
    <x v="2005"/>
    <n v="7"/>
    <n v="0.1"/>
    <n v="65.206400000000002"/>
  </r>
  <r>
    <n v="2434"/>
    <s v="US-2017-112613"/>
    <x v="39"/>
    <d v="2017-06-01T00:00:00"/>
    <s v="Standard Class"/>
    <x v="101"/>
    <x v="101"/>
    <s v="Consumer"/>
    <s v="United States"/>
    <s v="Houston"/>
    <s v="Texas"/>
    <n v="77070"/>
    <s v="Central"/>
    <x v="1259"/>
    <s v="Technology"/>
    <s v="Phones"/>
    <x v="1243"/>
    <x v="2006"/>
    <n v="4"/>
    <n v="0.2"/>
    <n v="4.0776000000000003"/>
  </r>
  <r>
    <n v="2435"/>
    <s v="CA-2015-154746"/>
    <x v="717"/>
    <d v="2015-11-17T00:00:00"/>
    <s v="First Class"/>
    <x v="601"/>
    <x v="601"/>
    <s v="Corporate"/>
    <s v="United States"/>
    <s v="Springfield"/>
    <s v="Virginia"/>
    <n v="22153"/>
    <s v="South"/>
    <x v="618"/>
    <s v="Office Supplies"/>
    <s v="Envelopes"/>
    <x v="618"/>
    <x v="2007"/>
    <n v="2"/>
    <n v="0"/>
    <n v="16.98"/>
  </r>
  <r>
    <n v="2436"/>
    <s v="CA-2015-154746"/>
    <x v="717"/>
    <d v="2015-11-17T00:00:00"/>
    <s v="First Class"/>
    <x v="601"/>
    <x v="601"/>
    <s v="Corporate"/>
    <s v="United States"/>
    <s v="Springfield"/>
    <s v="Virginia"/>
    <n v="22153"/>
    <s v="South"/>
    <x v="1341"/>
    <s v="Office Supplies"/>
    <s v="Appliances"/>
    <x v="1326"/>
    <x v="2008"/>
    <n v="3"/>
    <n v="0"/>
    <n v="322.18290000000002"/>
  </r>
  <r>
    <n v="2437"/>
    <s v="CA-2017-140053"/>
    <x v="445"/>
    <d v="2017-07-10T00:00:00"/>
    <s v="Standard Class"/>
    <x v="244"/>
    <x v="244"/>
    <s v="Consumer"/>
    <s v="United States"/>
    <s v="Farmington"/>
    <s v="New Mexico"/>
    <n v="87401"/>
    <s v="West"/>
    <x v="71"/>
    <s v="Furniture"/>
    <s v="Furnishings"/>
    <x v="71"/>
    <x v="2009"/>
    <n v="9"/>
    <n v="0"/>
    <n v="114.6285"/>
  </r>
  <r>
    <n v="2438"/>
    <s v="CA-2014-164210"/>
    <x v="728"/>
    <d v="2014-11-20T00:00:00"/>
    <s v="Second Class"/>
    <x v="617"/>
    <x v="617"/>
    <s v="Consumer"/>
    <s v="United States"/>
    <s v="Louisville"/>
    <s v="Colorado"/>
    <n v="80027"/>
    <s v="West"/>
    <x v="1342"/>
    <s v="Furniture"/>
    <s v="Tables"/>
    <x v="1327"/>
    <x v="2010"/>
    <n v="2"/>
    <n v="0.5"/>
    <n v="-99.266400000000004"/>
  </r>
  <r>
    <n v="2439"/>
    <s v="CA-2014-164210"/>
    <x v="728"/>
    <d v="2014-11-20T00:00:00"/>
    <s v="Second Class"/>
    <x v="617"/>
    <x v="617"/>
    <s v="Consumer"/>
    <s v="United States"/>
    <s v="Louisville"/>
    <s v="Colorado"/>
    <n v="80027"/>
    <s v="West"/>
    <x v="862"/>
    <s v="Office Supplies"/>
    <s v="Paper"/>
    <x v="856"/>
    <x v="2011"/>
    <n v="4"/>
    <n v="0.2"/>
    <n v="12.5328"/>
  </r>
  <r>
    <n v="2440"/>
    <s v="CA-2017-139948"/>
    <x v="729"/>
    <d v="2017-07-22T00:00:00"/>
    <s v="Standard Class"/>
    <x v="517"/>
    <x v="517"/>
    <s v="Consumer"/>
    <s v="United States"/>
    <s v="Tampa"/>
    <s v="Florida"/>
    <n v="33614"/>
    <s v="South"/>
    <x v="627"/>
    <s v="Furniture"/>
    <s v="Furnishings"/>
    <x v="627"/>
    <x v="2012"/>
    <n v="2"/>
    <n v="0.2"/>
    <n v="2.1736"/>
  </r>
  <r>
    <n v="2441"/>
    <s v="CA-2016-146934"/>
    <x v="730"/>
    <d v="2016-05-27T00:00:00"/>
    <s v="Standard Class"/>
    <x v="578"/>
    <x v="578"/>
    <s v="Consumer"/>
    <s v="United States"/>
    <s v="Passaic"/>
    <s v="New Jersey"/>
    <n v="7055"/>
    <s v="East"/>
    <x v="302"/>
    <s v="Technology"/>
    <s v="Phones"/>
    <x v="302"/>
    <x v="2013"/>
    <n v="5"/>
    <n v="0"/>
    <n v="86.25"/>
  </r>
  <r>
    <n v="2442"/>
    <s v="CA-2016-146934"/>
    <x v="730"/>
    <d v="2016-05-27T00:00:00"/>
    <s v="Standard Class"/>
    <x v="578"/>
    <x v="578"/>
    <s v="Consumer"/>
    <s v="United States"/>
    <s v="Passaic"/>
    <s v="New Jersey"/>
    <n v="7055"/>
    <s v="East"/>
    <x v="209"/>
    <s v="Furniture"/>
    <s v="Tables"/>
    <x v="210"/>
    <x v="2014"/>
    <n v="2"/>
    <n v="0.3"/>
    <n v="-19.918399999999998"/>
  </r>
  <r>
    <n v="2443"/>
    <s v="CA-2016-146934"/>
    <x v="730"/>
    <d v="2016-05-27T00:00:00"/>
    <s v="Standard Class"/>
    <x v="578"/>
    <x v="578"/>
    <s v="Consumer"/>
    <s v="United States"/>
    <s v="Passaic"/>
    <s v="New Jersey"/>
    <n v="7055"/>
    <s v="East"/>
    <x v="190"/>
    <s v="Office Supplies"/>
    <s v="Appliances"/>
    <x v="191"/>
    <x v="2015"/>
    <n v="4"/>
    <n v="0"/>
    <n v="172.33840000000001"/>
  </r>
  <r>
    <n v="2444"/>
    <s v="CA-2016-146934"/>
    <x v="730"/>
    <d v="2016-05-27T00:00:00"/>
    <s v="Standard Class"/>
    <x v="578"/>
    <x v="578"/>
    <s v="Consumer"/>
    <s v="United States"/>
    <s v="Passaic"/>
    <s v="New Jersey"/>
    <n v="7055"/>
    <s v="East"/>
    <x v="452"/>
    <s v="Technology"/>
    <s v="Accessories"/>
    <x v="453"/>
    <x v="2016"/>
    <n v="5"/>
    <n v="0"/>
    <n v="30.431999999999999"/>
  </r>
  <r>
    <n v="2445"/>
    <s v="CA-2016-146934"/>
    <x v="730"/>
    <d v="2016-05-27T00:00:00"/>
    <s v="Standard Class"/>
    <x v="578"/>
    <x v="578"/>
    <s v="Consumer"/>
    <s v="United States"/>
    <s v="Passaic"/>
    <s v="New Jersey"/>
    <n v="7055"/>
    <s v="East"/>
    <x v="1343"/>
    <s v="Office Supplies"/>
    <s v="Envelopes"/>
    <x v="1328"/>
    <x v="2017"/>
    <n v="6"/>
    <n v="0"/>
    <n v="12.9024"/>
  </r>
  <r>
    <n v="2446"/>
    <s v="CA-2016-146934"/>
    <x v="730"/>
    <d v="2016-05-27T00:00:00"/>
    <s v="Standard Class"/>
    <x v="578"/>
    <x v="578"/>
    <s v="Consumer"/>
    <s v="United States"/>
    <s v="Passaic"/>
    <s v="New Jersey"/>
    <n v="7055"/>
    <s v="East"/>
    <x v="957"/>
    <s v="Technology"/>
    <s v="Phones"/>
    <x v="950"/>
    <x v="2018"/>
    <n v="2"/>
    <n v="0"/>
    <n v="74.8142"/>
  </r>
  <r>
    <n v="2447"/>
    <s v="CA-2015-100573"/>
    <x v="12"/>
    <d v="2015-10-01T00:00:00"/>
    <s v="Standard Class"/>
    <x v="562"/>
    <x v="562"/>
    <s v="Consumer"/>
    <s v="United States"/>
    <s v="Los Angeles"/>
    <s v="California"/>
    <n v="90004"/>
    <s v="West"/>
    <x v="755"/>
    <s v="Office Supplies"/>
    <s v="Envelopes"/>
    <x v="753"/>
    <x v="1897"/>
    <n v="2"/>
    <n v="0"/>
    <n v="8.2156000000000002"/>
  </r>
  <r>
    <n v="2448"/>
    <s v="CA-2016-119165"/>
    <x v="731"/>
    <d v="2016-11-06T00:00:00"/>
    <s v="Standard Class"/>
    <x v="217"/>
    <x v="217"/>
    <s v="Consumer"/>
    <s v="United States"/>
    <s v="Philadelphia"/>
    <s v="Pennsylvania"/>
    <n v="19143"/>
    <s v="East"/>
    <x v="1153"/>
    <s v="Furniture"/>
    <s v="Chairs"/>
    <x v="1141"/>
    <x v="2019"/>
    <n v="5"/>
    <n v="0.3"/>
    <n v="-14.081"/>
  </r>
  <r>
    <n v="2449"/>
    <s v="CA-2015-128027"/>
    <x v="471"/>
    <d v="2015-09-17T00:00:00"/>
    <s v="Second Class"/>
    <x v="200"/>
    <x v="200"/>
    <s v="Consumer"/>
    <s v="United States"/>
    <s v="North Charleston"/>
    <s v="South Carolina"/>
    <n v="29406"/>
    <s v="South"/>
    <x v="435"/>
    <s v="Office Supplies"/>
    <s v="Storage"/>
    <x v="435"/>
    <x v="2020"/>
    <n v="3"/>
    <n v="0"/>
    <n v="5.3898000000000001"/>
  </r>
  <r>
    <n v="2450"/>
    <s v="CA-2016-140207"/>
    <x v="732"/>
    <d v="2016-11-10T00:00:00"/>
    <s v="Standard Class"/>
    <x v="37"/>
    <x v="37"/>
    <s v="Home Office"/>
    <s v="United States"/>
    <s v="San Jose"/>
    <s v="California"/>
    <n v="95123"/>
    <s v="West"/>
    <x v="1344"/>
    <s v="Office Supplies"/>
    <s v="Binders"/>
    <x v="1329"/>
    <x v="2021"/>
    <n v="5"/>
    <n v="0.2"/>
    <n v="9.8279999999999994"/>
  </r>
  <r>
    <n v="2451"/>
    <s v="CA-2017-140949"/>
    <x v="294"/>
    <d v="2017-03-22T00:00:00"/>
    <s v="Second Class"/>
    <x v="591"/>
    <x v="591"/>
    <s v="Consumer"/>
    <s v="United States"/>
    <s v="New York City"/>
    <s v="New York"/>
    <n v="10011"/>
    <s v="East"/>
    <x v="1345"/>
    <s v="Office Supplies"/>
    <s v="Labels"/>
    <x v="1330"/>
    <x v="2022"/>
    <n v="5"/>
    <n v="0"/>
    <n v="9"/>
  </r>
  <r>
    <n v="2452"/>
    <s v="CA-2017-140949"/>
    <x v="294"/>
    <d v="2017-03-22T00:00:00"/>
    <s v="Second Class"/>
    <x v="591"/>
    <x v="591"/>
    <s v="Consumer"/>
    <s v="United States"/>
    <s v="New York City"/>
    <s v="New York"/>
    <n v="10011"/>
    <s v="East"/>
    <x v="424"/>
    <s v="Technology"/>
    <s v="Phones"/>
    <x v="424"/>
    <x v="2023"/>
    <n v="6"/>
    <n v="0"/>
    <n v="31.122"/>
  </r>
  <r>
    <n v="2453"/>
    <s v="CA-2017-140949"/>
    <x v="294"/>
    <d v="2017-03-22T00:00:00"/>
    <s v="Second Class"/>
    <x v="591"/>
    <x v="591"/>
    <s v="Consumer"/>
    <s v="United States"/>
    <s v="New York City"/>
    <s v="New York"/>
    <n v="10011"/>
    <s v="East"/>
    <x v="536"/>
    <s v="Office Supplies"/>
    <s v="Binders"/>
    <x v="536"/>
    <x v="1073"/>
    <n v="3"/>
    <n v="0.2"/>
    <n v="3.0861000000000001"/>
  </r>
  <r>
    <n v="2454"/>
    <s v="CA-2017-140949"/>
    <x v="294"/>
    <d v="2017-03-22T00:00:00"/>
    <s v="Second Class"/>
    <x v="591"/>
    <x v="591"/>
    <s v="Consumer"/>
    <s v="United States"/>
    <s v="New York City"/>
    <s v="New York"/>
    <n v="10011"/>
    <s v="East"/>
    <x v="452"/>
    <s v="Technology"/>
    <s v="Accessories"/>
    <x v="453"/>
    <x v="2024"/>
    <n v="3"/>
    <n v="0"/>
    <n v="18.2592"/>
  </r>
  <r>
    <n v="2455"/>
    <s v="CA-2017-140949"/>
    <x v="294"/>
    <d v="2017-03-22T00:00:00"/>
    <s v="Second Class"/>
    <x v="591"/>
    <x v="591"/>
    <s v="Consumer"/>
    <s v="United States"/>
    <s v="New York City"/>
    <s v="New York"/>
    <n v="10011"/>
    <s v="East"/>
    <x v="1044"/>
    <s v="Technology"/>
    <s v="Accessories"/>
    <x v="1033"/>
    <x v="1819"/>
    <n v="8"/>
    <n v="0"/>
    <n v="13.603999999999999"/>
  </r>
  <r>
    <n v="2456"/>
    <s v="CA-2017-140949"/>
    <x v="294"/>
    <d v="2017-03-22T00:00:00"/>
    <s v="Second Class"/>
    <x v="591"/>
    <x v="591"/>
    <s v="Consumer"/>
    <s v="United States"/>
    <s v="New York City"/>
    <s v="New York"/>
    <n v="10011"/>
    <s v="East"/>
    <x v="1031"/>
    <s v="Office Supplies"/>
    <s v="Storage"/>
    <x v="1022"/>
    <x v="2025"/>
    <n v="8"/>
    <n v="0"/>
    <n v="27.9344"/>
  </r>
  <r>
    <n v="2457"/>
    <s v="CA-2017-140949"/>
    <x v="294"/>
    <d v="2017-03-22T00:00:00"/>
    <s v="Second Class"/>
    <x v="591"/>
    <x v="591"/>
    <s v="Consumer"/>
    <s v="United States"/>
    <s v="New York City"/>
    <s v="New York"/>
    <n v="10011"/>
    <s v="East"/>
    <x v="676"/>
    <s v="Office Supplies"/>
    <s v="Labels"/>
    <x v="676"/>
    <x v="2026"/>
    <n v="1"/>
    <n v="0"/>
    <n v="3.4357000000000002"/>
  </r>
  <r>
    <n v="2458"/>
    <s v="CA-2017-140949"/>
    <x v="294"/>
    <d v="2017-03-22T00:00:00"/>
    <s v="Second Class"/>
    <x v="591"/>
    <x v="591"/>
    <s v="Consumer"/>
    <s v="United States"/>
    <s v="New York City"/>
    <s v="New York"/>
    <n v="10011"/>
    <s v="East"/>
    <x v="32"/>
    <s v="Office Supplies"/>
    <s v="Art"/>
    <x v="32"/>
    <x v="2027"/>
    <n v="6"/>
    <n v="0"/>
    <n v="22.457999999999998"/>
  </r>
  <r>
    <n v="2459"/>
    <s v="CA-2017-140949"/>
    <x v="294"/>
    <d v="2017-03-22T00:00:00"/>
    <s v="Second Class"/>
    <x v="591"/>
    <x v="591"/>
    <s v="Consumer"/>
    <s v="United States"/>
    <s v="New York City"/>
    <s v="New York"/>
    <n v="10011"/>
    <s v="East"/>
    <x v="170"/>
    <s v="Office Supplies"/>
    <s v="Storage"/>
    <x v="171"/>
    <x v="2028"/>
    <n v="3"/>
    <n v="0"/>
    <n v="12.097799999999999"/>
  </r>
  <r>
    <n v="2460"/>
    <s v="CA-2017-138548"/>
    <x v="733"/>
    <d v="2017-08-21T00:00:00"/>
    <s v="Standard Class"/>
    <x v="506"/>
    <x v="506"/>
    <s v="Consumer"/>
    <s v="United States"/>
    <s v="Plainfield"/>
    <s v="New Jersey"/>
    <n v="7060"/>
    <s v="East"/>
    <x v="414"/>
    <s v="Office Supplies"/>
    <s v="Appliances"/>
    <x v="414"/>
    <x v="2029"/>
    <n v="2"/>
    <n v="0"/>
    <n v="25.438400000000001"/>
  </r>
  <r>
    <n v="2461"/>
    <s v="CA-2015-142419"/>
    <x v="655"/>
    <d v="2015-07-13T00:00:00"/>
    <s v="Second Class"/>
    <x v="618"/>
    <x v="618"/>
    <s v="Consumer"/>
    <s v="United States"/>
    <s v="Seattle"/>
    <s v="Washington"/>
    <n v="98115"/>
    <s v="West"/>
    <x v="843"/>
    <s v="Office Supplies"/>
    <s v="Paper"/>
    <x v="837"/>
    <x v="2030"/>
    <n v="3"/>
    <n v="0"/>
    <n v="13.486499999999999"/>
  </r>
  <r>
    <n v="2462"/>
    <s v="CA-2015-142419"/>
    <x v="655"/>
    <d v="2015-07-13T00:00:00"/>
    <s v="Second Class"/>
    <x v="618"/>
    <x v="618"/>
    <s v="Consumer"/>
    <s v="United States"/>
    <s v="Seattle"/>
    <s v="Washington"/>
    <n v="98115"/>
    <s v="West"/>
    <x v="800"/>
    <s v="Office Supplies"/>
    <s v="Binders"/>
    <x v="798"/>
    <x v="2031"/>
    <n v="3"/>
    <n v="0.2"/>
    <n v="34.423200000000001"/>
  </r>
  <r>
    <n v="2463"/>
    <s v="CA-2017-148691"/>
    <x v="734"/>
    <d v="2017-12-09T00:00:00"/>
    <s v="Standard Class"/>
    <x v="427"/>
    <x v="427"/>
    <s v="Consumer"/>
    <s v="United States"/>
    <s v="New York City"/>
    <s v="New York"/>
    <n v="10009"/>
    <s v="East"/>
    <x v="301"/>
    <s v="Office Supplies"/>
    <s v="Binders"/>
    <x v="301"/>
    <x v="202"/>
    <n v="5"/>
    <n v="0.2"/>
    <n v="29.372"/>
  </r>
  <r>
    <n v="2464"/>
    <s v="CA-2017-148691"/>
    <x v="734"/>
    <d v="2017-12-09T00:00:00"/>
    <s v="Standard Class"/>
    <x v="427"/>
    <x v="427"/>
    <s v="Consumer"/>
    <s v="United States"/>
    <s v="New York City"/>
    <s v="New York"/>
    <n v="10009"/>
    <s v="East"/>
    <x v="1316"/>
    <s v="Office Supplies"/>
    <s v="Binders"/>
    <x v="1302"/>
    <x v="892"/>
    <n v="2"/>
    <n v="0.2"/>
    <n v="5.1184000000000003"/>
  </r>
  <r>
    <n v="2465"/>
    <s v="CA-2017-148691"/>
    <x v="734"/>
    <d v="2017-12-09T00:00:00"/>
    <s v="Standard Class"/>
    <x v="427"/>
    <x v="427"/>
    <s v="Consumer"/>
    <s v="United States"/>
    <s v="New York City"/>
    <s v="New York"/>
    <n v="10009"/>
    <s v="East"/>
    <x v="819"/>
    <s v="Technology"/>
    <s v="Phones"/>
    <x v="815"/>
    <x v="2032"/>
    <n v="1"/>
    <n v="0"/>
    <n v="36.987299999999998"/>
  </r>
  <r>
    <n v="2466"/>
    <s v="CA-2017-148691"/>
    <x v="734"/>
    <d v="2017-12-09T00:00:00"/>
    <s v="Standard Class"/>
    <x v="427"/>
    <x v="427"/>
    <s v="Consumer"/>
    <s v="United States"/>
    <s v="New York City"/>
    <s v="New York"/>
    <n v="10009"/>
    <s v="East"/>
    <x v="395"/>
    <s v="Office Supplies"/>
    <s v="Labels"/>
    <x v="396"/>
    <x v="974"/>
    <n v="1"/>
    <n v="0"/>
    <n v="1.512"/>
  </r>
  <r>
    <n v="2467"/>
    <s v="CA-2017-128755"/>
    <x v="464"/>
    <d v="2017-05-08T00:00:00"/>
    <s v="Standard Class"/>
    <x v="177"/>
    <x v="177"/>
    <s v="Consumer"/>
    <s v="United States"/>
    <s v="Newport News"/>
    <s v="Virginia"/>
    <n v="23602"/>
    <s v="South"/>
    <x v="1346"/>
    <s v="Office Supplies"/>
    <s v="Paper"/>
    <x v="1331"/>
    <x v="2033"/>
    <n v="1"/>
    <n v="0"/>
    <n v="4.0994999999999999"/>
  </r>
  <r>
    <n v="2468"/>
    <s v="CA-2017-128755"/>
    <x v="464"/>
    <d v="2017-05-08T00:00:00"/>
    <s v="Standard Class"/>
    <x v="177"/>
    <x v="177"/>
    <s v="Consumer"/>
    <s v="United States"/>
    <s v="Newport News"/>
    <s v="Virginia"/>
    <n v="23602"/>
    <s v="South"/>
    <x v="384"/>
    <s v="Office Supplies"/>
    <s v="Storage"/>
    <x v="385"/>
    <x v="2034"/>
    <n v="4"/>
    <n v="0"/>
    <n v="165.7176"/>
  </r>
  <r>
    <n v="2469"/>
    <s v="CA-2017-128755"/>
    <x v="464"/>
    <d v="2017-05-08T00:00:00"/>
    <s v="Standard Class"/>
    <x v="177"/>
    <x v="177"/>
    <s v="Consumer"/>
    <s v="United States"/>
    <s v="Newport News"/>
    <s v="Virginia"/>
    <n v="23602"/>
    <s v="South"/>
    <x v="1347"/>
    <s v="Office Supplies"/>
    <s v="Paper"/>
    <x v="1332"/>
    <x v="56"/>
    <n v="5"/>
    <n v="0"/>
    <n v="15.552"/>
  </r>
  <r>
    <n v="2470"/>
    <s v="CA-2017-128755"/>
    <x v="464"/>
    <d v="2017-05-08T00:00:00"/>
    <s v="Standard Class"/>
    <x v="177"/>
    <x v="177"/>
    <s v="Consumer"/>
    <s v="United States"/>
    <s v="Newport News"/>
    <s v="Virginia"/>
    <n v="23602"/>
    <s v="South"/>
    <x v="1036"/>
    <s v="Office Supplies"/>
    <s v="Storage"/>
    <x v="1026"/>
    <x v="2035"/>
    <n v="1"/>
    <n v="0"/>
    <n v="4.5656999999999996"/>
  </r>
  <r>
    <n v="2471"/>
    <s v="US-2016-135923"/>
    <x v="115"/>
    <d v="2016-01-28T00:00:00"/>
    <s v="Standard Class"/>
    <x v="619"/>
    <x v="619"/>
    <s v="Consumer"/>
    <s v="United States"/>
    <s v="Fayetteville"/>
    <s v="North Carolina"/>
    <n v="28314"/>
    <s v="South"/>
    <x v="1348"/>
    <s v="Furniture"/>
    <s v="Furnishings"/>
    <x v="1333"/>
    <x v="2036"/>
    <n v="8"/>
    <n v="0.2"/>
    <n v="4.2816000000000001"/>
  </r>
  <r>
    <n v="2472"/>
    <s v="US-2016-135923"/>
    <x v="115"/>
    <d v="2016-01-28T00:00:00"/>
    <s v="Standard Class"/>
    <x v="619"/>
    <x v="619"/>
    <s v="Consumer"/>
    <s v="United States"/>
    <s v="Fayetteville"/>
    <s v="North Carolina"/>
    <n v="28314"/>
    <s v="South"/>
    <x v="1248"/>
    <s v="Furniture"/>
    <s v="Bookcases"/>
    <x v="1334"/>
    <x v="2037"/>
    <n v="4"/>
    <n v="0.2"/>
    <n v="-67.670400000000001"/>
  </r>
  <r>
    <n v="2473"/>
    <s v="US-2016-135923"/>
    <x v="115"/>
    <d v="2016-01-28T00:00:00"/>
    <s v="Standard Class"/>
    <x v="619"/>
    <x v="619"/>
    <s v="Consumer"/>
    <s v="United States"/>
    <s v="Fayetteville"/>
    <s v="North Carolina"/>
    <n v="28314"/>
    <s v="South"/>
    <x v="1266"/>
    <s v="Office Supplies"/>
    <s v="Appliances"/>
    <x v="1250"/>
    <x v="2038"/>
    <n v="4"/>
    <n v="0.2"/>
    <n v="6.4863999999999997"/>
  </r>
  <r>
    <n v="2474"/>
    <s v="CA-2016-114972"/>
    <x v="54"/>
    <d v="2016-11-06T00:00:00"/>
    <s v="First Class"/>
    <x v="418"/>
    <x v="418"/>
    <s v="Consumer"/>
    <s v="United States"/>
    <s v="Los Angeles"/>
    <s v="California"/>
    <n v="90032"/>
    <s v="West"/>
    <x v="1349"/>
    <s v="Furniture"/>
    <s v="Chairs"/>
    <x v="1335"/>
    <x v="2039"/>
    <n v="2"/>
    <n v="0.2"/>
    <n v="-29.9178"/>
  </r>
  <r>
    <n v="2475"/>
    <s v="CA-2016-114972"/>
    <x v="54"/>
    <d v="2016-11-06T00:00:00"/>
    <s v="First Class"/>
    <x v="418"/>
    <x v="418"/>
    <s v="Consumer"/>
    <s v="United States"/>
    <s v="Los Angeles"/>
    <s v="California"/>
    <n v="90032"/>
    <s v="West"/>
    <x v="1350"/>
    <s v="Technology"/>
    <s v="Accessories"/>
    <x v="1336"/>
    <x v="2040"/>
    <n v="5"/>
    <n v="0"/>
    <n v="29.032499999999999"/>
  </r>
  <r>
    <n v="2476"/>
    <s v="CA-2016-114972"/>
    <x v="54"/>
    <d v="2016-11-06T00:00:00"/>
    <s v="First Class"/>
    <x v="418"/>
    <x v="418"/>
    <s v="Consumer"/>
    <s v="United States"/>
    <s v="Los Angeles"/>
    <s v="California"/>
    <n v="90032"/>
    <s v="West"/>
    <x v="1351"/>
    <s v="Office Supplies"/>
    <s v="Labels"/>
    <x v="1337"/>
    <x v="2041"/>
    <n v="7"/>
    <n v="0"/>
    <n v="41.223700000000001"/>
  </r>
  <r>
    <n v="2477"/>
    <s v="CA-2016-114972"/>
    <x v="54"/>
    <d v="2016-11-06T00:00:00"/>
    <s v="First Class"/>
    <x v="418"/>
    <x v="418"/>
    <s v="Consumer"/>
    <s v="United States"/>
    <s v="Los Angeles"/>
    <s v="California"/>
    <n v="90032"/>
    <s v="West"/>
    <x v="1341"/>
    <s v="Office Supplies"/>
    <s v="Appliances"/>
    <x v="1326"/>
    <x v="2042"/>
    <n v="4"/>
    <n v="0"/>
    <n v="429.5772"/>
  </r>
  <r>
    <n v="2478"/>
    <s v="CA-2017-102750"/>
    <x v="507"/>
    <d v="2017-09-08T00:00:00"/>
    <s v="Second Class"/>
    <x v="620"/>
    <x v="620"/>
    <s v="Corporate"/>
    <s v="United States"/>
    <s v="Los Angeles"/>
    <s v="California"/>
    <n v="90036"/>
    <s v="West"/>
    <x v="594"/>
    <s v="Furniture"/>
    <s v="Tables"/>
    <x v="594"/>
    <x v="2043"/>
    <n v="3"/>
    <n v="0.2"/>
    <n v="-99.176400000000001"/>
  </r>
  <r>
    <n v="2479"/>
    <s v="CA-2014-145212"/>
    <x v="103"/>
    <d v="2014-09-19T00:00:00"/>
    <s v="Standard Class"/>
    <x v="419"/>
    <x v="419"/>
    <s v="Consumer"/>
    <s v="United States"/>
    <s v="New York City"/>
    <s v="New York"/>
    <n v="10011"/>
    <s v="East"/>
    <x v="6"/>
    <s v="Office Supplies"/>
    <s v="Art"/>
    <x v="6"/>
    <x v="1392"/>
    <n v="3"/>
    <n v="0"/>
    <n v="1.4742"/>
  </r>
  <r>
    <n v="2480"/>
    <s v="CA-2017-141992"/>
    <x v="249"/>
    <d v="2017-06-25T00:00:00"/>
    <s v="Standard Class"/>
    <x v="383"/>
    <x v="383"/>
    <s v="Consumer"/>
    <s v="United States"/>
    <s v="Dallas"/>
    <s v="Texas"/>
    <n v="75220"/>
    <s v="Central"/>
    <x v="1352"/>
    <s v="Office Supplies"/>
    <s v="Supplies"/>
    <x v="1338"/>
    <x v="2044"/>
    <n v="1"/>
    <n v="0.2"/>
    <n v="0.83879999999999999"/>
  </r>
  <r>
    <n v="2481"/>
    <s v="CA-2017-141992"/>
    <x v="249"/>
    <d v="2017-06-25T00:00:00"/>
    <s v="Standard Class"/>
    <x v="383"/>
    <x v="383"/>
    <s v="Consumer"/>
    <s v="United States"/>
    <s v="Dallas"/>
    <s v="Texas"/>
    <n v="75220"/>
    <s v="Central"/>
    <x v="82"/>
    <s v="Office Supplies"/>
    <s v="Storage"/>
    <x v="82"/>
    <x v="2045"/>
    <n v="2"/>
    <n v="0.2"/>
    <n v="-32.636600000000001"/>
  </r>
  <r>
    <n v="2482"/>
    <s v="CA-2017-147956"/>
    <x v="165"/>
    <d v="2017-12-31T00:00:00"/>
    <s v="Standard Class"/>
    <x v="117"/>
    <x v="117"/>
    <s v="Consumer"/>
    <s v="United States"/>
    <s v="Seattle"/>
    <s v="Washington"/>
    <n v="98105"/>
    <s v="West"/>
    <x v="749"/>
    <s v="Office Supplies"/>
    <s v="Storage"/>
    <x v="747"/>
    <x v="2046"/>
    <n v="6"/>
    <n v="0"/>
    <n v="0"/>
  </r>
  <r>
    <n v="2483"/>
    <s v="CA-2017-126067"/>
    <x v="735"/>
    <d v="2017-09-03T00:00:00"/>
    <s v="Standard Class"/>
    <x v="607"/>
    <x v="607"/>
    <s v="Home Office"/>
    <s v="United States"/>
    <s v="Seattle"/>
    <s v="Washington"/>
    <n v="98105"/>
    <s v="West"/>
    <x v="1353"/>
    <s v="Technology"/>
    <s v="Phones"/>
    <x v="1339"/>
    <x v="200"/>
    <n v="4"/>
    <n v="0.2"/>
    <n v="11.429600000000001"/>
  </r>
  <r>
    <n v="2484"/>
    <s v="CA-2017-126067"/>
    <x v="735"/>
    <d v="2017-09-03T00:00:00"/>
    <s v="Standard Class"/>
    <x v="607"/>
    <x v="607"/>
    <s v="Home Office"/>
    <s v="United States"/>
    <s v="Seattle"/>
    <s v="Washington"/>
    <n v="98105"/>
    <s v="West"/>
    <x v="342"/>
    <s v="Furniture"/>
    <s v="Tables"/>
    <x v="342"/>
    <x v="2047"/>
    <n v="5"/>
    <n v="0"/>
    <n v="250.30500000000001"/>
  </r>
  <r>
    <n v="2485"/>
    <s v="CA-2017-126067"/>
    <x v="735"/>
    <d v="2017-09-03T00:00:00"/>
    <s v="Standard Class"/>
    <x v="607"/>
    <x v="607"/>
    <s v="Home Office"/>
    <s v="United States"/>
    <s v="Seattle"/>
    <s v="Washington"/>
    <n v="98105"/>
    <s v="West"/>
    <x v="444"/>
    <s v="Office Supplies"/>
    <s v="Binders"/>
    <x v="444"/>
    <x v="2048"/>
    <n v="5"/>
    <n v="0.2"/>
    <n v="32.396000000000001"/>
  </r>
  <r>
    <n v="2486"/>
    <s v="CA-2017-126067"/>
    <x v="735"/>
    <d v="2017-09-03T00:00:00"/>
    <s v="Standard Class"/>
    <x v="607"/>
    <x v="607"/>
    <s v="Home Office"/>
    <s v="United States"/>
    <s v="Seattle"/>
    <s v="Washington"/>
    <n v="98105"/>
    <s v="West"/>
    <x v="449"/>
    <s v="Office Supplies"/>
    <s v="Art"/>
    <x v="449"/>
    <x v="345"/>
    <n v="2"/>
    <n v="0"/>
    <n v="1.4456"/>
  </r>
  <r>
    <n v="2487"/>
    <s v="CA-2015-104514"/>
    <x v="98"/>
    <d v="2015-01-04T00:00:00"/>
    <s v="Second Class"/>
    <x v="118"/>
    <x v="118"/>
    <s v="Corporate"/>
    <s v="United States"/>
    <s v="Newark"/>
    <s v="Delaware"/>
    <n v="19711"/>
    <s v="East"/>
    <x v="1354"/>
    <s v="Office Supplies"/>
    <s v="Storage"/>
    <x v="1340"/>
    <x v="2049"/>
    <n v="2"/>
    <n v="0"/>
    <n v="22.235199999999999"/>
  </r>
  <r>
    <n v="2488"/>
    <s v="CA-2015-104514"/>
    <x v="98"/>
    <d v="2015-01-04T00:00:00"/>
    <s v="Second Class"/>
    <x v="118"/>
    <x v="118"/>
    <s v="Corporate"/>
    <s v="United States"/>
    <s v="Newark"/>
    <s v="Delaware"/>
    <n v="19711"/>
    <s v="East"/>
    <x v="1355"/>
    <s v="Office Supplies"/>
    <s v="Art"/>
    <x v="1341"/>
    <x v="294"/>
    <n v="3"/>
    <n v="0"/>
    <n v="2.6568000000000001"/>
  </r>
  <r>
    <n v="2489"/>
    <s v="CA-2015-104514"/>
    <x v="98"/>
    <d v="2015-01-04T00:00:00"/>
    <s v="Second Class"/>
    <x v="118"/>
    <x v="118"/>
    <s v="Corporate"/>
    <s v="United States"/>
    <s v="Newark"/>
    <s v="Delaware"/>
    <n v="19711"/>
    <s v="East"/>
    <x v="1283"/>
    <s v="Office Supplies"/>
    <s v="Paper"/>
    <x v="1268"/>
    <x v="130"/>
    <n v="3"/>
    <n v="0"/>
    <n v="9.6191999999999993"/>
  </r>
  <r>
    <n v="2490"/>
    <s v="CA-2015-141040"/>
    <x v="330"/>
    <d v="2015-10-13T00:00:00"/>
    <s v="Second Class"/>
    <x v="621"/>
    <x v="621"/>
    <s v="Consumer"/>
    <s v="United States"/>
    <s v="New York City"/>
    <s v="New York"/>
    <n v="10024"/>
    <s v="East"/>
    <x v="1356"/>
    <s v="Technology"/>
    <s v="Phones"/>
    <x v="1342"/>
    <x v="2050"/>
    <n v="4"/>
    <n v="0"/>
    <n v="303.3408"/>
  </r>
  <r>
    <n v="2491"/>
    <s v="CA-2015-141040"/>
    <x v="330"/>
    <d v="2015-10-13T00:00:00"/>
    <s v="Second Class"/>
    <x v="621"/>
    <x v="621"/>
    <s v="Consumer"/>
    <s v="United States"/>
    <s v="New York City"/>
    <s v="New York"/>
    <n v="10024"/>
    <s v="East"/>
    <x v="1357"/>
    <s v="Office Supplies"/>
    <s v="Paper"/>
    <x v="1343"/>
    <x v="100"/>
    <n v="4"/>
    <n v="0"/>
    <n v="10.763999999999999"/>
  </r>
  <r>
    <n v="2492"/>
    <s v="CA-2014-113579"/>
    <x v="736"/>
    <d v="2014-12-15T00:00:00"/>
    <s v="Second Class"/>
    <x v="44"/>
    <x v="44"/>
    <s v="Consumer"/>
    <s v="United States"/>
    <s v="Los Angeles"/>
    <s v="California"/>
    <n v="90049"/>
    <s v="West"/>
    <x v="1111"/>
    <s v="Office Supplies"/>
    <s v="Paper"/>
    <x v="1100"/>
    <x v="2051"/>
    <n v="6"/>
    <n v="0"/>
    <n v="41.510399999999997"/>
  </r>
  <r>
    <n v="2493"/>
    <s v="CA-2014-144624"/>
    <x v="84"/>
    <d v="2014-11-23T00:00:00"/>
    <s v="Standard Class"/>
    <x v="622"/>
    <x v="622"/>
    <s v="Consumer"/>
    <s v="United States"/>
    <s v="Jamestown"/>
    <s v="New York"/>
    <n v="14701"/>
    <s v="East"/>
    <x v="1148"/>
    <s v="Technology"/>
    <s v="Phones"/>
    <x v="1136"/>
    <x v="2052"/>
    <n v="7"/>
    <n v="0"/>
    <n v="1228.1786999999999"/>
  </r>
  <r>
    <n v="2494"/>
    <s v="CA-2016-146206"/>
    <x v="545"/>
    <d v="2016-09-14T00:00:00"/>
    <s v="Second Class"/>
    <x v="409"/>
    <x v="409"/>
    <s v="Consumer"/>
    <s v="United States"/>
    <s v="Houston"/>
    <s v="Texas"/>
    <n v="77095"/>
    <s v="Central"/>
    <x v="838"/>
    <s v="Furniture"/>
    <s v="Tables"/>
    <x v="832"/>
    <x v="2053"/>
    <n v="5"/>
    <n v="0.3"/>
    <n v="-34.392000000000003"/>
  </r>
  <r>
    <n v="2495"/>
    <s v="CA-2016-146206"/>
    <x v="545"/>
    <d v="2016-09-14T00:00:00"/>
    <s v="Second Class"/>
    <x v="409"/>
    <x v="409"/>
    <s v="Consumer"/>
    <s v="United States"/>
    <s v="Houston"/>
    <s v="Texas"/>
    <n v="77095"/>
    <s v="Central"/>
    <x v="1149"/>
    <s v="Technology"/>
    <s v="Phones"/>
    <x v="1137"/>
    <x v="2054"/>
    <n v="5"/>
    <n v="0.2"/>
    <n v="53.997"/>
  </r>
  <r>
    <n v="2496"/>
    <s v="CA-2014-136644"/>
    <x v="737"/>
    <d v="2014-06-22T00:00:00"/>
    <s v="Standard Class"/>
    <x v="623"/>
    <x v="623"/>
    <s v="Consumer"/>
    <s v="United States"/>
    <s v="Mishawaka"/>
    <s v="Indiana"/>
    <n v="46544"/>
    <s v="Central"/>
    <x v="405"/>
    <s v="Furniture"/>
    <s v="Chairs"/>
    <x v="406"/>
    <x v="342"/>
    <n v="8"/>
    <n v="0"/>
    <n v="32.392000000000003"/>
  </r>
  <r>
    <n v="2497"/>
    <s v="CA-2015-122371"/>
    <x v="120"/>
    <d v="2015-10-01T00:00:00"/>
    <s v="Standard Class"/>
    <x v="354"/>
    <x v="354"/>
    <s v="Home Office"/>
    <s v="United States"/>
    <s v="San Diego"/>
    <s v="California"/>
    <n v="92037"/>
    <s v="West"/>
    <x v="80"/>
    <s v="Office Supplies"/>
    <s v="Storage"/>
    <x v="80"/>
    <x v="2055"/>
    <n v="3"/>
    <n v="0"/>
    <n v="18.609300000000001"/>
  </r>
  <r>
    <n v="2498"/>
    <s v="CA-2015-122371"/>
    <x v="120"/>
    <d v="2015-10-01T00:00:00"/>
    <s v="Standard Class"/>
    <x v="354"/>
    <x v="354"/>
    <s v="Home Office"/>
    <s v="United States"/>
    <s v="San Diego"/>
    <s v="California"/>
    <n v="92037"/>
    <s v="West"/>
    <x v="633"/>
    <s v="Office Supplies"/>
    <s v="Envelopes"/>
    <x v="633"/>
    <x v="2056"/>
    <n v="2"/>
    <n v="0"/>
    <n v="58.496200000000002"/>
  </r>
  <r>
    <n v="2499"/>
    <s v="CA-2016-126935"/>
    <x v="288"/>
    <d v="2016-05-24T00:00:00"/>
    <s v="Standard Class"/>
    <x v="387"/>
    <x v="387"/>
    <s v="Corporate"/>
    <s v="United States"/>
    <s v="San Francisco"/>
    <s v="California"/>
    <n v="94109"/>
    <s v="West"/>
    <x v="1224"/>
    <s v="Office Supplies"/>
    <s v="Binders"/>
    <x v="1208"/>
    <x v="2057"/>
    <n v="1"/>
    <n v="0.2"/>
    <n v="3.3544"/>
  </r>
  <r>
    <n v="2500"/>
    <s v="US-2017-133781"/>
    <x v="738"/>
    <d v="2017-06-23T00:00:00"/>
    <s v="First Class"/>
    <x v="419"/>
    <x v="419"/>
    <s v="Consumer"/>
    <s v="United States"/>
    <s v="Miami"/>
    <s v="Florida"/>
    <n v="33178"/>
    <s v="South"/>
    <x v="1358"/>
    <s v="Office Supplies"/>
    <s v="Envelopes"/>
    <x v="1344"/>
    <x v="2058"/>
    <n v="3"/>
    <n v="0.2"/>
    <n v="12.6927"/>
  </r>
  <r>
    <n v="2501"/>
    <s v="CA-2017-131618"/>
    <x v="46"/>
    <d v="2017-06-20T00:00:00"/>
    <s v="First Class"/>
    <x v="624"/>
    <x v="624"/>
    <s v="Corporate"/>
    <s v="United States"/>
    <s v="Skokie"/>
    <s v="Illinois"/>
    <n v="60076"/>
    <s v="Central"/>
    <x v="827"/>
    <s v="Office Supplies"/>
    <s v="Paper"/>
    <x v="823"/>
    <x v="2059"/>
    <n v="2"/>
    <n v="0.2"/>
    <n v="4.4311999999999996"/>
  </r>
  <r>
    <n v="2502"/>
    <s v="CA-2017-131618"/>
    <x v="46"/>
    <d v="2017-06-20T00:00:00"/>
    <s v="First Class"/>
    <x v="624"/>
    <x v="624"/>
    <s v="Corporate"/>
    <s v="United States"/>
    <s v="Skokie"/>
    <s v="Illinois"/>
    <n v="60076"/>
    <s v="Central"/>
    <x v="614"/>
    <s v="Office Supplies"/>
    <s v="Binders"/>
    <x v="614"/>
    <x v="2060"/>
    <n v="4"/>
    <n v="0.8"/>
    <n v="-3.5712000000000002"/>
  </r>
  <r>
    <n v="2503"/>
    <s v="CA-2017-131618"/>
    <x v="46"/>
    <d v="2017-06-20T00:00:00"/>
    <s v="First Class"/>
    <x v="624"/>
    <x v="624"/>
    <s v="Corporate"/>
    <s v="United States"/>
    <s v="Skokie"/>
    <s v="Illinois"/>
    <n v="60076"/>
    <s v="Central"/>
    <x v="673"/>
    <s v="Office Supplies"/>
    <s v="Binders"/>
    <x v="673"/>
    <x v="2061"/>
    <n v="4"/>
    <n v="0.8"/>
    <n v="-16.38"/>
  </r>
  <r>
    <n v="2504"/>
    <s v="CA-2016-149482"/>
    <x v="696"/>
    <d v="2016-11-19T00:00:00"/>
    <s v="Standard Class"/>
    <x v="625"/>
    <x v="625"/>
    <s v="Consumer"/>
    <s v="United States"/>
    <s v="San Francisco"/>
    <s v="California"/>
    <n v="94110"/>
    <s v="West"/>
    <x v="1238"/>
    <s v="Office Supplies"/>
    <s v="Labels"/>
    <x v="1221"/>
    <x v="1552"/>
    <n v="2"/>
    <n v="0"/>
    <n v="3.4685999999999999"/>
  </r>
  <r>
    <n v="2505"/>
    <s v="CA-2014-143917"/>
    <x v="739"/>
    <d v="2014-07-27T00:00:00"/>
    <s v="Second Class"/>
    <x v="107"/>
    <x v="107"/>
    <s v="Consumer"/>
    <s v="United States"/>
    <s v="San Francisco"/>
    <s v="California"/>
    <n v="94122"/>
    <s v="West"/>
    <x v="230"/>
    <s v="Office Supplies"/>
    <s v="Storage"/>
    <x v="231"/>
    <x v="2062"/>
    <n v="4"/>
    <n v="0"/>
    <n v="15.041600000000001"/>
  </r>
  <r>
    <n v="2506"/>
    <s v="CA-2014-143917"/>
    <x v="739"/>
    <d v="2014-07-27T00:00:00"/>
    <s v="Second Class"/>
    <x v="107"/>
    <x v="107"/>
    <s v="Consumer"/>
    <s v="United States"/>
    <s v="San Francisco"/>
    <s v="California"/>
    <n v="94122"/>
    <s v="West"/>
    <x v="1359"/>
    <s v="Office Supplies"/>
    <s v="Supplies"/>
    <x v="1345"/>
    <x v="2063"/>
    <n v="5"/>
    <n v="0"/>
    <n v="327.50599999999997"/>
  </r>
  <r>
    <n v="2507"/>
    <s v="CA-2014-143917"/>
    <x v="739"/>
    <d v="2014-07-27T00:00:00"/>
    <s v="Second Class"/>
    <x v="107"/>
    <x v="107"/>
    <s v="Consumer"/>
    <s v="United States"/>
    <s v="San Francisco"/>
    <s v="California"/>
    <n v="94122"/>
    <s v="West"/>
    <x v="221"/>
    <s v="Furniture"/>
    <s v="Furnishings"/>
    <x v="222"/>
    <x v="2064"/>
    <n v="8"/>
    <n v="0"/>
    <n v="34.284799999999997"/>
  </r>
  <r>
    <n v="2508"/>
    <s v="CA-2015-120397"/>
    <x v="740"/>
    <d v="2015-07-02T00:00:00"/>
    <s v="Same Day"/>
    <x v="579"/>
    <x v="579"/>
    <s v="Consumer"/>
    <s v="United States"/>
    <s v="Houston"/>
    <s v="Texas"/>
    <n v="77070"/>
    <s v="Central"/>
    <x v="1360"/>
    <s v="Office Supplies"/>
    <s v="Appliances"/>
    <x v="1346"/>
    <x v="2065"/>
    <n v="4"/>
    <n v="0.8"/>
    <n v="-85.238399999999999"/>
  </r>
  <r>
    <n v="2509"/>
    <s v="CA-2017-163902"/>
    <x v="580"/>
    <d v="2017-03-08T00:00:00"/>
    <s v="Standard Class"/>
    <x v="199"/>
    <x v="199"/>
    <s v="Corporate"/>
    <s v="United States"/>
    <s v="Los Angeles"/>
    <s v="California"/>
    <n v="90045"/>
    <s v="West"/>
    <x v="1361"/>
    <s v="Technology"/>
    <s v="Phones"/>
    <x v="1347"/>
    <x v="2066"/>
    <n v="3"/>
    <n v="0.2"/>
    <n v="14.7582"/>
  </r>
  <r>
    <n v="2510"/>
    <s v="CA-2017-163902"/>
    <x v="580"/>
    <d v="2017-03-08T00:00:00"/>
    <s v="Standard Class"/>
    <x v="199"/>
    <x v="199"/>
    <s v="Corporate"/>
    <s v="United States"/>
    <s v="Los Angeles"/>
    <s v="California"/>
    <n v="90045"/>
    <s v="West"/>
    <x v="914"/>
    <s v="Technology"/>
    <s v="Accessories"/>
    <x v="906"/>
    <x v="2067"/>
    <n v="6"/>
    <n v="0"/>
    <n v="52.793399999999998"/>
  </r>
  <r>
    <n v="2511"/>
    <s v="CA-2016-136812"/>
    <x v="741"/>
    <d v="2016-11-23T00:00:00"/>
    <s v="Standard Class"/>
    <x v="585"/>
    <x v="585"/>
    <s v="Home Office"/>
    <s v="United States"/>
    <s v="Oklahoma City"/>
    <s v="Oklahoma"/>
    <n v="73120"/>
    <s v="Central"/>
    <x v="1362"/>
    <s v="Office Supplies"/>
    <s v="Storage"/>
    <x v="1348"/>
    <x v="2068"/>
    <n v="4"/>
    <n v="0"/>
    <n v="55.896000000000001"/>
  </r>
  <r>
    <n v="2512"/>
    <s v="CA-2015-102722"/>
    <x v="24"/>
    <d v="2015-04-19T00:00:00"/>
    <s v="First Class"/>
    <x v="608"/>
    <x v="608"/>
    <s v="Consumer"/>
    <s v="United States"/>
    <s v="Monroe"/>
    <s v="Louisiana"/>
    <n v="71203"/>
    <s v="South"/>
    <x v="936"/>
    <s v="Technology"/>
    <s v="Accessories"/>
    <x v="929"/>
    <x v="2069"/>
    <n v="6"/>
    <n v="0"/>
    <n v="41.534999999999997"/>
  </r>
  <r>
    <n v="2513"/>
    <s v="CA-2017-155089"/>
    <x v="574"/>
    <d v="2017-12-06T00:00:00"/>
    <s v="Standard Class"/>
    <x v="626"/>
    <x v="626"/>
    <s v="Home Office"/>
    <s v="United States"/>
    <s v="Tampa"/>
    <s v="Florida"/>
    <n v="33614"/>
    <s v="South"/>
    <x v="471"/>
    <s v="Office Supplies"/>
    <s v="Binders"/>
    <x v="472"/>
    <x v="2070"/>
    <n v="5"/>
    <n v="0.7"/>
    <n v="-33.484000000000002"/>
  </r>
  <r>
    <n v="2514"/>
    <s v="CA-2016-124506"/>
    <x v="583"/>
    <d v="2016-11-17T00:00:00"/>
    <s v="Standard Class"/>
    <x v="179"/>
    <x v="179"/>
    <s v="Corporate"/>
    <s v="United States"/>
    <s v="Chicago"/>
    <s v="Illinois"/>
    <n v="60623"/>
    <s v="Central"/>
    <x v="1048"/>
    <s v="Technology"/>
    <s v="Accessories"/>
    <x v="1037"/>
    <x v="1651"/>
    <n v="4"/>
    <n v="0.2"/>
    <n v="1.1996"/>
  </r>
  <r>
    <n v="2515"/>
    <s v="CA-2016-124506"/>
    <x v="583"/>
    <d v="2016-11-17T00:00:00"/>
    <s v="Standard Class"/>
    <x v="179"/>
    <x v="179"/>
    <s v="Corporate"/>
    <s v="United States"/>
    <s v="Chicago"/>
    <s v="Illinois"/>
    <n v="60623"/>
    <s v="Central"/>
    <x v="877"/>
    <s v="Furniture"/>
    <s v="Chairs"/>
    <x v="871"/>
    <x v="1388"/>
    <n v="2"/>
    <n v="0.3"/>
    <n v="-2.0568"/>
  </r>
  <r>
    <n v="2516"/>
    <s v="CA-2014-106572"/>
    <x v="742"/>
    <d v="2014-09-10T00:00:00"/>
    <s v="Standard Class"/>
    <x v="413"/>
    <x v="413"/>
    <s v="Consumer"/>
    <s v="United States"/>
    <s v="Bowling Green"/>
    <s v="Ohio"/>
    <n v="43402"/>
    <s v="East"/>
    <x v="546"/>
    <s v="Office Supplies"/>
    <s v="Storage"/>
    <x v="546"/>
    <x v="2071"/>
    <n v="2"/>
    <n v="0.2"/>
    <n v="19.824000000000002"/>
  </r>
  <r>
    <n v="2517"/>
    <s v="CA-2014-128888"/>
    <x v="647"/>
    <d v="2014-11-22T00:00:00"/>
    <s v="Standard Class"/>
    <x v="287"/>
    <x v="287"/>
    <s v="Consumer"/>
    <s v="United States"/>
    <s v="Houston"/>
    <s v="Texas"/>
    <n v="77095"/>
    <s v="Central"/>
    <x v="970"/>
    <s v="Office Supplies"/>
    <s v="Envelopes"/>
    <x v="964"/>
    <x v="2072"/>
    <n v="9"/>
    <n v="0.2"/>
    <n v="204.07140000000001"/>
  </r>
  <r>
    <n v="2518"/>
    <s v="CA-2017-123134"/>
    <x v="743"/>
    <d v="2017-05-07T00:00:00"/>
    <s v="Standard Class"/>
    <x v="61"/>
    <x v="61"/>
    <s v="Corporate"/>
    <s v="United States"/>
    <s v="Westfield"/>
    <s v="New Jersey"/>
    <n v="7090"/>
    <s v="East"/>
    <x v="784"/>
    <s v="Furniture"/>
    <s v="Furnishings"/>
    <x v="783"/>
    <x v="2073"/>
    <n v="3"/>
    <n v="0"/>
    <n v="12.993"/>
  </r>
  <r>
    <n v="2519"/>
    <s v="CA-2016-124352"/>
    <x v="680"/>
    <d v="2016-10-21T00:00:00"/>
    <s v="Standard Class"/>
    <x v="522"/>
    <x v="522"/>
    <s v="Home Office"/>
    <s v="United States"/>
    <s v="Oklahoma City"/>
    <s v="Oklahoma"/>
    <n v="73120"/>
    <s v="Central"/>
    <x v="1363"/>
    <s v="Office Supplies"/>
    <s v="Labels"/>
    <x v="1349"/>
    <x v="171"/>
    <n v="7"/>
    <n v="0"/>
    <n v="9.8783999999999992"/>
  </r>
  <r>
    <n v="2520"/>
    <s v="CA-2016-124352"/>
    <x v="680"/>
    <d v="2016-10-21T00:00:00"/>
    <s v="Standard Class"/>
    <x v="522"/>
    <x v="522"/>
    <s v="Home Office"/>
    <s v="United States"/>
    <s v="Oklahoma City"/>
    <s v="Oklahoma"/>
    <n v="73120"/>
    <s v="Central"/>
    <x v="607"/>
    <s v="Office Supplies"/>
    <s v="Labels"/>
    <x v="607"/>
    <x v="2074"/>
    <n v="6"/>
    <n v="0"/>
    <n v="14.4354"/>
  </r>
  <r>
    <n v="2521"/>
    <s v="CA-2016-124352"/>
    <x v="680"/>
    <d v="2016-10-21T00:00:00"/>
    <s v="Standard Class"/>
    <x v="522"/>
    <x v="522"/>
    <s v="Home Office"/>
    <s v="United States"/>
    <s v="Oklahoma City"/>
    <s v="Oklahoma"/>
    <n v="73120"/>
    <s v="Central"/>
    <x v="1364"/>
    <s v="Office Supplies"/>
    <s v="Appliances"/>
    <x v="1350"/>
    <x v="2075"/>
    <n v="3"/>
    <n v="0"/>
    <n v="251.89109999999999"/>
  </r>
  <r>
    <n v="2522"/>
    <s v="CA-2016-124352"/>
    <x v="680"/>
    <d v="2016-10-21T00:00:00"/>
    <s v="Standard Class"/>
    <x v="522"/>
    <x v="522"/>
    <s v="Home Office"/>
    <s v="United States"/>
    <s v="Oklahoma City"/>
    <s v="Oklahoma"/>
    <n v="73120"/>
    <s v="Central"/>
    <x v="89"/>
    <s v="Office Supplies"/>
    <s v="Paper"/>
    <x v="89"/>
    <x v="91"/>
    <n v="2"/>
    <n v="0"/>
    <n v="6.2207999999999997"/>
  </r>
  <r>
    <n v="2523"/>
    <s v="CA-2016-124352"/>
    <x v="680"/>
    <d v="2016-10-21T00:00:00"/>
    <s v="Standard Class"/>
    <x v="522"/>
    <x v="522"/>
    <s v="Home Office"/>
    <s v="United States"/>
    <s v="Oklahoma City"/>
    <s v="Oklahoma"/>
    <n v="73120"/>
    <s v="Central"/>
    <x v="895"/>
    <s v="Technology"/>
    <s v="Phones"/>
    <x v="888"/>
    <x v="2076"/>
    <n v="1"/>
    <n v="0"/>
    <n v="1.375"/>
  </r>
  <r>
    <n v="2524"/>
    <s v="CA-2016-124352"/>
    <x v="680"/>
    <d v="2016-10-21T00:00:00"/>
    <s v="Standard Class"/>
    <x v="522"/>
    <x v="522"/>
    <s v="Home Office"/>
    <s v="United States"/>
    <s v="Oklahoma City"/>
    <s v="Oklahoma"/>
    <n v="73120"/>
    <s v="Central"/>
    <x v="999"/>
    <s v="Office Supplies"/>
    <s v="Binders"/>
    <x v="991"/>
    <x v="2077"/>
    <n v="4"/>
    <n v="0"/>
    <n v="55.936"/>
  </r>
  <r>
    <n v="2525"/>
    <s v="CA-2015-124541"/>
    <x v="744"/>
    <d v="2015-04-10T00:00:00"/>
    <s v="Standard Class"/>
    <x v="627"/>
    <x v="627"/>
    <s v="Consumer"/>
    <s v="United States"/>
    <s v="Houston"/>
    <s v="Texas"/>
    <n v="77041"/>
    <s v="Central"/>
    <x v="512"/>
    <s v="Office Supplies"/>
    <s v="Art"/>
    <x v="512"/>
    <x v="2078"/>
    <n v="9"/>
    <n v="0.2"/>
    <n v="5.2560000000000002"/>
  </r>
  <r>
    <n v="2526"/>
    <s v="CA-2015-124541"/>
    <x v="744"/>
    <d v="2015-04-10T00:00:00"/>
    <s v="Standard Class"/>
    <x v="627"/>
    <x v="627"/>
    <s v="Consumer"/>
    <s v="United States"/>
    <s v="Houston"/>
    <s v="Texas"/>
    <n v="77041"/>
    <s v="Central"/>
    <x v="1365"/>
    <s v="Technology"/>
    <s v="Accessories"/>
    <x v="1351"/>
    <x v="2079"/>
    <n v="2"/>
    <n v="0.2"/>
    <n v="4.4603999999999999"/>
  </r>
  <r>
    <n v="2527"/>
    <s v="CA-2015-124541"/>
    <x v="744"/>
    <d v="2015-04-10T00:00:00"/>
    <s v="Standard Class"/>
    <x v="627"/>
    <x v="627"/>
    <s v="Consumer"/>
    <s v="United States"/>
    <s v="Houston"/>
    <s v="Texas"/>
    <n v="77041"/>
    <s v="Central"/>
    <x v="1023"/>
    <s v="Office Supplies"/>
    <s v="Binders"/>
    <x v="1014"/>
    <x v="2080"/>
    <n v="3"/>
    <n v="0.8"/>
    <n v="-12.074999999999999"/>
  </r>
  <r>
    <n v="2528"/>
    <s v="CA-2015-124541"/>
    <x v="744"/>
    <d v="2015-04-10T00:00:00"/>
    <s v="Standard Class"/>
    <x v="627"/>
    <x v="627"/>
    <s v="Consumer"/>
    <s v="United States"/>
    <s v="Houston"/>
    <s v="Texas"/>
    <n v="77041"/>
    <s v="Central"/>
    <x v="1232"/>
    <s v="Office Supplies"/>
    <s v="Binders"/>
    <x v="1215"/>
    <x v="2081"/>
    <n v="6"/>
    <n v="0.8"/>
    <n v="-16.884"/>
  </r>
  <r>
    <n v="2529"/>
    <s v="CA-2015-124541"/>
    <x v="744"/>
    <d v="2015-04-10T00:00:00"/>
    <s v="Standard Class"/>
    <x v="627"/>
    <x v="627"/>
    <s v="Consumer"/>
    <s v="United States"/>
    <s v="Houston"/>
    <s v="Texas"/>
    <n v="77041"/>
    <s v="Central"/>
    <x v="1050"/>
    <s v="Office Supplies"/>
    <s v="Paper"/>
    <x v="1039"/>
    <x v="885"/>
    <n v="2"/>
    <n v="0.2"/>
    <n v="2.8883999999999999"/>
  </r>
  <r>
    <n v="2530"/>
    <s v="CA-2014-108707"/>
    <x v="745"/>
    <d v="2014-10-29T00:00:00"/>
    <s v="Standard Class"/>
    <x v="626"/>
    <x v="626"/>
    <s v="Home Office"/>
    <s v="United States"/>
    <s v="Fort Lauderdale"/>
    <s v="Florida"/>
    <n v="33311"/>
    <s v="South"/>
    <x v="739"/>
    <s v="Office Supplies"/>
    <s v="Paper"/>
    <x v="738"/>
    <x v="559"/>
    <n v="2"/>
    <n v="0.2"/>
    <n v="3.6288"/>
  </r>
  <r>
    <n v="2531"/>
    <s v="CA-2014-111500"/>
    <x v="654"/>
    <d v="2014-08-21T00:00:00"/>
    <s v="Standard Class"/>
    <x v="137"/>
    <x v="137"/>
    <s v="Corporate"/>
    <s v="United States"/>
    <s v="Little Rock"/>
    <s v="Arkansas"/>
    <n v="72209"/>
    <s v="South"/>
    <x v="1138"/>
    <s v="Office Supplies"/>
    <s v="Paper"/>
    <x v="1126"/>
    <x v="1147"/>
    <n v="5"/>
    <n v="0"/>
    <n v="52.531999999999996"/>
  </r>
  <r>
    <n v="2532"/>
    <s v="CA-2014-111500"/>
    <x v="654"/>
    <d v="2014-08-21T00:00:00"/>
    <s v="Standard Class"/>
    <x v="137"/>
    <x v="137"/>
    <s v="Corporate"/>
    <s v="United States"/>
    <s v="Little Rock"/>
    <s v="Arkansas"/>
    <n v="72209"/>
    <s v="South"/>
    <x v="1366"/>
    <s v="Office Supplies"/>
    <s v="Binders"/>
    <x v="307"/>
    <x v="2082"/>
    <n v="4"/>
    <n v="0"/>
    <n v="8.2615999999999996"/>
  </r>
  <r>
    <n v="2533"/>
    <s v="CA-2014-111500"/>
    <x v="654"/>
    <d v="2014-08-21T00:00:00"/>
    <s v="Standard Class"/>
    <x v="137"/>
    <x v="137"/>
    <s v="Corporate"/>
    <s v="United States"/>
    <s v="Little Rock"/>
    <s v="Arkansas"/>
    <n v="72209"/>
    <s v="South"/>
    <x v="1088"/>
    <s v="Office Supplies"/>
    <s v="Fasteners"/>
    <x v="1078"/>
    <x v="2083"/>
    <n v="7"/>
    <n v="0"/>
    <n v="4.5612000000000004"/>
  </r>
  <r>
    <n v="2534"/>
    <s v="CA-2014-111500"/>
    <x v="654"/>
    <d v="2014-08-21T00:00:00"/>
    <s v="Standard Class"/>
    <x v="137"/>
    <x v="137"/>
    <s v="Corporate"/>
    <s v="United States"/>
    <s v="Little Rock"/>
    <s v="Arkansas"/>
    <n v="72209"/>
    <s v="South"/>
    <x v="106"/>
    <s v="Technology"/>
    <s v="Accessories"/>
    <x v="106"/>
    <x v="107"/>
    <n v="4"/>
    <n v="0"/>
    <n v="122.3856"/>
  </r>
  <r>
    <n v="2535"/>
    <s v="US-2017-117723"/>
    <x v="733"/>
    <d v="2017-08-18T00:00:00"/>
    <s v="Second Class"/>
    <x v="393"/>
    <x v="393"/>
    <s v="Corporate"/>
    <s v="United States"/>
    <s v="Philadelphia"/>
    <s v="Pennsylvania"/>
    <n v="19120"/>
    <s v="East"/>
    <x v="458"/>
    <s v="Office Supplies"/>
    <s v="Storage"/>
    <x v="459"/>
    <x v="2084"/>
    <n v="6"/>
    <n v="0.2"/>
    <n v="-337.80599999999998"/>
  </r>
  <r>
    <n v="2536"/>
    <s v="CA-2015-143238"/>
    <x v="684"/>
    <d v="2015-09-08T00:00:00"/>
    <s v="First Class"/>
    <x v="628"/>
    <x v="628"/>
    <s v="Corporate"/>
    <s v="United States"/>
    <s v="La Quinta"/>
    <s v="California"/>
    <n v="92253"/>
    <s v="West"/>
    <x v="103"/>
    <s v="Technology"/>
    <s v="Accessories"/>
    <x v="103"/>
    <x v="2085"/>
    <n v="4"/>
    <n v="0"/>
    <n v="18.064800000000002"/>
  </r>
  <r>
    <n v="2537"/>
    <s v="CA-2015-168746"/>
    <x v="746"/>
    <d v="2015-01-29T00:00:00"/>
    <s v="Second Class"/>
    <x v="277"/>
    <x v="277"/>
    <s v="Consumer"/>
    <s v="United States"/>
    <s v="Cleveland"/>
    <s v="Ohio"/>
    <n v="44105"/>
    <s v="East"/>
    <x v="70"/>
    <s v="Furniture"/>
    <s v="Chairs"/>
    <x v="70"/>
    <x v="2086"/>
    <n v="2"/>
    <n v="0.3"/>
    <n v="-54.595799999999997"/>
  </r>
  <r>
    <n v="2538"/>
    <s v="CA-2015-168746"/>
    <x v="746"/>
    <d v="2015-01-29T00:00:00"/>
    <s v="Second Class"/>
    <x v="277"/>
    <x v="277"/>
    <s v="Consumer"/>
    <s v="United States"/>
    <s v="Cleveland"/>
    <s v="Ohio"/>
    <n v="44105"/>
    <s v="East"/>
    <x v="1149"/>
    <s v="Technology"/>
    <s v="Phones"/>
    <x v="1137"/>
    <x v="2087"/>
    <n v="4"/>
    <n v="0.4"/>
    <n v="-100.7944"/>
  </r>
  <r>
    <n v="2539"/>
    <s v="CA-2015-168746"/>
    <x v="746"/>
    <d v="2015-01-29T00:00:00"/>
    <s v="Second Class"/>
    <x v="277"/>
    <x v="277"/>
    <s v="Consumer"/>
    <s v="United States"/>
    <s v="Cleveland"/>
    <s v="Ohio"/>
    <n v="44105"/>
    <s v="East"/>
    <x v="1367"/>
    <s v="Technology"/>
    <s v="Phones"/>
    <x v="1352"/>
    <x v="2088"/>
    <n v="1"/>
    <n v="0.4"/>
    <n v="-36.253"/>
  </r>
  <r>
    <n v="2540"/>
    <s v="CA-2015-113404"/>
    <x v="747"/>
    <d v="2015-07-16T00:00:00"/>
    <s v="Same Day"/>
    <x v="613"/>
    <x v="613"/>
    <s v="Corporate"/>
    <s v="United States"/>
    <s v="San Francisco"/>
    <s v="California"/>
    <n v="94122"/>
    <s v="West"/>
    <x v="299"/>
    <s v="Furniture"/>
    <s v="Chairs"/>
    <x v="299"/>
    <x v="2089"/>
    <n v="6"/>
    <n v="0.2"/>
    <n v="-219.1644"/>
  </r>
  <r>
    <n v="2541"/>
    <s v="CA-2015-113404"/>
    <x v="747"/>
    <d v="2015-07-16T00:00:00"/>
    <s v="Same Day"/>
    <x v="613"/>
    <x v="613"/>
    <s v="Corporate"/>
    <s v="United States"/>
    <s v="San Francisco"/>
    <s v="California"/>
    <n v="94122"/>
    <s v="West"/>
    <x v="284"/>
    <s v="Furniture"/>
    <s v="Chairs"/>
    <x v="284"/>
    <x v="2090"/>
    <n v="3"/>
    <n v="0.2"/>
    <n v="78.767099999999999"/>
  </r>
  <r>
    <n v="2542"/>
    <s v="CA-2016-144792"/>
    <x v="567"/>
    <d v="2016-05-04T00:00:00"/>
    <s v="Standard Class"/>
    <x v="629"/>
    <x v="629"/>
    <s v="Corporate"/>
    <s v="United States"/>
    <s v="Scottsdale"/>
    <s v="Arizona"/>
    <n v="85254"/>
    <s v="West"/>
    <x v="561"/>
    <s v="Furniture"/>
    <s v="Furnishings"/>
    <x v="560"/>
    <x v="2091"/>
    <n v="7"/>
    <n v="0.2"/>
    <n v="22.377600000000001"/>
  </r>
  <r>
    <n v="2543"/>
    <s v="CA-2014-164385"/>
    <x v="467"/>
    <d v="2014-10-01T00:00:00"/>
    <s v="Second Class"/>
    <x v="630"/>
    <x v="630"/>
    <s v="Corporate"/>
    <s v="United States"/>
    <s v="Philadelphia"/>
    <s v="Pennsylvania"/>
    <n v="19134"/>
    <s v="East"/>
    <x v="810"/>
    <s v="Office Supplies"/>
    <s v="Appliances"/>
    <x v="808"/>
    <x v="2092"/>
    <n v="3"/>
    <n v="0.2"/>
    <n v="14.395200000000001"/>
  </r>
  <r>
    <n v="2544"/>
    <s v="US-2016-114174"/>
    <x v="162"/>
    <d v="2016-09-14T00:00:00"/>
    <s v="Standard Class"/>
    <x v="399"/>
    <x v="399"/>
    <s v="Home Office"/>
    <s v="United States"/>
    <s v="Malden"/>
    <s v="Massachusetts"/>
    <n v="2148"/>
    <s v="East"/>
    <x v="1368"/>
    <s v="Furniture"/>
    <s v="Bookcases"/>
    <x v="1353"/>
    <x v="2093"/>
    <n v="3"/>
    <n v="0"/>
    <n v="13.9152"/>
  </r>
  <r>
    <n v="2545"/>
    <s v="US-2016-114174"/>
    <x v="162"/>
    <d v="2016-09-14T00:00:00"/>
    <s v="Standard Class"/>
    <x v="399"/>
    <x v="399"/>
    <s v="Home Office"/>
    <s v="United States"/>
    <s v="Malden"/>
    <s v="Massachusetts"/>
    <n v="2148"/>
    <s v="East"/>
    <x v="1238"/>
    <s v="Office Supplies"/>
    <s v="Labels"/>
    <x v="1221"/>
    <x v="1787"/>
    <n v="4"/>
    <n v="0"/>
    <n v="6.9371999999999998"/>
  </r>
  <r>
    <n v="2546"/>
    <s v="CA-2017-108070"/>
    <x v="513"/>
    <d v="2017-04-20T00:00:00"/>
    <s v="Standard Class"/>
    <x v="32"/>
    <x v="32"/>
    <s v="Consumer"/>
    <s v="United States"/>
    <s v="San Jose"/>
    <s v="California"/>
    <n v="95123"/>
    <s v="West"/>
    <x v="232"/>
    <s v="Office Supplies"/>
    <s v="Storage"/>
    <x v="233"/>
    <x v="2094"/>
    <n v="4"/>
    <n v="0"/>
    <n v="2.0592000000000001"/>
  </r>
  <r>
    <n v="2547"/>
    <s v="CA-2017-108070"/>
    <x v="513"/>
    <d v="2017-04-20T00:00:00"/>
    <s v="Standard Class"/>
    <x v="32"/>
    <x v="32"/>
    <s v="Consumer"/>
    <s v="United States"/>
    <s v="San Jose"/>
    <s v="California"/>
    <n v="95123"/>
    <s v="West"/>
    <x v="430"/>
    <s v="Furniture"/>
    <s v="Bookcases"/>
    <x v="430"/>
    <x v="2095"/>
    <n v="1"/>
    <n v="0.15"/>
    <n v="-6.0490000000000004"/>
  </r>
  <r>
    <n v="2548"/>
    <s v="US-2015-128090"/>
    <x v="748"/>
    <d v="2015-08-22T00:00:00"/>
    <s v="Standard Class"/>
    <x v="622"/>
    <x v="622"/>
    <s v="Consumer"/>
    <s v="United States"/>
    <s v="Phoenix"/>
    <s v="Arizona"/>
    <n v="85023"/>
    <s v="West"/>
    <x v="826"/>
    <s v="Office Supplies"/>
    <s v="Art"/>
    <x v="822"/>
    <x v="2060"/>
    <n v="1"/>
    <n v="0.2"/>
    <n v="0.25919999999999999"/>
  </r>
  <r>
    <n v="2549"/>
    <s v="US-2015-128090"/>
    <x v="748"/>
    <d v="2015-08-22T00:00:00"/>
    <s v="Standard Class"/>
    <x v="622"/>
    <x v="622"/>
    <s v="Consumer"/>
    <s v="United States"/>
    <s v="Phoenix"/>
    <s v="Arizona"/>
    <n v="85023"/>
    <s v="West"/>
    <x v="1147"/>
    <s v="Technology"/>
    <s v="Phones"/>
    <x v="1135"/>
    <x v="2096"/>
    <n v="5"/>
    <n v="0.2"/>
    <n v="211.49549999999999"/>
  </r>
  <r>
    <n v="2550"/>
    <s v="US-2015-128090"/>
    <x v="748"/>
    <d v="2015-08-22T00:00:00"/>
    <s v="Standard Class"/>
    <x v="622"/>
    <x v="622"/>
    <s v="Consumer"/>
    <s v="United States"/>
    <s v="Phoenix"/>
    <s v="Arizona"/>
    <n v="85023"/>
    <s v="West"/>
    <x v="1184"/>
    <s v="Office Supplies"/>
    <s v="Paper"/>
    <x v="1170"/>
    <x v="2097"/>
    <n v="8"/>
    <n v="0.2"/>
    <n v="105.6456"/>
  </r>
  <r>
    <n v="2551"/>
    <s v="US-2015-128090"/>
    <x v="748"/>
    <d v="2015-08-22T00:00:00"/>
    <s v="Standard Class"/>
    <x v="622"/>
    <x v="622"/>
    <s v="Consumer"/>
    <s v="United States"/>
    <s v="Phoenix"/>
    <s v="Arizona"/>
    <n v="85023"/>
    <s v="West"/>
    <x v="816"/>
    <s v="Office Supplies"/>
    <s v="Labels"/>
    <x v="812"/>
    <x v="1310"/>
    <n v="2"/>
    <n v="0.2"/>
    <n v="1.764"/>
  </r>
  <r>
    <n v="2552"/>
    <s v="CA-2017-101042"/>
    <x v="123"/>
    <d v="2017-11-23T00:00:00"/>
    <s v="Standard Class"/>
    <x v="455"/>
    <x v="455"/>
    <s v="Consumer"/>
    <s v="United States"/>
    <s v="Henderson"/>
    <s v="Kentucky"/>
    <n v="42420"/>
    <s v="South"/>
    <x v="1369"/>
    <s v="Furniture"/>
    <s v="Furnishings"/>
    <x v="1354"/>
    <x v="2098"/>
    <n v="6"/>
    <n v="0"/>
    <n v="213.68879999999999"/>
  </r>
  <r>
    <n v="2553"/>
    <s v="CA-2017-101042"/>
    <x v="123"/>
    <d v="2017-11-23T00:00:00"/>
    <s v="Standard Class"/>
    <x v="455"/>
    <x v="455"/>
    <s v="Consumer"/>
    <s v="United States"/>
    <s v="Henderson"/>
    <s v="Kentucky"/>
    <n v="42420"/>
    <s v="South"/>
    <x v="1045"/>
    <s v="Office Supplies"/>
    <s v="Binders"/>
    <x v="1034"/>
    <x v="2099"/>
    <n v="2"/>
    <n v="0"/>
    <n v="10.760400000000001"/>
  </r>
  <r>
    <n v="2554"/>
    <s v="CA-2016-155439"/>
    <x v="749"/>
    <d v="2016-09-18T00:00:00"/>
    <s v="Standard Class"/>
    <x v="43"/>
    <x v="43"/>
    <s v="Home Office"/>
    <s v="United States"/>
    <s v="Columbia"/>
    <s v="South Carolina"/>
    <n v="29203"/>
    <s v="South"/>
    <x v="815"/>
    <s v="Office Supplies"/>
    <s v="Paper"/>
    <x v="811"/>
    <x v="233"/>
    <n v="4"/>
    <n v="0"/>
    <n v="12.441599999999999"/>
  </r>
  <r>
    <n v="2555"/>
    <s v="CA-2016-118626"/>
    <x v="243"/>
    <d v="2016-08-20T00:00:00"/>
    <s v="Standard Class"/>
    <x v="547"/>
    <x v="547"/>
    <s v="Consumer"/>
    <s v="United States"/>
    <s v="Tallahassee"/>
    <s v="Florida"/>
    <n v="32303"/>
    <s v="South"/>
    <x v="1370"/>
    <s v="Technology"/>
    <s v="Phones"/>
    <x v="1355"/>
    <x v="2100"/>
    <n v="7"/>
    <n v="0.2"/>
    <n v="70.554400000000001"/>
  </r>
  <r>
    <n v="2556"/>
    <s v="CA-2015-111458"/>
    <x v="120"/>
    <d v="2015-09-30T00:00:00"/>
    <s v="Standard Class"/>
    <x v="58"/>
    <x v="58"/>
    <s v="Consumer"/>
    <s v="United States"/>
    <s v="New York City"/>
    <s v="New York"/>
    <n v="10035"/>
    <s v="East"/>
    <x v="1371"/>
    <s v="Technology"/>
    <s v="Accessories"/>
    <x v="1356"/>
    <x v="1406"/>
    <n v="2"/>
    <n v="0"/>
    <n v="12"/>
  </r>
  <r>
    <n v="2557"/>
    <s v="US-2016-126844"/>
    <x v="750"/>
    <d v="2016-10-14T00:00:00"/>
    <s v="Standard Class"/>
    <x v="308"/>
    <x v="308"/>
    <s v="Corporate"/>
    <s v="United States"/>
    <s v="Houston"/>
    <s v="Texas"/>
    <n v="77070"/>
    <s v="Central"/>
    <x v="1372"/>
    <s v="Furniture"/>
    <s v="Furnishings"/>
    <x v="1357"/>
    <x v="2101"/>
    <n v="8"/>
    <n v="0.6"/>
    <n v="-32.32"/>
  </r>
  <r>
    <n v="2558"/>
    <s v="US-2015-112508"/>
    <x v="539"/>
    <d v="2015-03-30T00:00:00"/>
    <s v="Standard Class"/>
    <x v="130"/>
    <x v="130"/>
    <s v="Corporate"/>
    <s v="United States"/>
    <s v="Coral Springs"/>
    <s v="Florida"/>
    <n v="33065"/>
    <s v="South"/>
    <x v="1298"/>
    <s v="Office Supplies"/>
    <s v="Appliances"/>
    <x v="1283"/>
    <x v="2102"/>
    <n v="2"/>
    <n v="0.2"/>
    <n v="0.52439999999999998"/>
  </r>
  <r>
    <n v="2559"/>
    <s v="CA-2015-147788"/>
    <x v="70"/>
    <d v="2015-06-04T00:00:00"/>
    <s v="Standard Class"/>
    <x v="612"/>
    <x v="612"/>
    <s v="Consumer"/>
    <s v="United States"/>
    <s v="Orem"/>
    <s v="Utah"/>
    <n v="84057"/>
    <s v="West"/>
    <x v="1373"/>
    <s v="Furniture"/>
    <s v="Bookcases"/>
    <x v="1358"/>
    <x v="2103"/>
    <n v="7"/>
    <n v="0"/>
    <n v="140.68600000000001"/>
  </r>
  <r>
    <n v="2560"/>
    <s v="CA-2015-147788"/>
    <x v="70"/>
    <d v="2015-06-04T00:00:00"/>
    <s v="Standard Class"/>
    <x v="612"/>
    <x v="612"/>
    <s v="Consumer"/>
    <s v="United States"/>
    <s v="Orem"/>
    <s v="Utah"/>
    <n v="84057"/>
    <s v="West"/>
    <x v="365"/>
    <s v="Office Supplies"/>
    <s v="Labels"/>
    <x v="365"/>
    <x v="2104"/>
    <n v="5"/>
    <n v="0"/>
    <n v="7.56"/>
  </r>
  <r>
    <n v="2561"/>
    <s v="CA-2015-147788"/>
    <x v="70"/>
    <d v="2015-06-04T00:00:00"/>
    <s v="Standard Class"/>
    <x v="612"/>
    <x v="612"/>
    <s v="Consumer"/>
    <s v="United States"/>
    <s v="Orem"/>
    <s v="Utah"/>
    <n v="84057"/>
    <s v="West"/>
    <x v="765"/>
    <s v="Office Supplies"/>
    <s v="Storage"/>
    <x v="764"/>
    <x v="2105"/>
    <n v="2"/>
    <n v="0"/>
    <n v="61.389000000000003"/>
  </r>
  <r>
    <n v="2562"/>
    <s v="CA-2015-144288"/>
    <x v="707"/>
    <d v="2015-12-31T00:00:00"/>
    <s v="Standard Class"/>
    <x v="93"/>
    <x v="93"/>
    <s v="Consumer"/>
    <s v="United States"/>
    <s v="Nashville"/>
    <s v="Tennessee"/>
    <n v="37211"/>
    <s v="South"/>
    <x v="1186"/>
    <s v="Office Supplies"/>
    <s v="Labels"/>
    <x v="1172"/>
    <x v="2106"/>
    <n v="4"/>
    <n v="0.2"/>
    <n v="3.3408000000000002"/>
  </r>
  <r>
    <n v="2563"/>
    <s v="CA-2015-144288"/>
    <x v="707"/>
    <d v="2015-12-31T00:00:00"/>
    <s v="Standard Class"/>
    <x v="93"/>
    <x v="93"/>
    <s v="Consumer"/>
    <s v="United States"/>
    <s v="Nashville"/>
    <s v="Tennessee"/>
    <n v="37211"/>
    <s v="South"/>
    <x v="1290"/>
    <s v="Office Supplies"/>
    <s v="Paper"/>
    <x v="1276"/>
    <x v="559"/>
    <n v="2"/>
    <n v="0.2"/>
    <n v="3.6288"/>
  </r>
  <r>
    <n v="2564"/>
    <s v="CA-2015-110632"/>
    <x v="751"/>
    <d v="2015-03-22T00:00:00"/>
    <s v="Second Class"/>
    <x v="403"/>
    <x v="403"/>
    <s v="Corporate"/>
    <s v="United States"/>
    <s v="New York City"/>
    <s v="New York"/>
    <n v="10009"/>
    <s v="East"/>
    <x v="1374"/>
    <s v="Technology"/>
    <s v="Accessories"/>
    <x v="1359"/>
    <x v="2107"/>
    <n v="1"/>
    <n v="0"/>
    <n v="2.7035999999999998"/>
  </r>
  <r>
    <n v="2565"/>
    <s v="CA-2015-110632"/>
    <x v="751"/>
    <d v="2015-03-22T00:00:00"/>
    <s v="Second Class"/>
    <x v="403"/>
    <x v="403"/>
    <s v="Corporate"/>
    <s v="United States"/>
    <s v="New York City"/>
    <s v="New York"/>
    <n v="10009"/>
    <s v="East"/>
    <x v="1036"/>
    <s v="Office Supplies"/>
    <s v="Storage"/>
    <x v="1026"/>
    <x v="2108"/>
    <n v="2"/>
    <n v="0"/>
    <n v="9.1313999999999993"/>
  </r>
  <r>
    <n v="2566"/>
    <s v="CA-2017-109589"/>
    <x v="202"/>
    <d v="2017-12-24T00:00:00"/>
    <s v="First Class"/>
    <x v="631"/>
    <x v="631"/>
    <s v="Consumer"/>
    <s v="United States"/>
    <s v="Bowling Green"/>
    <s v="Kentucky"/>
    <n v="42104"/>
    <s v="South"/>
    <x v="936"/>
    <s v="Technology"/>
    <s v="Accessories"/>
    <x v="929"/>
    <x v="2109"/>
    <n v="4"/>
    <n v="0"/>
    <n v="27.69"/>
  </r>
  <r>
    <n v="2567"/>
    <s v="CA-2017-123967"/>
    <x v="752"/>
    <d v="2017-11-03T00:00:00"/>
    <s v="Second Class"/>
    <x v="227"/>
    <x v="227"/>
    <s v="Consumer"/>
    <s v="United States"/>
    <s v="Bellingham"/>
    <s v="Washington"/>
    <n v="98226"/>
    <s v="West"/>
    <x v="1375"/>
    <s v="Office Supplies"/>
    <s v="Binders"/>
    <x v="1360"/>
    <x v="1415"/>
    <n v="5"/>
    <n v="0.2"/>
    <n v="7.85"/>
  </r>
  <r>
    <n v="2568"/>
    <s v="CA-2017-123967"/>
    <x v="752"/>
    <d v="2017-11-03T00:00:00"/>
    <s v="Second Class"/>
    <x v="227"/>
    <x v="227"/>
    <s v="Consumer"/>
    <s v="United States"/>
    <s v="Bellingham"/>
    <s v="Washington"/>
    <n v="98226"/>
    <s v="West"/>
    <x v="1234"/>
    <s v="Furniture"/>
    <s v="Tables"/>
    <x v="1217"/>
    <x v="2110"/>
    <n v="9"/>
    <n v="0"/>
    <n v="239.9058"/>
  </r>
  <r>
    <n v="2569"/>
    <s v="CA-2017-148929"/>
    <x v="210"/>
    <d v="2017-09-11T00:00:00"/>
    <s v="Standard Class"/>
    <x v="407"/>
    <x v="407"/>
    <s v="Corporate"/>
    <s v="United States"/>
    <s v="New York City"/>
    <s v="New York"/>
    <n v="10011"/>
    <s v="East"/>
    <x v="42"/>
    <s v="Office Supplies"/>
    <s v="Storage"/>
    <x v="42"/>
    <x v="2111"/>
    <n v="8"/>
    <n v="0"/>
    <n v="133.86240000000001"/>
  </r>
  <r>
    <n v="2570"/>
    <s v="CA-2017-134404"/>
    <x v="753"/>
    <d v="2017-12-27T00:00:00"/>
    <s v="Same Day"/>
    <x v="112"/>
    <x v="112"/>
    <s v="Corporate"/>
    <s v="United States"/>
    <s v="Newark"/>
    <s v="Ohio"/>
    <n v="43055"/>
    <s v="East"/>
    <x v="819"/>
    <s v="Technology"/>
    <s v="Phones"/>
    <x v="815"/>
    <x v="2112"/>
    <n v="2"/>
    <n v="0.4"/>
    <n v="-35.617400000000004"/>
  </r>
  <r>
    <n v="2571"/>
    <s v="CA-2017-134404"/>
    <x v="753"/>
    <d v="2017-12-27T00:00:00"/>
    <s v="Same Day"/>
    <x v="112"/>
    <x v="112"/>
    <s v="Corporate"/>
    <s v="United States"/>
    <s v="Newark"/>
    <s v="Ohio"/>
    <n v="43055"/>
    <s v="East"/>
    <x v="154"/>
    <s v="Office Supplies"/>
    <s v="Art"/>
    <x v="155"/>
    <x v="2113"/>
    <n v="4"/>
    <n v="0.2"/>
    <n v="3.6432000000000002"/>
  </r>
  <r>
    <n v="2572"/>
    <s v="CA-2017-109778"/>
    <x v="11"/>
    <d v="2017-07-21T00:00:00"/>
    <s v="Standard Class"/>
    <x v="91"/>
    <x v="91"/>
    <s v="Home Office"/>
    <s v="United States"/>
    <s v="Woodstock"/>
    <s v="Illinois"/>
    <n v="60098"/>
    <s v="Central"/>
    <x v="853"/>
    <s v="Office Supplies"/>
    <s v="Art"/>
    <x v="846"/>
    <x v="2114"/>
    <n v="2"/>
    <n v="0.2"/>
    <n v="0.91"/>
  </r>
  <r>
    <n v="2573"/>
    <s v="CA-2016-155845"/>
    <x v="399"/>
    <d v="2016-08-15T00:00:00"/>
    <s v="Second Class"/>
    <x v="632"/>
    <x v="632"/>
    <s v="Consumer"/>
    <s v="United States"/>
    <s v="Carrollton"/>
    <s v="Texas"/>
    <n v="75007"/>
    <s v="Central"/>
    <x v="1287"/>
    <s v="Technology"/>
    <s v="Accessories"/>
    <x v="1273"/>
    <x v="2115"/>
    <n v="7"/>
    <n v="0.2"/>
    <n v="52.497900000000001"/>
  </r>
  <r>
    <n v="2574"/>
    <s v="CA-2017-145128"/>
    <x v="362"/>
    <d v="2017-07-14T00:00:00"/>
    <s v="Standard Class"/>
    <x v="598"/>
    <x v="598"/>
    <s v="Home Office"/>
    <s v="United States"/>
    <s v="Lafayette"/>
    <s v="Indiana"/>
    <n v="47905"/>
    <s v="Central"/>
    <x v="793"/>
    <s v="Furniture"/>
    <s v="Furnishings"/>
    <x v="791"/>
    <x v="1862"/>
    <n v="5"/>
    <n v="0"/>
    <n v="31.587"/>
  </r>
  <r>
    <n v="2575"/>
    <s v="CA-2014-129091"/>
    <x v="754"/>
    <d v="2014-11-27T00:00:00"/>
    <s v="Standard Class"/>
    <x v="19"/>
    <x v="19"/>
    <s v="Corporate"/>
    <s v="United States"/>
    <s v="Columbus"/>
    <s v="Georgia"/>
    <n v="31907"/>
    <s v="South"/>
    <x v="897"/>
    <s v="Office Supplies"/>
    <s v="Envelopes"/>
    <x v="890"/>
    <x v="2116"/>
    <n v="3"/>
    <n v="0"/>
    <n v="7.9527000000000001"/>
  </r>
  <r>
    <n v="2576"/>
    <s v="CA-2014-129091"/>
    <x v="754"/>
    <d v="2014-11-27T00:00:00"/>
    <s v="Standard Class"/>
    <x v="19"/>
    <x v="19"/>
    <s v="Corporate"/>
    <s v="United States"/>
    <s v="Columbus"/>
    <s v="Georgia"/>
    <n v="31907"/>
    <s v="South"/>
    <x v="669"/>
    <s v="Office Supplies"/>
    <s v="Binders"/>
    <x v="669"/>
    <x v="2117"/>
    <n v="5"/>
    <n v="0"/>
    <n v="156.751"/>
  </r>
  <r>
    <n v="2577"/>
    <s v="CA-2014-129091"/>
    <x v="754"/>
    <d v="2014-11-27T00:00:00"/>
    <s v="Standard Class"/>
    <x v="19"/>
    <x v="19"/>
    <s v="Corporate"/>
    <s v="United States"/>
    <s v="Columbus"/>
    <s v="Georgia"/>
    <n v="31907"/>
    <s v="South"/>
    <x v="152"/>
    <s v="Office Supplies"/>
    <s v="Envelopes"/>
    <x v="153"/>
    <x v="710"/>
    <n v="2"/>
    <n v="0"/>
    <n v="5.3391999999999999"/>
  </r>
  <r>
    <n v="2578"/>
    <s v="CA-2014-129091"/>
    <x v="754"/>
    <d v="2014-11-27T00:00:00"/>
    <s v="Standard Class"/>
    <x v="19"/>
    <x v="19"/>
    <s v="Corporate"/>
    <s v="United States"/>
    <s v="Columbus"/>
    <s v="Georgia"/>
    <n v="31907"/>
    <s v="South"/>
    <x v="1376"/>
    <s v="Office Supplies"/>
    <s v="Appliances"/>
    <x v="1361"/>
    <x v="2118"/>
    <n v="3"/>
    <n v="0"/>
    <n v="290.30160000000001"/>
  </r>
  <r>
    <n v="2579"/>
    <s v="US-2014-155502"/>
    <x v="755"/>
    <d v="2014-01-31T00:00:00"/>
    <s v="Standard Class"/>
    <x v="174"/>
    <x v="174"/>
    <s v="Home Office"/>
    <s v="United States"/>
    <s v="Alexandria"/>
    <s v="Virginia"/>
    <n v="22304"/>
    <s v="South"/>
    <x v="1377"/>
    <s v="Furniture"/>
    <s v="Furnishings"/>
    <x v="1362"/>
    <x v="2119"/>
    <n v="3"/>
    <n v="0"/>
    <n v="30.7818"/>
  </r>
  <r>
    <n v="2580"/>
    <s v="US-2014-155502"/>
    <x v="755"/>
    <d v="2014-01-31T00:00:00"/>
    <s v="Standard Class"/>
    <x v="174"/>
    <x v="174"/>
    <s v="Home Office"/>
    <s v="United States"/>
    <s v="Alexandria"/>
    <s v="Virginia"/>
    <n v="22304"/>
    <s v="South"/>
    <x v="854"/>
    <s v="Office Supplies"/>
    <s v="Storage"/>
    <x v="847"/>
    <x v="2120"/>
    <n v="8"/>
    <n v="0"/>
    <n v="0"/>
  </r>
  <r>
    <n v="2581"/>
    <s v="US-2014-155502"/>
    <x v="755"/>
    <d v="2014-01-31T00:00:00"/>
    <s v="Standard Class"/>
    <x v="174"/>
    <x v="174"/>
    <s v="Home Office"/>
    <s v="United States"/>
    <s v="Alexandria"/>
    <s v="Virginia"/>
    <n v="22304"/>
    <s v="South"/>
    <x v="934"/>
    <s v="Office Supplies"/>
    <s v="Paper"/>
    <x v="927"/>
    <x v="537"/>
    <n v="3"/>
    <n v="0"/>
    <n v="9.3312000000000008"/>
  </r>
  <r>
    <n v="2582"/>
    <s v="US-2014-155502"/>
    <x v="755"/>
    <d v="2014-01-31T00:00:00"/>
    <s v="Standard Class"/>
    <x v="174"/>
    <x v="174"/>
    <s v="Home Office"/>
    <s v="United States"/>
    <s v="Alexandria"/>
    <s v="Virginia"/>
    <n v="22304"/>
    <s v="South"/>
    <x v="1305"/>
    <s v="Office Supplies"/>
    <s v="Paper"/>
    <x v="1290"/>
    <x v="1438"/>
    <n v="2"/>
    <n v="0"/>
    <n v="8.34"/>
  </r>
  <r>
    <n v="2583"/>
    <s v="US-2014-155502"/>
    <x v="755"/>
    <d v="2014-01-31T00:00:00"/>
    <s v="Standard Class"/>
    <x v="174"/>
    <x v="174"/>
    <s v="Home Office"/>
    <s v="United States"/>
    <s v="Alexandria"/>
    <s v="Virginia"/>
    <n v="22304"/>
    <s v="South"/>
    <x v="1378"/>
    <s v="Technology"/>
    <s v="Phones"/>
    <x v="1363"/>
    <x v="2121"/>
    <n v="13"/>
    <n v="0"/>
    <n v="0"/>
  </r>
  <r>
    <n v="2584"/>
    <s v="US-2014-155502"/>
    <x v="755"/>
    <d v="2014-01-31T00:00:00"/>
    <s v="Standard Class"/>
    <x v="174"/>
    <x v="174"/>
    <s v="Home Office"/>
    <s v="United States"/>
    <s v="Alexandria"/>
    <s v="Virginia"/>
    <n v="22304"/>
    <s v="South"/>
    <x v="1379"/>
    <s v="Furniture"/>
    <s v="Furnishings"/>
    <x v="1364"/>
    <x v="2122"/>
    <n v="3"/>
    <n v="0"/>
    <n v="4.4711999999999996"/>
  </r>
  <r>
    <n v="2585"/>
    <s v="US-2014-155502"/>
    <x v="755"/>
    <d v="2014-01-31T00:00:00"/>
    <s v="Standard Class"/>
    <x v="174"/>
    <x v="174"/>
    <s v="Home Office"/>
    <s v="United States"/>
    <s v="Alexandria"/>
    <s v="Virginia"/>
    <n v="22304"/>
    <s v="South"/>
    <x v="539"/>
    <s v="Technology"/>
    <s v="Phones"/>
    <x v="539"/>
    <x v="2123"/>
    <n v="2"/>
    <n v="0"/>
    <n v="52.634399999999999"/>
  </r>
  <r>
    <n v="2586"/>
    <s v="CA-2015-121041"/>
    <x v="502"/>
    <d v="2015-11-10T00:00:00"/>
    <s v="Standard Class"/>
    <x v="294"/>
    <x v="294"/>
    <s v="Corporate"/>
    <s v="United States"/>
    <s v="Haltom City"/>
    <s v="Texas"/>
    <n v="76117"/>
    <s v="Central"/>
    <x v="318"/>
    <s v="Office Supplies"/>
    <s v="Envelopes"/>
    <x v="318"/>
    <x v="2124"/>
    <n v="2"/>
    <n v="0.2"/>
    <n v="2.1476000000000002"/>
  </r>
  <r>
    <n v="2587"/>
    <s v="CA-2017-131695"/>
    <x v="160"/>
    <d v="2017-07-06T00:00:00"/>
    <s v="Standard Class"/>
    <x v="267"/>
    <x v="267"/>
    <s v="Consumer"/>
    <s v="United States"/>
    <s v="New York City"/>
    <s v="New York"/>
    <n v="10024"/>
    <s v="East"/>
    <x v="841"/>
    <s v="Office Supplies"/>
    <s v="Storage"/>
    <x v="835"/>
    <x v="2125"/>
    <n v="7"/>
    <n v="0"/>
    <n v="67.113900000000001"/>
  </r>
  <r>
    <n v="2588"/>
    <s v="CA-2017-131695"/>
    <x v="160"/>
    <d v="2017-07-06T00:00:00"/>
    <s v="Standard Class"/>
    <x v="267"/>
    <x v="267"/>
    <s v="Consumer"/>
    <s v="United States"/>
    <s v="New York City"/>
    <s v="New York"/>
    <n v="10024"/>
    <s v="East"/>
    <x v="1380"/>
    <s v="Furniture"/>
    <s v="Furnishings"/>
    <x v="1365"/>
    <x v="743"/>
    <n v="1"/>
    <n v="0"/>
    <n v="9.7812000000000001"/>
  </r>
  <r>
    <n v="2589"/>
    <s v="CA-2016-137729"/>
    <x v="465"/>
    <d v="2016-05-09T00:00:00"/>
    <s v="Standard Class"/>
    <x v="593"/>
    <x v="593"/>
    <s v="Home Office"/>
    <s v="United States"/>
    <s v="Los Angeles"/>
    <s v="California"/>
    <n v="90004"/>
    <s v="West"/>
    <x v="1198"/>
    <s v="Office Supplies"/>
    <s v="Storage"/>
    <x v="1183"/>
    <x v="156"/>
    <n v="1"/>
    <n v="0"/>
    <n v="1.0165999999999999"/>
  </r>
  <r>
    <n v="2590"/>
    <s v="CA-2016-137729"/>
    <x v="465"/>
    <d v="2016-05-09T00:00:00"/>
    <s v="Standard Class"/>
    <x v="593"/>
    <x v="593"/>
    <s v="Home Office"/>
    <s v="United States"/>
    <s v="Los Angeles"/>
    <s v="California"/>
    <n v="90004"/>
    <s v="West"/>
    <x v="239"/>
    <s v="Technology"/>
    <s v="Phones"/>
    <x v="240"/>
    <x v="2126"/>
    <n v="3"/>
    <n v="0.2"/>
    <n v="21.5397"/>
  </r>
  <r>
    <n v="2591"/>
    <s v="US-2016-115455"/>
    <x v="162"/>
    <d v="2016-09-14T00:00:00"/>
    <s v="Standard Class"/>
    <x v="339"/>
    <x v="339"/>
    <s v="Consumer"/>
    <s v="United States"/>
    <s v="Wheeling"/>
    <s v="Illinois"/>
    <n v="60090"/>
    <s v="Central"/>
    <x v="1381"/>
    <s v="Furniture"/>
    <s v="Furnishings"/>
    <x v="1366"/>
    <x v="2127"/>
    <n v="2"/>
    <n v="0.6"/>
    <n v="-7.7747999999999999"/>
  </r>
  <r>
    <n v="2592"/>
    <s v="US-2016-115455"/>
    <x v="162"/>
    <d v="2016-09-14T00:00:00"/>
    <s v="Standard Class"/>
    <x v="339"/>
    <x v="339"/>
    <s v="Consumer"/>
    <s v="United States"/>
    <s v="Wheeling"/>
    <s v="Illinois"/>
    <n v="60090"/>
    <s v="Central"/>
    <x v="1382"/>
    <s v="Furniture"/>
    <s v="Tables"/>
    <x v="1367"/>
    <x v="2128"/>
    <n v="3"/>
    <n v="0.5"/>
    <n v="-300.73500000000001"/>
  </r>
  <r>
    <n v="2593"/>
    <s v="CA-2017-128300"/>
    <x v="221"/>
    <d v="2017-11-26T00:00:00"/>
    <s v="Second Class"/>
    <x v="276"/>
    <x v="276"/>
    <s v="Corporate"/>
    <s v="United States"/>
    <s v="Summerville"/>
    <s v="South Carolina"/>
    <n v="29483"/>
    <s v="South"/>
    <x v="1255"/>
    <s v="Technology"/>
    <s v="Phones"/>
    <x v="1239"/>
    <x v="2129"/>
    <n v="2"/>
    <n v="0"/>
    <n v="39.549999999999997"/>
  </r>
  <r>
    <n v="2594"/>
    <s v="CA-2017-128300"/>
    <x v="221"/>
    <d v="2017-11-26T00:00:00"/>
    <s v="Second Class"/>
    <x v="276"/>
    <x v="276"/>
    <s v="Corporate"/>
    <s v="United States"/>
    <s v="Summerville"/>
    <s v="South Carolina"/>
    <n v="29483"/>
    <s v="South"/>
    <x v="800"/>
    <s v="Office Supplies"/>
    <s v="Binders"/>
    <x v="798"/>
    <x v="2130"/>
    <n v="8"/>
    <n v="0"/>
    <n v="157.36320000000001"/>
  </r>
  <r>
    <n v="2595"/>
    <s v="CA-2017-149048"/>
    <x v="726"/>
    <d v="2017-05-17T00:00:00"/>
    <s v="Standard Class"/>
    <x v="312"/>
    <x v="312"/>
    <s v="Corporate"/>
    <s v="United States"/>
    <s v="Columbus"/>
    <s v="Indiana"/>
    <n v="47201"/>
    <s v="Central"/>
    <x v="231"/>
    <s v="Office Supplies"/>
    <s v="Envelopes"/>
    <x v="232"/>
    <x v="2131"/>
    <n v="2"/>
    <n v="0"/>
    <n v="81.432000000000002"/>
  </r>
  <r>
    <n v="2596"/>
    <s v="CA-2017-149048"/>
    <x v="726"/>
    <d v="2017-05-17T00:00:00"/>
    <s v="Standard Class"/>
    <x v="312"/>
    <x v="312"/>
    <s v="Corporate"/>
    <s v="United States"/>
    <s v="Columbus"/>
    <s v="Indiana"/>
    <n v="47201"/>
    <s v="Central"/>
    <x v="569"/>
    <s v="Office Supplies"/>
    <s v="Binders"/>
    <x v="569"/>
    <x v="2132"/>
    <n v="3"/>
    <n v="0"/>
    <n v="411.73649999999998"/>
  </r>
  <r>
    <n v="2597"/>
    <s v="CA-2017-149048"/>
    <x v="726"/>
    <d v="2017-05-17T00:00:00"/>
    <s v="Standard Class"/>
    <x v="312"/>
    <x v="312"/>
    <s v="Corporate"/>
    <s v="United States"/>
    <s v="Columbus"/>
    <s v="Indiana"/>
    <n v="47201"/>
    <s v="Central"/>
    <x v="966"/>
    <s v="Technology"/>
    <s v="Phones"/>
    <x v="1368"/>
    <x v="2133"/>
    <n v="3"/>
    <n v="0"/>
    <n v="158.75190000000001"/>
  </r>
  <r>
    <n v="2598"/>
    <s v="CA-2017-149048"/>
    <x v="726"/>
    <d v="2017-05-17T00:00:00"/>
    <s v="Standard Class"/>
    <x v="312"/>
    <x v="312"/>
    <s v="Corporate"/>
    <s v="United States"/>
    <s v="Columbus"/>
    <s v="Indiana"/>
    <n v="47201"/>
    <s v="Central"/>
    <x v="1244"/>
    <s v="Office Supplies"/>
    <s v="Storage"/>
    <x v="1227"/>
    <x v="2134"/>
    <n v="2"/>
    <n v="0"/>
    <n v="95.461200000000005"/>
  </r>
  <r>
    <n v="2599"/>
    <s v="CA-2017-149048"/>
    <x v="726"/>
    <d v="2017-05-17T00:00:00"/>
    <s v="Standard Class"/>
    <x v="312"/>
    <x v="312"/>
    <s v="Corporate"/>
    <s v="United States"/>
    <s v="Columbus"/>
    <s v="Indiana"/>
    <n v="47201"/>
    <s v="Central"/>
    <x v="1383"/>
    <s v="Office Supplies"/>
    <s v="Paper"/>
    <x v="1369"/>
    <x v="1801"/>
    <n v="3"/>
    <n v="0"/>
    <n v="7.3205999999999998"/>
  </r>
  <r>
    <n v="2600"/>
    <s v="CA-2017-108553"/>
    <x v="756"/>
    <d v="2017-04-29T00:00:00"/>
    <s v="Standard Class"/>
    <x v="85"/>
    <x v="85"/>
    <s v="Consumer"/>
    <s v="United States"/>
    <s v="New York City"/>
    <s v="New York"/>
    <n v="10024"/>
    <s v="East"/>
    <x v="1306"/>
    <s v="Office Supplies"/>
    <s v="Appliances"/>
    <x v="1291"/>
    <x v="2135"/>
    <n v="2"/>
    <n v="0"/>
    <n v="35.3626"/>
  </r>
  <r>
    <n v="2601"/>
    <s v="CA-2017-108553"/>
    <x v="756"/>
    <d v="2017-04-29T00:00:00"/>
    <s v="Standard Class"/>
    <x v="85"/>
    <x v="85"/>
    <s v="Consumer"/>
    <s v="United States"/>
    <s v="New York City"/>
    <s v="New York"/>
    <n v="10024"/>
    <s v="East"/>
    <x v="354"/>
    <s v="Office Supplies"/>
    <s v="Supplies"/>
    <x v="354"/>
    <x v="2136"/>
    <n v="7"/>
    <n v="0"/>
    <n v="36.813000000000002"/>
  </r>
  <r>
    <n v="2602"/>
    <s v="CA-2016-165848"/>
    <x v="30"/>
    <d v="2016-06-04T00:00:00"/>
    <s v="Same Day"/>
    <x v="633"/>
    <x v="633"/>
    <s v="Consumer"/>
    <s v="United States"/>
    <s v="New York City"/>
    <s v="New York"/>
    <n v="10035"/>
    <s v="East"/>
    <x v="811"/>
    <s v="Office Supplies"/>
    <s v="Paper"/>
    <x v="33"/>
    <x v="1801"/>
    <n v="3"/>
    <n v="0"/>
    <n v="7.0217999999999998"/>
  </r>
  <r>
    <n v="2603"/>
    <s v="CA-2016-165848"/>
    <x v="30"/>
    <d v="2016-06-04T00:00:00"/>
    <s v="Same Day"/>
    <x v="633"/>
    <x v="633"/>
    <s v="Consumer"/>
    <s v="United States"/>
    <s v="New York City"/>
    <s v="New York"/>
    <n v="10035"/>
    <s v="East"/>
    <x v="1384"/>
    <s v="Technology"/>
    <s v="Machines"/>
    <x v="1370"/>
    <x v="2137"/>
    <n v="3"/>
    <n v="0"/>
    <n v="364.45949999999999"/>
  </r>
  <r>
    <n v="2604"/>
    <s v="CA-2016-165848"/>
    <x v="30"/>
    <d v="2016-06-04T00:00:00"/>
    <s v="Same Day"/>
    <x v="633"/>
    <x v="633"/>
    <s v="Consumer"/>
    <s v="United States"/>
    <s v="New York City"/>
    <s v="New York"/>
    <n v="10035"/>
    <s v="East"/>
    <x v="1057"/>
    <s v="Furniture"/>
    <s v="Bookcases"/>
    <x v="1046"/>
    <x v="2138"/>
    <n v="1"/>
    <n v="0.2"/>
    <n v="5.1294000000000004"/>
  </r>
  <r>
    <n v="2605"/>
    <s v="CA-2016-165848"/>
    <x v="30"/>
    <d v="2016-06-04T00:00:00"/>
    <s v="Same Day"/>
    <x v="633"/>
    <x v="633"/>
    <s v="Consumer"/>
    <s v="United States"/>
    <s v="New York City"/>
    <s v="New York"/>
    <n v="10035"/>
    <s v="East"/>
    <x v="677"/>
    <s v="Furniture"/>
    <s v="Furnishings"/>
    <x v="677"/>
    <x v="2139"/>
    <n v="4"/>
    <n v="0"/>
    <n v="20.780799999999999"/>
  </r>
  <r>
    <n v="2606"/>
    <s v="CA-2014-112718"/>
    <x v="757"/>
    <d v="2014-12-21T00:00:00"/>
    <s v="Standard Class"/>
    <x v="634"/>
    <x v="634"/>
    <s v="Corporate"/>
    <s v="United States"/>
    <s v="Jacksonville"/>
    <s v="Florida"/>
    <n v="32216"/>
    <s v="South"/>
    <x v="1065"/>
    <s v="Office Supplies"/>
    <s v="Binders"/>
    <x v="1054"/>
    <x v="2140"/>
    <n v="1"/>
    <n v="0.7"/>
    <n v="-0.85580000000000001"/>
  </r>
  <r>
    <n v="2607"/>
    <s v="CA-2016-154053"/>
    <x v="758"/>
    <d v="2016-03-10T00:00:00"/>
    <s v="Standard Class"/>
    <x v="450"/>
    <x v="450"/>
    <s v="Home Office"/>
    <s v="United States"/>
    <s v="San Diego"/>
    <s v="California"/>
    <n v="92024"/>
    <s v="West"/>
    <x v="1385"/>
    <s v="Office Supplies"/>
    <s v="Art"/>
    <x v="1371"/>
    <x v="2141"/>
    <n v="1"/>
    <n v="0"/>
    <n v="4.9271000000000003"/>
  </r>
  <r>
    <n v="2608"/>
    <s v="CA-2014-127446"/>
    <x v="641"/>
    <d v="2014-11-30T00:00:00"/>
    <s v="Standard Class"/>
    <x v="565"/>
    <x v="565"/>
    <s v="Corporate"/>
    <s v="United States"/>
    <s v="Arlington"/>
    <s v="Texas"/>
    <n v="76017"/>
    <s v="Central"/>
    <x v="1386"/>
    <s v="Technology"/>
    <s v="Accessories"/>
    <x v="1372"/>
    <x v="1063"/>
    <n v="3"/>
    <n v="0.2"/>
    <n v="0"/>
  </r>
  <r>
    <n v="2609"/>
    <s v="CA-2014-127446"/>
    <x v="641"/>
    <d v="2014-11-30T00:00:00"/>
    <s v="Standard Class"/>
    <x v="565"/>
    <x v="565"/>
    <s v="Corporate"/>
    <s v="United States"/>
    <s v="Arlington"/>
    <s v="Texas"/>
    <n v="76017"/>
    <s v="Central"/>
    <x v="395"/>
    <s v="Office Supplies"/>
    <s v="Labels"/>
    <x v="396"/>
    <x v="2142"/>
    <n v="1"/>
    <n v="0.2"/>
    <n v="0.88200000000000001"/>
  </r>
  <r>
    <n v="2610"/>
    <s v="CA-2014-127446"/>
    <x v="641"/>
    <d v="2014-11-30T00:00:00"/>
    <s v="Standard Class"/>
    <x v="565"/>
    <x v="565"/>
    <s v="Corporate"/>
    <s v="United States"/>
    <s v="Arlington"/>
    <s v="Texas"/>
    <n v="76017"/>
    <s v="Central"/>
    <x v="3"/>
    <s v="Furniture"/>
    <s v="Tables"/>
    <x v="3"/>
    <x v="2143"/>
    <n v="5"/>
    <n v="0.3"/>
    <n v="-121.87350000000001"/>
  </r>
  <r>
    <n v="2611"/>
    <s v="CA-2014-127446"/>
    <x v="641"/>
    <d v="2014-11-30T00:00:00"/>
    <s v="Standard Class"/>
    <x v="565"/>
    <x v="565"/>
    <s v="Corporate"/>
    <s v="United States"/>
    <s v="Arlington"/>
    <s v="Texas"/>
    <n v="76017"/>
    <s v="Central"/>
    <x v="1238"/>
    <s v="Office Supplies"/>
    <s v="Labels"/>
    <x v="1221"/>
    <x v="2144"/>
    <n v="2"/>
    <n v="0.2"/>
    <n v="1.9925999999999999"/>
  </r>
  <r>
    <n v="2612"/>
    <s v="CA-2014-127446"/>
    <x v="641"/>
    <d v="2014-11-30T00:00:00"/>
    <s v="Standard Class"/>
    <x v="565"/>
    <x v="565"/>
    <s v="Corporate"/>
    <s v="United States"/>
    <s v="Arlington"/>
    <s v="Texas"/>
    <n v="76017"/>
    <s v="Central"/>
    <x v="783"/>
    <s v="Office Supplies"/>
    <s v="Paper"/>
    <x v="782"/>
    <x v="929"/>
    <n v="3"/>
    <n v="0.2"/>
    <n v="5.1012000000000004"/>
  </r>
  <r>
    <n v="2613"/>
    <s v="CA-2014-127446"/>
    <x v="641"/>
    <d v="2014-11-30T00:00:00"/>
    <s v="Standard Class"/>
    <x v="565"/>
    <x v="565"/>
    <s v="Corporate"/>
    <s v="United States"/>
    <s v="Arlington"/>
    <s v="Texas"/>
    <n v="76017"/>
    <s v="Central"/>
    <x v="534"/>
    <s v="Furniture"/>
    <s v="Furnishings"/>
    <x v="534"/>
    <x v="855"/>
    <n v="3"/>
    <n v="0.6"/>
    <n v="-3.9624000000000001"/>
  </r>
  <r>
    <n v="2614"/>
    <s v="CA-2016-137204"/>
    <x v="236"/>
    <d v="2016-05-05T00:00:00"/>
    <s v="Standard Class"/>
    <x v="635"/>
    <x v="635"/>
    <s v="Corporate"/>
    <s v="United States"/>
    <s v="Los Angeles"/>
    <s v="California"/>
    <n v="90045"/>
    <s v="West"/>
    <x v="792"/>
    <s v="Furniture"/>
    <s v="Chairs"/>
    <x v="790"/>
    <x v="1501"/>
    <n v="2"/>
    <n v="0.2"/>
    <n v="2.5979999999999999"/>
  </r>
  <r>
    <n v="2615"/>
    <s v="CA-2014-147298"/>
    <x v="759"/>
    <d v="2014-05-03T00:00:00"/>
    <s v="Standard Class"/>
    <x v="636"/>
    <x v="636"/>
    <s v="Corporate"/>
    <s v="United States"/>
    <s v="Los Angeles"/>
    <s v="California"/>
    <n v="90049"/>
    <s v="West"/>
    <x v="370"/>
    <s v="Furniture"/>
    <s v="Chairs"/>
    <x v="371"/>
    <x v="2145"/>
    <n v="3"/>
    <n v="0.2"/>
    <n v="23.027999999999999"/>
  </r>
  <r>
    <n v="2616"/>
    <s v="CA-2014-147298"/>
    <x v="759"/>
    <d v="2014-05-03T00:00:00"/>
    <s v="Standard Class"/>
    <x v="636"/>
    <x v="636"/>
    <s v="Corporate"/>
    <s v="United States"/>
    <s v="Los Angeles"/>
    <s v="California"/>
    <n v="90049"/>
    <s v="West"/>
    <x v="31"/>
    <s v="Office Supplies"/>
    <s v="Binders"/>
    <x v="31"/>
    <x v="2146"/>
    <n v="6"/>
    <n v="0.2"/>
    <n v="5.7149999999999999"/>
  </r>
  <r>
    <n v="2617"/>
    <s v="CA-2017-147942"/>
    <x v="719"/>
    <d v="2017-04-05T00:00:00"/>
    <s v="Standard Class"/>
    <x v="333"/>
    <x v="333"/>
    <s v="Consumer"/>
    <s v="United States"/>
    <s v="San Francisco"/>
    <s v="California"/>
    <n v="94110"/>
    <s v="West"/>
    <x v="1387"/>
    <s v="Office Supplies"/>
    <s v="Labels"/>
    <x v="1373"/>
    <x v="396"/>
    <n v="2"/>
    <n v="0"/>
    <n v="2.7166000000000001"/>
  </r>
  <r>
    <n v="2618"/>
    <s v="CA-2017-147942"/>
    <x v="719"/>
    <d v="2017-04-05T00:00:00"/>
    <s v="Standard Class"/>
    <x v="333"/>
    <x v="333"/>
    <s v="Consumer"/>
    <s v="United States"/>
    <s v="San Francisco"/>
    <s v="California"/>
    <n v="94110"/>
    <s v="West"/>
    <x v="673"/>
    <s v="Office Supplies"/>
    <s v="Binders"/>
    <x v="673"/>
    <x v="2147"/>
    <n v="13"/>
    <n v="0.2"/>
    <n v="38.024999999999999"/>
  </r>
  <r>
    <n v="2619"/>
    <s v="CA-2017-115931"/>
    <x v="66"/>
    <d v="2017-12-26T00:00:00"/>
    <s v="Standard Class"/>
    <x v="487"/>
    <x v="487"/>
    <s v="Corporate"/>
    <s v="United States"/>
    <s v="Carlsbad"/>
    <s v="New Mexico"/>
    <n v="88220"/>
    <s v="West"/>
    <x v="381"/>
    <s v="Office Supplies"/>
    <s v="Art"/>
    <x v="382"/>
    <x v="2148"/>
    <n v="3"/>
    <n v="0"/>
    <n v="1.0842000000000001"/>
  </r>
  <r>
    <n v="2620"/>
    <s v="CA-2017-115931"/>
    <x v="66"/>
    <d v="2017-12-26T00:00:00"/>
    <s v="Standard Class"/>
    <x v="487"/>
    <x v="487"/>
    <s v="Corporate"/>
    <s v="United States"/>
    <s v="Carlsbad"/>
    <s v="New Mexico"/>
    <n v="88220"/>
    <s v="West"/>
    <x v="1020"/>
    <s v="Technology"/>
    <s v="Phones"/>
    <x v="1011"/>
    <x v="2149"/>
    <n v="4"/>
    <n v="0.2"/>
    <n v="6.7039999999999997"/>
  </r>
  <r>
    <n v="2621"/>
    <s v="CA-2017-115931"/>
    <x v="66"/>
    <d v="2017-12-26T00:00:00"/>
    <s v="Standard Class"/>
    <x v="487"/>
    <x v="487"/>
    <s v="Corporate"/>
    <s v="United States"/>
    <s v="Carlsbad"/>
    <s v="New Mexico"/>
    <n v="88220"/>
    <s v="West"/>
    <x v="253"/>
    <s v="Office Supplies"/>
    <s v="Storage"/>
    <x v="254"/>
    <x v="2150"/>
    <n v="3"/>
    <n v="0"/>
    <n v="10.4496"/>
  </r>
  <r>
    <n v="2622"/>
    <s v="CA-2017-115931"/>
    <x v="66"/>
    <d v="2017-12-26T00:00:00"/>
    <s v="Standard Class"/>
    <x v="487"/>
    <x v="487"/>
    <s v="Corporate"/>
    <s v="United States"/>
    <s v="Carlsbad"/>
    <s v="New Mexico"/>
    <n v="88220"/>
    <s v="West"/>
    <x v="932"/>
    <s v="Office Supplies"/>
    <s v="Labels"/>
    <x v="925"/>
    <x v="1753"/>
    <n v="5"/>
    <n v="0"/>
    <n v="8.6715"/>
  </r>
  <r>
    <n v="2623"/>
    <s v="CA-2014-164861"/>
    <x v="640"/>
    <d v="2014-12-06T00:00:00"/>
    <s v="Second Class"/>
    <x v="637"/>
    <x v="637"/>
    <s v="Corporate"/>
    <s v="United States"/>
    <s v="Saint Louis"/>
    <s v="Missouri"/>
    <n v="63116"/>
    <s v="Central"/>
    <x v="1193"/>
    <s v="Office Supplies"/>
    <s v="Paper"/>
    <x v="1178"/>
    <x v="233"/>
    <n v="4"/>
    <n v="0"/>
    <n v="12.441599999999999"/>
  </r>
  <r>
    <n v="2624"/>
    <s v="CA-2017-127180"/>
    <x v="760"/>
    <d v="2017-10-24T00:00:00"/>
    <s v="First Class"/>
    <x v="638"/>
    <x v="638"/>
    <s v="Home Office"/>
    <s v="United States"/>
    <s v="New York City"/>
    <s v="New York"/>
    <n v="10024"/>
    <s v="East"/>
    <x v="1388"/>
    <s v="Technology"/>
    <s v="Copiers"/>
    <x v="1374"/>
    <x v="2151"/>
    <n v="4"/>
    <n v="0.2"/>
    <n v="3919.9888000000001"/>
  </r>
  <r>
    <n v="2625"/>
    <s v="CA-2017-127180"/>
    <x v="760"/>
    <d v="2017-10-24T00:00:00"/>
    <s v="First Class"/>
    <x v="638"/>
    <x v="638"/>
    <s v="Home Office"/>
    <s v="United States"/>
    <s v="New York City"/>
    <s v="New York"/>
    <n v="10024"/>
    <s v="East"/>
    <x v="716"/>
    <s v="Technology"/>
    <s v="Phones"/>
    <x v="715"/>
    <x v="2152"/>
    <n v="8"/>
    <n v="0"/>
    <n v="647.89200000000005"/>
  </r>
  <r>
    <n v="2626"/>
    <s v="CA-2017-127180"/>
    <x v="760"/>
    <d v="2017-10-24T00:00:00"/>
    <s v="First Class"/>
    <x v="638"/>
    <x v="638"/>
    <s v="Home Office"/>
    <s v="United States"/>
    <s v="New York City"/>
    <s v="New York"/>
    <n v="10024"/>
    <s v="East"/>
    <x v="118"/>
    <s v="Office Supplies"/>
    <s v="Envelopes"/>
    <x v="118"/>
    <x v="1011"/>
    <n v="5"/>
    <n v="0"/>
    <n v="28.754999999999999"/>
  </r>
  <r>
    <n v="2627"/>
    <s v="CA-2017-127180"/>
    <x v="760"/>
    <d v="2017-10-24T00:00:00"/>
    <s v="First Class"/>
    <x v="638"/>
    <x v="638"/>
    <s v="Home Office"/>
    <s v="United States"/>
    <s v="New York City"/>
    <s v="New York"/>
    <n v="10024"/>
    <s v="East"/>
    <x v="509"/>
    <s v="Technology"/>
    <s v="Phones"/>
    <x v="509"/>
    <x v="2153"/>
    <n v="1"/>
    <n v="0"/>
    <n v="0.52990000000000004"/>
  </r>
  <r>
    <n v="2628"/>
    <s v="US-2017-165344"/>
    <x v="38"/>
    <d v="2017-11-15T00:00:00"/>
    <s v="First Class"/>
    <x v="115"/>
    <x v="115"/>
    <s v="Corporate"/>
    <s v="United States"/>
    <s v="Springfield"/>
    <s v="Ohio"/>
    <n v="45503"/>
    <s v="East"/>
    <x v="452"/>
    <s v="Technology"/>
    <s v="Accessories"/>
    <x v="453"/>
    <x v="2154"/>
    <n v="4"/>
    <n v="0.2"/>
    <n v="9.1295999999999999"/>
  </r>
  <r>
    <n v="2629"/>
    <s v="US-2017-165344"/>
    <x v="38"/>
    <d v="2017-11-15T00:00:00"/>
    <s v="First Class"/>
    <x v="115"/>
    <x v="115"/>
    <s v="Corporate"/>
    <s v="United States"/>
    <s v="Springfield"/>
    <s v="Ohio"/>
    <n v="45503"/>
    <s v="East"/>
    <x v="1389"/>
    <s v="Technology"/>
    <s v="Machines"/>
    <x v="1375"/>
    <x v="2155"/>
    <n v="7"/>
    <n v="0.7"/>
    <n v="-935.95950000000005"/>
  </r>
  <r>
    <n v="2630"/>
    <s v="US-2017-165344"/>
    <x v="38"/>
    <d v="2017-11-15T00:00:00"/>
    <s v="First Class"/>
    <x v="115"/>
    <x v="115"/>
    <s v="Corporate"/>
    <s v="United States"/>
    <s v="Springfield"/>
    <s v="Ohio"/>
    <n v="45503"/>
    <s v="East"/>
    <x v="1390"/>
    <s v="Office Supplies"/>
    <s v="Binders"/>
    <x v="1376"/>
    <x v="2156"/>
    <n v="10"/>
    <n v="0.7"/>
    <n v="-7.48"/>
  </r>
  <r>
    <n v="2631"/>
    <s v="CA-2015-168186"/>
    <x v="229"/>
    <d v="2015-09-15T00:00:00"/>
    <s v="Standard Class"/>
    <x v="492"/>
    <x v="492"/>
    <s v="Consumer"/>
    <s v="United States"/>
    <s v="Tulsa"/>
    <s v="Oklahoma"/>
    <n v="74133"/>
    <s v="Central"/>
    <x v="1231"/>
    <s v="Office Supplies"/>
    <s v="Paper"/>
    <x v="1214"/>
    <x v="1801"/>
    <n v="3"/>
    <n v="0"/>
    <n v="7.0217999999999998"/>
  </r>
  <r>
    <n v="2632"/>
    <s v="US-2017-110604"/>
    <x v="356"/>
    <d v="2017-05-20T00:00:00"/>
    <s v="Standard Class"/>
    <x v="639"/>
    <x v="639"/>
    <s v="Consumer"/>
    <s v="United States"/>
    <s v="Seattle"/>
    <s v="Washington"/>
    <n v="98103"/>
    <s v="West"/>
    <x v="891"/>
    <s v="Furniture"/>
    <s v="Furnishings"/>
    <x v="884"/>
    <x v="786"/>
    <n v="2"/>
    <n v="0"/>
    <n v="17.1828"/>
  </r>
  <r>
    <n v="2633"/>
    <s v="US-2017-110604"/>
    <x v="356"/>
    <d v="2017-05-20T00:00:00"/>
    <s v="Standard Class"/>
    <x v="639"/>
    <x v="639"/>
    <s v="Consumer"/>
    <s v="United States"/>
    <s v="Seattle"/>
    <s v="Washington"/>
    <n v="98103"/>
    <s v="West"/>
    <x v="1391"/>
    <s v="Furniture"/>
    <s v="Chairs"/>
    <x v="1377"/>
    <x v="2157"/>
    <n v="2"/>
    <n v="0.2"/>
    <n v="4.2624000000000004"/>
  </r>
  <r>
    <n v="2634"/>
    <s v="US-2017-110604"/>
    <x v="356"/>
    <d v="2017-05-20T00:00:00"/>
    <s v="Standard Class"/>
    <x v="639"/>
    <x v="639"/>
    <s v="Consumer"/>
    <s v="United States"/>
    <s v="Seattle"/>
    <s v="Washington"/>
    <n v="98103"/>
    <s v="West"/>
    <x v="157"/>
    <s v="Furniture"/>
    <s v="Chairs"/>
    <x v="158"/>
    <x v="2158"/>
    <n v="1"/>
    <n v="0.2"/>
    <n v="24.858000000000001"/>
  </r>
  <r>
    <n v="2635"/>
    <s v="CA-2015-116750"/>
    <x v="761"/>
    <d v="2015-07-10T00:00:00"/>
    <s v="Second Class"/>
    <x v="541"/>
    <x v="541"/>
    <s v="Corporate"/>
    <s v="United States"/>
    <s v="Fayetteville"/>
    <s v="North Carolina"/>
    <n v="28314"/>
    <s v="South"/>
    <x v="1392"/>
    <s v="Furniture"/>
    <s v="Furnishings"/>
    <x v="1378"/>
    <x v="1253"/>
    <n v="2"/>
    <n v="0.2"/>
    <n v="0.73919999999999997"/>
  </r>
  <r>
    <n v="2636"/>
    <s v="CA-2015-116750"/>
    <x v="761"/>
    <d v="2015-07-10T00:00:00"/>
    <s v="Second Class"/>
    <x v="541"/>
    <x v="541"/>
    <s v="Corporate"/>
    <s v="United States"/>
    <s v="Fayetteville"/>
    <s v="North Carolina"/>
    <n v="28314"/>
    <s v="South"/>
    <x v="544"/>
    <s v="Office Supplies"/>
    <s v="Binders"/>
    <x v="544"/>
    <x v="2159"/>
    <n v="5"/>
    <n v="0.7"/>
    <n v="-5.7839999999999998"/>
  </r>
  <r>
    <n v="2637"/>
    <s v="CA-2015-162369"/>
    <x v="762"/>
    <d v="2015-08-19T00:00:00"/>
    <s v="Standard Class"/>
    <x v="640"/>
    <x v="640"/>
    <s v="Corporate"/>
    <s v="United States"/>
    <s v="Los Angeles"/>
    <s v="California"/>
    <n v="90045"/>
    <s v="West"/>
    <x v="765"/>
    <s v="Office Supplies"/>
    <s v="Storage"/>
    <x v="764"/>
    <x v="2105"/>
    <n v="2"/>
    <n v="0"/>
    <n v="61.389000000000003"/>
  </r>
  <r>
    <n v="2638"/>
    <s v="CA-2017-108441"/>
    <x v="492"/>
    <d v="2017-06-18T00:00:00"/>
    <s v="Standard Class"/>
    <x v="641"/>
    <x v="641"/>
    <s v="Consumer"/>
    <s v="United States"/>
    <s v="New York City"/>
    <s v="New York"/>
    <n v="10035"/>
    <s v="East"/>
    <x v="1393"/>
    <s v="Office Supplies"/>
    <s v="Paper"/>
    <x v="1379"/>
    <x v="2160"/>
    <n v="4"/>
    <n v="0"/>
    <n v="9.3295999999999992"/>
  </r>
  <r>
    <n v="2639"/>
    <s v="CA-2017-108441"/>
    <x v="492"/>
    <d v="2017-06-18T00:00:00"/>
    <s v="Standard Class"/>
    <x v="641"/>
    <x v="641"/>
    <s v="Consumer"/>
    <s v="United States"/>
    <s v="New York City"/>
    <s v="New York"/>
    <n v="10035"/>
    <s v="East"/>
    <x v="520"/>
    <s v="Office Supplies"/>
    <s v="Binders"/>
    <x v="520"/>
    <x v="531"/>
    <n v="3"/>
    <n v="0.2"/>
    <n v="4.2666000000000004"/>
  </r>
  <r>
    <n v="2640"/>
    <s v="CA-2017-108441"/>
    <x v="492"/>
    <d v="2017-06-18T00:00:00"/>
    <s v="Standard Class"/>
    <x v="641"/>
    <x v="641"/>
    <s v="Consumer"/>
    <s v="United States"/>
    <s v="New York City"/>
    <s v="New York"/>
    <n v="10035"/>
    <s v="East"/>
    <x v="1394"/>
    <s v="Office Supplies"/>
    <s v="Art"/>
    <x v="1380"/>
    <x v="2161"/>
    <n v="3"/>
    <n v="0"/>
    <n v="16.676400000000001"/>
  </r>
  <r>
    <n v="2641"/>
    <s v="CA-2017-108441"/>
    <x v="492"/>
    <d v="2017-06-18T00:00:00"/>
    <s v="Standard Class"/>
    <x v="641"/>
    <x v="641"/>
    <s v="Consumer"/>
    <s v="United States"/>
    <s v="New York City"/>
    <s v="New York"/>
    <n v="10035"/>
    <s v="East"/>
    <x v="467"/>
    <s v="Furniture"/>
    <s v="Chairs"/>
    <x v="468"/>
    <x v="2162"/>
    <n v="4"/>
    <n v="0.1"/>
    <n v="143.04"/>
  </r>
  <r>
    <n v="2642"/>
    <s v="CA-2015-169740"/>
    <x v="763"/>
    <d v="2015-02-25T00:00:00"/>
    <s v="Standard Class"/>
    <x v="215"/>
    <x v="215"/>
    <s v="Consumer"/>
    <s v="United States"/>
    <s v="Hot Springs"/>
    <s v="Arkansas"/>
    <n v="71901"/>
    <s v="South"/>
    <x v="701"/>
    <s v="Technology"/>
    <s v="Accessories"/>
    <x v="701"/>
    <x v="803"/>
    <n v="1"/>
    <n v="0"/>
    <n v="2.9990000000000001"/>
  </r>
  <r>
    <n v="2643"/>
    <s v="CA-2016-124051"/>
    <x v="723"/>
    <d v="2016-12-30T00:00:00"/>
    <s v="First Class"/>
    <x v="567"/>
    <x v="567"/>
    <s v="Consumer"/>
    <s v="United States"/>
    <s v="Aurora"/>
    <s v="Illinois"/>
    <n v="60505"/>
    <s v="Central"/>
    <x v="968"/>
    <s v="Office Supplies"/>
    <s v="Paper"/>
    <x v="961"/>
    <x v="775"/>
    <n v="6"/>
    <n v="0.2"/>
    <n v="67.442400000000006"/>
  </r>
  <r>
    <n v="2644"/>
    <s v="CA-2016-149111"/>
    <x v="764"/>
    <d v="2016-04-21T00:00:00"/>
    <s v="Second Class"/>
    <x v="408"/>
    <x v="408"/>
    <s v="Home Office"/>
    <s v="United States"/>
    <s v="Raleigh"/>
    <s v="North Carolina"/>
    <n v="27604"/>
    <s v="South"/>
    <x v="521"/>
    <s v="Technology"/>
    <s v="Phones"/>
    <x v="521"/>
    <x v="2163"/>
    <n v="1"/>
    <n v="0.2"/>
    <n v="4.1391"/>
  </r>
  <r>
    <n v="2645"/>
    <s v="CA-2016-149111"/>
    <x v="764"/>
    <d v="2016-04-21T00:00:00"/>
    <s v="Second Class"/>
    <x v="408"/>
    <x v="408"/>
    <s v="Home Office"/>
    <s v="United States"/>
    <s v="Raleigh"/>
    <s v="North Carolina"/>
    <n v="27604"/>
    <s v="South"/>
    <x v="396"/>
    <s v="Furniture"/>
    <s v="Furnishings"/>
    <x v="397"/>
    <x v="2164"/>
    <n v="8"/>
    <n v="0.2"/>
    <n v="6.2855999999999996"/>
  </r>
  <r>
    <n v="2646"/>
    <s v="CA-2014-131002"/>
    <x v="557"/>
    <d v="2014-09-12T00:00:00"/>
    <s v="Second Class"/>
    <x v="483"/>
    <x v="483"/>
    <s v="Consumer"/>
    <s v="United States"/>
    <s v="Tulsa"/>
    <s v="Oklahoma"/>
    <n v="74133"/>
    <s v="Central"/>
    <x v="1006"/>
    <s v="Furniture"/>
    <s v="Furnishings"/>
    <x v="1381"/>
    <x v="2165"/>
    <n v="3"/>
    <n v="0"/>
    <n v="23.652899999999999"/>
  </r>
  <r>
    <n v="2647"/>
    <s v="CA-2014-131002"/>
    <x v="557"/>
    <d v="2014-09-12T00:00:00"/>
    <s v="Second Class"/>
    <x v="483"/>
    <x v="483"/>
    <s v="Consumer"/>
    <s v="United States"/>
    <s v="Tulsa"/>
    <s v="Oklahoma"/>
    <n v="74133"/>
    <s v="Central"/>
    <x v="1395"/>
    <s v="Office Supplies"/>
    <s v="Binders"/>
    <x v="1382"/>
    <x v="2166"/>
    <n v="3"/>
    <n v="0"/>
    <n v="20.120699999999999"/>
  </r>
  <r>
    <n v="2648"/>
    <s v="CA-2014-131002"/>
    <x v="557"/>
    <d v="2014-09-12T00:00:00"/>
    <s v="Second Class"/>
    <x v="483"/>
    <x v="483"/>
    <s v="Consumer"/>
    <s v="United States"/>
    <s v="Tulsa"/>
    <s v="Oklahoma"/>
    <n v="74133"/>
    <s v="Central"/>
    <x v="1396"/>
    <s v="Office Supplies"/>
    <s v="Paper"/>
    <x v="1383"/>
    <x v="91"/>
    <n v="2"/>
    <n v="0"/>
    <n v="6.2207999999999997"/>
  </r>
  <r>
    <n v="2649"/>
    <s v="CA-2014-131002"/>
    <x v="557"/>
    <d v="2014-09-12T00:00:00"/>
    <s v="Second Class"/>
    <x v="483"/>
    <x v="483"/>
    <s v="Consumer"/>
    <s v="United States"/>
    <s v="Tulsa"/>
    <s v="Oklahoma"/>
    <n v="74133"/>
    <s v="Central"/>
    <x v="1369"/>
    <s v="Furniture"/>
    <s v="Furnishings"/>
    <x v="1354"/>
    <x v="2098"/>
    <n v="6"/>
    <n v="0"/>
    <n v="213.68879999999999"/>
  </r>
  <r>
    <n v="2650"/>
    <s v="CA-2014-131002"/>
    <x v="557"/>
    <d v="2014-09-12T00:00:00"/>
    <s v="Second Class"/>
    <x v="483"/>
    <x v="483"/>
    <s v="Consumer"/>
    <s v="United States"/>
    <s v="Tulsa"/>
    <s v="Oklahoma"/>
    <n v="74133"/>
    <s v="Central"/>
    <x v="139"/>
    <s v="Technology"/>
    <s v="Phones"/>
    <x v="140"/>
    <x v="1230"/>
    <n v="3"/>
    <n v="0"/>
    <n v="28.3095"/>
  </r>
  <r>
    <n v="2651"/>
    <s v="US-2016-146794"/>
    <x v="182"/>
    <d v="2016-10-01T00:00:00"/>
    <s v="Standard Class"/>
    <x v="64"/>
    <x v="64"/>
    <s v="Corporate"/>
    <s v="United States"/>
    <s v="Hesperia"/>
    <s v="California"/>
    <n v="92345"/>
    <s v="West"/>
    <x v="899"/>
    <s v="Furniture"/>
    <s v="Bookcases"/>
    <x v="892"/>
    <x v="2167"/>
    <n v="5"/>
    <n v="0.15"/>
    <n v="19.998000000000001"/>
  </r>
  <r>
    <n v="2652"/>
    <s v="CA-2017-112515"/>
    <x v="697"/>
    <d v="2017-09-21T00:00:00"/>
    <s v="Second Class"/>
    <x v="127"/>
    <x v="127"/>
    <s v="Corporate"/>
    <s v="United States"/>
    <s v="Provo"/>
    <s v="Utah"/>
    <n v="84604"/>
    <s v="West"/>
    <x v="1366"/>
    <s v="Office Supplies"/>
    <s v="Binders"/>
    <x v="307"/>
    <x v="2168"/>
    <n v="3"/>
    <n v="0.2"/>
    <n v="3.5022000000000002"/>
  </r>
  <r>
    <n v="2653"/>
    <s v="CA-2017-112515"/>
    <x v="697"/>
    <d v="2017-09-21T00:00:00"/>
    <s v="Second Class"/>
    <x v="127"/>
    <x v="127"/>
    <s v="Corporate"/>
    <s v="United States"/>
    <s v="Provo"/>
    <s v="Utah"/>
    <n v="84604"/>
    <s v="West"/>
    <x v="696"/>
    <s v="Office Supplies"/>
    <s v="Binders"/>
    <x v="696"/>
    <x v="692"/>
    <n v="3"/>
    <n v="0.2"/>
    <n v="4.2717000000000001"/>
  </r>
  <r>
    <n v="2654"/>
    <s v="CA-2017-112515"/>
    <x v="697"/>
    <d v="2017-09-21T00:00:00"/>
    <s v="Second Class"/>
    <x v="127"/>
    <x v="127"/>
    <s v="Corporate"/>
    <s v="United States"/>
    <s v="Provo"/>
    <s v="Utah"/>
    <n v="84604"/>
    <s v="West"/>
    <x v="1397"/>
    <s v="Office Supplies"/>
    <s v="Paper"/>
    <x v="1384"/>
    <x v="2169"/>
    <n v="3"/>
    <n v="0"/>
    <n v="80.791200000000003"/>
  </r>
  <r>
    <n v="2655"/>
    <s v="CA-2017-112515"/>
    <x v="697"/>
    <d v="2017-09-21T00:00:00"/>
    <s v="Second Class"/>
    <x v="127"/>
    <x v="127"/>
    <s v="Corporate"/>
    <s v="United States"/>
    <s v="Provo"/>
    <s v="Utah"/>
    <n v="84604"/>
    <s v="West"/>
    <x v="1398"/>
    <s v="Furniture"/>
    <s v="Bookcases"/>
    <x v="1385"/>
    <x v="2170"/>
    <n v="3"/>
    <n v="0"/>
    <n v="77.576400000000007"/>
  </r>
  <r>
    <n v="2656"/>
    <s v="CA-2017-112515"/>
    <x v="697"/>
    <d v="2017-09-21T00:00:00"/>
    <s v="Second Class"/>
    <x v="127"/>
    <x v="127"/>
    <s v="Corporate"/>
    <s v="United States"/>
    <s v="Provo"/>
    <s v="Utah"/>
    <n v="84604"/>
    <s v="West"/>
    <x v="1399"/>
    <s v="Office Supplies"/>
    <s v="Binders"/>
    <x v="1386"/>
    <x v="2171"/>
    <n v="2"/>
    <n v="0.2"/>
    <n v="8.9543999999999997"/>
  </r>
  <r>
    <n v="2657"/>
    <s v="CA-2017-112515"/>
    <x v="697"/>
    <d v="2017-09-21T00:00:00"/>
    <s v="Second Class"/>
    <x v="127"/>
    <x v="127"/>
    <s v="Corporate"/>
    <s v="United States"/>
    <s v="Provo"/>
    <s v="Utah"/>
    <n v="84604"/>
    <s v="West"/>
    <x v="533"/>
    <s v="Office Supplies"/>
    <s v="Storage"/>
    <x v="533"/>
    <x v="2172"/>
    <n v="2"/>
    <n v="0"/>
    <n v="65.435000000000002"/>
  </r>
  <r>
    <n v="2658"/>
    <s v="CA-2017-112515"/>
    <x v="697"/>
    <d v="2017-09-21T00:00:00"/>
    <s v="Second Class"/>
    <x v="127"/>
    <x v="127"/>
    <s v="Corporate"/>
    <s v="United States"/>
    <s v="Provo"/>
    <s v="Utah"/>
    <n v="84604"/>
    <s v="West"/>
    <x v="782"/>
    <s v="Office Supplies"/>
    <s v="Labels"/>
    <x v="781"/>
    <x v="928"/>
    <n v="5"/>
    <n v="0"/>
    <n v="7.056"/>
  </r>
  <r>
    <n v="2659"/>
    <s v="CA-2016-150343"/>
    <x v="765"/>
    <d v="2016-08-20T00:00:00"/>
    <s v="Standard Class"/>
    <x v="7"/>
    <x v="7"/>
    <s v="Consumer"/>
    <s v="United States"/>
    <s v="San Francisco"/>
    <s v="California"/>
    <n v="94110"/>
    <s v="West"/>
    <x v="135"/>
    <s v="Office Supplies"/>
    <s v="Envelopes"/>
    <x v="136"/>
    <x v="139"/>
    <n v="3"/>
    <n v="0"/>
    <n v="5.1041999999999996"/>
  </r>
  <r>
    <n v="2660"/>
    <s v="CA-2015-135538"/>
    <x v="100"/>
    <d v="2015-12-28T00:00:00"/>
    <s v="Standard Class"/>
    <x v="403"/>
    <x v="403"/>
    <s v="Corporate"/>
    <s v="United States"/>
    <s v="Gilbert"/>
    <s v="Arizona"/>
    <n v="85234"/>
    <s v="West"/>
    <x v="157"/>
    <s v="Furniture"/>
    <s v="Chairs"/>
    <x v="158"/>
    <x v="2173"/>
    <n v="4"/>
    <n v="0.2"/>
    <n v="99.432000000000002"/>
  </r>
  <r>
    <n v="2661"/>
    <s v="CA-2017-123372"/>
    <x v="354"/>
    <d v="2017-12-02T00:00:00"/>
    <s v="Standard Class"/>
    <x v="375"/>
    <x v="375"/>
    <s v="Corporate"/>
    <s v="United States"/>
    <s v="New York City"/>
    <s v="New York"/>
    <n v="10035"/>
    <s v="East"/>
    <x v="1400"/>
    <s v="Technology"/>
    <s v="Phones"/>
    <x v="1387"/>
    <x v="2174"/>
    <n v="11"/>
    <n v="0"/>
    <n v="494.97250000000003"/>
  </r>
  <r>
    <n v="2662"/>
    <s v="CA-2017-123372"/>
    <x v="354"/>
    <d v="2017-12-02T00:00:00"/>
    <s v="Standard Class"/>
    <x v="375"/>
    <x v="375"/>
    <s v="Corporate"/>
    <s v="United States"/>
    <s v="New York City"/>
    <s v="New York"/>
    <n v="10035"/>
    <s v="East"/>
    <x v="889"/>
    <s v="Office Supplies"/>
    <s v="Envelopes"/>
    <x v="882"/>
    <x v="1095"/>
    <n v="2"/>
    <n v="0"/>
    <n v="35.981999999999999"/>
  </r>
  <r>
    <n v="2663"/>
    <s v="CA-2017-159604"/>
    <x v="349"/>
    <d v="2017-04-15T00:00:00"/>
    <s v="First Class"/>
    <x v="642"/>
    <x v="642"/>
    <s v="Home Office"/>
    <s v="United States"/>
    <s v="Springfield"/>
    <s v="Missouri"/>
    <n v="65807"/>
    <s v="Central"/>
    <x v="236"/>
    <s v="Office Supplies"/>
    <s v="Binders"/>
    <x v="237"/>
    <x v="2175"/>
    <n v="2"/>
    <n v="0"/>
    <n v="4.2047999999999996"/>
  </r>
  <r>
    <n v="2664"/>
    <s v="CA-2016-164784"/>
    <x v="766"/>
    <d v="2016-05-04T00:00:00"/>
    <s v="First Class"/>
    <x v="520"/>
    <x v="520"/>
    <s v="Consumer"/>
    <s v="United States"/>
    <s v="Memphis"/>
    <s v="Tennessee"/>
    <n v="38109"/>
    <s v="South"/>
    <x v="639"/>
    <s v="Office Supplies"/>
    <s v="Labels"/>
    <x v="639"/>
    <x v="2176"/>
    <n v="1"/>
    <n v="0.2"/>
    <n v="1.2948"/>
  </r>
  <r>
    <n v="2665"/>
    <s v="CA-2016-164784"/>
    <x v="766"/>
    <d v="2016-05-04T00:00:00"/>
    <s v="First Class"/>
    <x v="520"/>
    <x v="520"/>
    <s v="Consumer"/>
    <s v="United States"/>
    <s v="Memphis"/>
    <s v="Tennessee"/>
    <n v="38109"/>
    <s v="South"/>
    <x v="121"/>
    <s v="Furniture"/>
    <s v="Tables"/>
    <x v="121"/>
    <x v="2177"/>
    <n v="3"/>
    <n v="0.4"/>
    <n v="-142.071"/>
  </r>
  <r>
    <n v="2666"/>
    <s v="CA-2016-164784"/>
    <x v="766"/>
    <d v="2016-05-04T00:00:00"/>
    <s v="First Class"/>
    <x v="520"/>
    <x v="520"/>
    <s v="Consumer"/>
    <s v="United States"/>
    <s v="Memphis"/>
    <s v="Tennessee"/>
    <n v="38109"/>
    <s v="South"/>
    <x v="1203"/>
    <s v="Office Supplies"/>
    <s v="Binders"/>
    <x v="1188"/>
    <x v="2178"/>
    <n v="2"/>
    <n v="0.7"/>
    <n v="-2.0108000000000001"/>
  </r>
  <r>
    <n v="2667"/>
    <s v="CA-2016-111794"/>
    <x v="393"/>
    <d v="2016-10-01T00:00:00"/>
    <s v="Same Day"/>
    <x v="643"/>
    <x v="643"/>
    <s v="Consumer"/>
    <s v="United States"/>
    <s v="Amarillo"/>
    <s v="Texas"/>
    <n v="79109"/>
    <s v="Central"/>
    <x v="217"/>
    <s v="Technology"/>
    <s v="Accessories"/>
    <x v="463"/>
    <x v="2179"/>
    <n v="3"/>
    <n v="0.2"/>
    <n v="20.8719"/>
  </r>
  <r>
    <n v="2668"/>
    <s v="CA-2016-111794"/>
    <x v="393"/>
    <d v="2016-10-01T00:00:00"/>
    <s v="Same Day"/>
    <x v="643"/>
    <x v="643"/>
    <s v="Consumer"/>
    <s v="United States"/>
    <s v="Amarillo"/>
    <s v="Texas"/>
    <n v="79109"/>
    <s v="Central"/>
    <x v="258"/>
    <s v="Office Supplies"/>
    <s v="Paper"/>
    <x v="33"/>
    <x v="2180"/>
    <n v="1"/>
    <n v="0.2"/>
    <n v="9.5687999999999995"/>
  </r>
  <r>
    <n v="2669"/>
    <s v="US-2015-139759"/>
    <x v="767"/>
    <d v="2015-08-30T00:00:00"/>
    <s v="Standard Class"/>
    <x v="644"/>
    <x v="644"/>
    <s v="Home Office"/>
    <s v="United States"/>
    <s v="Los Angeles"/>
    <s v="California"/>
    <n v="90045"/>
    <s v="West"/>
    <x v="23"/>
    <s v="Furniture"/>
    <s v="Chairs"/>
    <x v="23"/>
    <x v="1573"/>
    <n v="1"/>
    <n v="0.2"/>
    <n v="4.5881999999999996"/>
  </r>
  <r>
    <n v="2670"/>
    <s v="US-2015-139759"/>
    <x v="767"/>
    <d v="2015-08-30T00:00:00"/>
    <s v="Standard Class"/>
    <x v="644"/>
    <x v="644"/>
    <s v="Home Office"/>
    <s v="United States"/>
    <s v="Los Angeles"/>
    <s v="California"/>
    <n v="90045"/>
    <s v="West"/>
    <x v="1276"/>
    <s v="Office Supplies"/>
    <s v="Appliances"/>
    <x v="1261"/>
    <x v="2181"/>
    <n v="4"/>
    <n v="0"/>
    <n v="29.668800000000001"/>
  </r>
  <r>
    <n v="2671"/>
    <s v="CA-2014-126403"/>
    <x v="340"/>
    <d v="2014-09-12T00:00:00"/>
    <s v="Second Class"/>
    <x v="645"/>
    <x v="645"/>
    <s v="Corporate"/>
    <s v="United States"/>
    <s v="Lowell"/>
    <s v="Massachusetts"/>
    <n v="1852"/>
    <s v="East"/>
    <x v="162"/>
    <s v="Office Supplies"/>
    <s v="Paper"/>
    <x v="163"/>
    <x v="1668"/>
    <n v="3"/>
    <n v="0"/>
    <n v="79.891199999999998"/>
  </r>
  <r>
    <n v="2672"/>
    <s v="CA-2014-126403"/>
    <x v="340"/>
    <d v="2014-09-12T00:00:00"/>
    <s v="Second Class"/>
    <x v="645"/>
    <x v="645"/>
    <s v="Corporate"/>
    <s v="United States"/>
    <s v="Lowell"/>
    <s v="Massachusetts"/>
    <n v="1852"/>
    <s v="East"/>
    <x v="1401"/>
    <s v="Furniture"/>
    <s v="Chairs"/>
    <x v="1388"/>
    <x v="2182"/>
    <n v="6"/>
    <n v="0"/>
    <n v="212.1876"/>
  </r>
  <r>
    <n v="2673"/>
    <s v="CA-2014-126403"/>
    <x v="340"/>
    <d v="2014-09-12T00:00:00"/>
    <s v="Second Class"/>
    <x v="645"/>
    <x v="645"/>
    <s v="Corporate"/>
    <s v="United States"/>
    <s v="Lowell"/>
    <s v="Massachusetts"/>
    <n v="1852"/>
    <s v="East"/>
    <x v="1402"/>
    <s v="Office Supplies"/>
    <s v="Paper"/>
    <x v="1389"/>
    <x v="2183"/>
    <n v="2"/>
    <n v="0"/>
    <n v="12.837999999999999"/>
  </r>
  <r>
    <n v="2674"/>
    <s v="CA-2014-126403"/>
    <x v="340"/>
    <d v="2014-09-12T00:00:00"/>
    <s v="Second Class"/>
    <x v="645"/>
    <x v="645"/>
    <s v="Corporate"/>
    <s v="United States"/>
    <s v="Lowell"/>
    <s v="Massachusetts"/>
    <n v="1852"/>
    <s v="East"/>
    <x v="1244"/>
    <s v="Office Supplies"/>
    <s v="Storage"/>
    <x v="1227"/>
    <x v="2184"/>
    <n v="5"/>
    <n v="0"/>
    <n v="238.65299999999999"/>
  </r>
  <r>
    <n v="2675"/>
    <s v="CA-2017-136875"/>
    <x v="734"/>
    <d v="2017-12-03T00:00:00"/>
    <s v="Same Day"/>
    <x v="646"/>
    <x v="646"/>
    <s v="Consumer"/>
    <s v="United States"/>
    <s v="San Diego"/>
    <s v="California"/>
    <n v="92024"/>
    <s v="West"/>
    <x v="447"/>
    <s v="Office Supplies"/>
    <s v="Paper"/>
    <x v="1228"/>
    <x v="1668"/>
    <n v="3"/>
    <n v="0"/>
    <n v="79.891199999999998"/>
  </r>
  <r>
    <n v="2676"/>
    <s v="CA-2017-132185"/>
    <x v="344"/>
    <d v="2017-12-02T00:00:00"/>
    <s v="Standard Class"/>
    <x v="140"/>
    <x v="140"/>
    <s v="Consumer"/>
    <s v="United States"/>
    <s v="Asheville"/>
    <s v="North Carolina"/>
    <n v="28806"/>
    <s v="South"/>
    <x v="909"/>
    <s v="Office Supplies"/>
    <s v="Art"/>
    <x v="901"/>
    <x v="2175"/>
    <n v="5"/>
    <n v="0.2"/>
    <n v="0.76649999999999996"/>
  </r>
  <r>
    <n v="2677"/>
    <s v="CA-2017-132185"/>
    <x v="344"/>
    <d v="2017-12-02T00:00:00"/>
    <s v="Standard Class"/>
    <x v="140"/>
    <x v="140"/>
    <s v="Consumer"/>
    <s v="United States"/>
    <s v="Asheville"/>
    <s v="North Carolina"/>
    <n v="28806"/>
    <s v="South"/>
    <x v="1309"/>
    <s v="Office Supplies"/>
    <s v="Appliances"/>
    <x v="1294"/>
    <x v="2185"/>
    <n v="1"/>
    <n v="0.2"/>
    <n v="4.3583999999999996"/>
  </r>
  <r>
    <n v="2678"/>
    <s v="US-2014-160780"/>
    <x v="261"/>
    <d v="2014-06-21T00:00:00"/>
    <s v="Same Day"/>
    <x v="647"/>
    <x v="647"/>
    <s v="Consumer"/>
    <s v="United States"/>
    <s v="Pueblo"/>
    <s v="Colorado"/>
    <n v="81001"/>
    <s v="West"/>
    <x v="1085"/>
    <s v="Office Supplies"/>
    <s v="Binders"/>
    <x v="1075"/>
    <x v="2186"/>
    <n v="7"/>
    <n v="0.7"/>
    <n v="-8.1311999999999998"/>
  </r>
  <r>
    <n v="2679"/>
    <s v="US-2014-160780"/>
    <x v="261"/>
    <d v="2014-06-21T00:00:00"/>
    <s v="Same Day"/>
    <x v="647"/>
    <x v="647"/>
    <s v="Consumer"/>
    <s v="United States"/>
    <s v="Pueblo"/>
    <s v="Colorado"/>
    <n v="81001"/>
    <s v="West"/>
    <x v="735"/>
    <s v="Office Supplies"/>
    <s v="Binders"/>
    <x v="734"/>
    <x v="2187"/>
    <n v="2"/>
    <n v="0.7"/>
    <n v="-16.776"/>
  </r>
  <r>
    <n v="2680"/>
    <s v="CA-2017-127026"/>
    <x v="276"/>
    <d v="2017-01-27T00:00:00"/>
    <s v="Standard Class"/>
    <x v="414"/>
    <x v="414"/>
    <s v="Home Office"/>
    <s v="United States"/>
    <s v="Jackson"/>
    <s v="Michigan"/>
    <n v="49201"/>
    <s v="Central"/>
    <x v="614"/>
    <s v="Office Supplies"/>
    <s v="Binders"/>
    <x v="614"/>
    <x v="928"/>
    <n v="5"/>
    <n v="0"/>
    <n v="7.056"/>
  </r>
  <r>
    <n v="2681"/>
    <s v="CA-2017-127026"/>
    <x v="276"/>
    <d v="2017-01-27T00:00:00"/>
    <s v="Standard Class"/>
    <x v="414"/>
    <x v="414"/>
    <s v="Home Office"/>
    <s v="United States"/>
    <s v="Jackson"/>
    <s v="Michigan"/>
    <n v="49201"/>
    <s v="Central"/>
    <x v="695"/>
    <s v="Technology"/>
    <s v="Accessories"/>
    <x v="695"/>
    <x v="1000"/>
    <n v="5"/>
    <n v="0"/>
    <n v="111.59099999999999"/>
  </r>
  <r>
    <n v="2682"/>
    <s v="CA-2017-127026"/>
    <x v="276"/>
    <d v="2017-01-27T00:00:00"/>
    <s v="Standard Class"/>
    <x v="414"/>
    <x v="414"/>
    <s v="Home Office"/>
    <s v="United States"/>
    <s v="Jackson"/>
    <s v="Michigan"/>
    <n v="49201"/>
    <s v="Central"/>
    <x v="1403"/>
    <s v="Office Supplies"/>
    <s v="Binders"/>
    <x v="1390"/>
    <x v="2188"/>
    <n v="4"/>
    <n v="0"/>
    <n v="42.074399999999997"/>
  </r>
  <r>
    <n v="2683"/>
    <s v="CA-2017-127026"/>
    <x v="276"/>
    <d v="2017-01-27T00:00:00"/>
    <s v="Standard Class"/>
    <x v="414"/>
    <x v="414"/>
    <s v="Home Office"/>
    <s v="United States"/>
    <s v="Jackson"/>
    <s v="Michigan"/>
    <n v="49201"/>
    <s v="Central"/>
    <x v="1404"/>
    <s v="Technology"/>
    <s v="Machines"/>
    <x v="1391"/>
    <x v="2189"/>
    <n v="3"/>
    <n v="0.1"/>
    <n v="152.0883"/>
  </r>
  <r>
    <n v="2684"/>
    <s v="CA-2017-127026"/>
    <x v="276"/>
    <d v="2017-01-27T00:00:00"/>
    <s v="Standard Class"/>
    <x v="414"/>
    <x v="414"/>
    <s v="Home Office"/>
    <s v="United States"/>
    <s v="Jackson"/>
    <s v="Michigan"/>
    <n v="49201"/>
    <s v="Central"/>
    <x v="1405"/>
    <s v="Technology"/>
    <s v="Phones"/>
    <x v="1392"/>
    <x v="2190"/>
    <n v="1"/>
    <n v="0"/>
    <n v="49.497"/>
  </r>
  <r>
    <n v="2685"/>
    <s v="CA-2017-137085"/>
    <x v="222"/>
    <d v="2017-07-06T00:00:00"/>
    <s v="Standard Class"/>
    <x v="564"/>
    <x v="564"/>
    <s v="Consumer"/>
    <s v="United States"/>
    <s v="Los Angeles"/>
    <s v="California"/>
    <n v="90004"/>
    <s v="West"/>
    <x v="1311"/>
    <s v="Office Supplies"/>
    <s v="Binders"/>
    <x v="1297"/>
    <x v="2191"/>
    <n v="9"/>
    <n v="0.2"/>
    <n v="101.57940000000001"/>
  </r>
  <r>
    <n v="2686"/>
    <s v="CA-2016-133123"/>
    <x v="47"/>
    <d v="2016-09-11T00:00:00"/>
    <s v="Standard Class"/>
    <x v="41"/>
    <x v="41"/>
    <s v="Consumer"/>
    <s v="United States"/>
    <s v="Thomasville"/>
    <s v="North Carolina"/>
    <n v="27360"/>
    <s v="South"/>
    <x v="889"/>
    <s v="Office Supplies"/>
    <s v="Envelopes"/>
    <x v="882"/>
    <x v="2192"/>
    <n v="3"/>
    <n v="0.2"/>
    <n v="29.984999999999999"/>
  </r>
  <r>
    <n v="2687"/>
    <s v="CA-2016-133123"/>
    <x v="47"/>
    <d v="2016-09-11T00:00:00"/>
    <s v="Standard Class"/>
    <x v="41"/>
    <x v="41"/>
    <s v="Consumer"/>
    <s v="United States"/>
    <s v="Thomasville"/>
    <s v="North Carolina"/>
    <n v="27360"/>
    <s v="South"/>
    <x v="880"/>
    <s v="Office Supplies"/>
    <s v="Binders"/>
    <x v="874"/>
    <x v="2193"/>
    <n v="2"/>
    <n v="0.7"/>
    <n v="-2.4563999999999999"/>
  </r>
  <r>
    <n v="2688"/>
    <s v="US-2016-128195"/>
    <x v="578"/>
    <d v="2016-08-05T00:00:00"/>
    <s v="First Class"/>
    <x v="267"/>
    <x v="267"/>
    <s v="Consumer"/>
    <s v="United States"/>
    <s v="Peoria"/>
    <s v="Illinois"/>
    <n v="61604"/>
    <s v="Central"/>
    <x v="1406"/>
    <s v="Office Supplies"/>
    <s v="Binders"/>
    <x v="1393"/>
    <x v="2194"/>
    <n v="5"/>
    <n v="0.8"/>
    <n v="-6.5670000000000002"/>
  </r>
  <r>
    <n v="2689"/>
    <s v="CA-2015-153220"/>
    <x v="768"/>
    <d v="2015-11-14T00:00:00"/>
    <s v="First Class"/>
    <x v="289"/>
    <x v="289"/>
    <s v="Corporate"/>
    <s v="United States"/>
    <s v="Los Angeles"/>
    <s v="California"/>
    <n v="90032"/>
    <s v="West"/>
    <x v="1407"/>
    <s v="Office Supplies"/>
    <s v="Paper"/>
    <x v="1394"/>
    <x v="2195"/>
    <n v="5"/>
    <n v="0"/>
    <n v="7.0650000000000004"/>
  </r>
  <r>
    <n v="2690"/>
    <s v="CA-2014-123064"/>
    <x v="479"/>
    <d v="2014-07-02T00:00:00"/>
    <s v="First Class"/>
    <x v="154"/>
    <x v="154"/>
    <s v="Consumer"/>
    <s v="United States"/>
    <s v="Chicago"/>
    <s v="Illinois"/>
    <n v="60653"/>
    <s v="Central"/>
    <x v="1199"/>
    <s v="Office Supplies"/>
    <s v="Art"/>
    <x v="1184"/>
    <x v="791"/>
    <n v="4"/>
    <n v="0.2"/>
    <n v="1.64"/>
  </r>
  <r>
    <n v="2691"/>
    <s v="CA-2017-156412"/>
    <x v="769"/>
    <d v="2017-12-08T00:00:00"/>
    <s v="Standard Class"/>
    <x v="380"/>
    <x v="380"/>
    <s v="Consumer"/>
    <s v="United States"/>
    <s v="Philadelphia"/>
    <s v="Pennsylvania"/>
    <n v="19134"/>
    <s v="East"/>
    <x v="990"/>
    <s v="Office Supplies"/>
    <s v="Binders"/>
    <x v="305"/>
    <x v="2196"/>
    <n v="3"/>
    <n v="0.7"/>
    <n v="-4.4550000000000001"/>
  </r>
  <r>
    <n v="2692"/>
    <s v="US-2016-144211"/>
    <x v="770"/>
    <d v="2016-09-02T00:00:00"/>
    <s v="Standard Class"/>
    <x v="79"/>
    <x v="79"/>
    <s v="Consumer"/>
    <s v="United States"/>
    <s v="Englewood"/>
    <s v="Colorado"/>
    <n v="80112"/>
    <s v="West"/>
    <x v="1408"/>
    <s v="Office Supplies"/>
    <s v="Paper"/>
    <x v="1395"/>
    <x v="1142"/>
    <n v="3"/>
    <n v="0.2"/>
    <n v="5.6115000000000004"/>
  </r>
  <r>
    <n v="2693"/>
    <s v="US-2016-144211"/>
    <x v="770"/>
    <d v="2016-09-02T00:00:00"/>
    <s v="Standard Class"/>
    <x v="79"/>
    <x v="79"/>
    <s v="Consumer"/>
    <s v="United States"/>
    <s v="Englewood"/>
    <s v="Colorado"/>
    <n v="80112"/>
    <s v="West"/>
    <x v="1409"/>
    <s v="Technology"/>
    <s v="Phones"/>
    <x v="1396"/>
    <x v="2197"/>
    <n v="3"/>
    <n v="0.2"/>
    <n v="8.1432000000000002"/>
  </r>
  <r>
    <n v="2694"/>
    <s v="CA-2016-138079"/>
    <x v="115"/>
    <d v="2016-01-28T00:00:00"/>
    <s v="Standard Class"/>
    <x v="295"/>
    <x v="295"/>
    <s v="Corporate"/>
    <s v="United States"/>
    <s v="Seattle"/>
    <s v="Washington"/>
    <n v="98115"/>
    <s v="West"/>
    <x v="504"/>
    <s v="Furniture"/>
    <s v="Furnishings"/>
    <x v="504"/>
    <x v="2198"/>
    <n v="5"/>
    <n v="0"/>
    <n v="37.366"/>
  </r>
  <r>
    <n v="2695"/>
    <s v="CA-2014-143182"/>
    <x v="771"/>
    <d v="2014-10-20T00:00:00"/>
    <s v="Standard Class"/>
    <x v="297"/>
    <x v="297"/>
    <s v="Consumer"/>
    <s v="United States"/>
    <s v="Hialeah"/>
    <s v="Florida"/>
    <n v="33012"/>
    <s v="South"/>
    <x v="1006"/>
    <s v="Furniture"/>
    <s v="Furnishings"/>
    <x v="1381"/>
    <x v="2199"/>
    <n v="1"/>
    <n v="0.2"/>
    <n v="4.0382999999999996"/>
  </r>
  <r>
    <n v="2696"/>
    <s v="CA-2016-161662"/>
    <x v="569"/>
    <d v="2016-02-09T00:00:00"/>
    <s v="First Class"/>
    <x v="648"/>
    <x v="648"/>
    <s v="Consumer"/>
    <s v="United States"/>
    <s v="Lancaster"/>
    <s v="Ohio"/>
    <n v="43130"/>
    <s v="East"/>
    <x v="423"/>
    <s v="Office Supplies"/>
    <s v="Paper"/>
    <x v="423"/>
    <x v="2200"/>
    <n v="2"/>
    <n v="0.2"/>
    <n v="10.623200000000001"/>
  </r>
  <r>
    <n v="2697"/>
    <s v="CA-2014-145317"/>
    <x v="772"/>
    <d v="2014-03-23T00:00:00"/>
    <s v="Standard Class"/>
    <x v="598"/>
    <x v="598"/>
    <s v="Home Office"/>
    <s v="United States"/>
    <s v="Jacksonville"/>
    <s v="Florida"/>
    <n v="32216"/>
    <s v="South"/>
    <x v="1410"/>
    <s v="Technology"/>
    <s v="Machines"/>
    <x v="1397"/>
    <x v="2201"/>
    <n v="4"/>
    <n v="0.5"/>
    <n v="-16.425999999999998"/>
  </r>
  <r>
    <n v="2698"/>
    <s v="CA-2014-145317"/>
    <x v="772"/>
    <d v="2014-03-23T00:00:00"/>
    <s v="Standard Class"/>
    <x v="598"/>
    <x v="598"/>
    <s v="Home Office"/>
    <s v="United States"/>
    <s v="Jacksonville"/>
    <s v="Florida"/>
    <n v="32216"/>
    <s v="South"/>
    <x v="1411"/>
    <s v="Technology"/>
    <s v="Machines"/>
    <x v="1398"/>
    <x v="2202"/>
    <n v="6"/>
    <n v="0.5"/>
    <n v="-1811.0784000000001"/>
  </r>
  <r>
    <n v="2699"/>
    <s v="CA-2014-145317"/>
    <x v="772"/>
    <d v="2014-03-23T00:00:00"/>
    <s v="Standard Class"/>
    <x v="598"/>
    <x v="598"/>
    <s v="Home Office"/>
    <s v="United States"/>
    <s v="Jacksonville"/>
    <s v="Florida"/>
    <n v="32216"/>
    <s v="South"/>
    <x v="128"/>
    <s v="Office Supplies"/>
    <s v="Paper"/>
    <x v="129"/>
    <x v="2203"/>
    <n v="4"/>
    <n v="0.2"/>
    <n v="7.4816000000000003"/>
  </r>
  <r>
    <n v="2700"/>
    <s v="CA-2014-145317"/>
    <x v="772"/>
    <d v="2014-03-23T00:00:00"/>
    <s v="Standard Class"/>
    <x v="598"/>
    <x v="598"/>
    <s v="Home Office"/>
    <s v="United States"/>
    <s v="Jacksonville"/>
    <s v="Florida"/>
    <n v="32216"/>
    <s v="South"/>
    <x v="1412"/>
    <s v="Office Supplies"/>
    <s v="Art"/>
    <x v="1399"/>
    <x v="2204"/>
    <n v="3"/>
    <n v="0.2"/>
    <n v="1.002"/>
  </r>
  <r>
    <n v="2701"/>
    <s v="CA-2014-145317"/>
    <x v="772"/>
    <d v="2014-03-23T00:00:00"/>
    <s v="Standard Class"/>
    <x v="598"/>
    <x v="598"/>
    <s v="Home Office"/>
    <s v="United States"/>
    <s v="Jacksonville"/>
    <s v="Florida"/>
    <n v="32216"/>
    <s v="South"/>
    <x v="1006"/>
    <s v="Furniture"/>
    <s v="Furnishings"/>
    <x v="1381"/>
    <x v="2205"/>
    <n v="2"/>
    <n v="0.2"/>
    <n v="8.0765999999999991"/>
  </r>
  <r>
    <n v="2702"/>
    <s v="CA-2014-145317"/>
    <x v="772"/>
    <d v="2014-03-23T00:00:00"/>
    <s v="Standard Class"/>
    <x v="598"/>
    <x v="598"/>
    <s v="Home Office"/>
    <s v="United States"/>
    <s v="Jacksonville"/>
    <s v="Florida"/>
    <n v="32216"/>
    <s v="South"/>
    <x v="550"/>
    <s v="Office Supplies"/>
    <s v="Fasteners"/>
    <x v="128"/>
    <x v="2206"/>
    <n v="3"/>
    <n v="0.2"/>
    <n v="5.9175000000000004"/>
  </r>
  <r>
    <n v="2703"/>
    <s v="CA-2014-145317"/>
    <x v="772"/>
    <d v="2014-03-23T00:00:00"/>
    <s v="Standard Class"/>
    <x v="598"/>
    <x v="598"/>
    <s v="Home Office"/>
    <s v="United States"/>
    <s v="Jacksonville"/>
    <s v="Florida"/>
    <n v="32216"/>
    <s v="South"/>
    <x v="1154"/>
    <s v="Furniture"/>
    <s v="Furnishings"/>
    <x v="1142"/>
    <x v="1888"/>
    <n v="3"/>
    <n v="0.2"/>
    <n v="15.294"/>
  </r>
  <r>
    <n v="2704"/>
    <s v="CA-2014-143413"/>
    <x v="773"/>
    <d v="2014-05-30T00:00:00"/>
    <s v="Standard Class"/>
    <x v="261"/>
    <x v="261"/>
    <s v="Consumer"/>
    <s v="United States"/>
    <s v="Baltimore"/>
    <s v="Maryland"/>
    <n v="21215"/>
    <s v="East"/>
    <x v="1413"/>
    <s v="Office Supplies"/>
    <s v="Paper"/>
    <x v="1400"/>
    <x v="2207"/>
    <n v="3"/>
    <n v="0"/>
    <n v="56.977200000000003"/>
  </r>
  <r>
    <n v="2705"/>
    <s v="CA-2017-156818"/>
    <x v="497"/>
    <d v="2017-07-13T00:00:00"/>
    <s v="Second Class"/>
    <x v="557"/>
    <x v="557"/>
    <s v="Consumer"/>
    <s v="United States"/>
    <s v="New York City"/>
    <s v="New York"/>
    <n v="10009"/>
    <s v="East"/>
    <x v="176"/>
    <s v="Technology"/>
    <s v="Accessories"/>
    <x v="177"/>
    <x v="2208"/>
    <n v="6"/>
    <n v="0"/>
    <n v="17.238"/>
  </r>
  <r>
    <n v="2706"/>
    <s v="CA-2017-155873"/>
    <x v="114"/>
    <d v="2017-06-21T00:00:00"/>
    <s v="Standard Class"/>
    <x v="437"/>
    <x v="437"/>
    <s v="Home Office"/>
    <s v="United States"/>
    <s v="Carlsbad"/>
    <s v="New Mexico"/>
    <n v="88220"/>
    <s v="West"/>
    <x v="1059"/>
    <s v="Office Supplies"/>
    <s v="Supplies"/>
    <x v="1048"/>
    <x v="1438"/>
    <n v="2"/>
    <n v="0"/>
    <n v="4.3368000000000002"/>
  </r>
  <r>
    <n v="2707"/>
    <s v="CA-2017-155873"/>
    <x v="114"/>
    <d v="2017-06-21T00:00:00"/>
    <s v="Standard Class"/>
    <x v="437"/>
    <x v="437"/>
    <s v="Home Office"/>
    <s v="United States"/>
    <s v="Carlsbad"/>
    <s v="New Mexico"/>
    <n v="88220"/>
    <s v="West"/>
    <x v="1414"/>
    <s v="Office Supplies"/>
    <s v="Paper"/>
    <x v="1401"/>
    <x v="537"/>
    <n v="3"/>
    <n v="0"/>
    <n v="9.3312000000000008"/>
  </r>
  <r>
    <n v="2708"/>
    <s v="CA-2017-155873"/>
    <x v="114"/>
    <d v="2017-06-21T00:00:00"/>
    <s v="Standard Class"/>
    <x v="437"/>
    <x v="437"/>
    <s v="Home Office"/>
    <s v="United States"/>
    <s v="Carlsbad"/>
    <s v="New Mexico"/>
    <n v="88220"/>
    <s v="West"/>
    <x v="1415"/>
    <s v="Office Supplies"/>
    <s v="Paper"/>
    <x v="1402"/>
    <x v="801"/>
    <n v="4"/>
    <n v="0"/>
    <n v="92.236800000000002"/>
  </r>
  <r>
    <n v="2709"/>
    <s v="CA-2015-121797"/>
    <x v="564"/>
    <d v="2015-02-06T00:00:00"/>
    <s v="Standard Class"/>
    <x v="230"/>
    <x v="230"/>
    <s v="Consumer"/>
    <s v="United States"/>
    <s v="Los Angeles"/>
    <s v="California"/>
    <n v="90049"/>
    <s v="West"/>
    <x v="1416"/>
    <s v="Furniture"/>
    <s v="Furnishings"/>
    <x v="1403"/>
    <x v="2209"/>
    <n v="7"/>
    <n v="0"/>
    <n v="81.849599999999995"/>
  </r>
  <r>
    <n v="2710"/>
    <s v="CA-2015-121797"/>
    <x v="564"/>
    <d v="2015-02-06T00:00:00"/>
    <s v="Standard Class"/>
    <x v="230"/>
    <x v="230"/>
    <s v="Consumer"/>
    <s v="United States"/>
    <s v="Los Angeles"/>
    <s v="California"/>
    <n v="90049"/>
    <s v="West"/>
    <x v="1150"/>
    <s v="Technology"/>
    <s v="Machines"/>
    <x v="1138"/>
    <x v="2210"/>
    <n v="3"/>
    <n v="0.2"/>
    <n v="215.9973"/>
  </r>
  <r>
    <n v="2711"/>
    <s v="US-2015-120572"/>
    <x v="555"/>
    <d v="2015-12-15T00:00:00"/>
    <s v="Standard Class"/>
    <x v="485"/>
    <x v="485"/>
    <s v="Consumer"/>
    <s v="United States"/>
    <s v="Jacksonville"/>
    <s v="Florida"/>
    <n v="32216"/>
    <s v="South"/>
    <x v="410"/>
    <s v="Office Supplies"/>
    <s v="Binders"/>
    <x v="410"/>
    <x v="2211"/>
    <n v="2"/>
    <n v="0.7"/>
    <n v="-8.9795999999999996"/>
  </r>
  <r>
    <n v="2712"/>
    <s v="CA-2017-132430"/>
    <x v="449"/>
    <d v="2017-10-11T00:00:00"/>
    <s v="First Class"/>
    <x v="434"/>
    <x v="434"/>
    <s v="Corporate"/>
    <s v="United States"/>
    <s v="Lakewood"/>
    <s v="Ohio"/>
    <n v="44107"/>
    <s v="East"/>
    <x v="613"/>
    <s v="Furniture"/>
    <s v="Furnishings"/>
    <x v="613"/>
    <x v="2212"/>
    <n v="4"/>
    <n v="0.2"/>
    <n v="9.1776"/>
  </r>
  <r>
    <n v="2713"/>
    <s v="CA-2017-146031"/>
    <x v="570"/>
    <d v="2017-08-01T00:00:00"/>
    <s v="Second Class"/>
    <x v="306"/>
    <x v="306"/>
    <s v="Consumer"/>
    <s v="United States"/>
    <s v="Troy"/>
    <s v="New York"/>
    <n v="12180"/>
    <s v="East"/>
    <x v="158"/>
    <s v="Office Supplies"/>
    <s v="Art"/>
    <x v="159"/>
    <x v="1817"/>
    <n v="9"/>
    <n v="0"/>
    <n v="22.244399999999999"/>
  </r>
  <r>
    <n v="2714"/>
    <s v="CA-2014-110100"/>
    <x v="573"/>
    <d v="2014-04-29T00:00:00"/>
    <s v="Standard Class"/>
    <x v="62"/>
    <x v="62"/>
    <s v="Consumer"/>
    <s v="United States"/>
    <s v="Wilmington"/>
    <s v="North Carolina"/>
    <n v="28403"/>
    <s v="South"/>
    <x v="722"/>
    <s v="Technology"/>
    <s v="Phones"/>
    <x v="1404"/>
    <x v="214"/>
    <n v="3"/>
    <n v="0.2"/>
    <n v="37.796999999999997"/>
  </r>
  <r>
    <n v="2715"/>
    <s v="CA-2015-103723"/>
    <x v="494"/>
    <d v="2015-12-06T00:00:00"/>
    <s v="Standard Class"/>
    <x v="457"/>
    <x v="457"/>
    <s v="Home Office"/>
    <s v="United States"/>
    <s v="Seattle"/>
    <s v="Washington"/>
    <n v="98105"/>
    <s v="West"/>
    <x v="1061"/>
    <s v="Office Supplies"/>
    <s v="Art"/>
    <x v="1050"/>
    <x v="2213"/>
    <n v="5"/>
    <n v="0"/>
    <n v="5.56"/>
  </r>
  <r>
    <n v="2716"/>
    <s v="CA-2014-127187"/>
    <x v="774"/>
    <d v="2014-12-08T00:00:00"/>
    <s v="Standard Class"/>
    <x v="434"/>
    <x v="434"/>
    <s v="Corporate"/>
    <s v="United States"/>
    <s v="New York City"/>
    <s v="New York"/>
    <n v="10024"/>
    <s v="East"/>
    <x v="1417"/>
    <s v="Technology"/>
    <s v="Phones"/>
    <x v="1405"/>
    <x v="2214"/>
    <n v="2"/>
    <n v="0"/>
    <n v="62.3904"/>
  </r>
  <r>
    <n v="2717"/>
    <s v="CA-2017-128475"/>
    <x v="775"/>
    <d v="2017-09-01T00:00:00"/>
    <s v="Standard Class"/>
    <x v="649"/>
    <x v="649"/>
    <s v="Home Office"/>
    <s v="United States"/>
    <s v="Columbus"/>
    <s v="Georgia"/>
    <n v="31907"/>
    <s v="South"/>
    <x v="357"/>
    <s v="Technology"/>
    <s v="Accessories"/>
    <x v="357"/>
    <x v="2215"/>
    <n v="2"/>
    <n v="0"/>
    <n v="15.1158"/>
  </r>
  <r>
    <n v="2718"/>
    <s v="CA-2014-100006"/>
    <x v="557"/>
    <d v="2014-09-13T00:00:00"/>
    <s v="Standard Class"/>
    <x v="589"/>
    <x v="589"/>
    <s v="Consumer"/>
    <s v="United States"/>
    <s v="New York City"/>
    <s v="New York"/>
    <n v="10024"/>
    <s v="East"/>
    <x v="1418"/>
    <s v="Technology"/>
    <s v="Phones"/>
    <x v="1406"/>
    <x v="2216"/>
    <n v="3"/>
    <n v="0"/>
    <n v="109.6113"/>
  </r>
  <r>
    <n v="2719"/>
    <s v="CA-2017-144827"/>
    <x v="202"/>
    <d v="2017-12-27T00:00:00"/>
    <s v="Standard Class"/>
    <x v="339"/>
    <x v="339"/>
    <s v="Consumer"/>
    <s v="United States"/>
    <s v="Costa Mesa"/>
    <s v="California"/>
    <n v="92627"/>
    <s v="West"/>
    <x v="821"/>
    <s v="Office Supplies"/>
    <s v="Storage"/>
    <x v="817"/>
    <x v="2217"/>
    <n v="2"/>
    <n v="0"/>
    <n v="33.577199999999998"/>
  </r>
  <r>
    <n v="2720"/>
    <s v="CA-2014-110030"/>
    <x v="776"/>
    <d v="2014-12-08T00:00:00"/>
    <s v="Second Class"/>
    <x v="166"/>
    <x v="166"/>
    <s v="Consumer"/>
    <s v="United States"/>
    <s v="Houston"/>
    <s v="Texas"/>
    <n v="77095"/>
    <s v="Central"/>
    <x v="561"/>
    <s v="Furniture"/>
    <s v="Furnishings"/>
    <x v="560"/>
    <x v="112"/>
    <n v="3"/>
    <n v="0.6"/>
    <n v="-14.3856"/>
  </r>
  <r>
    <n v="2721"/>
    <s v="CA-2014-121286"/>
    <x v="130"/>
    <d v="2014-11-08T00:00:00"/>
    <s v="Second Class"/>
    <x v="21"/>
    <x v="21"/>
    <s v="Corporate"/>
    <s v="United States"/>
    <s v="Cary"/>
    <s v="North Carolina"/>
    <n v="27511"/>
    <s v="South"/>
    <x v="203"/>
    <s v="Office Supplies"/>
    <s v="Fasteners"/>
    <x v="204"/>
    <x v="1341"/>
    <n v="3"/>
    <n v="0.2"/>
    <n v="2.7222"/>
  </r>
  <r>
    <n v="2722"/>
    <s v="CA-2014-121286"/>
    <x v="130"/>
    <d v="2014-11-08T00:00:00"/>
    <s v="Second Class"/>
    <x v="21"/>
    <x v="21"/>
    <s v="Corporate"/>
    <s v="United States"/>
    <s v="Cary"/>
    <s v="North Carolina"/>
    <n v="27511"/>
    <s v="South"/>
    <x v="937"/>
    <s v="Office Supplies"/>
    <s v="Appliances"/>
    <x v="930"/>
    <x v="2218"/>
    <n v="5"/>
    <n v="0.2"/>
    <n v="5.0960000000000001"/>
  </r>
  <r>
    <n v="2723"/>
    <s v="CA-2016-164735"/>
    <x v="167"/>
    <d v="2016-04-19T00:00:00"/>
    <s v="Second Class"/>
    <x v="483"/>
    <x v="483"/>
    <s v="Consumer"/>
    <s v="United States"/>
    <s v="Alexandria"/>
    <s v="Virginia"/>
    <n v="22304"/>
    <s v="South"/>
    <x v="720"/>
    <s v="Office Supplies"/>
    <s v="Storage"/>
    <x v="719"/>
    <x v="2219"/>
    <n v="5"/>
    <n v="0"/>
    <n v="12.18"/>
  </r>
  <r>
    <n v="2724"/>
    <s v="CA-2014-153479"/>
    <x v="777"/>
    <d v="2014-10-08T00:00:00"/>
    <s v="Standard Class"/>
    <x v="650"/>
    <x v="650"/>
    <s v="Consumer"/>
    <s v="United States"/>
    <s v="Vallejo"/>
    <s v="California"/>
    <n v="94591"/>
    <s v="West"/>
    <x v="264"/>
    <s v="Office Supplies"/>
    <s v="Labels"/>
    <x v="264"/>
    <x v="2220"/>
    <n v="5"/>
    <n v="0"/>
    <n v="6.7915000000000001"/>
  </r>
  <r>
    <n v="2725"/>
    <s v="CA-2014-153479"/>
    <x v="777"/>
    <d v="2014-10-08T00:00:00"/>
    <s v="Standard Class"/>
    <x v="650"/>
    <x v="650"/>
    <s v="Consumer"/>
    <s v="United States"/>
    <s v="Vallejo"/>
    <s v="California"/>
    <n v="94591"/>
    <s v="West"/>
    <x v="979"/>
    <s v="Office Supplies"/>
    <s v="Binders"/>
    <x v="972"/>
    <x v="2221"/>
    <n v="2"/>
    <n v="0.2"/>
    <n v="31.085599999999999"/>
  </r>
  <r>
    <n v="2726"/>
    <s v="CA-2017-149888"/>
    <x v="659"/>
    <d v="2017-11-13T00:00:00"/>
    <s v="Standard Class"/>
    <x v="212"/>
    <x v="212"/>
    <s v="Consumer"/>
    <s v="United States"/>
    <s v="Philadelphia"/>
    <s v="Pennsylvania"/>
    <n v="19120"/>
    <s v="East"/>
    <x v="1211"/>
    <s v="Technology"/>
    <s v="Phones"/>
    <x v="1196"/>
    <x v="1880"/>
    <n v="5"/>
    <n v="0.4"/>
    <n v="-71.994"/>
  </r>
  <r>
    <n v="2727"/>
    <s v="CA-2017-149888"/>
    <x v="659"/>
    <d v="2017-11-13T00:00:00"/>
    <s v="Standard Class"/>
    <x v="212"/>
    <x v="212"/>
    <s v="Consumer"/>
    <s v="United States"/>
    <s v="Philadelphia"/>
    <s v="Pennsylvania"/>
    <n v="19120"/>
    <s v="East"/>
    <x v="1342"/>
    <s v="Furniture"/>
    <s v="Tables"/>
    <x v="1327"/>
    <x v="2222"/>
    <n v="4"/>
    <n v="0.4"/>
    <n v="-140.14080000000001"/>
  </r>
  <r>
    <n v="2728"/>
    <s v="CA-2017-119193"/>
    <x v="66"/>
    <d v="2017-12-24T00:00:00"/>
    <s v="First Class"/>
    <x v="85"/>
    <x v="85"/>
    <s v="Consumer"/>
    <s v="United States"/>
    <s v="Toledo"/>
    <s v="Ohio"/>
    <n v="43615"/>
    <s v="East"/>
    <x v="520"/>
    <s v="Office Supplies"/>
    <s v="Binders"/>
    <x v="520"/>
    <x v="2223"/>
    <n v="1"/>
    <n v="0.7"/>
    <n v="-1.3128"/>
  </r>
  <r>
    <n v="2729"/>
    <s v="CA-2017-119193"/>
    <x v="66"/>
    <d v="2017-12-24T00:00:00"/>
    <s v="First Class"/>
    <x v="85"/>
    <x v="85"/>
    <s v="Consumer"/>
    <s v="United States"/>
    <s v="Toledo"/>
    <s v="Ohio"/>
    <n v="43615"/>
    <s v="East"/>
    <x v="1334"/>
    <s v="Technology"/>
    <s v="Phones"/>
    <x v="1319"/>
    <x v="2224"/>
    <n v="7"/>
    <n v="0.4"/>
    <n v="94.493700000000004"/>
  </r>
  <r>
    <n v="2730"/>
    <s v="CA-2017-104801"/>
    <x v="778"/>
    <d v="2017-02-19T00:00:00"/>
    <s v="Standard Class"/>
    <x v="651"/>
    <x v="651"/>
    <s v="Consumer"/>
    <s v="United States"/>
    <s v="Seattle"/>
    <s v="Washington"/>
    <n v="98105"/>
    <s v="West"/>
    <x v="147"/>
    <s v="Office Supplies"/>
    <s v="Art"/>
    <x v="148"/>
    <x v="153"/>
    <n v="3"/>
    <n v="0"/>
    <n v="1.7901"/>
  </r>
  <r>
    <n v="2731"/>
    <s v="CA-2017-104801"/>
    <x v="778"/>
    <d v="2017-02-19T00:00:00"/>
    <s v="Standard Class"/>
    <x v="651"/>
    <x v="651"/>
    <s v="Consumer"/>
    <s v="United States"/>
    <s v="Seattle"/>
    <s v="Washington"/>
    <n v="98105"/>
    <s v="West"/>
    <x v="651"/>
    <s v="Technology"/>
    <s v="Accessories"/>
    <x v="651"/>
    <x v="2225"/>
    <n v="4"/>
    <n v="0"/>
    <n v="343.9828"/>
  </r>
  <r>
    <n v="2732"/>
    <s v="CA-2017-104801"/>
    <x v="778"/>
    <d v="2017-02-19T00:00:00"/>
    <s v="Standard Class"/>
    <x v="651"/>
    <x v="651"/>
    <s v="Consumer"/>
    <s v="United States"/>
    <s v="Seattle"/>
    <s v="Washington"/>
    <n v="98105"/>
    <s v="West"/>
    <x v="216"/>
    <s v="Furniture"/>
    <s v="Furnishings"/>
    <x v="217"/>
    <x v="2226"/>
    <n v="1"/>
    <n v="0"/>
    <n v="21.506"/>
  </r>
  <r>
    <n v="2733"/>
    <s v="CA-2014-107594"/>
    <x v="779"/>
    <d v="2014-07-06T00:00:00"/>
    <s v="Standard Class"/>
    <x v="13"/>
    <x v="13"/>
    <s v="Consumer"/>
    <s v="United States"/>
    <s v="Plainfield"/>
    <s v="New Jersey"/>
    <n v="7060"/>
    <s v="East"/>
    <x v="687"/>
    <s v="Technology"/>
    <s v="Phones"/>
    <x v="687"/>
    <x v="2227"/>
    <n v="2"/>
    <n v="0"/>
    <n v="19.974599999999999"/>
  </r>
  <r>
    <n v="2734"/>
    <s v="CA-2014-107594"/>
    <x v="779"/>
    <d v="2014-07-06T00:00:00"/>
    <s v="Standard Class"/>
    <x v="13"/>
    <x v="13"/>
    <s v="Consumer"/>
    <s v="United States"/>
    <s v="Plainfield"/>
    <s v="New Jersey"/>
    <n v="7060"/>
    <s v="East"/>
    <x v="796"/>
    <s v="Office Supplies"/>
    <s v="Art"/>
    <x v="794"/>
    <x v="2228"/>
    <n v="1"/>
    <n v="0"/>
    <n v="2.1762000000000001"/>
  </r>
  <r>
    <n v="2735"/>
    <s v="CA-2015-129770"/>
    <x v="780"/>
    <d v="2015-02-23T00:00:00"/>
    <s v="Second Class"/>
    <x v="555"/>
    <x v="555"/>
    <s v="Consumer"/>
    <s v="United States"/>
    <s v="Las Cruces"/>
    <s v="New Mexico"/>
    <n v="88001"/>
    <s v="West"/>
    <x v="33"/>
    <s v="Office Supplies"/>
    <s v="Paper"/>
    <x v="33"/>
    <x v="335"/>
    <n v="4"/>
    <n v="0"/>
    <n v="23.086400000000001"/>
  </r>
  <r>
    <n v="2736"/>
    <s v="CA-2015-115798"/>
    <x v="50"/>
    <d v="2015-11-19T00:00:00"/>
    <s v="Standard Class"/>
    <x v="107"/>
    <x v="107"/>
    <s v="Consumer"/>
    <s v="United States"/>
    <s v="Newark"/>
    <s v="Delaware"/>
    <n v="19711"/>
    <s v="East"/>
    <x v="1419"/>
    <s v="Technology"/>
    <s v="Phones"/>
    <x v="1407"/>
    <x v="2216"/>
    <n v="3"/>
    <n v="0"/>
    <n v="94.492500000000007"/>
  </r>
  <r>
    <n v="2737"/>
    <s v="CA-2015-115798"/>
    <x v="50"/>
    <d v="2015-11-19T00:00:00"/>
    <s v="Standard Class"/>
    <x v="107"/>
    <x v="107"/>
    <s v="Consumer"/>
    <s v="United States"/>
    <s v="Newark"/>
    <s v="Delaware"/>
    <n v="19711"/>
    <s v="East"/>
    <x v="670"/>
    <s v="Office Supplies"/>
    <s v="Paper"/>
    <x v="670"/>
    <x v="2229"/>
    <n v="7"/>
    <n v="0"/>
    <n v="19.871600000000001"/>
  </r>
  <r>
    <n v="2738"/>
    <s v="CA-2015-115798"/>
    <x v="50"/>
    <d v="2015-11-19T00:00:00"/>
    <s v="Standard Class"/>
    <x v="107"/>
    <x v="107"/>
    <s v="Consumer"/>
    <s v="United States"/>
    <s v="Newark"/>
    <s v="Delaware"/>
    <n v="19711"/>
    <s v="East"/>
    <x v="899"/>
    <s v="Furniture"/>
    <s v="Bookcases"/>
    <x v="892"/>
    <x v="670"/>
    <n v="3"/>
    <n v="0"/>
    <n v="56.994300000000003"/>
  </r>
  <r>
    <n v="2739"/>
    <s v="CA-2015-115798"/>
    <x v="50"/>
    <d v="2015-11-19T00:00:00"/>
    <s v="Standard Class"/>
    <x v="107"/>
    <x v="107"/>
    <s v="Consumer"/>
    <s v="United States"/>
    <s v="Newark"/>
    <s v="Delaware"/>
    <n v="19711"/>
    <s v="East"/>
    <x v="817"/>
    <s v="Technology"/>
    <s v="Phones"/>
    <x v="813"/>
    <x v="2230"/>
    <n v="2"/>
    <n v="0"/>
    <n v="43.190399999999997"/>
  </r>
  <r>
    <n v="2740"/>
    <s v="CA-2017-122707"/>
    <x v="513"/>
    <d v="2017-04-18T00:00:00"/>
    <s v="First Class"/>
    <x v="494"/>
    <x v="494"/>
    <s v="Corporate"/>
    <s v="United States"/>
    <s v="Hoover"/>
    <s v="Alabama"/>
    <n v="35244"/>
    <s v="South"/>
    <x v="1420"/>
    <s v="Office Supplies"/>
    <s v="Supplies"/>
    <x v="1408"/>
    <x v="2231"/>
    <n v="4"/>
    <n v="0"/>
    <n v="9.5448000000000004"/>
  </r>
  <r>
    <n v="2741"/>
    <s v="CA-2017-122707"/>
    <x v="513"/>
    <d v="2017-04-18T00:00:00"/>
    <s v="First Class"/>
    <x v="494"/>
    <x v="494"/>
    <s v="Corporate"/>
    <s v="United States"/>
    <s v="Hoover"/>
    <s v="Alabama"/>
    <n v="35244"/>
    <s v="South"/>
    <x v="1421"/>
    <s v="Technology"/>
    <s v="Accessories"/>
    <x v="1409"/>
    <x v="2232"/>
    <n v="2"/>
    <n v="0"/>
    <n v="1.5588"/>
  </r>
  <r>
    <n v="2742"/>
    <s v="CA-2016-165015"/>
    <x v="781"/>
    <d v="2016-02-27T00:00:00"/>
    <s v="Second Class"/>
    <x v="232"/>
    <x v="232"/>
    <s v="Consumer"/>
    <s v="United States"/>
    <s v="Newark"/>
    <s v="Ohio"/>
    <n v="43055"/>
    <s v="East"/>
    <x v="1040"/>
    <s v="Office Supplies"/>
    <s v="Envelopes"/>
    <x v="153"/>
    <x v="666"/>
    <n v="5"/>
    <n v="0.2"/>
    <n v="17.52"/>
  </r>
  <r>
    <n v="2743"/>
    <s v="CA-2014-149244"/>
    <x v="130"/>
    <d v="2014-11-08T00:00:00"/>
    <s v="Standard Class"/>
    <x v="652"/>
    <x v="652"/>
    <s v="Consumer"/>
    <s v="United States"/>
    <s v="San Diego"/>
    <s v="California"/>
    <n v="92037"/>
    <s v="West"/>
    <x v="1381"/>
    <s v="Furniture"/>
    <s v="Furnishings"/>
    <x v="1366"/>
    <x v="2233"/>
    <n v="2"/>
    <n v="0"/>
    <n v="13.4292"/>
  </r>
  <r>
    <n v="2744"/>
    <s v="CA-2015-140144"/>
    <x v="782"/>
    <d v="2015-06-25T00:00:00"/>
    <s v="Second Class"/>
    <x v="34"/>
    <x v="34"/>
    <s v="Corporate"/>
    <s v="United States"/>
    <s v="San Francisco"/>
    <s v="California"/>
    <n v="94122"/>
    <s v="West"/>
    <x v="592"/>
    <s v="Furniture"/>
    <s v="Furnishings"/>
    <x v="592"/>
    <x v="2234"/>
    <n v="6"/>
    <n v="0"/>
    <n v="100.4796"/>
  </r>
  <r>
    <n v="2745"/>
    <s v="CA-2015-140144"/>
    <x v="782"/>
    <d v="2015-06-25T00:00:00"/>
    <s v="Second Class"/>
    <x v="34"/>
    <x v="34"/>
    <s v="Corporate"/>
    <s v="United States"/>
    <s v="San Francisco"/>
    <s v="California"/>
    <n v="94122"/>
    <s v="West"/>
    <x v="66"/>
    <s v="Technology"/>
    <s v="Phones"/>
    <x v="66"/>
    <x v="2235"/>
    <n v="3"/>
    <n v="0.2"/>
    <n v="47.241"/>
  </r>
  <r>
    <n v="2746"/>
    <s v="CA-2017-163321"/>
    <x v="783"/>
    <d v="2017-08-11T00:00:00"/>
    <s v="Second Class"/>
    <x v="248"/>
    <x v="248"/>
    <s v="Consumer"/>
    <s v="United States"/>
    <s v="Jacksonville"/>
    <s v="North Carolina"/>
    <n v="28540"/>
    <s v="South"/>
    <x v="409"/>
    <s v="Technology"/>
    <s v="Accessories"/>
    <x v="409"/>
    <x v="2236"/>
    <n v="1"/>
    <n v="0.2"/>
    <n v="21.997800000000002"/>
  </r>
  <r>
    <n v="2747"/>
    <s v="CA-2014-155887"/>
    <x v="552"/>
    <d v="2014-05-17T00:00:00"/>
    <s v="Standard Class"/>
    <x v="409"/>
    <x v="409"/>
    <s v="Consumer"/>
    <s v="United States"/>
    <s v="Franklin"/>
    <s v="Massachusetts"/>
    <n v="2038"/>
    <s v="East"/>
    <x v="601"/>
    <s v="Furniture"/>
    <s v="Tables"/>
    <x v="601"/>
    <x v="2237"/>
    <n v="3"/>
    <n v="0.3"/>
    <n v="-130.0104"/>
  </r>
  <r>
    <n v="2748"/>
    <s v="US-2015-165449"/>
    <x v="6"/>
    <d v="2015-11-26T00:00:00"/>
    <s v="Standard Class"/>
    <x v="399"/>
    <x v="399"/>
    <s v="Home Office"/>
    <s v="United States"/>
    <s v="Frisco"/>
    <s v="Texas"/>
    <n v="75034"/>
    <s v="Central"/>
    <x v="1422"/>
    <s v="Technology"/>
    <s v="Accessories"/>
    <x v="1410"/>
    <x v="220"/>
    <n v="4"/>
    <n v="0.2"/>
    <n v="-1.3584000000000001"/>
  </r>
  <r>
    <n v="2749"/>
    <s v="CA-2015-110247"/>
    <x v="784"/>
    <d v="2015-12-08T00:00:00"/>
    <s v="Standard Class"/>
    <x v="653"/>
    <x v="653"/>
    <s v="Consumer"/>
    <s v="United States"/>
    <s v="Tallahassee"/>
    <s v="Florida"/>
    <n v="32303"/>
    <s v="South"/>
    <x v="1316"/>
    <s v="Office Supplies"/>
    <s v="Binders"/>
    <x v="1302"/>
    <x v="2238"/>
    <n v="3"/>
    <n v="0.7"/>
    <n v="-6.0324"/>
  </r>
  <r>
    <n v="2750"/>
    <s v="US-2014-141257"/>
    <x v="785"/>
    <d v="2014-06-14T00:00:00"/>
    <s v="Standard Class"/>
    <x v="229"/>
    <x v="229"/>
    <s v="Consumer"/>
    <s v="United States"/>
    <s v="Seattle"/>
    <s v="Washington"/>
    <n v="98115"/>
    <s v="West"/>
    <x v="1423"/>
    <s v="Furniture"/>
    <s v="Chairs"/>
    <x v="1411"/>
    <x v="2239"/>
    <n v="3"/>
    <n v="0.2"/>
    <n v="73.194000000000003"/>
  </r>
  <r>
    <n v="2751"/>
    <s v="CA-2014-154669"/>
    <x v="233"/>
    <d v="2014-08-11T00:00:00"/>
    <s v="Second Class"/>
    <x v="612"/>
    <x v="612"/>
    <s v="Consumer"/>
    <s v="United States"/>
    <s v="Vacaville"/>
    <s v="California"/>
    <n v="95687"/>
    <s v="West"/>
    <x v="1424"/>
    <s v="Office Supplies"/>
    <s v="Storage"/>
    <x v="1412"/>
    <x v="2240"/>
    <n v="11"/>
    <n v="0"/>
    <n v="110.0528"/>
  </r>
  <r>
    <n v="2752"/>
    <s v="CA-2014-158029"/>
    <x v="542"/>
    <d v="2014-05-30T00:00:00"/>
    <s v="Standard Class"/>
    <x v="520"/>
    <x v="520"/>
    <s v="Consumer"/>
    <s v="United States"/>
    <s v="Los Angeles"/>
    <s v="California"/>
    <n v="90008"/>
    <s v="West"/>
    <x v="1153"/>
    <s v="Furniture"/>
    <s v="Chairs"/>
    <x v="1141"/>
    <x v="2241"/>
    <n v="2"/>
    <n v="0.2"/>
    <n v="22.529599999999999"/>
  </r>
  <r>
    <n v="2753"/>
    <s v="CA-2015-155306"/>
    <x v="786"/>
    <d v="2015-04-21T00:00:00"/>
    <s v="Standard Class"/>
    <x v="654"/>
    <x v="654"/>
    <s v="Consumer"/>
    <s v="United States"/>
    <s v="San Francisco"/>
    <s v="California"/>
    <n v="94122"/>
    <s v="West"/>
    <x v="1061"/>
    <s v="Office Supplies"/>
    <s v="Art"/>
    <x v="1050"/>
    <x v="345"/>
    <n v="2"/>
    <n v="0"/>
    <n v="2.2240000000000002"/>
  </r>
  <r>
    <n v="2754"/>
    <s v="CA-2015-155306"/>
    <x v="786"/>
    <d v="2015-04-21T00:00:00"/>
    <s v="Standard Class"/>
    <x v="654"/>
    <x v="654"/>
    <s v="Consumer"/>
    <s v="United States"/>
    <s v="San Francisco"/>
    <s v="California"/>
    <n v="94122"/>
    <s v="West"/>
    <x v="619"/>
    <s v="Technology"/>
    <s v="Accessories"/>
    <x v="619"/>
    <x v="2242"/>
    <n v="3"/>
    <n v="0"/>
    <n v="129.34800000000001"/>
  </r>
  <r>
    <n v="2755"/>
    <s v="CA-2015-155306"/>
    <x v="786"/>
    <d v="2015-04-21T00:00:00"/>
    <s v="Standard Class"/>
    <x v="654"/>
    <x v="654"/>
    <s v="Consumer"/>
    <s v="United States"/>
    <s v="San Francisco"/>
    <s v="California"/>
    <n v="94122"/>
    <s v="West"/>
    <x v="966"/>
    <s v="Technology"/>
    <s v="Phones"/>
    <x v="1368"/>
    <x v="2243"/>
    <n v="5"/>
    <n v="0.2"/>
    <n v="68.596500000000006"/>
  </r>
  <r>
    <n v="2756"/>
    <s v="CA-2015-155306"/>
    <x v="786"/>
    <d v="2015-04-21T00:00:00"/>
    <s v="Standard Class"/>
    <x v="654"/>
    <x v="654"/>
    <s v="Consumer"/>
    <s v="United States"/>
    <s v="San Francisco"/>
    <s v="California"/>
    <n v="94122"/>
    <s v="West"/>
    <x v="1364"/>
    <s v="Office Supplies"/>
    <s v="Appliances"/>
    <x v="1350"/>
    <x v="2244"/>
    <n v="5"/>
    <n v="0"/>
    <n v="419.81849999999997"/>
  </r>
  <r>
    <n v="2757"/>
    <s v="CA-2015-155306"/>
    <x v="786"/>
    <d v="2015-04-21T00:00:00"/>
    <s v="Standard Class"/>
    <x v="654"/>
    <x v="654"/>
    <s v="Consumer"/>
    <s v="United States"/>
    <s v="San Francisco"/>
    <s v="California"/>
    <n v="94122"/>
    <s v="West"/>
    <x v="1331"/>
    <s v="Office Supplies"/>
    <s v="Paper"/>
    <x v="1316"/>
    <x v="489"/>
    <n v="2"/>
    <n v="0"/>
    <n v="5.8604000000000003"/>
  </r>
  <r>
    <n v="2758"/>
    <s v="CA-2016-127775"/>
    <x v="725"/>
    <d v="2016-06-13T00:00:00"/>
    <s v="Second Class"/>
    <x v="301"/>
    <x v="301"/>
    <s v="Consumer"/>
    <s v="United States"/>
    <s v="New York City"/>
    <s v="New York"/>
    <n v="10035"/>
    <s v="East"/>
    <x v="657"/>
    <s v="Technology"/>
    <s v="Accessories"/>
    <x v="657"/>
    <x v="758"/>
    <n v="3"/>
    <n v="0"/>
    <n v="71.991"/>
  </r>
  <r>
    <n v="2759"/>
    <s v="CA-2016-146171"/>
    <x v="21"/>
    <d v="2016-03-15T00:00:00"/>
    <s v="Standard Class"/>
    <x v="655"/>
    <x v="655"/>
    <s v="Home Office"/>
    <s v="United States"/>
    <s v="Columbus"/>
    <s v="Georgia"/>
    <n v="31907"/>
    <s v="South"/>
    <x v="1006"/>
    <s v="Furniture"/>
    <s v="Furnishings"/>
    <x v="1381"/>
    <x v="2245"/>
    <n v="4"/>
    <n v="0"/>
    <n v="31.537199999999999"/>
  </r>
  <r>
    <n v="2760"/>
    <s v="CA-2016-146171"/>
    <x v="21"/>
    <d v="2016-03-15T00:00:00"/>
    <s v="Standard Class"/>
    <x v="655"/>
    <x v="655"/>
    <s v="Home Office"/>
    <s v="United States"/>
    <s v="Columbus"/>
    <s v="Georgia"/>
    <n v="31907"/>
    <s v="South"/>
    <x v="772"/>
    <s v="Office Supplies"/>
    <s v="Storage"/>
    <x v="771"/>
    <x v="2246"/>
    <n v="4"/>
    <n v="0"/>
    <n v="125.14319999999999"/>
  </r>
  <r>
    <n v="2761"/>
    <s v="CA-2014-129574"/>
    <x v="542"/>
    <d v="2014-05-29T00:00:00"/>
    <s v="First Class"/>
    <x v="656"/>
    <x v="656"/>
    <s v="Home Office"/>
    <s v="United States"/>
    <s v="Murray"/>
    <s v="Utah"/>
    <n v="84107"/>
    <s v="West"/>
    <x v="364"/>
    <s v="Office Supplies"/>
    <s v="Paper"/>
    <x v="364"/>
    <x v="2247"/>
    <n v="5"/>
    <n v="0"/>
    <n v="23.231999999999999"/>
  </r>
  <r>
    <n v="2762"/>
    <s v="CA-2017-126536"/>
    <x v="386"/>
    <d v="2017-10-14T00:00:00"/>
    <s v="First Class"/>
    <x v="71"/>
    <x v="71"/>
    <s v="Home Office"/>
    <s v="United States"/>
    <s v="San Francisco"/>
    <s v="California"/>
    <n v="94110"/>
    <s v="West"/>
    <x v="1425"/>
    <s v="Technology"/>
    <s v="Accessories"/>
    <x v="1413"/>
    <x v="2248"/>
    <n v="1"/>
    <n v="0"/>
    <n v="0.43559999999999999"/>
  </r>
  <r>
    <n v="2763"/>
    <s v="CA-2017-126536"/>
    <x v="386"/>
    <d v="2017-10-14T00:00:00"/>
    <s v="First Class"/>
    <x v="71"/>
    <x v="71"/>
    <s v="Home Office"/>
    <s v="United States"/>
    <s v="San Francisco"/>
    <s v="California"/>
    <n v="94110"/>
    <s v="West"/>
    <x v="986"/>
    <s v="Office Supplies"/>
    <s v="Binders"/>
    <x v="979"/>
    <x v="2249"/>
    <n v="5"/>
    <n v="0.2"/>
    <n v="36.917000000000002"/>
  </r>
  <r>
    <n v="2764"/>
    <s v="CA-2017-165757"/>
    <x v="738"/>
    <d v="2017-06-28T00:00:00"/>
    <s v="Standard Class"/>
    <x v="484"/>
    <x v="484"/>
    <s v="Home Office"/>
    <s v="United States"/>
    <s v="Philadelphia"/>
    <s v="Pennsylvania"/>
    <n v="19140"/>
    <s v="East"/>
    <x v="1426"/>
    <s v="Office Supplies"/>
    <s v="Binders"/>
    <x v="1414"/>
    <x v="2250"/>
    <n v="3"/>
    <n v="0.7"/>
    <n v="-7.5768000000000004"/>
  </r>
  <r>
    <n v="2765"/>
    <s v="CA-2017-165757"/>
    <x v="738"/>
    <d v="2017-06-28T00:00:00"/>
    <s v="Standard Class"/>
    <x v="484"/>
    <x v="484"/>
    <s v="Home Office"/>
    <s v="United States"/>
    <s v="Philadelphia"/>
    <s v="Pennsylvania"/>
    <n v="19140"/>
    <s v="East"/>
    <x v="350"/>
    <s v="Office Supplies"/>
    <s v="Binders"/>
    <x v="350"/>
    <x v="2251"/>
    <n v="5"/>
    <n v="0.7"/>
    <n v="-23.8855"/>
  </r>
  <r>
    <n v="2766"/>
    <s v="CA-2017-165757"/>
    <x v="738"/>
    <d v="2017-06-28T00:00:00"/>
    <s v="Standard Class"/>
    <x v="484"/>
    <x v="484"/>
    <s v="Home Office"/>
    <s v="United States"/>
    <s v="Philadelphia"/>
    <s v="Pennsylvania"/>
    <n v="19140"/>
    <s v="East"/>
    <x v="1427"/>
    <s v="Office Supplies"/>
    <s v="Storage"/>
    <x v="1415"/>
    <x v="433"/>
    <n v="2"/>
    <n v="0.2"/>
    <n v="0.66959999999999997"/>
  </r>
  <r>
    <n v="2767"/>
    <s v="CA-2017-167752"/>
    <x v="787"/>
    <d v="2017-01-18T00:00:00"/>
    <s v="First Class"/>
    <x v="355"/>
    <x v="355"/>
    <s v="Consumer"/>
    <s v="United States"/>
    <s v="Philadelphia"/>
    <s v="Pennsylvania"/>
    <n v="19134"/>
    <s v="East"/>
    <x v="1428"/>
    <s v="Office Supplies"/>
    <s v="Appliances"/>
    <x v="1416"/>
    <x v="2252"/>
    <n v="1"/>
    <n v="0.2"/>
    <n v="3.8681999999999999"/>
  </r>
  <r>
    <n v="2768"/>
    <s v="CA-2017-167752"/>
    <x v="787"/>
    <d v="2017-01-18T00:00:00"/>
    <s v="First Class"/>
    <x v="355"/>
    <x v="355"/>
    <s v="Consumer"/>
    <s v="United States"/>
    <s v="Philadelphia"/>
    <s v="Pennsylvania"/>
    <n v="19134"/>
    <s v="East"/>
    <x v="227"/>
    <s v="Office Supplies"/>
    <s v="Appliances"/>
    <x v="228"/>
    <x v="2253"/>
    <n v="8"/>
    <n v="0.2"/>
    <n v="312.67599999999999"/>
  </r>
  <r>
    <n v="2769"/>
    <s v="US-2015-122140"/>
    <x v="788"/>
    <d v="2015-04-07T00:00:00"/>
    <s v="Standard Class"/>
    <x v="657"/>
    <x v="657"/>
    <s v="Consumer"/>
    <s v="United States"/>
    <s v="Dallas"/>
    <s v="Texas"/>
    <n v="75220"/>
    <s v="Central"/>
    <x v="1429"/>
    <s v="Office Supplies"/>
    <s v="Appliances"/>
    <x v="1417"/>
    <x v="2254"/>
    <n v="2"/>
    <n v="0.8"/>
    <n v="-80.48"/>
  </r>
  <r>
    <n v="2770"/>
    <s v="US-2015-122140"/>
    <x v="788"/>
    <d v="2015-04-07T00:00:00"/>
    <s v="Standard Class"/>
    <x v="657"/>
    <x v="657"/>
    <s v="Consumer"/>
    <s v="United States"/>
    <s v="Dallas"/>
    <s v="Texas"/>
    <n v="75220"/>
    <s v="Central"/>
    <x v="1044"/>
    <s v="Technology"/>
    <s v="Accessories"/>
    <x v="1033"/>
    <x v="2255"/>
    <n v="7"/>
    <n v="0.2"/>
    <n v="-0.62649999999999995"/>
  </r>
  <r>
    <n v="2771"/>
    <s v="US-2015-122140"/>
    <x v="788"/>
    <d v="2015-04-07T00:00:00"/>
    <s v="Standard Class"/>
    <x v="657"/>
    <x v="657"/>
    <s v="Consumer"/>
    <s v="United States"/>
    <s v="Dallas"/>
    <s v="Texas"/>
    <n v="75220"/>
    <s v="Central"/>
    <x v="1235"/>
    <s v="Technology"/>
    <s v="Accessories"/>
    <x v="1218"/>
    <x v="331"/>
    <n v="3"/>
    <n v="0.2"/>
    <n v="1.7990999999999999"/>
  </r>
  <r>
    <n v="2772"/>
    <s v="CA-2016-163986"/>
    <x v="323"/>
    <d v="2016-09-10T00:00:00"/>
    <s v="Standard Class"/>
    <x v="370"/>
    <x v="370"/>
    <s v="Consumer"/>
    <s v="United States"/>
    <s v="Waukesha"/>
    <s v="Wisconsin"/>
    <n v="53186"/>
    <s v="Central"/>
    <x v="376"/>
    <s v="Office Supplies"/>
    <s v="Storage"/>
    <x v="377"/>
    <x v="2256"/>
    <n v="5"/>
    <n v="0"/>
    <n v="14.17"/>
  </r>
  <r>
    <n v="2773"/>
    <s v="CA-2017-158967"/>
    <x v="389"/>
    <d v="2017-12-12T00:00:00"/>
    <s v="First Class"/>
    <x v="537"/>
    <x v="537"/>
    <s v="Consumer"/>
    <s v="United States"/>
    <s v="Fort Lauderdale"/>
    <s v="Florida"/>
    <n v="33311"/>
    <s v="South"/>
    <x v="740"/>
    <s v="Furniture"/>
    <s v="Furnishings"/>
    <x v="222"/>
    <x v="2257"/>
    <n v="3"/>
    <n v="0.2"/>
    <n v="5.7312000000000003"/>
  </r>
  <r>
    <n v="2774"/>
    <s v="CA-2016-131576"/>
    <x v="441"/>
    <d v="2016-11-26T00:00:00"/>
    <s v="Standard Class"/>
    <x v="361"/>
    <x v="361"/>
    <s v="Consumer"/>
    <s v="United States"/>
    <s v="Detroit"/>
    <s v="Michigan"/>
    <n v="48205"/>
    <s v="Central"/>
    <x v="91"/>
    <s v="Office Supplies"/>
    <s v="Binders"/>
    <x v="91"/>
    <x v="2258"/>
    <n v="3"/>
    <n v="0"/>
    <n v="24.2256"/>
  </r>
  <r>
    <n v="2775"/>
    <s v="CA-2017-143455"/>
    <x v="343"/>
    <d v="2017-11-18T00:00:00"/>
    <s v="Standard Class"/>
    <x v="529"/>
    <x v="529"/>
    <s v="Home Office"/>
    <s v="United States"/>
    <s v="Springfield"/>
    <s v="Ohio"/>
    <n v="45503"/>
    <s v="East"/>
    <x v="498"/>
    <s v="Office Supplies"/>
    <s v="Paper"/>
    <x v="498"/>
    <x v="559"/>
    <n v="2"/>
    <n v="0.2"/>
    <n v="3.6288"/>
  </r>
  <r>
    <n v="2776"/>
    <s v="CA-2016-144729"/>
    <x v="147"/>
    <d v="2016-10-25T00:00:00"/>
    <s v="Standard Class"/>
    <x v="32"/>
    <x v="32"/>
    <s v="Consumer"/>
    <s v="United States"/>
    <s v="San Diego"/>
    <s v="California"/>
    <n v="92037"/>
    <s v="West"/>
    <x v="232"/>
    <s v="Office Supplies"/>
    <s v="Storage"/>
    <x v="233"/>
    <x v="1233"/>
    <n v="3"/>
    <n v="0"/>
    <n v="1.5444"/>
  </r>
  <r>
    <n v="2777"/>
    <s v="CA-2015-127019"/>
    <x v="379"/>
    <d v="2015-12-25T00:00:00"/>
    <s v="Standard Class"/>
    <x v="45"/>
    <x v="45"/>
    <s v="Corporate"/>
    <s v="United States"/>
    <s v="Colorado Springs"/>
    <s v="Colorado"/>
    <n v="80906"/>
    <s v="West"/>
    <x v="930"/>
    <s v="Office Supplies"/>
    <s v="Appliances"/>
    <x v="923"/>
    <x v="2259"/>
    <n v="7"/>
    <n v="0.2"/>
    <n v="4.5738000000000003"/>
  </r>
  <r>
    <n v="2778"/>
    <s v="CA-2015-138534"/>
    <x v="789"/>
    <d v="2015-07-19T00:00:00"/>
    <s v="Second Class"/>
    <x v="341"/>
    <x v="341"/>
    <s v="Consumer"/>
    <s v="United States"/>
    <s v="Bakersfield"/>
    <s v="California"/>
    <n v="93309"/>
    <s v="West"/>
    <x v="1121"/>
    <s v="Furniture"/>
    <s v="Bookcases"/>
    <x v="1109"/>
    <x v="2260"/>
    <n v="2"/>
    <n v="0.15"/>
    <n v="-13.797599999999999"/>
  </r>
  <r>
    <n v="2779"/>
    <s v="CA-2017-108322"/>
    <x v="504"/>
    <d v="2017-05-05T00:00:00"/>
    <s v="Standard Class"/>
    <x v="164"/>
    <x v="164"/>
    <s v="Corporate"/>
    <s v="United States"/>
    <s v="Pompano Beach"/>
    <s v="Florida"/>
    <n v="33068"/>
    <s v="South"/>
    <x v="345"/>
    <s v="Furniture"/>
    <s v="Furnishings"/>
    <x v="345"/>
    <x v="208"/>
    <n v="8"/>
    <n v="0.2"/>
    <n v="6.2160000000000002"/>
  </r>
  <r>
    <n v="2780"/>
    <s v="CA-2017-108322"/>
    <x v="504"/>
    <d v="2017-05-05T00:00:00"/>
    <s v="Standard Class"/>
    <x v="164"/>
    <x v="164"/>
    <s v="Corporate"/>
    <s v="United States"/>
    <s v="Pompano Beach"/>
    <s v="Florida"/>
    <n v="33068"/>
    <s v="South"/>
    <x v="1430"/>
    <s v="Technology"/>
    <s v="Accessories"/>
    <x v="1418"/>
    <x v="477"/>
    <n v="3"/>
    <n v="0.2"/>
    <n v="0.74250000000000005"/>
  </r>
  <r>
    <n v="2781"/>
    <s v="CA-2017-167668"/>
    <x v="636"/>
    <d v="2017-05-08T00:00:00"/>
    <s v="First Class"/>
    <x v="646"/>
    <x v="646"/>
    <s v="Consumer"/>
    <s v="United States"/>
    <s v="New York City"/>
    <s v="New York"/>
    <n v="10035"/>
    <s v="East"/>
    <x v="198"/>
    <s v="Office Supplies"/>
    <s v="Labels"/>
    <x v="199"/>
    <x v="2261"/>
    <n v="4"/>
    <n v="0"/>
    <n v="29.6"/>
  </r>
  <r>
    <n v="2782"/>
    <s v="CA-2017-146724"/>
    <x v="225"/>
    <d v="2017-11-27T00:00:00"/>
    <s v="Standard Class"/>
    <x v="643"/>
    <x v="643"/>
    <s v="Consumer"/>
    <s v="United States"/>
    <s v="Lakeville"/>
    <s v="Minnesota"/>
    <n v="55044"/>
    <s v="Central"/>
    <x v="208"/>
    <s v="Office Supplies"/>
    <s v="Art"/>
    <x v="209"/>
    <x v="1103"/>
    <n v="10"/>
    <n v="0"/>
    <n v="9.68"/>
  </r>
  <r>
    <n v="2783"/>
    <s v="CA-2016-139878"/>
    <x v="583"/>
    <d v="2016-11-16T00:00:00"/>
    <s v="Standard Class"/>
    <x v="436"/>
    <x v="436"/>
    <s v="Consumer"/>
    <s v="United States"/>
    <s v="Detroit"/>
    <s v="Michigan"/>
    <n v="48234"/>
    <s v="Central"/>
    <x v="957"/>
    <s v="Technology"/>
    <s v="Phones"/>
    <x v="950"/>
    <x v="2018"/>
    <n v="2"/>
    <n v="0"/>
    <n v="74.8142"/>
  </r>
  <r>
    <n v="2784"/>
    <s v="US-2016-106677"/>
    <x v="732"/>
    <d v="2016-11-10T00:00:00"/>
    <s v="Standard Class"/>
    <x v="155"/>
    <x v="155"/>
    <s v="Corporate"/>
    <s v="United States"/>
    <s v="Philadelphia"/>
    <s v="Pennsylvania"/>
    <n v="19134"/>
    <s v="East"/>
    <x v="1431"/>
    <s v="Technology"/>
    <s v="Phones"/>
    <x v="1419"/>
    <x v="1792"/>
    <n v="2"/>
    <n v="0.4"/>
    <n v="-15.992000000000001"/>
  </r>
  <r>
    <n v="2785"/>
    <s v="CA-2016-116974"/>
    <x v="790"/>
    <d v="2016-10-15T00:00:00"/>
    <s v="Standard Class"/>
    <x v="172"/>
    <x v="172"/>
    <s v="Corporate"/>
    <s v="United States"/>
    <s v="Troy"/>
    <s v="Ohio"/>
    <n v="45373"/>
    <s v="East"/>
    <x v="1136"/>
    <s v="Technology"/>
    <s v="Phones"/>
    <x v="1124"/>
    <x v="112"/>
    <n v="4"/>
    <n v="0.4"/>
    <n v="-15.5844"/>
  </r>
  <r>
    <n v="2786"/>
    <s v="CA-2015-149972"/>
    <x v="481"/>
    <d v="2015-09-23T00:00:00"/>
    <s v="First Class"/>
    <x v="522"/>
    <x v="522"/>
    <s v="Home Office"/>
    <s v="United States"/>
    <s v="Los Angeles"/>
    <s v="California"/>
    <n v="90036"/>
    <s v="West"/>
    <x v="499"/>
    <s v="Furniture"/>
    <s v="Chairs"/>
    <x v="499"/>
    <x v="2262"/>
    <n v="4"/>
    <n v="0.2"/>
    <n v="0"/>
  </r>
  <r>
    <n v="2787"/>
    <s v="CA-2015-149972"/>
    <x v="481"/>
    <d v="2015-09-23T00:00:00"/>
    <s v="First Class"/>
    <x v="522"/>
    <x v="522"/>
    <s v="Home Office"/>
    <s v="United States"/>
    <s v="Los Angeles"/>
    <s v="California"/>
    <n v="90036"/>
    <s v="West"/>
    <x v="1432"/>
    <s v="Office Supplies"/>
    <s v="Fasteners"/>
    <x v="1420"/>
    <x v="2263"/>
    <n v="2"/>
    <n v="0"/>
    <n v="2.528"/>
  </r>
  <r>
    <n v="2788"/>
    <s v="US-2014-117744"/>
    <x v="266"/>
    <d v="2014-12-06T00:00:00"/>
    <s v="Standard Class"/>
    <x v="550"/>
    <x v="550"/>
    <s v="Corporate"/>
    <s v="United States"/>
    <s v="Corpus Christi"/>
    <s v="Texas"/>
    <n v="78415"/>
    <s v="Central"/>
    <x v="287"/>
    <s v="Furniture"/>
    <s v="Furnishings"/>
    <x v="287"/>
    <x v="2264"/>
    <n v="5"/>
    <n v="0.6"/>
    <n v="-24.803000000000001"/>
  </r>
  <r>
    <n v="2789"/>
    <s v="US-2014-117744"/>
    <x v="266"/>
    <d v="2014-12-06T00:00:00"/>
    <s v="Standard Class"/>
    <x v="550"/>
    <x v="550"/>
    <s v="Corporate"/>
    <s v="United States"/>
    <s v="Corpus Christi"/>
    <s v="Texas"/>
    <n v="78415"/>
    <s v="Central"/>
    <x v="134"/>
    <s v="Office Supplies"/>
    <s v="Art"/>
    <x v="135"/>
    <x v="2265"/>
    <n v="7"/>
    <n v="0.2"/>
    <n v="1.4406000000000001"/>
  </r>
  <r>
    <n v="2790"/>
    <s v="US-2014-117744"/>
    <x v="266"/>
    <d v="2014-12-06T00:00:00"/>
    <s v="Standard Class"/>
    <x v="550"/>
    <x v="550"/>
    <s v="Corporate"/>
    <s v="United States"/>
    <s v="Corpus Christi"/>
    <s v="Texas"/>
    <n v="78415"/>
    <s v="Central"/>
    <x v="561"/>
    <s v="Furniture"/>
    <s v="Furnishings"/>
    <x v="560"/>
    <x v="786"/>
    <n v="5"/>
    <n v="0.6"/>
    <n v="-23.975999999999999"/>
  </r>
  <r>
    <n v="2791"/>
    <s v="CA-2014-125514"/>
    <x v="158"/>
    <d v="2014-09-22T00:00:00"/>
    <s v="First Class"/>
    <x v="312"/>
    <x v="312"/>
    <s v="Corporate"/>
    <s v="United States"/>
    <s v="Omaha"/>
    <s v="Nebraska"/>
    <n v="68104"/>
    <s v="Central"/>
    <x v="95"/>
    <s v="Office Supplies"/>
    <s v="Appliances"/>
    <x v="95"/>
    <x v="2266"/>
    <n v="2"/>
    <n v="0"/>
    <n v="7.5284000000000004"/>
  </r>
  <r>
    <n v="2792"/>
    <s v="CA-2014-125514"/>
    <x v="158"/>
    <d v="2014-09-22T00:00:00"/>
    <s v="First Class"/>
    <x v="312"/>
    <x v="312"/>
    <s v="Corporate"/>
    <s v="United States"/>
    <s v="Omaha"/>
    <s v="Nebraska"/>
    <n v="68104"/>
    <s v="Central"/>
    <x v="1204"/>
    <s v="Office Supplies"/>
    <s v="Appliances"/>
    <x v="1189"/>
    <x v="2267"/>
    <n v="3"/>
    <n v="0"/>
    <n v="10.881"/>
  </r>
  <r>
    <n v="2793"/>
    <s v="CA-2014-125514"/>
    <x v="158"/>
    <d v="2014-09-22T00:00:00"/>
    <s v="First Class"/>
    <x v="312"/>
    <x v="312"/>
    <s v="Corporate"/>
    <s v="United States"/>
    <s v="Omaha"/>
    <s v="Nebraska"/>
    <n v="68104"/>
    <s v="Central"/>
    <x v="815"/>
    <s v="Office Supplies"/>
    <s v="Paper"/>
    <x v="811"/>
    <x v="90"/>
    <n v="1"/>
    <n v="0"/>
    <n v="3.1103999999999998"/>
  </r>
  <r>
    <n v="2794"/>
    <s v="CA-2014-154599"/>
    <x v="791"/>
    <d v="2014-04-17T00:00:00"/>
    <s v="Standard Class"/>
    <x v="634"/>
    <x v="634"/>
    <s v="Corporate"/>
    <s v="United States"/>
    <s v="Redondo Beach"/>
    <s v="California"/>
    <n v="90278"/>
    <s v="West"/>
    <x v="664"/>
    <s v="Technology"/>
    <s v="Phones"/>
    <x v="664"/>
    <x v="2268"/>
    <n v="14"/>
    <n v="0.2"/>
    <n v="94.0702"/>
  </r>
  <r>
    <n v="2795"/>
    <s v="CA-2014-154599"/>
    <x v="791"/>
    <d v="2014-04-17T00:00:00"/>
    <s v="Standard Class"/>
    <x v="634"/>
    <x v="634"/>
    <s v="Corporate"/>
    <s v="United States"/>
    <s v="Redondo Beach"/>
    <s v="California"/>
    <n v="90278"/>
    <s v="West"/>
    <x v="819"/>
    <s v="Technology"/>
    <s v="Phones"/>
    <x v="815"/>
    <x v="2269"/>
    <n v="4"/>
    <n v="0.2"/>
    <n v="38.357199999999999"/>
  </r>
  <r>
    <n v="2796"/>
    <s v="CA-2014-154599"/>
    <x v="791"/>
    <d v="2014-04-17T00:00:00"/>
    <s v="Standard Class"/>
    <x v="634"/>
    <x v="634"/>
    <s v="Corporate"/>
    <s v="United States"/>
    <s v="Redondo Beach"/>
    <s v="California"/>
    <n v="90278"/>
    <s v="West"/>
    <x v="507"/>
    <s v="Office Supplies"/>
    <s v="Binders"/>
    <x v="507"/>
    <x v="2270"/>
    <n v="7"/>
    <n v="0.2"/>
    <n v="6.5568999999999997"/>
  </r>
  <r>
    <n v="2797"/>
    <s v="CA-2014-154599"/>
    <x v="791"/>
    <d v="2014-04-17T00:00:00"/>
    <s v="Standard Class"/>
    <x v="634"/>
    <x v="634"/>
    <s v="Corporate"/>
    <s v="United States"/>
    <s v="Redondo Beach"/>
    <s v="California"/>
    <n v="90278"/>
    <s v="West"/>
    <x v="430"/>
    <s v="Furniture"/>
    <s v="Bookcases"/>
    <x v="430"/>
    <x v="2271"/>
    <n v="3"/>
    <n v="0.15"/>
    <n v="-18.146999999999998"/>
  </r>
  <r>
    <n v="2798"/>
    <s v="CA-2017-158743"/>
    <x v="179"/>
    <d v="2017-10-27T00:00:00"/>
    <s v="Standard Class"/>
    <x v="490"/>
    <x v="490"/>
    <s v="Consumer"/>
    <s v="United States"/>
    <s v="Little Rock"/>
    <s v="Arkansas"/>
    <n v="72209"/>
    <s v="South"/>
    <x v="1216"/>
    <s v="Office Supplies"/>
    <s v="Art"/>
    <x v="1200"/>
    <x v="518"/>
    <n v="4"/>
    <n v="0"/>
    <n v="4.1416000000000004"/>
  </r>
  <r>
    <n v="2799"/>
    <s v="CA-2017-158743"/>
    <x v="179"/>
    <d v="2017-10-27T00:00:00"/>
    <s v="Standard Class"/>
    <x v="490"/>
    <x v="490"/>
    <s v="Consumer"/>
    <s v="United States"/>
    <s v="Little Rock"/>
    <s v="Arkansas"/>
    <n v="72209"/>
    <s v="South"/>
    <x v="681"/>
    <s v="Office Supplies"/>
    <s v="Paper"/>
    <x v="681"/>
    <x v="786"/>
    <n v="2"/>
    <n v="0"/>
    <n v="18.781199999999998"/>
  </r>
  <r>
    <n v="2800"/>
    <s v="CA-2017-158743"/>
    <x v="179"/>
    <d v="2017-10-27T00:00:00"/>
    <s v="Standard Class"/>
    <x v="490"/>
    <x v="490"/>
    <s v="Consumer"/>
    <s v="United States"/>
    <s v="Little Rock"/>
    <s v="Arkansas"/>
    <n v="72209"/>
    <s v="South"/>
    <x v="705"/>
    <s v="Office Supplies"/>
    <s v="Binders"/>
    <x v="705"/>
    <x v="2272"/>
    <n v="5"/>
    <n v="0"/>
    <n v="70.007999999999996"/>
  </r>
  <r>
    <n v="2801"/>
    <s v="CA-2016-153318"/>
    <x v="792"/>
    <d v="2016-10-28T00:00:00"/>
    <s v="First Class"/>
    <x v="329"/>
    <x v="329"/>
    <s v="Corporate"/>
    <s v="United States"/>
    <s v="Miami"/>
    <s v="Florida"/>
    <n v="33180"/>
    <s v="South"/>
    <x v="469"/>
    <s v="Technology"/>
    <s v="Phones"/>
    <x v="470"/>
    <x v="2243"/>
    <n v="5"/>
    <n v="0.2"/>
    <n v="78.396000000000001"/>
  </r>
  <r>
    <n v="2802"/>
    <s v="US-2015-110163"/>
    <x v="549"/>
    <d v="2015-11-04T00:00:00"/>
    <s v="First Class"/>
    <x v="315"/>
    <x v="315"/>
    <s v="Consumer"/>
    <s v="United States"/>
    <s v="Salem"/>
    <s v="Oregon"/>
    <n v="97301"/>
    <s v="West"/>
    <x v="32"/>
    <s v="Office Supplies"/>
    <s v="Art"/>
    <x v="32"/>
    <x v="2273"/>
    <n v="1"/>
    <n v="0.2"/>
    <n v="1.7729999999999999"/>
  </r>
  <r>
    <n v="2803"/>
    <s v="CA-2017-143329"/>
    <x v="132"/>
    <d v="2017-11-08T00:00:00"/>
    <s v="Standard Class"/>
    <x v="658"/>
    <x v="658"/>
    <s v="Consumer"/>
    <s v="United States"/>
    <s v="Las Cruces"/>
    <s v="New Mexico"/>
    <n v="88001"/>
    <s v="West"/>
    <x v="93"/>
    <s v="Furniture"/>
    <s v="Furnishings"/>
    <x v="93"/>
    <x v="1419"/>
    <n v="3"/>
    <n v="0"/>
    <n v="17.375399999999999"/>
  </r>
  <r>
    <n v="2804"/>
    <s v="CA-2015-159380"/>
    <x v="793"/>
    <d v="2015-05-16T00:00:00"/>
    <s v="Standard Class"/>
    <x v="473"/>
    <x v="473"/>
    <s v="Consumer"/>
    <s v="United States"/>
    <s v="San Francisco"/>
    <s v="California"/>
    <n v="94122"/>
    <s v="West"/>
    <x v="1117"/>
    <s v="Office Supplies"/>
    <s v="Paper"/>
    <x v="1105"/>
    <x v="1371"/>
    <n v="3"/>
    <n v="0"/>
    <n v="5.7779999999999996"/>
  </r>
  <r>
    <n v="2805"/>
    <s v="CA-2015-159380"/>
    <x v="793"/>
    <d v="2015-05-16T00:00:00"/>
    <s v="Standard Class"/>
    <x v="473"/>
    <x v="473"/>
    <s v="Consumer"/>
    <s v="United States"/>
    <s v="San Francisco"/>
    <s v="California"/>
    <n v="94122"/>
    <s v="West"/>
    <x v="1433"/>
    <s v="Office Supplies"/>
    <s v="Paper"/>
    <x v="1421"/>
    <x v="2274"/>
    <n v="6"/>
    <n v="0"/>
    <n v="11.555999999999999"/>
  </r>
  <r>
    <n v="2806"/>
    <s v="CA-2015-122623"/>
    <x v="67"/>
    <d v="2015-09-11T00:00:00"/>
    <s v="Standard Class"/>
    <x v="230"/>
    <x v="230"/>
    <s v="Consumer"/>
    <s v="United States"/>
    <s v="El Paso"/>
    <s v="Texas"/>
    <n v="79907"/>
    <s v="Central"/>
    <x v="1272"/>
    <s v="Furniture"/>
    <s v="Chairs"/>
    <x v="1257"/>
    <x v="2275"/>
    <n v="2"/>
    <n v="0.3"/>
    <n v="-2.0364"/>
  </r>
  <r>
    <n v="2807"/>
    <s v="CA-2015-148635"/>
    <x v="395"/>
    <d v="2015-07-27T00:00:00"/>
    <s v="Second Class"/>
    <x v="659"/>
    <x v="659"/>
    <s v="Consumer"/>
    <s v="United States"/>
    <s v="Seattle"/>
    <s v="Washington"/>
    <n v="98115"/>
    <s v="West"/>
    <x v="1217"/>
    <s v="Office Supplies"/>
    <s v="Fasteners"/>
    <x v="1201"/>
    <x v="2276"/>
    <n v="2"/>
    <n v="0"/>
    <n v="0.47099999999999997"/>
  </r>
  <r>
    <n v="2808"/>
    <s v="CA-2015-148635"/>
    <x v="395"/>
    <d v="2015-07-27T00:00:00"/>
    <s v="Second Class"/>
    <x v="659"/>
    <x v="659"/>
    <s v="Consumer"/>
    <s v="United States"/>
    <s v="Seattle"/>
    <s v="Washington"/>
    <n v="98115"/>
    <s v="West"/>
    <x v="1434"/>
    <s v="Office Supplies"/>
    <s v="Paper"/>
    <x v="1422"/>
    <x v="91"/>
    <n v="2"/>
    <n v="0"/>
    <n v="6.2207999999999997"/>
  </r>
  <r>
    <n v="2809"/>
    <s v="CA-2015-148635"/>
    <x v="395"/>
    <d v="2015-07-27T00:00:00"/>
    <s v="Second Class"/>
    <x v="659"/>
    <x v="659"/>
    <s v="Consumer"/>
    <s v="United States"/>
    <s v="Seattle"/>
    <s v="Washington"/>
    <n v="98115"/>
    <s v="West"/>
    <x v="1248"/>
    <s v="Furniture"/>
    <s v="Bookcases"/>
    <x v="1334"/>
    <x v="2277"/>
    <n v="5"/>
    <n v="0"/>
    <n v="56.392000000000003"/>
  </r>
  <r>
    <n v="2810"/>
    <s v="CA-2015-148635"/>
    <x v="395"/>
    <d v="2015-07-27T00:00:00"/>
    <s v="Second Class"/>
    <x v="659"/>
    <x v="659"/>
    <s v="Consumer"/>
    <s v="United States"/>
    <s v="Seattle"/>
    <s v="Washington"/>
    <n v="98115"/>
    <s v="West"/>
    <x v="1131"/>
    <s v="Furniture"/>
    <s v="Chairs"/>
    <x v="1119"/>
    <x v="2278"/>
    <n v="2"/>
    <n v="0.2"/>
    <n v="28.078399999999998"/>
  </r>
  <r>
    <n v="2811"/>
    <s v="CA-2015-135685"/>
    <x v="547"/>
    <d v="2015-11-18T00:00:00"/>
    <s v="Second Class"/>
    <x v="486"/>
    <x v="486"/>
    <s v="Home Office"/>
    <s v="United States"/>
    <s v="Milwaukee"/>
    <s v="Wisconsin"/>
    <n v="53209"/>
    <s v="Central"/>
    <x v="368"/>
    <s v="Office Supplies"/>
    <s v="Paper"/>
    <x v="369"/>
    <x v="2279"/>
    <n v="9"/>
    <n v="0"/>
    <n v="84.5154"/>
  </r>
  <r>
    <n v="2812"/>
    <s v="CA-2015-135685"/>
    <x v="547"/>
    <d v="2015-11-18T00:00:00"/>
    <s v="Second Class"/>
    <x v="486"/>
    <x v="486"/>
    <s v="Home Office"/>
    <s v="United States"/>
    <s v="Milwaukee"/>
    <s v="Wisconsin"/>
    <n v="53209"/>
    <s v="Central"/>
    <x v="1435"/>
    <s v="Furniture"/>
    <s v="Furnishings"/>
    <x v="1423"/>
    <x v="2280"/>
    <n v="6"/>
    <n v="0"/>
    <n v="76.087800000000001"/>
  </r>
  <r>
    <n v="2813"/>
    <s v="CA-2015-135685"/>
    <x v="547"/>
    <d v="2015-11-18T00:00:00"/>
    <s v="Second Class"/>
    <x v="486"/>
    <x v="486"/>
    <s v="Home Office"/>
    <s v="United States"/>
    <s v="Milwaukee"/>
    <s v="Wisconsin"/>
    <n v="53209"/>
    <s v="Central"/>
    <x v="719"/>
    <s v="Furniture"/>
    <s v="Tables"/>
    <x v="718"/>
    <x v="2281"/>
    <n v="3"/>
    <n v="0"/>
    <n v="36.398699999999998"/>
  </r>
  <r>
    <n v="2814"/>
    <s v="CA-2015-135685"/>
    <x v="547"/>
    <d v="2015-11-18T00:00:00"/>
    <s v="Second Class"/>
    <x v="486"/>
    <x v="486"/>
    <s v="Home Office"/>
    <s v="United States"/>
    <s v="Milwaukee"/>
    <s v="Wisconsin"/>
    <n v="53209"/>
    <s v="Central"/>
    <x v="1287"/>
    <s v="Technology"/>
    <s v="Accessories"/>
    <x v="1273"/>
    <x v="2282"/>
    <n v="4"/>
    <n v="0"/>
    <n v="229.99080000000001"/>
  </r>
  <r>
    <n v="2815"/>
    <s v="CA-2015-135685"/>
    <x v="547"/>
    <d v="2015-11-18T00:00:00"/>
    <s v="Second Class"/>
    <x v="486"/>
    <x v="486"/>
    <s v="Home Office"/>
    <s v="United States"/>
    <s v="Milwaukee"/>
    <s v="Wisconsin"/>
    <n v="53209"/>
    <s v="Central"/>
    <x v="562"/>
    <s v="Furniture"/>
    <s v="Tables"/>
    <x v="561"/>
    <x v="2283"/>
    <n v="3"/>
    <n v="0"/>
    <n v="111.1035"/>
  </r>
  <r>
    <n v="2816"/>
    <s v="CA-2015-104626"/>
    <x v="135"/>
    <d v="2015-09-08T00:00:00"/>
    <s v="Standard Class"/>
    <x v="660"/>
    <x v="660"/>
    <s v="Home Office"/>
    <s v="United States"/>
    <s v="Franklin"/>
    <s v="Massachusetts"/>
    <n v="2038"/>
    <s v="East"/>
    <x v="710"/>
    <s v="Office Supplies"/>
    <s v="Binders"/>
    <x v="709"/>
    <x v="2284"/>
    <n v="5"/>
    <n v="0"/>
    <n v="51.57"/>
  </r>
  <r>
    <n v="2817"/>
    <s v="CA-2015-104626"/>
    <x v="135"/>
    <d v="2015-09-08T00:00:00"/>
    <s v="Standard Class"/>
    <x v="660"/>
    <x v="660"/>
    <s v="Home Office"/>
    <s v="United States"/>
    <s v="Franklin"/>
    <s v="Massachusetts"/>
    <n v="2038"/>
    <s v="East"/>
    <x v="163"/>
    <s v="Furniture"/>
    <s v="Chairs"/>
    <x v="164"/>
    <x v="2285"/>
    <n v="1"/>
    <n v="0"/>
    <n v="15.185"/>
  </r>
  <r>
    <n v="2818"/>
    <s v="CA-2015-104626"/>
    <x v="135"/>
    <d v="2015-09-08T00:00:00"/>
    <s v="Standard Class"/>
    <x v="660"/>
    <x v="660"/>
    <s v="Home Office"/>
    <s v="United States"/>
    <s v="Franklin"/>
    <s v="Massachusetts"/>
    <n v="2038"/>
    <s v="East"/>
    <x v="1292"/>
    <s v="Furniture"/>
    <s v="Furnishings"/>
    <x v="1278"/>
    <x v="2217"/>
    <n v="2"/>
    <n v="0"/>
    <n v="27.359200000000001"/>
  </r>
  <r>
    <n v="2819"/>
    <s v="CA-2015-104626"/>
    <x v="135"/>
    <d v="2015-09-08T00:00:00"/>
    <s v="Standard Class"/>
    <x v="660"/>
    <x v="660"/>
    <s v="Home Office"/>
    <s v="United States"/>
    <s v="Franklin"/>
    <s v="Massachusetts"/>
    <n v="2038"/>
    <s v="East"/>
    <x v="245"/>
    <s v="Office Supplies"/>
    <s v="Storage"/>
    <x v="246"/>
    <x v="2286"/>
    <n v="6"/>
    <n v="0"/>
    <n v="315.74040000000002"/>
  </r>
  <r>
    <n v="2820"/>
    <s v="CA-2016-160500"/>
    <x v="465"/>
    <d v="2016-05-08T00:00:00"/>
    <s v="First Class"/>
    <x v="661"/>
    <x v="661"/>
    <s v="Consumer"/>
    <s v="United States"/>
    <s v="Encinitas"/>
    <s v="California"/>
    <n v="92024"/>
    <s v="West"/>
    <x v="1338"/>
    <s v="Office Supplies"/>
    <s v="Binders"/>
    <x v="1323"/>
    <x v="944"/>
    <n v="5"/>
    <n v="0.2"/>
    <n v="2.3519999999999999"/>
  </r>
  <r>
    <n v="2821"/>
    <s v="CA-2016-160500"/>
    <x v="465"/>
    <d v="2016-05-08T00:00:00"/>
    <s v="First Class"/>
    <x v="661"/>
    <x v="661"/>
    <s v="Consumer"/>
    <s v="United States"/>
    <s v="Encinitas"/>
    <s v="California"/>
    <n v="92024"/>
    <s v="West"/>
    <x v="209"/>
    <s v="Furniture"/>
    <s v="Tables"/>
    <x v="210"/>
    <x v="2287"/>
    <n v="3"/>
    <n v="0.2"/>
    <n v="7.4694000000000003"/>
  </r>
  <r>
    <n v="2822"/>
    <s v="CA-2017-100202"/>
    <x v="413"/>
    <d v="2017-01-05T00:00:00"/>
    <s v="Standard Class"/>
    <x v="379"/>
    <x v="379"/>
    <s v="Consumer"/>
    <s v="United States"/>
    <s v="Anaheim"/>
    <s v="California"/>
    <n v="92804"/>
    <s v="West"/>
    <x v="202"/>
    <s v="Technology"/>
    <s v="Phones"/>
    <x v="203"/>
    <x v="214"/>
    <n v="3"/>
    <n v="0.2"/>
    <n v="22.6782"/>
  </r>
  <r>
    <n v="2823"/>
    <s v="CA-2017-131016"/>
    <x v="65"/>
    <d v="2017-09-20T00:00:00"/>
    <s v="First Class"/>
    <x v="419"/>
    <x v="419"/>
    <s v="Consumer"/>
    <s v="United States"/>
    <s v="Arlington"/>
    <s v="Texas"/>
    <n v="76017"/>
    <s v="Central"/>
    <x v="311"/>
    <s v="Office Supplies"/>
    <s v="Art"/>
    <x v="311"/>
    <x v="433"/>
    <n v="2"/>
    <n v="0.2"/>
    <n v="0.55800000000000005"/>
  </r>
  <r>
    <n v="2824"/>
    <s v="CA-2017-131016"/>
    <x v="65"/>
    <d v="2017-09-20T00:00:00"/>
    <s v="First Class"/>
    <x v="419"/>
    <x v="419"/>
    <s v="Consumer"/>
    <s v="United States"/>
    <s v="Arlington"/>
    <s v="Texas"/>
    <n v="76017"/>
    <s v="Central"/>
    <x v="1069"/>
    <s v="Office Supplies"/>
    <s v="Storage"/>
    <x v="1058"/>
    <x v="2288"/>
    <n v="2"/>
    <n v="0.2"/>
    <n v="-2.9740000000000002"/>
  </r>
  <r>
    <n v="2825"/>
    <s v="US-2014-112914"/>
    <x v="794"/>
    <d v="2014-09-30T00:00:00"/>
    <s v="Standard Class"/>
    <x v="192"/>
    <x v="192"/>
    <s v="Home Office"/>
    <s v="United States"/>
    <s v="Houston"/>
    <s v="Texas"/>
    <n v="77041"/>
    <s v="Central"/>
    <x v="1436"/>
    <s v="Office Supplies"/>
    <s v="Paper"/>
    <x v="1424"/>
    <x v="2289"/>
    <n v="8"/>
    <n v="0.2"/>
    <n v="10.56"/>
  </r>
  <r>
    <n v="2826"/>
    <s v="US-2014-112914"/>
    <x v="794"/>
    <d v="2014-09-30T00:00:00"/>
    <s v="Standard Class"/>
    <x v="192"/>
    <x v="192"/>
    <s v="Home Office"/>
    <s v="United States"/>
    <s v="Houston"/>
    <s v="Texas"/>
    <n v="77041"/>
    <s v="Central"/>
    <x v="587"/>
    <s v="Furniture"/>
    <s v="Bookcases"/>
    <x v="587"/>
    <x v="2290"/>
    <n v="2"/>
    <n v="0.32"/>
    <n v="-97.231200000000001"/>
  </r>
  <r>
    <n v="2827"/>
    <s v="US-2014-112914"/>
    <x v="794"/>
    <d v="2014-09-30T00:00:00"/>
    <s v="Standard Class"/>
    <x v="192"/>
    <x v="192"/>
    <s v="Home Office"/>
    <s v="United States"/>
    <s v="Houston"/>
    <s v="Texas"/>
    <n v="77041"/>
    <s v="Central"/>
    <x v="1282"/>
    <s v="Office Supplies"/>
    <s v="Binders"/>
    <x v="1267"/>
    <x v="625"/>
    <n v="2"/>
    <n v="0.8"/>
    <n v="-4.3583999999999996"/>
  </r>
  <r>
    <n v="2828"/>
    <s v="US-2014-112914"/>
    <x v="794"/>
    <d v="2014-09-30T00:00:00"/>
    <s v="Standard Class"/>
    <x v="192"/>
    <x v="192"/>
    <s v="Home Office"/>
    <s v="United States"/>
    <s v="Houston"/>
    <s v="Texas"/>
    <n v="77041"/>
    <s v="Central"/>
    <x v="29"/>
    <s v="Office Supplies"/>
    <s v="Envelopes"/>
    <x v="29"/>
    <x v="30"/>
    <n v="2"/>
    <n v="0.2"/>
    <n v="1.1015999999999999"/>
  </r>
  <r>
    <n v="2829"/>
    <s v="CA-2016-124149"/>
    <x v="131"/>
    <d v="2016-04-26T00:00:00"/>
    <s v="First Class"/>
    <x v="77"/>
    <x v="77"/>
    <s v="Consumer"/>
    <s v="United States"/>
    <s v="Lancaster"/>
    <s v="Ohio"/>
    <n v="43130"/>
    <s v="East"/>
    <x v="1437"/>
    <s v="Office Supplies"/>
    <s v="Paper"/>
    <x v="1425"/>
    <x v="2291"/>
    <n v="6"/>
    <n v="0.2"/>
    <n v="37.9176"/>
  </r>
  <r>
    <n v="2830"/>
    <s v="CA-2016-124149"/>
    <x v="131"/>
    <d v="2016-04-26T00:00:00"/>
    <s v="First Class"/>
    <x v="77"/>
    <x v="77"/>
    <s v="Consumer"/>
    <s v="United States"/>
    <s v="Lancaster"/>
    <s v="Ohio"/>
    <n v="43130"/>
    <s v="East"/>
    <x v="4"/>
    <s v="Office Supplies"/>
    <s v="Storage"/>
    <x v="4"/>
    <x v="2292"/>
    <n v="5"/>
    <n v="0.2"/>
    <n v="6.2910000000000004"/>
  </r>
  <r>
    <n v="2831"/>
    <s v="CA-2016-124149"/>
    <x v="131"/>
    <d v="2016-04-26T00:00:00"/>
    <s v="First Class"/>
    <x v="77"/>
    <x v="77"/>
    <s v="Consumer"/>
    <s v="United States"/>
    <s v="Lancaster"/>
    <s v="Ohio"/>
    <n v="43130"/>
    <s v="East"/>
    <x v="1438"/>
    <s v="Office Supplies"/>
    <s v="Paper"/>
    <x v="1426"/>
    <x v="128"/>
    <n v="2"/>
    <n v="0.2"/>
    <n v="29.364000000000001"/>
  </r>
  <r>
    <n v="2832"/>
    <s v="CA-2014-148915"/>
    <x v="301"/>
    <d v="2014-11-05T00:00:00"/>
    <s v="Standard Class"/>
    <x v="444"/>
    <x v="444"/>
    <s v="Consumer"/>
    <s v="United States"/>
    <s v="Portland"/>
    <s v="Oregon"/>
    <n v="97206"/>
    <s v="West"/>
    <x v="1439"/>
    <s v="Office Supplies"/>
    <s v="Storage"/>
    <x v="1427"/>
    <x v="2293"/>
    <n v="5"/>
    <n v="0.2"/>
    <n v="-94.332999999999998"/>
  </r>
  <r>
    <n v="2833"/>
    <s v="CA-2014-148915"/>
    <x v="301"/>
    <d v="2014-11-05T00:00:00"/>
    <s v="Standard Class"/>
    <x v="444"/>
    <x v="444"/>
    <s v="Consumer"/>
    <s v="United States"/>
    <s v="Portland"/>
    <s v="Oregon"/>
    <n v="97206"/>
    <s v="West"/>
    <x v="1417"/>
    <s v="Technology"/>
    <s v="Phones"/>
    <x v="1405"/>
    <x v="2294"/>
    <n v="3"/>
    <n v="0.2"/>
    <n v="54.5916"/>
  </r>
  <r>
    <n v="2834"/>
    <s v="CA-2017-134649"/>
    <x v="795"/>
    <d v="2017-01-31T00:00:00"/>
    <s v="Second Class"/>
    <x v="662"/>
    <x v="662"/>
    <s v="Corporate"/>
    <s v="United States"/>
    <s v="Hoover"/>
    <s v="Alabama"/>
    <n v="35244"/>
    <s v="South"/>
    <x v="147"/>
    <s v="Office Supplies"/>
    <s v="Art"/>
    <x v="148"/>
    <x v="2295"/>
    <n v="7"/>
    <n v="0"/>
    <n v="4.1768999999999998"/>
  </r>
  <r>
    <n v="2835"/>
    <s v="CA-2017-134649"/>
    <x v="795"/>
    <d v="2017-01-31T00:00:00"/>
    <s v="Second Class"/>
    <x v="662"/>
    <x v="662"/>
    <s v="Corporate"/>
    <s v="United States"/>
    <s v="Hoover"/>
    <s v="Alabama"/>
    <n v="35244"/>
    <s v="South"/>
    <x v="175"/>
    <s v="Office Supplies"/>
    <s v="Binders"/>
    <x v="176"/>
    <x v="181"/>
    <n v="2"/>
    <n v="0"/>
    <n v="3.4367999999999999"/>
  </r>
  <r>
    <n v="2836"/>
    <s v="CA-2017-110842"/>
    <x v="343"/>
    <d v="2017-11-16T00:00:00"/>
    <s v="Standard Class"/>
    <x v="315"/>
    <x v="315"/>
    <s v="Consumer"/>
    <s v="United States"/>
    <s v="Los Angeles"/>
    <s v="California"/>
    <n v="90036"/>
    <s v="West"/>
    <x v="930"/>
    <s v="Office Supplies"/>
    <s v="Appliances"/>
    <x v="923"/>
    <x v="2296"/>
    <n v="1"/>
    <n v="0"/>
    <n v="2.8313999999999999"/>
  </r>
  <r>
    <n v="2837"/>
    <s v="CA-2017-110842"/>
    <x v="343"/>
    <d v="2017-11-16T00:00:00"/>
    <s v="Standard Class"/>
    <x v="315"/>
    <x v="315"/>
    <s v="Consumer"/>
    <s v="United States"/>
    <s v="Los Angeles"/>
    <s v="California"/>
    <n v="90036"/>
    <s v="West"/>
    <x v="1440"/>
    <s v="Office Supplies"/>
    <s v="Paper"/>
    <x v="1428"/>
    <x v="537"/>
    <n v="3"/>
    <n v="0"/>
    <n v="9.3312000000000008"/>
  </r>
  <r>
    <n v="2838"/>
    <s v="CA-2017-110842"/>
    <x v="343"/>
    <d v="2017-11-16T00:00:00"/>
    <s v="Standard Class"/>
    <x v="315"/>
    <x v="315"/>
    <s v="Consumer"/>
    <s v="United States"/>
    <s v="Los Angeles"/>
    <s v="California"/>
    <n v="90036"/>
    <s v="West"/>
    <x v="999"/>
    <s v="Office Supplies"/>
    <s v="Binders"/>
    <x v="991"/>
    <x v="2077"/>
    <n v="5"/>
    <n v="0.2"/>
    <n v="39.520000000000003"/>
  </r>
  <r>
    <n v="2839"/>
    <s v="CA-2016-147368"/>
    <x v="632"/>
    <d v="2016-06-12T00:00:00"/>
    <s v="First Class"/>
    <x v="646"/>
    <x v="646"/>
    <s v="Consumer"/>
    <s v="United States"/>
    <s v="Tallahassee"/>
    <s v="Florida"/>
    <n v="32303"/>
    <s v="South"/>
    <x v="946"/>
    <s v="Technology"/>
    <s v="Machines"/>
    <x v="939"/>
    <x v="1188"/>
    <n v="2"/>
    <n v="0.5"/>
    <n v="-27.827999999999999"/>
  </r>
  <r>
    <n v="2840"/>
    <s v="US-2015-104185"/>
    <x v="37"/>
    <d v="2015-09-08T00:00:00"/>
    <s v="Second Class"/>
    <x v="80"/>
    <x v="80"/>
    <s v="Corporate"/>
    <s v="United States"/>
    <s v="New York City"/>
    <s v="New York"/>
    <n v="10009"/>
    <s v="East"/>
    <x v="772"/>
    <s v="Office Supplies"/>
    <s v="Storage"/>
    <x v="771"/>
    <x v="2297"/>
    <n v="1"/>
    <n v="0"/>
    <n v="31.285799999999998"/>
  </r>
  <r>
    <n v="2841"/>
    <s v="US-2014-125521"/>
    <x v="619"/>
    <d v="2014-03-19T00:00:00"/>
    <s v="Standard Class"/>
    <x v="278"/>
    <x v="278"/>
    <s v="Home Office"/>
    <s v="United States"/>
    <s v="Chesapeake"/>
    <s v="Virginia"/>
    <n v="23320"/>
    <s v="South"/>
    <x v="463"/>
    <s v="Furniture"/>
    <s v="Chairs"/>
    <x v="464"/>
    <x v="2298"/>
    <n v="4"/>
    <n v="0"/>
    <n v="284.98"/>
  </r>
  <r>
    <n v="2842"/>
    <s v="US-2017-135062"/>
    <x v="515"/>
    <d v="2017-09-04T00:00:00"/>
    <s v="Second Class"/>
    <x v="210"/>
    <x v="210"/>
    <s v="Consumer"/>
    <s v="United States"/>
    <s v="Fayetteville"/>
    <s v="North Carolina"/>
    <n v="28314"/>
    <s v="South"/>
    <x v="839"/>
    <s v="Office Supplies"/>
    <s v="Paper"/>
    <x v="833"/>
    <x v="2299"/>
    <n v="7"/>
    <n v="0.2"/>
    <n v="83.209699999999998"/>
  </r>
  <r>
    <n v="2843"/>
    <s v="CA-2017-135650"/>
    <x v="721"/>
    <d v="2017-03-27T00:00:00"/>
    <s v="Standard Class"/>
    <x v="663"/>
    <x v="663"/>
    <s v="Consumer"/>
    <s v="United States"/>
    <s v="Huntsville"/>
    <s v="Texas"/>
    <n v="77340"/>
    <s v="Central"/>
    <x v="435"/>
    <s v="Office Supplies"/>
    <s v="Storage"/>
    <x v="435"/>
    <x v="2300"/>
    <n v="2"/>
    <n v="0.2"/>
    <n v="-32.338799999999999"/>
  </r>
  <r>
    <n v="2844"/>
    <s v="CA-2017-112865"/>
    <x v="796"/>
    <d v="2017-05-22T00:00:00"/>
    <s v="Standard Class"/>
    <x v="3"/>
    <x v="3"/>
    <s v="Consumer"/>
    <s v="United States"/>
    <s v="Philadelphia"/>
    <s v="Pennsylvania"/>
    <n v="19140"/>
    <s v="East"/>
    <x v="1374"/>
    <s v="Technology"/>
    <s v="Accessories"/>
    <x v="1359"/>
    <x v="2301"/>
    <n v="3"/>
    <n v="0.2"/>
    <n v="-0.9012"/>
  </r>
  <r>
    <n v="2845"/>
    <s v="US-2016-162852"/>
    <x v="797"/>
    <d v="2016-12-31T00:00:00"/>
    <s v="Standard Class"/>
    <x v="410"/>
    <x v="410"/>
    <s v="Corporate"/>
    <s v="United States"/>
    <s v="Woodstock"/>
    <s v="Illinois"/>
    <n v="60098"/>
    <s v="Central"/>
    <x v="531"/>
    <s v="Furniture"/>
    <s v="Chairs"/>
    <x v="531"/>
    <x v="2302"/>
    <n v="8"/>
    <n v="0.3"/>
    <n v="-12.0784"/>
  </r>
  <r>
    <n v="2846"/>
    <s v="CA-2017-138163"/>
    <x v="701"/>
    <d v="2017-11-20T00:00:00"/>
    <s v="First Class"/>
    <x v="190"/>
    <x v="190"/>
    <s v="Consumer"/>
    <s v="United States"/>
    <s v="Everett"/>
    <s v="Massachusetts"/>
    <n v="2149"/>
    <s v="East"/>
    <x v="207"/>
    <s v="Office Supplies"/>
    <s v="Art"/>
    <x v="208"/>
    <x v="711"/>
    <n v="3"/>
    <n v="0"/>
    <n v="14.263199999999999"/>
  </r>
  <r>
    <n v="2847"/>
    <s v="CA-2017-152093"/>
    <x v="18"/>
    <d v="2017-09-15T00:00:00"/>
    <s v="Standard Class"/>
    <x v="381"/>
    <x v="381"/>
    <s v="Home Office"/>
    <s v="United States"/>
    <s v="Chicago"/>
    <s v="Illinois"/>
    <n v="60653"/>
    <s v="Central"/>
    <x v="450"/>
    <s v="Office Supplies"/>
    <s v="Binders"/>
    <x v="451"/>
    <x v="2303"/>
    <n v="3"/>
    <n v="0.8"/>
    <n v="-1143.8910000000001"/>
  </r>
  <r>
    <n v="2848"/>
    <s v="CA-2017-157854"/>
    <x v="798"/>
    <d v="2017-04-15T00:00:00"/>
    <s v="Standard Class"/>
    <x v="664"/>
    <x v="664"/>
    <s v="Corporate"/>
    <s v="United States"/>
    <s v="Roswell"/>
    <s v="Georgia"/>
    <n v="30076"/>
    <s v="South"/>
    <x v="1441"/>
    <s v="Furniture"/>
    <s v="Furnishings"/>
    <x v="1429"/>
    <x v="2304"/>
    <n v="6"/>
    <n v="0"/>
    <n v="15.7584"/>
  </r>
  <r>
    <n v="2849"/>
    <s v="CA-2017-157854"/>
    <x v="798"/>
    <d v="2017-04-15T00:00:00"/>
    <s v="Standard Class"/>
    <x v="664"/>
    <x v="664"/>
    <s v="Corporate"/>
    <s v="United States"/>
    <s v="Roswell"/>
    <s v="Georgia"/>
    <n v="30076"/>
    <s v="South"/>
    <x v="1176"/>
    <s v="Office Supplies"/>
    <s v="Binders"/>
    <x v="1162"/>
    <x v="2305"/>
    <n v="3"/>
    <n v="0"/>
    <n v="1264.7559000000001"/>
  </r>
  <r>
    <n v="2850"/>
    <s v="CA-2016-123617"/>
    <x v="85"/>
    <d v="2016-12-03T00:00:00"/>
    <s v="Standard Class"/>
    <x v="321"/>
    <x v="321"/>
    <s v="Corporate"/>
    <s v="United States"/>
    <s v="Palm Coast"/>
    <s v="Florida"/>
    <n v="32137"/>
    <s v="South"/>
    <x v="863"/>
    <s v="Office Supplies"/>
    <s v="Binders"/>
    <x v="857"/>
    <x v="2306"/>
    <n v="6"/>
    <n v="0.7"/>
    <n v="-5.6993999999999998"/>
  </r>
  <r>
    <n v="2851"/>
    <s v="US-2016-128293"/>
    <x v="799"/>
    <d v="2016-06-05T00:00:00"/>
    <s v="First Class"/>
    <x v="346"/>
    <x v="346"/>
    <s v="Corporate"/>
    <s v="United States"/>
    <s v="Philadelphia"/>
    <s v="Pennsylvania"/>
    <n v="19120"/>
    <s v="East"/>
    <x v="459"/>
    <s v="Office Supplies"/>
    <s v="Storage"/>
    <x v="460"/>
    <x v="1445"/>
    <n v="1"/>
    <n v="0.2"/>
    <n v="-12.956799999999999"/>
  </r>
  <r>
    <n v="2852"/>
    <s v="CA-2017-107342"/>
    <x v="94"/>
    <d v="2017-12-22T00:00:00"/>
    <s v="Standard Class"/>
    <x v="665"/>
    <x v="665"/>
    <s v="Home Office"/>
    <s v="United States"/>
    <s v="Columbus"/>
    <s v="Indiana"/>
    <n v="47201"/>
    <s v="Central"/>
    <x v="728"/>
    <s v="Office Supplies"/>
    <s v="Paper"/>
    <x v="727"/>
    <x v="2307"/>
    <n v="4"/>
    <n v="0"/>
    <n v="13.235200000000001"/>
  </r>
  <r>
    <n v="2853"/>
    <s v="CA-2016-136371"/>
    <x v="690"/>
    <d v="2016-03-21T00:00:00"/>
    <s v="Second Class"/>
    <x v="603"/>
    <x v="603"/>
    <s v="Consumer"/>
    <s v="United States"/>
    <s v="Oceanside"/>
    <s v="New York"/>
    <n v="11572"/>
    <s v="East"/>
    <x v="1442"/>
    <s v="Furniture"/>
    <s v="Furnishings"/>
    <x v="1430"/>
    <x v="1852"/>
    <n v="1"/>
    <n v="0"/>
    <n v="6.8907999999999996"/>
  </r>
  <r>
    <n v="2854"/>
    <s v="CA-2016-136371"/>
    <x v="690"/>
    <d v="2016-03-21T00:00:00"/>
    <s v="Second Class"/>
    <x v="603"/>
    <x v="603"/>
    <s v="Consumer"/>
    <s v="United States"/>
    <s v="Oceanside"/>
    <s v="New York"/>
    <n v="11572"/>
    <s v="East"/>
    <x v="534"/>
    <s v="Furniture"/>
    <s v="Furnishings"/>
    <x v="534"/>
    <x v="2308"/>
    <n v="4"/>
    <n v="0"/>
    <n v="6.9088000000000003"/>
  </r>
  <r>
    <n v="2855"/>
    <s v="CA-2017-137344"/>
    <x v="648"/>
    <d v="2017-08-20T00:00:00"/>
    <s v="Same Day"/>
    <x v="613"/>
    <x v="613"/>
    <s v="Corporate"/>
    <s v="United States"/>
    <s v="Franklin"/>
    <s v="Massachusetts"/>
    <n v="2038"/>
    <s v="East"/>
    <x v="1031"/>
    <s v="Office Supplies"/>
    <s v="Storage"/>
    <x v="1022"/>
    <x v="2309"/>
    <n v="3"/>
    <n v="0"/>
    <n v="10.4754"/>
  </r>
  <r>
    <n v="2856"/>
    <s v="CA-2017-169810"/>
    <x v="800"/>
    <d v="2017-07-31T00:00:00"/>
    <s v="Standard Class"/>
    <x v="181"/>
    <x v="181"/>
    <s v="Consumer"/>
    <s v="United States"/>
    <s v="Sioux Falls"/>
    <s v="South Dakota"/>
    <n v="57103"/>
    <s v="Central"/>
    <x v="1387"/>
    <s v="Office Supplies"/>
    <s v="Labels"/>
    <x v="1373"/>
    <x v="2310"/>
    <n v="7"/>
    <n v="0"/>
    <n v="9.5081000000000007"/>
  </r>
  <r>
    <n v="2857"/>
    <s v="CA-2016-128594"/>
    <x v="370"/>
    <d v="2016-08-29T00:00:00"/>
    <s v="First Class"/>
    <x v="137"/>
    <x v="137"/>
    <s v="Corporate"/>
    <s v="United States"/>
    <s v="San Diego"/>
    <s v="California"/>
    <n v="92037"/>
    <s v="West"/>
    <x v="445"/>
    <s v="Furniture"/>
    <s v="Chairs"/>
    <x v="445"/>
    <x v="2311"/>
    <n v="4"/>
    <n v="0.2"/>
    <n v="100.196"/>
  </r>
  <r>
    <n v="2858"/>
    <s v="CA-2016-154690"/>
    <x v="243"/>
    <d v="2016-08-17T00:00:00"/>
    <s v="Second Class"/>
    <x v="666"/>
    <x v="666"/>
    <s v="Consumer"/>
    <s v="United States"/>
    <s v="Fayetteville"/>
    <s v="North Carolina"/>
    <n v="28314"/>
    <s v="South"/>
    <x v="1153"/>
    <s v="Furniture"/>
    <s v="Chairs"/>
    <x v="1141"/>
    <x v="2241"/>
    <n v="2"/>
    <n v="0.2"/>
    <n v="22.529599999999999"/>
  </r>
  <r>
    <n v="2859"/>
    <s v="CA-2017-138975"/>
    <x v="240"/>
    <d v="2017-05-23T00:00:00"/>
    <s v="Standard Class"/>
    <x v="618"/>
    <x v="618"/>
    <s v="Consumer"/>
    <s v="United States"/>
    <s v="Atlanta"/>
    <s v="Georgia"/>
    <n v="30318"/>
    <s v="South"/>
    <x v="658"/>
    <s v="Technology"/>
    <s v="Accessories"/>
    <x v="658"/>
    <x v="760"/>
    <n v="4"/>
    <n v="0"/>
    <n v="4.0679999999999996"/>
  </r>
  <r>
    <n v="2860"/>
    <s v="CA-2017-138975"/>
    <x v="240"/>
    <d v="2017-05-23T00:00:00"/>
    <s v="Standard Class"/>
    <x v="618"/>
    <x v="618"/>
    <s v="Consumer"/>
    <s v="United States"/>
    <s v="Atlanta"/>
    <s v="Georgia"/>
    <n v="30318"/>
    <s v="South"/>
    <x v="1443"/>
    <s v="Technology"/>
    <s v="Phones"/>
    <x v="1431"/>
    <x v="2216"/>
    <n v="3"/>
    <n v="0"/>
    <n v="98.272199999999998"/>
  </r>
  <r>
    <n v="2861"/>
    <s v="CA-2017-138975"/>
    <x v="240"/>
    <d v="2017-05-23T00:00:00"/>
    <s v="Standard Class"/>
    <x v="618"/>
    <x v="618"/>
    <s v="Consumer"/>
    <s v="United States"/>
    <s v="Atlanta"/>
    <s v="Georgia"/>
    <n v="30318"/>
    <s v="South"/>
    <x v="199"/>
    <s v="Furniture"/>
    <s v="Bookcases"/>
    <x v="200"/>
    <x v="2312"/>
    <n v="9"/>
    <n v="0"/>
    <n v="374.62860000000001"/>
  </r>
  <r>
    <n v="2862"/>
    <s v="CA-2017-138975"/>
    <x v="240"/>
    <d v="2017-05-23T00:00:00"/>
    <s v="Standard Class"/>
    <x v="618"/>
    <x v="618"/>
    <s v="Consumer"/>
    <s v="United States"/>
    <s v="Atlanta"/>
    <s v="Georgia"/>
    <n v="30318"/>
    <s v="South"/>
    <x v="839"/>
    <s v="Office Supplies"/>
    <s v="Paper"/>
    <x v="833"/>
    <x v="2313"/>
    <n v="7"/>
    <n v="0"/>
    <n v="140.59569999999999"/>
  </r>
  <r>
    <n v="2863"/>
    <s v="CA-2017-106537"/>
    <x v="801"/>
    <d v="2017-08-17T00:00:00"/>
    <s v="Standard Class"/>
    <x v="302"/>
    <x v="302"/>
    <s v="Consumer"/>
    <s v="United States"/>
    <s v="Orlando"/>
    <s v="Florida"/>
    <n v="32839"/>
    <s v="South"/>
    <x v="1396"/>
    <s v="Office Supplies"/>
    <s v="Paper"/>
    <x v="1383"/>
    <x v="557"/>
    <n v="4"/>
    <n v="0.2"/>
    <n v="7.2576000000000001"/>
  </r>
  <r>
    <n v="2864"/>
    <s v="US-2017-103828"/>
    <x v="802"/>
    <d v="2017-08-13T00:00:00"/>
    <s v="Same Day"/>
    <x v="271"/>
    <x v="271"/>
    <s v="Consumer"/>
    <s v="United States"/>
    <s v="San Francisco"/>
    <s v="California"/>
    <n v="94122"/>
    <s v="West"/>
    <x v="470"/>
    <s v="Office Supplies"/>
    <s v="Storage"/>
    <x v="471"/>
    <x v="966"/>
    <n v="3"/>
    <n v="0"/>
    <n v="8.4887999999999995"/>
  </r>
  <r>
    <n v="2865"/>
    <s v="US-2017-103828"/>
    <x v="802"/>
    <d v="2017-08-13T00:00:00"/>
    <s v="Same Day"/>
    <x v="271"/>
    <x v="271"/>
    <s v="Consumer"/>
    <s v="United States"/>
    <s v="San Francisco"/>
    <s v="California"/>
    <n v="94122"/>
    <s v="West"/>
    <x v="360"/>
    <s v="Office Supplies"/>
    <s v="Appliances"/>
    <x v="360"/>
    <x v="2314"/>
    <n v="7"/>
    <n v="0"/>
    <n v="22.6233"/>
  </r>
  <r>
    <n v="2866"/>
    <s v="US-2017-103828"/>
    <x v="802"/>
    <d v="2017-08-13T00:00:00"/>
    <s v="Same Day"/>
    <x v="271"/>
    <x v="271"/>
    <s v="Consumer"/>
    <s v="United States"/>
    <s v="San Francisco"/>
    <s v="California"/>
    <n v="94122"/>
    <s v="West"/>
    <x v="397"/>
    <s v="Office Supplies"/>
    <s v="Art"/>
    <x v="398"/>
    <x v="423"/>
    <n v="3"/>
    <n v="0"/>
    <n v="15.475199999999999"/>
  </r>
  <r>
    <n v="2867"/>
    <s v="US-2017-103828"/>
    <x v="802"/>
    <d v="2017-08-13T00:00:00"/>
    <s v="Same Day"/>
    <x v="271"/>
    <x v="271"/>
    <s v="Consumer"/>
    <s v="United States"/>
    <s v="San Francisco"/>
    <s v="California"/>
    <n v="94122"/>
    <s v="West"/>
    <x v="1444"/>
    <s v="Office Supplies"/>
    <s v="Supplies"/>
    <x v="327"/>
    <x v="1043"/>
    <n v="4"/>
    <n v="0"/>
    <n v="9.2568000000000001"/>
  </r>
  <r>
    <n v="2868"/>
    <s v="CA-2016-115588"/>
    <x v="338"/>
    <d v="2016-11-12T00:00:00"/>
    <s v="Second Class"/>
    <x v="314"/>
    <x v="314"/>
    <s v="Consumer"/>
    <s v="United States"/>
    <s v="Toledo"/>
    <s v="Ohio"/>
    <n v="43615"/>
    <s v="East"/>
    <x v="327"/>
    <s v="Office Supplies"/>
    <s v="Supplies"/>
    <x v="327"/>
    <x v="2315"/>
    <n v="5"/>
    <n v="0.2"/>
    <n v="-3.3119999999999998"/>
  </r>
  <r>
    <n v="2869"/>
    <s v="CA-2016-115588"/>
    <x v="338"/>
    <d v="2016-11-12T00:00:00"/>
    <s v="Second Class"/>
    <x v="314"/>
    <x v="314"/>
    <s v="Consumer"/>
    <s v="United States"/>
    <s v="Toledo"/>
    <s v="Ohio"/>
    <n v="43615"/>
    <s v="East"/>
    <x v="720"/>
    <s v="Office Supplies"/>
    <s v="Storage"/>
    <x v="719"/>
    <x v="2316"/>
    <n v="3"/>
    <n v="0.2"/>
    <n v="-2.4359999999999999"/>
  </r>
  <r>
    <n v="2870"/>
    <s v="CA-2017-143861"/>
    <x v="492"/>
    <d v="2017-06-19T00:00:00"/>
    <s v="Standard Class"/>
    <x v="62"/>
    <x v="62"/>
    <s v="Consumer"/>
    <s v="United States"/>
    <s v="Saint Petersburg"/>
    <s v="Florida"/>
    <n v="33710"/>
    <s v="South"/>
    <x v="1445"/>
    <s v="Furniture"/>
    <s v="Furnishings"/>
    <x v="1432"/>
    <x v="1217"/>
    <n v="2"/>
    <n v="0.2"/>
    <n v="1.0680000000000001"/>
  </r>
  <r>
    <n v="2871"/>
    <s v="CA-2014-148040"/>
    <x v="579"/>
    <d v="2014-03-26T00:00:00"/>
    <s v="Standard Class"/>
    <x v="667"/>
    <x v="667"/>
    <s v="Corporate"/>
    <s v="United States"/>
    <s v="Tucson"/>
    <s v="Arizona"/>
    <n v="85705"/>
    <s v="West"/>
    <x v="1323"/>
    <s v="Office Supplies"/>
    <s v="Paper"/>
    <x v="1309"/>
    <x v="1339"/>
    <n v="3"/>
    <n v="0.2"/>
    <n v="23.234999999999999"/>
  </r>
  <r>
    <n v="2872"/>
    <s v="CA-2014-148040"/>
    <x v="579"/>
    <d v="2014-03-26T00:00:00"/>
    <s v="Standard Class"/>
    <x v="667"/>
    <x v="667"/>
    <s v="Corporate"/>
    <s v="United States"/>
    <s v="Tucson"/>
    <s v="Arizona"/>
    <n v="85705"/>
    <s v="West"/>
    <x v="541"/>
    <s v="Furniture"/>
    <s v="Chairs"/>
    <x v="541"/>
    <x v="2317"/>
    <n v="3"/>
    <n v="0.2"/>
    <n v="-35.364600000000003"/>
  </r>
  <r>
    <n v="2873"/>
    <s v="CA-2017-135167"/>
    <x v="140"/>
    <d v="2017-06-20T00:00:00"/>
    <s v="Standard Class"/>
    <x v="561"/>
    <x v="561"/>
    <s v="Consumer"/>
    <s v="United States"/>
    <s v="Los Angeles"/>
    <s v="California"/>
    <n v="90036"/>
    <s v="West"/>
    <x v="319"/>
    <s v="Office Supplies"/>
    <s v="Art"/>
    <x v="319"/>
    <x v="2318"/>
    <n v="1"/>
    <n v="0"/>
    <n v="1.7465999999999999"/>
  </r>
  <r>
    <n v="2874"/>
    <s v="CA-2017-137022"/>
    <x v="673"/>
    <d v="2017-11-22T00:00:00"/>
    <s v="Standard Class"/>
    <x v="349"/>
    <x v="349"/>
    <s v="Consumer"/>
    <s v="United States"/>
    <s v="San Diego"/>
    <s v="California"/>
    <n v="92105"/>
    <s v="West"/>
    <x v="537"/>
    <s v="Office Supplies"/>
    <s v="Storage"/>
    <x v="537"/>
    <x v="2319"/>
    <n v="8"/>
    <n v="0"/>
    <n v="24.3384"/>
  </r>
  <r>
    <n v="2875"/>
    <s v="US-2017-102638"/>
    <x v="614"/>
    <d v="2017-12-31T00:00:00"/>
    <s v="First Class"/>
    <x v="266"/>
    <x v="266"/>
    <s v="Consumer"/>
    <s v="United States"/>
    <s v="New York City"/>
    <s v="New York"/>
    <n v="10035"/>
    <s v="East"/>
    <x v="131"/>
    <s v="Office Supplies"/>
    <s v="Fasteners"/>
    <x v="132"/>
    <x v="2320"/>
    <n v="3"/>
    <n v="0"/>
    <n v="2.9546999999999999"/>
  </r>
  <r>
    <n v="2876"/>
    <s v="US-2016-167339"/>
    <x v="803"/>
    <d v="2016-01-23T00:00:00"/>
    <s v="Second Class"/>
    <x v="143"/>
    <x v="143"/>
    <s v="Consumer"/>
    <s v="United States"/>
    <s v="San Diego"/>
    <s v="California"/>
    <n v="92037"/>
    <s v="West"/>
    <x v="992"/>
    <s v="Furniture"/>
    <s v="Chairs"/>
    <x v="984"/>
    <x v="2321"/>
    <n v="2"/>
    <n v="0.2"/>
    <n v="-5.7587999999999999"/>
  </r>
  <r>
    <n v="2877"/>
    <s v="US-2016-167339"/>
    <x v="803"/>
    <d v="2016-01-23T00:00:00"/>
    <s v="Second Class"/>
    <x v="143"/>
    <x v="143"/>
    <s v="Consumer"/>
    <s v="United States"/>
    <s v="San Diego"/>
    <s v="California"/>
    <n v="92037"/>
    <s v="West"/>
    <x v="323"/>
    <s v="Furniture"/>
    <s v="Chairs"/>
    <x v="323"/>
    <x v="2322"/>
    <n v="7"/>
    <n v="0.2"/>
    <n v="76.011600000000001"/>
  </r>
  <r>
    <n v="2878"/>
    <s v="CA-2016-152072"/>
    <x v="804"/>
    <d v="2016-01-19T00:00:00"/>
    <s v="Standard Class"/>
    <x v="656"/>
    <x v="656"/>
    <s v="Home Office"/>
    <s v="United States"/>
    <s v="Westfield"/>
    <s v="New Jersey"/>
    <n v="7090"/>
    <s v="East"/>
    <x v="1249"/>
    <s v="Office Supplies"/>
    <s v="Envelopes"/>
    <x v="1233"/>
    <x v="2323"/>
    <n v="2"/>
    <n v="0"/>
    <n v="24.599799999999998"/>
  </r>
  <r>
    <n v="2879"/>
    <s v="CA-2016-152072"/>
    <x v="804"/>
    <d v="2016-01-19T00:00:00"/>
    <s v="Standard Class"/>
    <x v="656"/>
    <x v="656"/>
    <s v="Home Office"/>
    <s v="United States"/>
    <s v="Westfield"/>
    <s v="New Jersey"/>
    <n v="7090"/>
    <s v="East"/>
    <x v="372"/>
    <s v="Office Supplies"/>
    <s v="Art"/>
    <x v="373"/>
    <x v="2324"/>
    <n v="2"/>
    <n v="0"/>
    <n v="1.3513999999999999"/>
  </r>
  <r>
    <n v="2880"/>
    <s v="CA-2016-152072"/>
    <x v="804"/>
    <d v="2016-01-19T00:00:00"/>
    <s v="Standard Class"/>
    <x v="656"/>
    <x v="656"/>
    <s v="Home Office"/>
    <s v="United States"/>
    <s v="Westfield"/>
    <s v="New Jersey"/>
    <n v="7090"/>
    <s v="East"/>
    <x v="106"/>
    <s v="Technology"/>
    <s v="Accessories"/>
    <x v="106"/>
    <x v="2325"/>
    <n v="3"/>
    <n v="0"/>
    <n v="91.789199999999994"/>
  </r>
  <r>
    <n v="2881"/>
    <s v="CA-2016-102932"/>
    <x v="251"/>
    <d v="2016-09-23T00:00:00"/>
    <s v="Second Class"/>
    <x v="174"/>
    <x v="174"/>
    <s v="Home Office"/>
    <s v="United States"/>
    <s v="Orange"/>
    <s v="New Jersey"/>
    <n v="7050"/>
    <s v="East"/>
    <x v="15"/>
    <s v="Office Supplies"/>
    <s v="Binders"/>
    <x v="15"/>
    <x v="2326"/>
    <n v="6"/>
    <n v="0"/>
    <n v="12.72"/>
  </r>
  <r>
    <n v="2882"/>
    <s v="CA-2016-102932"/>
    <x v="251"/>
    <d v="2016-09-23T00:00:00"/>
    <s v="Second Class"/>
    <x v="174"/>
    <x v="174"/>
    <s v="Home Office"/>
    <s v="United States"/>
    <s v="Orange"/>
    <s v="New Jersey"/>
    <n v="7050"/>
    <s v="East"/>
    <x v="660"/>
    <s v="Office Supplies"/>
    <s v="Supplies"/>
    <x v="660"/>
    <x v="1048"/>
    <n v="3"/>
    <n v="0"/>
    <n v="8.0997000000000003"/>
  </r>
  <r>
    <n v="2883"/>
    <s v="CA-2014-165540"/>
    <x v="805"/>
    <d v="2014-02-25T00:00:00"/>
    <s v="Standard Class"/>
    <x v="612"/>
    <x v="612"/>
    <s v="Consumer"/>
    <s v="United States"/>
    <s v="Woodstock"/>
    <s v="Illinois"/>
    <n v="60098"/>
    <s v="Central"/>
    <x v="608"/>
    <s v="Office Supplies"/>
    <s v="Binders"/>
    <x v="608"/>
    <x v="2327"/>
    <n v="5"/>
    <n v="0.8"/>
    <n v="-13.717499999999999"/>
  </r>
  <r>
    <n v="2884"/>
    <s v="CA-2016-130799"/>
    <x v="583"/>
    <d v="2016-11-16T00:00:00"/>
    <s v="Second Class"/>
    <x v="318"/>
    <x v="318"/>
    <s v="Consumer"/>
    <s v="United States"/>
    <s v="San Francisco"/>
    <s v="California"/>
    <n v="94110"/>
    <s v="West"/>
    <x v="852"/>
    <s v="Furniture"/>
    <s v="Furnishings"/>
    <x v="845"/>
    <x v="2328"/>
    <n v="4"/>
    <n v="0"/>
    <n v="2.2271999999999998"/>
  </r>
  <r>
    <n v="2885"/>
    <s v="CA-2016-164483"/>
    <x v="806"/>
    <d v="2016-02-03T00:00:00"/>
    <s v="Standard Class"/>
    <x v="223"/>
    <x v="223"/>
    <s v="Consumer"/>
    <s v="United States"/>
    <s v="San Francisco"/>
    <s v="California"/>
    <n v="94122"/>
    <s v="West"/>
    <x v="634"/>
    <s v="Office Supplies"/>
    <s v="Binders"/>
    <x v="634"/>
    <x v="732"/>
    <n v="2"/>
    <n v="0.2"/>
    <n v="5.8914"/>
  </r>
  <r>
    <n v="2886"/>
    <s v="US-2016-159856"/>
    <x v="807"/>
    <d v="2016-10-22T00:00:00"/>
    <s v="Standard Class"/>
    <x v="212"/>
    <x v="212"/>
    <s v="Consumer"/>
    <s v="United States"/>
    <s v="Tempe"/>
    <s v="Arizona"/>
    <n v="85281"/>
    <s v="West"/>
    <x v="389"/>
    <s v="Furniture"/>
    <s v="Chairs"/>
    <x v="390"/>
    <x v="2329"/>
    <n v="5"/>
    <n v="0.2"/>
    <n v="-34.640999999999998"/>
  </r>
  <r>
    <n v="2887"/>
    <s v="CA-2017-102099"/>
    <x v="404"/>
    <d v="2017-12-19T00:00:00"/>
    <s v="First Class"/>
    <x v="212"/>
    <x v="212"/>
    <s v="Consumer"/>
    <s v="United States"/>
    <s v="Los Angeles"/>
    <s v="California"/>
    <n v="90008"/>
    <s v="West"/>
    <x v="453"/>
    <s v="Office Supplies"/>
    <s v="Art"/>
    <x v="454"/>
    <x v="153"/>
    <n v="3"/>
    <n v="0"/>
    <n v="1.7901"/>
  </r>
  <r>
    <n v="2888"/>
    <s v="CA-2017-102099"/>
    <x v="404"/>
    <d v="2017-12-19T00:00:00"/>
    <s v="First Class"/>
    <x v="212"/>
    <x v="212"/>
    <s v="Consumer"/>
    <s v="United States"/>
    <s v="Los Angeles"/>
    <s v="California"/>
    <n v="90008"/>
    <s v="West"/>
    <x v="860"/>
    <s v="Office Supplies"/>
    <s v="Paper"/>
    <x v="854"/>
    <x v="91"/>
    <n v="2"/>
    <n v="0"/>
    <n v="6.2207999999999997"/>
  </r>
  <r>
    <n v="2889"/>
    <s v="CA-2017-102099"/>
    <x v="404"/>
    <d v="2017-12-19T00:00:00"/>
    <s v="First Class"/>
    <x v="212"/>
    <x v="212"/>
    <s v="Consumer"/>
    <s v="United States"/>
    <s v="Los Angeles"/>
    <s v="California"/>
    <n v="90008"/>
    <s v="West"/>
    <x v="730"/>
    <s v="Office Supplies"/>
    <s v="Paper"/>
    <x v="729"/>
    <x v="56"/>
    <n v="5"/>
    <n v="0"/>
    <n v="15.552"/>
  </r>
  <r>
    <n v="2890"/>
    <s v="CA-2017-164049"/>
    <x v="808"/>
    <d v="2017-11-06T00:00:00"/>
    <s v="Standard Class"/>
    <x v="175"/>
    <x v="175"/>
    <s v="Corporate"/>
    <s v="United States"/>
    <s v="Seattle"/>
    <s v="Washington"/>
    <n v="98105"/>
    <s v="West"/>
    <x v="1446"/>
    <s v="Office Supplies"/>
    <s v="Paper"/>
    <x v="1433"/>
    <x v="2330"/>
    <n v="5"/>
    <n v="0"/>
    <n v="10.7325"/>
  </r>
  <r>
    <n v="2891"/>
    <s v="CA-2014-142727"/>
    <x v="333"/>
    <d v="2014-05-01T00:00:00"/>
    <s v="Second Class"/>
    <x v="668"/>
    <x v="668"/>
    <s v="Consumer"/>
    <s v="United States"/>
    <s v="Lake Charles"/>
    <s v="Louisiana"/>
    <n v="70601"/>
    <s v="South"/>
    <x v="792"/>
    <s v="Furniture"/>
    <s v="Chairs"/>
    <x v="790"/>
    <x v="2331"/>
    <n v="2"/>
    <n v="0"/>
    <n v="12.99"/>
  </r>
  <r>
    <n v="2892"/>
    <s v="CA-2014-142727"/>
    <x v="333"/>
    <d v="2014-05-01T00:00:00"/>
    <s v="Second Class"/>
    <x v="668"/>
    <x v="668"/>
    <s v="Consumer"/>
    <s v="United States"/>
    <s v="Lake Charles"/>
    <s v="Louisiana"/>
    <n v="70601"/>
    <s v="South"/>
    <x v="952"/>
    <s v="Office Supplies"/>
    <s v="Binders"/>
    <x v="945"/>
    <x v="1444"/>
    <n v="3"/>
    <n v="0"/>
    <n v="8.6112000000000002"/>
  </r>
  <r>
    <n v="2893"/>
    <s v="CA-2017-139913"/>
    <x v="436"/>
    <d v="2017-10-29T00:00:00"/>
    <s v="Standard Class"/>
    <x v="36"/>
    <x v="36"/>
    <s v="Corporate"/>
    <s v="United States"/>
    <s v="Rochester"/>
    <s v="New York"/>
    <n v="14609"/>
    <s v="East"/>
    <x v="1447"/>
    <s v="Office Supplies"/>
    <s v="Paper"/>
    <x v="1434"/>
    <x v="1049"/>
    <n v="2"/>
    <n v="0"/>
    <n v="5.6643999999999997"/>
  </r>
  <r>
    <n v="2894"/>
    <s v="CA-2017-139913"/>
    <x v="436"/>
    <d v="2017-10-29T00:00:00"/>
    <s v="Standard Class"/>
    <x v="36"/>
    <x v="36"/>
    <s v="Corporate"/>
    <s v="United States"/>
    <s v="Rochester"/>
    <s v="New York"/>
    <n v="14609"/>
    <s v="East"/>
    <x v="218"/>
    <s v="Office Supplies"/>
    <s v="Paper"/>
    <x v="219"/>
    <x v="1579"/>
    <n v="5"/>
    <n v="0"/>
    <n v="11.88"/>
  </r>
  <r>
    <n v="2895"/>
    <s v="CA-2017-139913"/>
    <x v="436"/>
    <d v="2017-10-29T00:00:00"/>
    <s v="Standard Class"/>
    <x v="36"/>
    <x v="36"/>
    <s v="Corporate"/>
    <s v="United States"/>
    <s v="Rochester"/>
    <s v="New York"/>
    <n v="14609"/>
    <s v="East"/>
    <x v="1448"/>
    <s v="Furniture"/>
    <s v="Furnishings"/>
    <x v="1435"/>
    <x v="2332"/>
    <n v="11"/>
    <n v="0"/>
    <n v="29.0136"/>
  </r>
  <r>
    <n v="2896"/>
    <s v="CA-2017-139913"/>
    <x v="436"/>
    <d v="2017-10-29T00:00:00"/>
    <s v="Standard Class"/>
    <x v="36"/>
    <x v="36"/>
    <s v="Corporate"/>
    <s v="United States"/>
    <s v="Rochester"/>
    <s v="New York"/>
    <n v="14609"/>
    <s v="East"/>
    <x v="179"/>
    <s v="Technology"/>
    <s v="Phones"/>
    <x v="180"/>
    <x v="1197"/>
    <n v="3"/>
    <n v="0"/>
    <n v="10.0464"/>
  </r>
  <r>
    <n v="2897"/>
    <s v="CA-2014-169033"/>
    <x v="809"/>
    <d v="2014-04-03T00:00:00"/>
    <s v="Standard Class"/>
    <x v="27"/>
    <x v="27"/>
    <s v="Consumer"/>
    <s v="United States"/>
    <s v="Long Beach"/>
    <s v="New York"/>
    <n v="11561"/>
    <s v="East"/>
    <x v="1068"/>
    <s v="Office Supplies"/>
    <s v="Art"/>
    <x v="1057"/>
    <x v="2333"/>
    <n v="5"/>
    <n v="0"/>
    <n v="20.853000000000002"/>
  </r>
  <r>
    <n v="2898"/>
    <s v="US-2016-164630"/>
    <x v="810"/>
    <d v="2016-01-09T00:00:00"/>
    <s v="Standard Class"/>
    <x v="424"/>
    <x v="424"/>
    <s v="Corporate"/>
    <s v="United States"/>
    <s v="Charlotte"/>
    <s v="North Carolina"/>
    <n v="28205"/>
    <s v="South"/>
    <x v="1327"/>
    <s v="Technology"/>
    <s v="Copiers"/>
    <x v="1313"/>
    <x v="2334"/>
    <n v="4"/>
    <n v="0.2"/>
    <n v="119.996"/>
  </r>
  <r>
    <n v="2899"/>
    <s v="US-2015-114839"/>
    <x v="33"/>
    <d v="2015-04-30T00:00:00"/>
    <s v="Standard Class"/>
    <x v="617"/>
    <x v="617"/>
    <s v="Consumer"/>
    <s v="United States"/>
    <s v="Houston"/>
    <s v="Texas"/>
    <n v="77036"/>
    <s v="Central"/>
    <x v="284"/>
    <s v="Furniture"/>
    <s v="Chairs"/>
    <x v="284"/>
    <x v="2335"/>
    <n v="2"/>
    <n v="0.3"/>
    <n v="-5.8346"/>
  </r>
  <r>
    <n v="2900"/>
    <s v="CA-2015-166464"/>
    <x v="811"/>
    <d v="2015-09-17T00:00:00"/>
    <s v="Standard Class"/>
    <x v="38"/>
    <x v="38"/>
    <s v="Consumer"/>
    <s v="United States"/>
    <s v="New York City"/>
    <s v="New York"/>
    <n v="10035"/>
    <s v="East"/>
    <x v="1327"/>
    <s v="Technology"/>
    <s v="Copiers"/>
    <x v="1313"/>
    <x v="1973"/>
    <n v="2"/>
    <n v="0.2"/>
    <n v="59.997999999999998"/>
  </r>
  <r>
    <n v="2901"/>
    <s v="CA-2015-166464"/>
    <x v="811"/>
    <d v="2015-09-17T00:00:00"/>
    <s v="Standard Class"/>
    <x v="38"/>
    <x v="38"/>
    <s v="Consumer"/>
    <s v="United States"/>
    <s v="New York City"/>
    <s v="New York"/>
    <n v="10035"/>
    <s v="East"/>
    <x v="395"/>
    <s v="Office Supplies"/>
    <s v="Labels"/>
    <x v="396"/>
    <x v="2336"/>
    <n v="4"/>
    <n v="0"/>
    <n v="6.048"/>
  </r>
  <r>
    <n v="2902"/>
    <s v="CA-2017-124898"/>
    <x v="220"/>
    <d v="2017-09-15T00:00:00"/>
    <s v="Standard Class"/>
    <x v="626"/>
    <x v="626"/>
    <s v="Home Office"/>
    <s v="United States"/>
    <s v="Columbus"/>
    <s v="Georgia"/>
    <n v="31907"/>
    <s v="South"/>
    <x v="779"/>
    <s v="Office Supplies"/>
    <s v="Paper"/>
    <x v="778"/>
    <x v="2337"/>
    <n v="7"/>
    <n v="0"/>
    <n v="84.943600000000004"/>
  </r>
  <r>
    <n v="2903"/>
    <s v="CA-2016-164035"/>
    <x v="1"/>
    <d v="2016-06-17T00:00:00"/>
    <s v="Standard Class"/>
    <x v="257"/>
    <x v="257"/>
    <s v="Consumer"/>
    <s v="United States"/>
    <s v="Chicago"/>
    <s v="Illinois"/>
    <n v="60610"/>
    <s v="Central"/>
    <x v="1215"/>
    <s v="Office Supplies"/>
    <s v="Paper"/>
    <x v="1199"/>
    <x v="1062"/>
    <n v="5"/>
    <n v="0.2"/>
    <n v="8.3810000000000002"/>
  </r>
  <r>
    <n v="2904"/>
    <s v="CA-2016-153577"/>
    <x v="812"/>
    <d v="2016-07-01T00:00:00"/>
    <s v="Standard Class"/>
    <x v="542"/>
    <x v="542"/>
    <s v="Corporate"/>
    <s v="United States"/>
    <s v="Highland Park"/>
    <s v="Illinois"/>
    <n v="60035"/>
    <s v="Central"/>
    <x v="1070"/>
    <s v="Office Supplies"/>
    <s v="Paper"/>
    <x v="1059"/>
    <x v="2338"/>
    <n v="7"/>
    <n v="0.2"/>
    <n v="12.175800000000001"/>
  </r>
  <r>
    <n v="2905"/>
    <s v="CA-2016-153577"/>
    <x v="812"/>
    <d v="2016-07-01T00:00:00"/>
    <s v="Standard Class"/>
    <x v="542"/>
    <x v="542"/>
    <s v="Corporate"/>
    <s v="United States"/>
    <s v="Highland Park"/>
    <s v="Illinois"/>
    <n v="60035"/>
    <s v="Central"/>
    <x v="1189"/>
    <s v="Furniture"/>
    <s v="Chairs"/>
    <x v="1175"/>
    <x v="2339"/>
    <n v="3"/>
    <n v="0.3"/>
    <n v="-7.7093999999999996"/>
  </r>
  <r>
    <n v="2906"/>
    <s v="CA-2014-127586"/>
    <x v="467"/>
    <d v="2014-09-30T00:00:00"/>
    <s v="Standard Class"/>
    <x v="37"/>
    <x v="37"/>
    <s v="Home Office"/>
    <s v="United States"/>
    <s v="Seattle"/>
    <s v="Washington"/>
    <n v="98115"/>
    <s v="West"/>
    <x v="1449"/>
    <s v="Office Supplies"/>
    <s v="Storage"/>
    <x v="1436"/>
    <x v="2340"/>
    <n v="2"/>
    <n v="0"/>
    <n v="80.631200000000007"/>
  </r>
  <r>
    <n v="2907"/>
    <s v="CA-2017-121615"/>
    <x v="132"/>
    <d v="2017-11-09T00:00:00"/>
    <s v="Standard Class"/>
    <x v="351"/>
    <x v="351"/>
    <s v="Consumer"/>
    <s v="United States"/>
    <s v="Eagan"/>
    <s v="Minnesota"/>
    <n v="55122"/>
    <s v="Central"/>
    <x v="1450"/>
    <s v="Office Supplies"/>
    <s v="Paper"/>
    <x v="1437"/>
    <x v="18"/>
    <n v="2"/>
    <n v="0"/>
    <n v="3.8519999999999999"/>
  </r>
  <r>
    <n v="2908"/>
    <s v="CA-2017-121615"/>
    <x v="132"/>
    <d v="2017-11-09T00:00:00"/>
    <s v="Standard Class"/>
    <x v="351"/>
    <x v="351"/>
    <s v="Consumer"/>
    <s v="United States"/>
    <s v="Eagan"/>
    <s v="Minnesota"/>
    <n v="55122"/>
    <s v="Central"/>
    <x v="470"/>
    <s v="Office Supplies"/>
    <s v="Storage"/>
    <x v="471"/>
    <x v="2341"/>
    <n v="5"/>
    <n v="0"/>
    <n v="14.148"/>
  </r>
  <r>
    <n v="2909"/>
    <s v="CA-2017-121615"/>
    <x v="132"/>
    <d v="2017-11-09T00:00:00"/>
    <s v="Standard Class"/>
    <x v="351"/>
    <x v="351"/>
    <s v="Consumer"/>
    <s v="United States"/>
    <s v="Eagan"/>
    <s v="Minnesota"/>
    <n v="55122"/>
    <s v="Central"/>
    <x v="1140"/>
    <s v="Office Supplies"/>
    <s v="Labels"/>
    <x v="1128"/>
    <x v="1801"/>
    <n v="3"/>
    <n v="0"/>
    <n v="6.8723999999999998"/>
  </r>
  <r>
    <n v="2910"/>
    <s v="CA-2017-166415"/>
    <x v="600"/>
    <d v="2017-02-23T00:00:00"/>
    <s v="Standard Class"/>
    <x v="250"/>
    <x v="250"/>
    <s v="Consumer"/>
    <s v="United States"/>
    <s v="Seattle"/>
    <s v="Washington"/>
    <n v="98103"/>
    <s v="West"/>
    <x v="1028"/>
    <s v="Office Supplies"/>
    <s v="Fasteners"/>
    <x v="1019"/>
    <x v="2156"/>
    <n v="3"/>
    <n v="0"/>
    <n v="0.22439999999999999"/>
  </r>
  <r>
    <n v="2911"/>
    <s v="CA-2015-118444"/>
    <x v="599"/>
    <d v="2015-11-09T00:00:00"/>
    <s v="Standard Class"/>
    <x v="104"/>
    <x v="104"/>
    <s v="Consumer"/>
    <s v="United States"/>
    <s v="Coral Springs"/>
    <s v="Florida"/>
    <n v="33065"/>
    <s v="South"/>
    <x v="643"/>
    <s v="Office Supplies"/>
    <s v="Appliances"/>
    <x v="850"/>
    <x v="2342"/>
    <n v="4"/>
    <n v="0.2"/>
    <n v="24.196000000000002"/>
  </r>
  <r>
    <n v="2912"/>
    <s v="CA-2014-113929"/>
    <x v="737"/>
    <d v="2014-06-21T00:00:00"/>
    <s v="Standard Class"/>
    <x v="237"/>
    <x v="237"/>
    <s v="Consumer"/>
    <s v="United States"/>
    <s v="Hempstead"/>
    <s v="New York"/>
    <n v="11550"/>
    <s v="East"/>
    <x v="1451"/>
    <s v="Office Supplies"/>
    <s v="Envelopes"/>
    <x v="153"/>
    <x v="1399"/>
    <n v="5"/>
    <n v="0"/>
    <n v="19.457999999999998"/>
  </r>
  <r>
    <n v="2913"/>
    <s v="CA-2014-113929"/>
    <x v="737"/>
    <d v="2014-06-21T00:00:00"/>
    <s v="Standard Class"/>
    <x v="237"/>
    <x v="237"/>
    <s v="Consumer"/>
    <s v="United States"/>
    <s v="Hempstead"/>
    <s v="New York"/>
    <n v="11550"/>
    <s v="East"/>
    <x v="1452"/>
    <s v="Office Supplies"/>
    <s v="Art"/>
    <x v="1438"/>
    <x v="762"/>
    <n v="4"/>
    <n v="0"/>
    <n v="10.5"/>
  </r>
  <r>
    <n v="2914"/>
    <s v="CA-2014-113929"/>
    <x v="737"/>
    <d v="2014-06-21T00:00:00"/>
    <s v="Standard Class"/>
    <x v="237"/>
    <x v="237"/>
    <s v="Consumer"/>
    <s v="United States"/>
    <s v="Hempstead"/>
    <s v="New York"/>
    <n v="11550"/>
    <s v="East"/>
    <x v="91"/>
    <s v="Office Supplies"/>
    <s v="Binders"/>
    <x v="91"/>
    <x v="2343"/>
    <n v="3"/>
    <n v="0.2"/>
    <n v="14.3376"/>
  </r>
  <r>
    <n v="2915"/>
    <s v="CA-2015-134747"/>
    <x v="88"/>
    <d v="2015-10-17T00:00:00"/>
    <s v="Second Class"/>
    <x v="351"/>
    <x v="351"/>
    <s v="Consumer"/>
    <s v="United States"/>
    <s v="Noblesville"/>
    <s v="Indiana"/>
    <n v="46060"/>
    <s v="Central"/>
    <x v="1409"/>
    <s v="Technology"/>
    <s v="Phones"/>
    <x v="1396"/>
    <x v="2344"/>
    <n v="3"/>
    <n v="0"/>
    <n v="35.287199999999999"/>
  </r>
  <r>
    <n v="2916"/>
    <s v="CA-2015-134747"/>
    <x v="88"/>
    <d v="2015-10-17T00:00:00"/>
    <s v="Second Class"/>
    <x v="351"/>
    <x v="351"/>
    <s v="Consumer"/>
    <s v="United States"/>
    <s v="Noblesville"/>
    <s v="Indiana"/>
    <n v="46060"/>
    <s v="Central"/>
    <x v="1375"/>
    <s v="Office Supplies"/>
    <s v="Binders"/>
    <x v="1360"/>
    <x v="2345"/>
    <n v="2"/>
    <n v="0"/>
    <n v="5.6520000000000001"/>
  </r>
  <r>
    <n v="2917"/>
    <s v="CA-2015-134747"/>
    <x v="88"/>
    <d v="2015-10-17T00:00:00"/>
    <s v="Second Class"/>
    <x v="351"/>
    <x v="351"/>
    <s v="Consumer"/>
    <s v="United States"/>
    <s v="Noblesville"/>
    <s v="Indiana"/>
    <n v="46060"/>
    <s v="Central"/>
    <x v="984"/>
    <s v="Technology"/>
    <s v="Phones"/>
    <x v="977"/>
    <x v="1259"/>
    <n v="4"/>
    <n v="0"/>
    <n v="71.269199999999998"/>
  </r>
  <r>
    <n v="2918"/>
    <s v="CA-2017-155047"/>
    <x v="151"/>
    <d v="2017-08-30T00:00:00"/>
    <s v="First Class"/>
    <x v="339"/>
    <x v="339"/>
    <s v="Consumer"/>
    <s v="United States"/>
    <s v="Dallas"/>
    <s v="Texas"/>
    <n v="75220"/>
    <s v="Central"/>
    <x v="1453"/>
    <s v="Office Supplies"/>
    <s v="Art"/>
    <x v="1439"/>
    <x v="2346"/>
    <n v="1"/>
    <n v="0.2"/>
    <n v="0.372"/>
  </r>
  <r>
    <n v="2919"/>
    <s v="CA-2016-160129"/>
    <x v="813"/>
    <d v="2016-11-23T00:00:00"/>
    <s v="Same Day"/>
    <x v="624"/>
    <x v="624"/>
    <s v="Corporate"/>
    <s v="United States"/>
    <s v="Philadelphia"/>
    <s v="Pennsylvania"/>
    <n v="19140"/>
    <s v="East"/>
    <x v="1432"/>
    <s v="Office Supplies"/>
    <s v="Fasteners"/>
    <x v="1420"/>
    <x v="2347"/>
    <n v="5"/>
    <n v="0.2"/>
    <n v="2.37"/>
  </r>
  <r>
    <n v="2920"/>
    <s v="CA-2016-160129"/>
    <x v="813"/>
    <d v="2016-11-23T00:00:00"/>
    <s v="Same Day"/>
    <x v="624"/>
    <x v="624"/>
    <s v="Corporate"/>
    <s v="United States"/>
    <s v="Philadelphia"/>
    <s v="Pennsylvania"/>
    <n v="19140"/>
    <s v="East"/>
    <x v="1104"/>
    <s v="Furniture"/>
    <s v="Furnishings"/>
    <x v="1093"/>
    <x v="322"/>
    <n v="2"/>
    <n v="0.2"/>
    <n v="3.9512"/>
  </r>
  <r>
    <n v="2921"/>
    <s v="CA-2016-160129"/>
    <x v="813"/>
    <d v="2016-11-23T00:00:00"/>
    <s v="Same Day"/>
    <x v="624"/>
    <x v="624"/>
    <s v="Corporate"/>
    <s v="United States"/>
    <s v="Philadelphia"/>
    <s v="Pennsylvania"/>
    <n v="19140"/>
    <s v="East"/>
    <x v="980"/>
    <s v="Furniture"/>
    <s v="Furnishings"/>
    <x v="973"/>
    <x v="2348"/>
    <n v="7"/>
    <n v="0.2"/>
    <n v="12.3284"/>
  </r>
  <r>
    <n v="2922"/>
    <s v="CA-2017-164329"/>
    <x v="289"/>
    <d v="2017-01-30T00:00:00"/>
    <s v="Same Day"/>
    <x v="462"/>
    <x v="462"/>
    <s v="Consumer"/>
    <s v="United States"/>
    <s v="San Francisco"/>
    <s v="California"/>
    <n v="94109"/>
    <s v="West"/>
    <x v="557"/>
    <s v="Office Supplies"/>
    <s v="Storage"/>
    <x v="556"/>
    <x v="2349"/>
    <n v="2"/>
    <n v="0"/>
    <n v="6.4649999999999999"/>
  </r>
  <r>
    <n v="2923"/>
    <s v="US-2015-141453"/>
    <x v="672"/>
    <d v="2015-12-03T00:00:00"/>
    <s v="Second Class"/>
    <x v="489"/>
    <x v="489"/>
    <s v="Home Office"/>
    <s v="United States"/>
    <s v="Austin"/>
    <s v="Texas"/>
    <n v="78745"/>
    <s v="Central"/>
    <x v="625"/>
    <s v="Office Supplies"/>
    <s v="Binders"/>
    <x v="625"/>
    <x v="2350"/>
    <n v="3"/>
    <n v="0.8"/>
    <n v="-5.8230000000000004"/>
  </r>
  <r>
    <n v="2924"/>
    <s v="CA-2014-156993"/>
    <x v="307"/>
    <d v="2014-07-04T00:00:00"/>
    <s v="Standard Class"/>
    <x v="338"/>
    <x v="338"/>
    <s v="Corporate"/>
    <s v="United States"/>
    <s v="Detroit"/>
    <s v="Michigan"/>
    <n v="48234"/>
    <s v="Central"/>
    <x v="829"/>
    <s v="Office Supplies"/>
    <s v="Fasteners"/>
    <x v="128"/>
    <x v="2351"/>
    <n v="1"/>
    <n v="0"/>
    <n v="3.04"/>
  </r>
  <r>
    <n v="2925"/>
    <s v="CA-2014-157721"/>
    <x v="814"/>
    <d v="2014-09-05T00:00:00"/>
    <s v="First Class"/>
    <x v="594"/>
    <x v="594"/>
    <s v="Consumer"/>
    <s v="United States"/>
    <s v="Watertown"/>
    <s v="New York"/>
    <n v="13601"/>
    <s v="East"/>
    <x v="941"/>
    <s v="Office Supplies"/>
    <s v="Appliances"/>
    <x v="934"/>
    <x v="189"/>
    <n v="1"/>
    <n v="0"/>
    <n v="8.9550000000000001"/>
  </r>
  <r>
    <n v="2926"/>
    <s v="CA-2014-157721"/>
    <x v="814"/>
    <d v="2014-09-05T00:00:00"/>
    <s v="First Class"/>
    <x v="594"/>
    <x v="594"/>
    <s v="Consumer"/>
    <s v="United States"/>
    <s v="Watertown"/>
    <s v="New York"/>
    <n v="13601"/>
    <s v="East"/>
    <x v="1454"/>
    <s v="Furniture"/>
    <s v="Furnishings"/>
    <x v="1440"/>
    <x v="2352"/>
    <n v="1"/>
    <n v="0"/>
    <n v="4.9497"/>
  </r>
  <r>
    <n v="2927"/>
    <s v="CA-2017-128629"/>
    <x v="815"/>
    <d v="2017-07-14T00:00:00"/>
    <s v="Second Class"/>
    <x v="669"/>
    <x v="669"/>
    <s v="Consumer"/>
    <s v="United States"/>
    <s v="Columbus"/>
    <s v="Georgia"/>
    <n v="31907"/>
    <s v="South"/>
    <x v="1448"/>
    <s v="Furniture"/>
    <s v="Furnishings"/>
    <x v="1435"/>
    <x v="605"/>
    <n v="3"/>
    <n v="0"/>
    <n v="7.9127999999999998"/>
  </r>
  <r>
    <n v="2928"/>
    <s v="CA-2017-158106"/>
    <x v="400"/>
    <d v="2017-06-10T00:00:00"/>
    <s v="Standard Class"/>
    <x v="564"/>
    <x v="564"/>
    <s v="Consumer"/>
    <s v="United States"/>
    <s v="Apple Valley"/>
    <s v="Minnesota"/>
    <n v="55124"/>
    <s v="Central"/>
    <x v="826"/>
    <s v="Office Supplies"/>
    <s v="Art"/>
    <x v="822"/>
    <x v="874"/>
    <n v="3"/>
    <n v="0"/>
    <n v="2.5055999999999998"/>
  </r>
  <r>
    <n v="2929"/>
    <s v="US-2017-120390"/>
    <x v="15"/>
    <d v="2017-10-26T00:00:00"/>
    <s v="Standard Class"/>
    <x v="274"/>
    <x v="274"/>
    <s v="Home Office"/>
    <s v="United States"/>
    <s v="Burlington"/>
    <s v="North Carolina"/>
    <n v="27217"/>
    <s v="South"/>
    <x v="316"/>
    <s v="Office Supplies"/>
    <s v="Binders"/>
    <x v="316"/>
    <x v="2353"/>
    <n v="4"/>
    <n v="0.7"/>
    <n v="-1306.5504000000001"/>
  </r>
  <r>
    <n v="2930"/>
    <s v="CA-2017-143434"/>
    <x v="551"/>
    <d v="2017-11-24T00:00:00"/>
    <s v="Standard Class"/>
    <x v="467"/>
    <x v="467"/>
    <s v="Home Office"/>
    <s v="United States"/>
    <s v="Saginaw"/>
    <s v="Michigan"/>
    <n v="48601"/>
    <s v="Central"/>
    <x v="627"/>
    <s v="Furniture"/>
    <s v="Furnishings"/>
    <x v="627"/>
    <x v="2354"/>
    <n v="4"/>
    <n v="0"/>
    <n v="8.2992000000000008"/>
  </r>
  <r>
    <n v="2931"/>
    <s v="CA-2015-168564"/>
    <x v="816"/>
    <d v="2015-08-08T00:00:00"/>
    <s v="Same Day"/>
    <x v="627"/>
    <x v="627"/>
    <s v="Consumer"/>
    <s v="United States"/>
    <s v="San Francisco"/>
    <s v="California"/>
    <n v="94109"/>
    <s v="West"/>
    <x v="925"/>
    <s v="Office Supplies"/>
    <s v="Binders"/>
    <x v="917"/>
    <x v="2124"/>
    <n v="2"/>
    <n v="0.2"/>
    <n v="2.2302"/>
  </r>
  <r>
    <n v="2932"/>
    <s v="CA-2015-168564"/>
    <x v="816"/>
    <d v="2015-08-08T00:00:00"/>
    <s v="Same Day"/>
    <x v="627"/>
    <x v="627"/>
    <s v="Consumer"/>
    <s v="United States"/>
    <s v="San Francisco"/>
    <s v="California"/>
    <n v="94109"/>
    <s v="West"/>
    <x v="248"/>
    <s v="Office Supplies"/>
    <s v="Binders"/>
    <x v="249"/>
    <x v="6"/>
    <n v="2"/>
    <n v="0.2"/>
    <n v="2.73"/>
  </r>
  <r>
    <n v="2933"/>
    <s v="CA-2015-168564"/>
    <x v="816"/>
    <d v="2015-08-08T00:00:00"/>
    <s v="Same Day"/>
    <x v="627"/>
    <x v="627"/>
    <s v="Consumer"/>
    <s v="United States"/>
    <s v="San Francisco"/>
    <s v="California"/>
    <n v="94109"/>
    <s v="West"/>
    <x v="323"/>
    <s v="Furniture"/>
    <s v="Chairs"/>
    <x v="323"/>
    <x v="2355"/>
    <n v="1"/>
    <n v="0.2"/>
    <n v="10.8588"/>
  </r>
  <r>
    <n v="2934"/>
    <s v="US-2016-169040"/>
    <x v="409"/>
    <d v="2016-12-12T00:00:00"/>
    <s v="Standard Class"/>
    <x v="218"/>
    <x v="218"/>
    <s v="Consumer"/>
    <s v="United States"/>
    <s v="Seattle"/>
    <s v="Washington"/>
    <n v="98105"/>
    <s v="West"/>
    <x v="966"/>
    <s v="Technology"/>
    <s v="Phones"/>
    <x v="1368"/>
    <x v="2356"/>
    <n v="1"/>
    <n v="0.2"/>
    <n v="13.7193"/>
  </r>
  <r>
    <n v="2935"/>
    <s v="US-2016-169040"/>
    <x v="409"/>
    <d v="2016-12-12T00:00:00"/>
    <s v="Standard Class"/>
    <x v="218"/>
    <x v="218"/>
    <s v="Consumer"/>
    <s v="United States"/>
    <s v="Seattle"/>
    <s v="Washington"/>
    <n v="98105"/>
    <s v="West"/>
    <x v="1400"/>
    <s v="Technology"/>
    <s v="Phones"/>
    <x v="1387"/>
    <x v="2087"/>
    <n v="3"/>
    <n v="0.2"/>
    <n v="26.9985"/>
  </r>
  <r>
    <n v="2936"/>
    <s v="US-2016-169040"/>
    <x v="409"/>
    <d v="2016-12-12T00:00:00"/>
    <s v="Standard Class"/>
    <x v="218"/>
    <x v="218"/>
    <s v="Consumer"/>
    <s v="United States"/>
    <s v="Seattle"/>
    <s v="Washington"/>
    <n v="98105"/>
    <s v="West"/>
    <x v="81"/>
    <s v="Office Supplies"/>
    <s v="Envelopes"/>
    <x v="81"/>
    <x v="2357"/>
    <n v="1"/>
    <n v="0"/>
    <n v="16.150500000000001"/>
  </r>
  <r>
    <n v="2937"/>
    <s v="US-2016-169040"/>
    <x v="409"/>
    <d v="2016-12-12T00:00:00"/>
    <s v="Standard Class"/>
    <x v="218"/>
    <x v="218"/>
    <s v="Consumer"/>
    <s v="United States"/>
    <s v="Seattle"/>
    <s v="Washington"/>
    <n v="98105"/>
    <s v="West"/>
    <x v="674"/>
    <s v="Office Supplies"/>
    <s v="Binders"/>
    <x v="674"/>
    <x v="2358"/>
    <n v="7"/>
    <n v="0.2"/>
    <n v="15.342599999999999"/>
  </r>
  <r>
    <n v="2938"/>
    <s v="US-2016-169040"/>
    <x v="409"/>
    <d v="2016-12-12T00:00:00"/>
    <s v="Standard Class"/>
    <x v="218"/>
    <x v="218"/>
    <s v="Consumer"/>
    <s v="United States"/>
    <s v="Seattle"/>
    <s v="Washington"/>
    <n v="98105"/>
    <s v="West"/>
    <x v="129"/>
    <s v="Office Supplies"/>
    <s v="Paper"/>
    <x v="130"/>
    <x v="2359"/>
    <n v="7"/>
    <n v="0"/>
    <n v="116.5976"/>
  </r>
  <r>
    <n v="2939"/>
    <s v="US-2016-169040"/>
    <x v="409"/>
    <d v="2016-12-12T00:00:00"/>
    <s v="Standard Class"/>
    <x v="218"/>
    <x v="218"/>
    <s v="Consumer"/>
    <s v="United States"/>
    <s v="Seattle"/>
    <s v="Washington"/>
    <n v="98105"/>
    <s v="West"/>
    <x v="67"/>
    <s v="Office Supplies"/>
    <s v="Paper"/>
    <x v="67"/>
    <x v="2360"/>
    <n v="5"/>
    <n v="0"/>
    <n v="89.159000000000006"/>
  </r>
  <r>
    <n v="2940"/>
    <s v="US-2016-169040"/>
    <x v="409"/>
    <d v="2016-12-12T00:00:00"/>
    <s v="Standard Class"/>
    <x v="218"/>
    <x v="218"/>
    <s v="Consumer"/>
    <s v="United States"/>
    <s v="Seattle"/>
    <s v="Washington"/>
    <n v="98105"/>
    <s v="West"/>
    <x v="444"/>
    <s v="Office Supplies"/>
    <s v="Binders"/>
    <x v="444"/>
    <x v="672"/>
    <n v="3"/>
    <n v="0.2"/>
    <n v="19.4376"/>
  </r>
  <r>
    <n v="2941"/>
    <s v="CA-2017-155880"/>
    <x v="613"/>
    <d v="2017-03-31T00:00:00"/>
    <s v="Standard Class"/>
    <x v="251"/>
    <x v="251"/>
    <s v="Corporate"/>
    <s v="United States"/>
    <s v="Milwaukee"/>
    <s v="Wisconsin"/>
    <n v="53209"/>
    <s v="Central"/>
    <x v="1455"/>
    <s v="Furniture"/>
    <s v="Chairs"/>
    <x v="1441"/>
    <x v="2361"/>
    <n v="1"/>
    <n v="0"/>
    <n v="14.558400000000001"/>
  </r>
  <r>
    <n v="2942"/>
    <s v="CA-2017-155880"/>
    <x v="613"/>
    <d v="2017-03-31T00:00:00"/>
    <s v="Standard Class"/>
    <x v="251"/>
    <x v="251"/>
    <s v="Corporate"/>
    <s v="United States"/>
    <s v="Milwaukee"/>
    <s v="Wisconsin"/>
    <n v="53209"/>
    <s v="Central"/>
    <x v="635"/>
    <s v="Furniture"/>
    <s v="Chairs"/>
    <x v="635"/>
    <x v="2362"/>
    <n v="7"/>
    <n v="0"/>
    <n v="427.43680000000001"/>
  </r>
  <r>
    <n v="2943"/>
    <s v="CA-2017-155880"/>
    <x v="613"/>
    <d v="2017-03-31T00:00:00"/>
    <s v="Standard Class"/>
    <x v="251"/>
    <x v="251"/>
    <s v="Corporate"/>
    <s v="United States"/>
    <s v="Milwaukee"/>
    <s v="Wisconsin"/>
    <n v="53209"/>
    <s v="Central"/>
    <x v="812"/>
    <s v="Furniture"/>
    <s v="Chairs"/>
    <x v="809"/>
    <x v="2363"/>
    <n v="3"/>
    <n v="0"/>
    <n v="40.5867"/>
  </r>
  <r>
    <n v="2944"/>
    <s v="CA-2017-126242"/>
    <x v="123"/>
    <d v="2017-11-24T00:00:00"/>
    <s v="Standard Class"/>
    <x v="498"/>
    <x v="498"/>
    <s v="Consumer"/>
    <s v="United States"/>
    <s v="Los Angeles"/>
    <s v="California"/>
    <n v="90049"/>
    <s v="West"/>
    <x v="298"/>
    <s v="Office Supplies"/>
    <s v="Storage"/>
    <x v="298"/>
    <x v="2364"/>
    <n v="9"/>
    <n v="0"/>
    <n v="76.252499999999998"/>
  </r>
  <r>
    <n v="2945"/>
    <s v="CA-2017-126242"/>
    <x v="123"/>
    <d v="2017-11-24T00:00:00"/>
    <s v="Standard Class"/>
    <x v="498"/>
    <x v="498"/>
    <s v="Consumer"/>
    <s v="United States"/>
    <s v="Los Angeles"/>
    <s v="California"/>
    <n v="90049"/>
    <s v="West"/>
    <x v="1456"/>
    <s v="Furniture"/>
    <s v="Furnishings"/>
    <x v="1442"/>
    <x v="2365"/>
    <n v="1"/>
    <n v="0"/>
    <n v="7.1059999999999999"/>
  </r>
  <r>
    <n v="2946"/>
    <s v="CA-2016-166443"/>
    <x v="254"/>
    <d v="2016-11-05T00:00:00"/>
    <s v="First Class"/>
    <x v="293"/>
    <x v="293"/>
    <s v="Consumer"/>
    <s v="United States"/>
    <s v="San Francisco"/>
    <s v="California"/>
    <n v="94122"/>
    <s v="West"/>
    <x v="493"/>
    <s v="Furniture"/>
    <s v="Furnishings"/>
    <x v="493"/>
    <x v="2366"/>
    <n v="7"/>
    <n v="0"/>
    <n v="16.464700000000001"/>
  </r>
  <r>
    <n v="2947"/>
    <s v="CA-2017-169859"/>
    <x v="817"/>
    <d v="2017-12-18T00:00:00"/>
    <s v="Standard Class"/>
    <x v="486"/>
    <x v="486"/>
    <s v="Home Office"/>
    <s v="United States"/>
    <s v="San Diego"/>
    <s v="California"/>
    <n v="92024"/>
    <s v="West"/>
    <x v="1457"/>
    <s v="Furniture"/>
    <s v="Furnishings"/>
    <x v="1443"/>
    <x v="607"/>
    <n v="3"/>
    <n v="0"/>
    <n v="11.025"/>
  </r>
  <r>
    <n v="2948"/>
    <s v="CA-2017-169859"/>
    <x v="817"/>
    <d v="2017-12-18T00:00:00"/>
    <s v="Standard Class"/>
    <x v="486"/>
    <x v="486"/>
    <s v="Home Office"/>
    <s v="United States"/>
    <s v="San Diego"/>
    <s v="California"/>
    <n v="92024"/>
    <s v="West"/>
    <x v="1458"/>
    <s v="Office Supplies"/>
    <s v="Binders"/>
    <x v="1444"/>
    <x v="643"/>
    <n v="14"/>
    <n v="0.2"/>
    <n v="22.736000000000001"/>
  </r>
  <r>
    <n v="2949"/>
    <s v="CA-2017-169859"/>
    <x v="817"/>
    <d v="2017-12-18T00:00:00"/>
    <s v="Standard Class"/>
    <x v="486"/>
    <x v="486"/>
    <s v="Home Office"/>
    <s v="United States"/>
    <s v="San Diego"/>
    <s v="California"/>
    <n v="92024"/>
    <s v="West"/>
    <x v="755"/>
    <s v="Office Supplies"/>
    <s v="Envelopes"/>
    <x v="753"/>
    <x v="2367"/>
    <n v="5"/>
    <n v="0"/>
    <n v="20.539000000000001"/>
  </r>
  <r>
    <n v="2950"/>
    <s v="CA-2017-134915"/>
    <x v="105"/>
    <d v="2017-11-12T00:00:00"/>
    <s v="Same Day"/>
    <x v="670"/>
    <x v="670"/>
    <s v="Home Office"/>
    <s v="United States"/>
    <s v="Glendale"/>
    <s v="Arizona"/>
    <n v="85301"/>
    <s v="West"/>
    <x v="197"/>
    <s v="Technology"/>
    <s v="Accessories"/>
    <x v="198"/>
    <x v="2368"/>
    <n v="4"/>
    <n v="0.2"/>
    <n v="13"/>
  </r>
  <r>
    <n v="2951"/>
    <s v="CA-2017-134915"/>
    <x v="105"/>
    <d v="2017-11-12T00:00:00"/>
    <s v="Same Day"/>
    <x v="670"/>
    <x v="670"/>
    <s v="Home Office"/>
    <s v="United States"/>
    <s v="Glendale"/>
    <s v="Arizona"/>
    <n v="85301"/>
    <s v="West"/>
    <x v="1215"/>
    <s v="Office Supplies"/>
    <s v="Paper"/>
    <x v="1199"/>
    <x v="1062"/>
    <n v="5"/>
    <n v="0.2"/>
    <n v="8.3810000000000002"/>
  </r>
  <r>
    <n v="2952"/>
    <s v="CA-2017-134915"/>
    <x v="105"/>
    <d v="2017-11-12T00:00:00"/>
    <s v="Same Day"/>
    <x v="670"/>
    <x v="670"/>
    <s v="Home Office"/>
    <s v="United States"/>
    <s v="Glendale"/>
    <s v="Arizona"/>
    <n v="85301"/>
    <s v="West"/>
    <x v="1459"/>
    <s v="Furniture"/>
    <s v="Chairs"/>
    <x v="1445"/>
    <x v="2369"/>
    <n v="2"/>
    <n v="0.2"/>
    <n v="9.9651999999999994"/>
  </r>
  <r>
    <n v="2953"/>
    <s v="CA-2017-134915"/>
    <x v="105"/>
    <d v="2017-11-12T00:00:00"/>
    <s v="Same Day"/>
    <x v="670"/>
    <x v="670"/>
    <s v="Home Office"/>
    <s v="United States"/>
    <s v="Glendale"/>
    <s v="Arizona"/>
    <n v="85301"/>
    <s v="West"/>
    <x v="1460"/>
    <s v="Furniture"/>
    <s v="Furnishings"/>
    <x v="1446"/>
    <x v="391"/>
    <n v="2"/>
    <n v="0.2"/>
    <n v="-5.6783999999999999"/>
  </r>
  <r>
    <n v="2954"/>
    <s v="CA-2017-134915"/>
    <x v="105"/>
    <d v="2017-11-12T00:00:00"/>
    <s v="Same Day"/>
    <x v="670"/>
    <x v="670"/>
    <s v="Home Office"/>
    <s v="United States"/>
    <s v="Glendale"/>
    <s v="Arizona"/>
    <n v="85301"/>
    <s v="West"/>
    <x v="500"/>
    <s v="Technology"/>
    <s v="Phones"/>
    <x v="500"/>
    <x v="1054"/>
    <n v="2"/>
    <n v="0.2"/>
    <n v="0.69299999999999995"/>
  </r>
  <r>
    <n v="2955"/>
    <s v="CA-2017-134915"/>
    <x v="105"/>
    <d v="2017-11-12T00:00:00"/>
    <s v="Same Day"/>
    <x v="670"/>
    <x v="670"/>
    <s v="Home Office"/>
    <s v="United States"/>
    <s v="Glendale"/>
    <s v="Arizona"/>
    <n v="85301"/>
    <s v="West"/>
    <x v="1461"/>
    <s v="Technology"/>
    <s v="Phones"/>
    <x v="1447"/>
    <x v="2370"/>
    <n v="2"/>
    <n v="0.2"/>
    <n v="50.398800000000001"/>
  </r>
  <r>
    <n v="2956"/>
    <s v="CA-2016-153353"/>
    <x v="298"/>
    <d v="2016-08-24T00:00:00"/>
    <s v="Standard Class"/>
    <x v="55"/>
    <x v="55"/>
    <s v="Corporate"/>
    <s v="United States"/>
    <s v="New York City"/>
    <s v="New York"/>
    <n v="10035"/>
    <s v="East"/>
    <x v="884"/>
    <s v="Technology"/>
    <s v="Phones"/>
    <x v="878"/>
    <x v="1346"/>
    <n v="1"/>
    <n v="0"/>
    <n v="11.597099999999999"/>
  </r>
  <r>
    <n v="2957"/>
    <s v="CA-2017-123638"/>
    <x v="818"/>
    <d v="2017-07-04T00:00:00"/>
    <s v="Standard Class"/>
    <x v="671"/>
    <x v="671"/>
    <s v="Home Office"/>
    <s v="United States"/>
    <s v="Watertown"/>
    <s v="New York"/>
    <n v="13601"/>
    <s v="East"/>
    <x v="474"/>
    <s v="Furniture"/>
    <s v="Chairs"/>
    <x v="475"/>
    <x v="2371"/>
    <n v="3"/>
    <n v="0.1"/>
    <n v="31.940999999999999"/>
  </r>
  <r>
    <n v="2958"/>
    <s v="CA-2017-168900"/>
    <x v="464"/>
    <d v="2017-05-09T00:00:00"/>
    <s v="Standard Class"/>
    <x v="129"/>
    <x v="129"/>
    <s v="Consumer"/>
    <s v="United States"/>
    <s v="Springfield"/>
    <s v="Ohio"/>
    <n v="45503"/>
    <s v="East"/>
    <x v="8"/>
    <s v="Office Supplies"/>
    <s v="Binders"/>
    <x v="8"/>
    <x v="2372"/>
    <n v="1"/>
    <n v="0.7"/>
    <n v="-1.9275"/>
  </r>
  <r>
    <n v="2959"/>
    <s v="CA-2015-158456"/>
    <x v="100"/>
    <d v="2015-12-29T00:00:00"/>
    <s v="Standard Class"/>
    <x v="446"/>
    <x v="446"/>
    <s v="Consumer"/>
    <s v="United States"/>
    <s v="Los Angeles"/>
    <s v="California"/>
    <n v="90032"/>
    <s v="West"/>
    <x v="799"/>
    <s v="Office Supplies"/>
    <s v="Binders"/>
    <x v="797"/>
    <x v="950"/>
    <n v="4"/>
    <n v="0.2"/>
    <n v="7.2267999999999999"/>
  </r>
  <r>
    <n v="2960"/>
    <s v="CA-2015-158456"/>
    <x v="100"/>
    <d v="2015-12-29T00:00:00"/>
    <s v="Standard Class"/>
    <x v="446"/>
    <x v="446"/>
    <s v="Consumer"/>
    <s v="United States"/>
    <s v="Los Angeles"/>
    <s v="California"/>
    <n v="90032"/>
    <s v="West"/>
    <x v="271"/>
    <s v="Office Supplies"/>
    <s v="Fasteners"/>
    <x v="271"/>
    <x v="1931"/>
    <n v="4"/>
    <n v="0"/>
    <n v="21.5824"/>
  </r>
  <r>
    <n v="2961"/>
    <s v="CA-2017-143665"/>
    <x v="466"/>
    <d v="2017-05-01T00:00:00"/>
    <s v="Standard Class"/>
    <x v="178"/>
    <x v="178"/>
    <s v="Home Office"/>
    <s v="United States"/>
    <s v="Seattle"/>
    <s v="Washington"/>
    <n v="98115"/>
    <s v="West"/>
    <x v="987"/>
    <s v="Office Supplies"/>
    <s v="Paper"/>
    <x v="980"/>
    <x v="2373"/>
    <n v="3"/>
    <n v="0"/>
    <n v="9.3564000000000007"/>
  </r>
  <r>
    <n v="2962"/>
    <s v="CA-2017-143665"/>
    <x v="466"/>
    <d v="2017-05-01T00:00:00"/>
    <s v="Standard Class"/>
    <x v="178"/>
    <x v="178"/>
    <s v="Home Office"/>
    <s v="United States"/>
    <s v="Seattle"/>
    <s v="Washington"/>
    <n v="98115"/>
    <s v="West"/>
    <x v="1123"/>
    <s v="Office Supplies"/>
    <s v="Labels"/>
    <x v="1111"/>
    <x v="2374"/>
    <n v="8"/>
    <n v="0"/>
    <n v="19.247199999999999"/>
  </r>
  <r>
    <n v="2963"/>
    <s v="CA-2017-137428"/>
    <x v="819"/>
    <d v="2017-12-21T00:00:00"/>
    <s v="Second Class"/>
    <x v="672"/>
    <x v="672"/>
    <s v="Corporate"/>
    <s v="United States"/>
    <s v="Oceanside"/>
    <s v="California"/>
    <n v="92054"/>
    <s v="West"/>
    <x v="23"/>
    <s v="Furniture"/>
    <s v="Chairs"/>
    <x v="23"/>
    <x v="2375"/>
    <n v="2"/>
    <n v="0.2"/>
    <n v="9.1763999999999992"/>
  </r>
  <r>
    <n v="2964"/>
    <s v="CA-2017-137428"/>
    <x v="819"/>
    <d v="2017-12-21T00:00:00"/>
    <s v="Second Class"/>
    <x v="672"/>
    <x v="672"/>
    <s v="Corporate"/>
    <s v="United States"/>
    <s v="Oceanside"/>
    <s v="California"/>
    <n v="92054"/>
    <s v="West"/>
    <x v="163"/>
    <s v="Furniture"/>
    <s v="Chairs"/>
    <x v="164"/>
    <x v="2376"/>
    <n v="2"/>
    <n v="0.2"/>
    <n v="6.0739999999999998"/>
  </r>
  <r>
    <n v="2965"/>
    <s v="CA-2017-137428"/>
    <x v="819"/>
    <d v="2017-12-21T00:00:00"/>
    <s v="Second Class"/>
    <x v="672"/>
    <x v="672"/>
    <s v="Corporate"/>
    <s v="United States"/>
    <s v="Oceanside"/>
    <s v="California"/>
    <n v="92054"/>
    <s v="West"/>
    <x v="525"/>
    <s v="Office Supplies"/>
    <s v="Binders"/>
    <x v="525"/>
    <x v="1867"/>
    <n v="5"/>
    <n v="0.2"/>
    <n v="8.2080000000000002"/>
  </r>
  <r>
    <n v="2966"/>
    <s v="CA-2017-137428"/>
    <x v="819"/>
    <d v="2017-12-21T00:00:00"/>
    <s v="Second Class"/>
    <x v="672"/>
    <x v="672"/>
    <s v="Corporate"/>
    <s v="United States"/>
    <s v="Oceanside"/>
    <s v="California"/>
    <n v="92054"/>
    <s v="West"/>
    <x v="1462"/>
    <s v="Furniture"/>
    <s v="Furnishings"/>
    <x v="1448"/>
    <x v="1623"/>
    <n v="2"/>
    <n v="0"/>
    <n v="7.5839999999999996"/>
  </r>
  <r>
    <n v="2967"/>
    <s v="CA-2014-162866"/>
    <x v="422"/>
    <d v="2014-12-31T00:00:00"/>
    <s v="Standard Class"/>
    <x v="476"/>
    <x v="476"/>
    <s v="Consumer"/>
    <s v="United States"/>
    <s v="Skokie"/>
    <s v="Illinois"/>
    <n v="60076"/>
    <s v="Central"/>
    <x v="1001"/>
    <s v="Furniture"/>
    <s v="Furnishings"/>
    <x v="993"/>
    <x v="2377"/>
    <n v="6"/>
    <n v="0.6"/>
    <n v="-19.7712"/>
  </r>
  <r>
    <n v="2968"/>
    <s v="CA-2014-162866"/>
    <x v="422"/>
    <d v="2014-12-31T00:00:00"/>
    <s v="Standard Class"/>
    <x v="476"/>
    <x v="476"/>
    <s v="Consumer"/>
    <s v="United States"/>
    <s v="Skokie"/>
    <s v="Illinois"/>
    <n v="60076"/>
    <s v="Central"/>
    <x v="1190"/>
    <s v="Office Supplies"/>
    <s v="Storage"/>
    <x v="683"/>
    <x v="2378"/>
    <n v="4"/>
    <n v="0.2"/>
    <n v="3.0015999999999998"/>
  </r>
  <r>
    <n v="2969"/>
    <s v="CA-2017-167941"/>
    <x v="44"/>
    <d v="2017-11-09T00:00:00"/>
    <s v="Second Class"/>
    <x v="535"/>
    <x v="535"/>
    <s v="Consumer"/>
    <s v="United States"/>
    <s v="Fayetteville"/>
    <s v="North Carolina"/>
    <n v="28314"/>
    <s v="South"/>
    <x v="77"/>
    <s v="Office Supplies"/>
    <s v="Appliances"/>
    <x v="77"/>
    <x v="2379"/>
    <n v="3"/>
    <n v="0.2"/>
    <n v="43.7136"/>
  </r>
  <r>
    <n v="2970"/>
    <s v="CA-2017-167941"/>
    <x v="44"/>
    <d v="2017-11-09T00:00:00"/>
    <s v="Second Class"/>
    <x v="535"/>
    <x v="535"/>
    <s v="Consumer"/>
    <s v="United States"/>
    <s v="Fayetteville"/>
    <s v="North Carolina"/>
    <n v="28314"/>
    <s v="South"/>
    <x v="585"/>
    <s v="Office Supplies"/>
    <s v="Paper"/>
    <x v="585"/>
    <x v="276"/>
    <n v="6"/>
    <n v="0.2"/>
    <n v="10.8864"/>
  </r>
  <r>
    <n v="2971"/>
    <s v="CA-2017-167941"/>
    <x v="44"/>
    <d v="2017-11-09T00:00:00"/>
    <s v="Second Class"/>
    <x v="535"/>
    <x v="535"/>
    <s v="Consumer"/>
    <s v="United States"/>
    <s v="Fayetteville"/>
    <s v="North Carolina"/>
    <n v="28314"/>
    <s v="South"/>
    <x v="555"/>
    <s v="Office Supplies"/>
    <s v="Binders"/>
    <x v="554"/>
    <x v="1333"/>
    <n v="8"/>
    <n v="0.7"/>
    <n v="-10.617599999999999"/>
  </r>
  <r>
    <n v="2972"/>
    <s v="CA-2017-167941"/>
    <x v="44"/>
    <d v="2017-11-09T00:00:00"/>
    <s v="Second Class"/>
    <x v="535"/>
    <x v="535"/>
    <s v="Consumer"/>
    <s v="United States"/>
    <s v="Fayetteville"/>
    <s v="North Carolina"/>
    <n v="28314"/>
    <s v="South"/>
    <x v="1381"/>
    <s v="Furniture"/>
    <s v="Furnishings"/>
    <x v="1366"/>
    <x v="2380"/>
    <n v="2"/>
    <n v="0.2"/>
    <n v="6.3612000000000002"/>
  </r>
  <r>
    <n v="2973"/>
    <s v="CA-2017-167941"/>
    <x v="44"/>
    <d v="2017-11-09T00:00:00"/>
    <s v="Second Class"/>
    <x v="535"/>
    <x v="535"/>
    <s v="Consumer"/>
    <s v="United States"/>
    <s v="Fayetteville"/>
    <s v="North Carolina"/>
    <n v="28314"/>
    <s v="South"/>
    <x v="459"/>
    <s v="Office Supplies"/>
    <s v="Storage"/>
    <x v="460"/>
    <x v="1764"/>
    <n v="4"/>
    <n v="0.2"/>
    <n v="-51.827199999999998"/>
  </r>
  <r>
    <n v="2974"/>
    <s v="CA-2017-111808"/>
    <x v="819"/>
    <d v="2017-12-20T00:00:00"/>
    <s v="Standard Class"/>
    <x v="239"/>
    <x v="239"/>
    <s v="Consumer"/>
    <s v="United States"/>
    <s v="Tulsa"/>
    <s v="Oklahoma"/>
    <n v="74133"/>
    <s v="Central"/>
    <x v="870"/>
    <s v="Office Supplies"/>
    <s v="Binders"/>
    <x v="864"/>
    <x v="2381"/>
    <n v="5"/>
    <n v="0"/>
    <n v="5.1840000000000002"/>
  </r>
  <r>
    <n v="2975"/>
    <s v="CA-2015-137512"/>
    <x v="820"/>
    <d v="2015-05-12T00:00:00"/>
    <s v="Standard Class"/>
    <x v="165"/>
    <x v="165"/>
    <s v="Consumer"/>
    <s v="United States"/>
    <s v="Allen"/>
    <s v="Texas"/>
    <n v="75002"/>
    <s v="Central"/>
    <x v="616"/>
    <s v="Furniture"/>
    <s v="Tables"/>
    <x v="616"/>
    <x v="1289"/>
    <n v="2"/>
    <n v="0.3"/>
    <n v="-31.372199999999999"/>
  </r>
  <r>
    <n v="2976"/>
    <s v="CA-2015-137512"/>
    <x v="820"/>
    <d v="2015-05-12T00:00:00"/>
    <s v="Standard Class"/>
    <x v="165"/>
    <x v="165"/>
    <s v="Consumer"/>
    <s v="United States"/>
    <s v="Allen"/>
    <s v="Texas"/>
    <n v="75002"/>
    <s v="Central"/>
    <x v="1463"/>
    <s v="Office Supplies"/>
    <s v="Paper"/>
    <x v="1449"/>
    <x v="795"/>
    <n v="4"/>
    <n v="0.2"/>
    <n v="5.3784000000000001"/>
  </r>
  <r>
    <n v="2977"/>
    <s v="CA-2017-139773"/>
    <x v="769"/>
    <d v="2017-12-04T00:00:00"/>
    <s v="Same Day"/>
    <x v="1"/>
    <x v="1"/>
    <s v="Corporate"/>
    <s v="United States"/>
    <s v="Philadelphia"/>
    <s v="Pennsylvania"/>
    <n v="19143"/>
    <s v="East"/>
    <x v="1464"/>
    <s v="Furniture"/>
    <s v="Chairs"/>
    <x v="1450"/>
    <x v="2382"/>
    <n v="7"/>
    <n v="0.3"/>
    <n v="-2.6936"/>
  </r>
  <r>
    <n v="2978"/>
    <s v="CA-2017-134607"/>
    <x v="621"/>
    <d v="2017-10-08T00:00:00"/>
    <s v="Second Class"/>
    <x v="332"/>
    <x v="332"/>
    <s v="Consumer"/>
    <s v="United States"/>
    <s v="Rochester"/>
    <s v="New York"/>
    <n v="14609"/>
    <s v="East"/>
    <x v="1011"/>
    <s v="Office Supplies"/>
    <s v="Storage"/>
    <x v="1003"/>
    <x v="2383"/>
    <n v="2"/>
    <n v="0"/>
    <n v="5.8708"/>
  </r>
  <r>
    <n v="2979"/>
    <s v="CA-2014-109232"/>
    <x v="286"/>
    <d v="2014-01-16T00:00:00"/>
    <s v="Second Class"/>
    <x v="444"/>
    <x v="444"/>
    <s v="Consumer"/>
    <s v="United States"/>
    <s v="Mount Pleasant"/>
    <s v="South Carolina"/>
    <n v="29464"/>
    <s v="South"/>
    <x v="1455"/>
    <s v="Furniture"/>
    <s v="Chairs"/>
    <x v="1441"/>
    <x v="2384"/>
    <n v="6"/>
    <n v="0"/>
    <n v="87.350399999999993"/>
  </r>
  <r>
    <n v="2980"/>
    <s v="CA-2015-139850"/>
    <x v="821"/>
    <d v="2015-06-17T00:00:00"/>
    <s v="Standard Class"/>
    <x v="673"/>
    <x v="673"/>
    <s v="Consumer"/>
    <s v="United States"/>
    <s v="Philadelphia"/>
    <s v="Pennsylvania"/>
    <n v="19134"/>
    <s v="East"/>
    <x v="1465"/>
    <s v="Office Supplies"/>
    <s v="Paper"/>
    <x v="1451"/>
    <x v="557"/>
    <n v="4"/>
    <n v="0.2"/>
    <n v="7.2576000000000001"/>
  </r>
  <r>
    <n v="2981"/>
    <s v="CA-2015-139850"/>
    <x v="821"/>
    <d v="2015-06-17T00:00:00"/>
    <s v="Standard Class"/>
    <x v="673"/>
    <x v="673"/>
    <s v="Consumer"/>
    <s v="United States"/>
    <s v="Philadelphia"/>
    <s v="Pennsylvania"/>
    <n v="19134"/>
    <s v="East"/>
    <x v="1251"/>
    <s v="Furniture"/>
    <s v="Furnishings"/>
    <x v="1235"/>
    <x v="2385"/>
    <n v="2"/>
    <n v="0.2"/>
    <n v="4.3296000000000001"/>
  </r>
  <r>
    <n v="2982"/>
    <s v="CA-2014-131310"/>
    <x v="136"/>
    <d v="2014-07-18T00:00:00"/>
    <s v="Standard Class"/>
    <x v="52"/>
    <x v="52"/>
    <s v="Consumer"/>
    <s v="United States"/>
    <s v="Seattle"/>
    <s v="Washington"/>
    <n v="98115"/>
    <s v="West"/>
    <x v="1464"/>
    <s v="Furniture"/>
    <s v="Chairs"/>
    <x v="1450"/>
    <x v="2386"/>
    <n v="4"/>
    <n v="0.2"/>
    <n v="13.8528"/>
  </r>
  <r>
    <n v="2983"/>
    <s v="CA-2014-131310"/>
    <x v="136"/>
    <d v="2014-07-18T00:00:00"/>
    <s v="Standard Class"/>
    <x v="52"/>
    <x v="52"/>
    <s v="Consumer"/>
    <s v="United States"/>
    <s v="Seattle"/>
    <s v="Washington"/>
    <n v="98115"/>
    <s v="West"/>
    <x v="653"/>
    <s v="Office Supplies"/>
    <s v="Binders"/>
    <x v="653"/>
    <x v="2387"/>
    <n v="4"/>
    <n v="0.2"/>
    <n v="3.8016000000000001"/>
  </r>
  <r>
    <n v="2984"/>
    <s v="US-2014-112872"/>
    <x v="776"/>
    <d v="2014-12-11T00:00:00"/>
    <s v="Second Class"/>
    <x v="53"/>
    <x v="53"/>
    <s v="Consumer"/>
    <s v="United States"/>
    <s v="Springfield"/>
    <s v="Oregon"/>
    <n v="97477"/>
    <s v="West"/>
    <x v="330"/>
    <s v="Office Supplies"/>
    <s v="Storage"/>
    <x v="330"/>
    <x v="351"/>
    <n v="3"/>
    <n v="0.2"/>
    <n v="4.6745999999999999"/>
  </r>
  <r>
    <n v="2985"/>
    <s v="US-2014-112872"/>
    <x v="776"/>
    <d v="2014-12-11T00:00:00"/>
    <s v="Second Class"/>
    <x v="53"/>
    <x v="53"/>
    <s v="Consumer"/>
    <s v="United States"/>
    <s v="Springfield"/>
    <s v="Oregon"/>
    <n v="97477"/>
    <s v="West"/>
    <x v="1258"/>
    <s v="Furniture"/>
    <s v="Tables"/>
    <x v="1242"/>
    <x v="2388"/>
    <n v="1"/>
    <n v="0.5"/>
    <n v="-170.8038"/>
  </r>
  <r>
    <n v="2986"/>
    <s v="CA-2016-139269"/>
    <x v="822"/>
    <d v="2016-05-30T00:00:00"/>
    <s v="Standard Class"/>
    <x v="674"/>
    <x v="674"/>
    <s v="Home Office"/>
    <s v="United States"/>
    <s v="Columbus"/>
    <s v="Georgia"/>
    <n v="31907"/>
    <s v="South"/>
    <x v="1466"/>
    <s v="Furniture"/>
    <s v="Furnishings"/>
    <x v="1452"/>
    <x v="1589"/>
    <n v="4"/>
    <n v="0"/>
    <n v="6.24"/>
  </r>
  <r>
    <n v="2987"/>
    <s v="CA-2016-139269"/>
    <x v="822"/>
    <d v="2016-05-30T00:00:00"/>
    <s v="Standard Class"/>
    <x v="674"/>
    <x v="674"/>
    <s v="Home Office"/>
    <s v="United States"/>
    <s v="Columbus"/>
    <s v="Georgia"/>
    <n v="31907"/>
    <s v="South"/>
    <x v="364"/>
    <s v="Office Supplies"/>
    <s v="Paper"/>
    <x v="364"/>
    <x v="2389"/>
    <n v="2"/>
    <n v="0"/>
    <n v="9.2927999999999997"/>
  </r>
  <r>
    <n v="2988"/>
    <s v="CA-2016-139269"/>
    <x v="822"/>
    <d v="2016-05-30T00:00:00"/>
    <s v="Standard Class"/>
    <x v="674"/>
    <x v="674"/>
    <s v="Home Office"/>
    <s v="United States"/>
    <s v="Columbus"/>
    <s v="Georgia"/>
    <n v="31907"/>
    <s v="South"/>
    <x v="426"/>
    <s v="Office Supplies"/>
    <s v="Storage"/>
    <x v="426"/>
    <x v="2390"/>
    <n v="9"/>
    <n v="0"/>
    <n v="152.11799999999999"/>
  </r>
  <r>
    <n v="2989"/>
    <s v="CA-2016-139010"/>
    <x v="823"/>
    <d v="2016-02-26T00:00:00"/>
    <s v="Second Class"/>
    <x v="637"/>
    <x v="637"/>
    <s v="Corporate"/>
    <s v="United States"/>
    <s v="Los Angeles"/>
    <s v="California"/>
    <n v="90032"/>
    <s v="West"/>
    <x v="1421"/>
    <s v="Technology"/>
    <s v="Accessories"/>
    <x v="1409"/>
    <x v="2391"/>
    <n v="1"/>
    <n v="0"/>
    <n v="0.77939999999999998"/>
  </r>
  <r>
    <n v="2990"/>
    <s v="CA-2016-139010"/>
    <x v="823"/>
    <d v="2016-02-26T00:00:00"/>
    <s v="Second Class"/>
    <x v="637"/>
    <x v="637"/>
    <s v="Corporate"/>
    <s v="United States"/>
    <s v="Los Angeles"/>
    <s v="California"/>
    <n v="90032"/>
    <s v="West"/>
    <x v="1458"/>
    <s v="Office Supplies"/>
    <s v="Binders"/>
    <x v="1444"/>
    <x v="2392"/>
    <n v="4"/>
    <n v="0.2"/>
    <n v="6.4960000000000004"/>
  </r>
  <r>
    <n v="2991"/>
    <s v="CA-2016-139010"/>
    <x v="823"/>
    <d v="2016-02-26T00:00:00"/>
    <s v="Second Class"/>
    <x v="637"/>
    <x v="637"/>
    <s v="Corporate"/>
    <s v="United States"/>
    <s v="Los Angeles"/>
    <s v="California"/>
    <n v="90032"/>
    <s v="West"/>
    <x v="435"/>
    <s v="Office Supplies"/>
    <s v="Storage"/>
    <x v="435"/>
    <x v="465"/>
    <n v="5"/>
    <n v="0"/>
    <n v="8.9830000000000005"/>
  </r>
  <r>
    <n v="2992"/>
    <s v="CA-2016-139010"/>
    <x v="823"/>
    <d v="2016-02-26T00:00:00"/>
    <s v="Second Class"/>
    <x v="637"/>
    <x v="637"/>
    <s v="Corporate"/>
    <s v="United States"/>
    <s v="Los Angeles"/>
    <s v="California"/>
    <n v="90032"/>
    <s v="West"/>
    <x v="78"/>
    <s v="Office Supplies"/>
    <s v="Binders"/>
    <x v="78"/>
    <x v="2393"/>
    <n v="7"/>
    <n v="0.2"/>
    <n v="10.9368"/>
  </r>
  <r>
    <n v="2993"/>
    <s v="CA-2016-134376"/>
    <x v="824"/>
    <d v="2016-10-06T00:00:00"/>
    <s v="Standard Class"/>
    <x v="640"/>
    <x v="640"/>
    <s v="Corporate"/>
    <s v="United States"/>
    <s v="New York City"/>
    <s v="New York"/>
    <n v="10024"/>
    <s v="East"/>
    <x v="564"/>
    <s v="Office Supplies"/>
    <s v="Appliances"/>
    <x v="564"/>
    <x v="635"/>
    <n v="3"/>
    <n v="0"/>
    <n v="16.588799999999999"/>
  </r>
  <r>
    <n v="2994"/>
    <s v="CA-2017-147291"/>
    <x v="825"/>
    <d v="2017-03-17T00:00:00"/>
    <s v="Standard Class"/>
    <x v="77"/>
    <x v="77"/>
    <s v="Consumer"/>
    <s v="United States"/>
    <s v="Detroit"/>
    <s v="Michigan"/>
    <n v="48227"/>
    <s v="Central"/>
    <x v="1188"/>
    <s v="Office Supplies"/>
    <s v="Binders"/>
    <x v="1174"/>
    <x v="1630"/>
    <n v="4"/>
    <n v="0"/>
    <n v="421.08240000000001"/>
  </r>
  <r>
    <n v="2995"/>
    <s v="CA-2016-112893"/>
    <x v="369"/>
    <d v="2016-09-13T00:00:00"/>
    <s v="Second Class"/>
    <x v="247"/>
    <x v="247"/>
    <s v="Consumer"/>
    <s v="United States"/>
    <s v="Stockton"/>
    <s v="California"/>
    <n v="95207"/>
    <s v="West"/>
    <x v="68"/>
    <s v="Office Supplies"/>
    <s v="Binders"/>
    <x v="1453"/>
    <x v="2394"/>
    <n v="4"/>
    <n v="0.2"/>
    <n v="18.684000000000001"/>
  </r>
  <r>
    <n v="2996"/>
    <s v="US-2014-150532"/>
    <x v="686"/>
    <d v="2014-07-21T00:00:00"/>
    <s v="Standard Class"/>
    <x v="171"/>
    <x v="171"/>
    <s v="Consumer"/>
    <s v="United States"/>
    <s v="Phoenix"/>
    <s v="Arizona"/>
    <n v="85023"/>
    <s v="West"/>
    <x v="4"/>
    <s v="Office Supplies"/>
    <s v="Storage"/>
    <x v="4"/>
    <x v="2292"/>
    <n v="5"/>
    <n v="0.2"/>
    <n v="6.2910000000000004"/>
  </r>
  <r>
    <n v="2997"/>
    <s v="CA-2014-138317"/>
    <x v="261"/>
    <d v="2014-06-25T00:00:00"/>
    <s v="Standard Class"/>
    <x v="508"/>
    <x v="508"/>
    <s v="Consumer"/>
    <s v="United States"/>
    <s v="Philadelphia"/>
    <s v="Pennsylvania"/>
    <n v="19120"/>
    <s v="East"/>
    <x v="837"/>
    <s v="Office Supplies"/>
    <s v="Envelopes"/>
    <x v="153"/>
    <x v="1702"/>
    <n v="4"/>
    <n v="0.2"/>
    <n v="8.4024000000000001"/>
  </r>
  <r>
    <n v="2998"/>
    <s v="CA-2014-138317"/>
    <x v="261"/>
    <d v="2014-06-25T00:00:00"/>
    <s v="Standard Class"/>
    <x v="508"/>
    <x v="508"/>
    <s v="Consumer"/>
    <s v="United States"/>
    <s v="Philadelphia"/>
    <s v="Pennsylvania"/>
    <n v="19120"/>
    <s v="East"/>
    <x v="1467"/>
    <s v="Furniture"/>
    <s v="Furnishings"/>
    <x v="1454"/>
    <x v="2176"/>
    <n v="1"/>
    <n v="0.2"/>
    <n v="0.64739999999999998"/>
  </r>
  <r>
    <n v="2999"/>
    <s v="CA-2014-138317"/>
    <x v="261"/>
    <d v="2014-06-25T00:00:00"/>
    <s v="Standard Class"/>
    <x v="508"/>
    <x v="508"/>
    <s v="Consumer"/>
    <s v="United States"/>
    <s v="Philadelphia"/>
    <s v="Pennsylvania"/>
    <n v="19120"/>
    <s v="East"/>
    <x v="246"/>
    <s v="Technology"/>
    <s v="Accessories"/>
    <x v="247"/>
    <x v="1651"/>
    <n v="4"/>
    <n v="0.2"/>
    <n v="28.790400000000002"/>
  </r>
  <r>
    <n v="3000"/>
    <s v="CA-2014-138317"/>
    <x v="261"/>
    <d v="2014-06-25T00:00:00"/>
    <s v="Standard Class"/>
    <x v="508"/>
    <x v="508"/>
    <s v="Consumer"/>
    <s v="United States"/>
    <s v="Philadelphia"/>
    <s v="Pennsylvania"/>
    <n v="19120"/>
    <s v="East"/>
    <x v="1468"/>
    <s v="Technology"/>
    <s v="Machines"/>
    <x v="1455"/>
    <x v="2395"/>
    <n v="3"/>
    <n v="0.7"/>
    <n v="-172.49250000000001"/>
  </r>
  <r>
    <n v="3001"/>
    <s v="CA-2014-138317"/>
    <x v="261"/>
    <d v="2014-06-25T00:00:00"/>
    <s v="Standard Class"/>
    <x v="508"/>
    <x v="508"/>
    <s v="Consumer"/>
    <s v="United States"/>
    <s v="Philadelphia"/>
    <s v="Pennsylvania"/>
    <n v="19120"/>
    <s v="East"/>
    <x v="1109"/>
    <s v="Office Supplies"/>
    <s v="Appliances"/>
    <x v="1098"/>
    <x v="2396"/>
    <n v="2"/>
    <n v="0.2"/>
    <n v="3.8864000000000001"/>
  </r>
  <r>
    <n v="3002"/>
    <s v="CA-2014-138317"/>
    <x v="261"/>
    <d v="2014-06-25T00:00:00"/>
    <s v="Standard Class"/>
    <x v="508"/>
    <x v="508"/>
    <s v="Consumer"/>
    <s v="United States"/>
    <s v="Philadelphia"/>
    <s v="Pennsylvania"/>
    <n v="19120"/>
    <s v="East"/>
    <x v="491"/>
    <s v="Office Supplies"/>
    <s v="Binders"/>
    <x v="491"/>
    <x v="2397"/>
    <n v="2"/>
    <n v="0.7"/>
    <n v="-7.2047999999999996"/>
  </r>
  <r>
    <n v="3003"/>
    <s v="CA-2015-130610"/>
    <x v="761"/>
    <d v="2015-07-10T00:00:00"/>
    <s v="Standard Class"/>
    <x v="163"/>
    <x v="163"/>
    <s v="Home Office"/>
    <s v="United States"/>
    <s v="Sterling Heights"/>
    <s v="Michigan"/>
    <n v="48310"/>
    <s v="Central"/>
    <x v="1469"/>
    <s v="Office Supplies"/>
    <s v="Binders"/>
    <x v="1456"/>
    <x v="2398"/>
    <n v="5"/>
    <n v="0"/>
    <n v="8.93"/>
  </r>
  <r>
    <n v="3004"/>
    <s v="CA-2017-104381"/>
    <x v="819"/>
    <d v="2017-12-23T00:00:00"/>
    <s v="Standard Class"/>
    <x v="279"/>
    <x v="279"/>
    <s v="Home Office"/>
    <s v="United States"/>
    <s v="Rochester"/>
    <s v="New York"/>
    <n v="14609"/>
    <s v="East"/>
    <x v="1124"/>
    <s v="Office Supplies"/>
    <s v="Binders"/>
    <x v="1112"/>
    <x v="2399"/>
    <n v="4"/>
    <n v="0.2"/>
    <n v="10.43"/>
  </r>
  <r>
    <n v="3005"/>
    <s v="CA-2016-131499"/>
    <x v="162"/>
    <d v="2016-09-10T00:00:00"/>
    <s v="First Class"/>
    <x v="675"/>
    <x v="675"/>
    <s v="Home Office"/>
    <s v="United States"/>
    <s v="New York City"/>
    <s v="New York"/>
    <n v="10011"/>
    <s v="East"/>
    <x v="1470"/>
    <s v="Office Supplies"/>
    <s v="Appliances"/>
    <x v="1457"/>
    <x v="2400"/>
    <n v="1"/>
    <n v="0"/>
    <n v="62.244"/>
  </r>
  <r>
    <n v="3006"/>
    <s v="CA-2014-148761"/>
    <x v="826"/>
    <d v="2014-05-21T00:00:00"/>
    <s v="Standard Class"/>
    <x v="50"/>
    <x v="50"/>
    <s v="Home Office"/>
    <s v="United States"/>
    <s v="Eau Claire"/>
    <s v="Wisconsin"/>
    <n v="54703"/>
    <s v="Central"/>
    <x v="997"/>
    <s v="Office Supplies"/>
    <s v="Binders"/>
    <x v="989"/>
    <x v="1281"/>
    <n v="3"/>
    <n v="0"/>
    <n v="45.84"/>
  </r>
  <r>
    <n v="3007"/>
    <s v="CA-2017-116519"/>
    <x v="119"/>
    <d v="2017-10-15T00:00:00"/>
    <s v="First Class"/>
    <x v="257"/>
    <x v="257"/>
    <s v="Consumer"/>
    <s v="United States"/>
    <s v="New York City"/>
    <s v="New York"/>
    <n v="10009"/>
    <s v="East"/>
    <x v="1107"/>
    <s v="Office Supplies"/>
    <s v="Appliances"/>
    <x v="1096"/>
    <x v="2401"/>
    <n v="5"/>
    <n v="0"/>
    <n v="253.37200000000001"/>
  </r>
  <r>
    <n v="3008"/>
    <s v="CA-2014-130729"/>
    <x v="745"/>
    <d v="2014-10-29T00:00:00"/>
    <s v="Standard Class"/>
    <x v="211"/>
    <x v="211"/>
    <s v="Consumer"/>
    <s v="United States"/>
    <s v="Rancho Cucamonga"/>
    <s v="California"/>
    <n v="91730"/>
    <s v="West"/>
    <x v="276"/>
    <s v="Office Supplies"/>
    <s v="Binders"/>
    <x v="276"/>
    <x v="2402"/>
    <n v="3"/>
    <n v="0.2"/>
    <n v="11.138400000000001"/>
  </r>
  <r>
    <n v="3009"/>
    <s v="CA-2016-124772"/>
    <x v="5"/>
    <d v="2016-12-06T00:00:00"/>
    <s v="First Class"/>
    <x v="506"/>
    <x v="506"/>
    <s v="Consumer"/>
    <s v="United States"/>
    <s v="Murray"/>
    <s v="Kentucky"/>
    <n v="42071"/>
    <s v="South"/>
    <x v="1268"/>
    <s v="Furniture"/>
    <s v="Furnishings"/>
    <x v="1252"/>
    <x v="1838"/>
    <n v="3"/>
    <n v="0"/>
    <n v="74.809799999999996"/>
  </r>
  <r>
    <n v="3010"/>
    <s v="CA-2016-115525"/>
    <x v="197"/>
    <d v="2016-07-29T00:00:00"/>
    <s v="Standard Class"/>
    <x v="645"/>
    <x v="645"/>
    <s v="Corporate"/>
    <s v="United States"/>
    <s v="Toledo"/>
    <s v="Ohio"/>
    <n v="43615"/>
    <s v="East"/>
    <x v="1306"/>
    <s v="Office Supplies"/>
    <s v="Appliances"/>
    <x v="1291"/>
    <x v="2403"/>
    <n v="5"/>
    <n v="0.2"/>
    <n v="27.436499999999999"/>
  </r>
  <r>
    <n v="3011"/>
    <s v="CA-2017-134845"/>
    <x v="827"/>
    <d v="2017-04-23T00:00:00"/>
    <s v="Standard Class"/>
    <x v="676"/>
    <x v="676"/>
    <s v="Home Office"/>
    <s v="United States"/>
    <s v="Louisville"/>
    <s v="Colorado"/>
    <n v="80027"/>
    <s v="West"/>
    <x v="385"/>
    <s v="Office Supplies"/>
    <s v="Binders"/>
    <x v="386"/>
    <x v="2404"/>
    <n v="5"/>
    <n v="0.7"/>
    <n v="-9.2230000000000008"/>
  </r>
  <r>
    <n v="3012"/>
    <s v="CA-2017-134845"/>
    <x v="827"/>
    <d v="2017-04-23T00:00:00"/>
    <s v="Standard Class"/>
    <x v="676"/>
    <x v="676"/>
    <s v="Home Office"/>
    <s v="United States"/>
    <s v="Louisville"/>
    <s v="Colorado"/>
    <n v="80027"/>
    <s v="West"/>
    <x v="155"/>
    <s v="Technology"/>
    <s v="Machines"/>
    <x v="156"/>
    <x v="2405"/>
    <n v="5"/>
    <n v="0.7"/>
    <n v="-3399.98"/>
  </r>
  <r>
    <n v="3013"/>
    <s v="CA-2017-134845"/>
    <x v="827"/>
    <d v="2017-04-23T00:00:00"/>
    <s v="Standard Class"/>
    <x v="676"/>
    <x v="676"/>
    <s v="Home Office"/>
    <s v="United States"/>
    <s v="Louisville"/>
    <s v="Colorado"/>
    <n v="80027"/>
    <s v="West"/>
    <x v="379"/>
    <s v="Office Supplies"/>
    <s v="Binders"/>
    <x v="380"/>
    <x v="2406"/>
    <n v="2"/>
    <n v="0.7"/>
    <n v="-15.835599999999999"/>
  </r>
  <r>
    <n v="3014"/>
    <s v="CA-2017-134845"/>
    <x v="827"/>
    <d v="2017-04-23T00:00:00"/>
    <s v="Standard Class"/>
    <x v="676"/>
    <x v="676"/>
    <s v="Home Office"/>
    <s v="United States"/>
    <s v="Louisville"/>
    <s v="Colorado"/>
    <n v="80027"/>
    <s v="West"/>
    <x v="591"/>
    <s v="Office Supplies"/>
    <s v="Binders"/>
    <x v="591"/>
    <x v="2407"/>
    <n v="6"/>
    <n v="0.7"/>
    <n v="-6.5735999999999999"/>
  </r>
  <r>
    <n v="3015"/>
    <s v="CA-2017-134845"/>
    <x v="827"/>
    <d v="2017-04-23T00:00:00"/>
    <s v="Standard Class"/>
    <x v="676"/>
    <x v="676"/>
    <s v="Home Office"/>
    <s v="United States"/>
    <s v="Louisville"/>
    <s v="Colorado"/>
    <n v="80027"/>
    <s v="West"/>
    <x v="510"/>
    <s v="Office Supplies"/>
    <s v="Paper"/>
    <x v="510"/>
    <x v="557"/>
    <n v="4"/>
    <n v="0.2"/>
    <n v="7.2576000000000001"/>
  </r>
  <r>
    <n v="3016"/>
    <s v="US-2015-138919"/>
    <x v="14"/>
    <d v="2015-09-21T00:00:00"/>
    <s v="Standard Class"/>
    <x v="60"/>
    <x v="60"/>
    <s v="Home Office"/>
    <s v="United States"/>
    <s v="New York City"/>
    <s v="New York"/>
    <n v="10035"/>
    <s v="East"/>
    <x v="738"/>
    <s v="Furniture"/>
    <s v="Tables"/>
    <x v="737"/>
    <x v="2408"/>
    <n v="2"/>
    <n v="0.4"/>
    <n v="-103.26600000000001"/>
  </r>
  <r>
    <n v="3017"/>
    <s v="US-2016-160528"/>
    <x v="828"/>
    <d v="2016-08-30T00:00:00"/>
    <s v="Standard Class"/>
    <x v="414"/>
    <x v="414"/>
    <s v="Home Office"/>
    <s v="United States"/>
    <s v="Pharr"/>
    <s v="Texas"/>
    <n v="78577"/>
    <s v="Central"/>
    <x v="418"/>
    <s v="Office Supplies"/>
    <s v="Storage"/>
    <x v="418"/>
    <x v="2409"/>
    <n v="8"/>
    <n v="0.2"/>
    <n v="-172.7328"/>
  </r>
  <r>
    <n v="3018"/>
    <s v="US-2016-160528"/>
    <x v="828"/>
    <d v="2016-08-30T00:00:00"/>
    <s v="Standard Class"/>
    <x v="414"/>
    <x v="414"/>
    <s v="Home Office"/>
    <s v="United States"/>
    <s v="Pharr"/>
    <s v="Texas"/>
    <n v="78577"/>
    <s v="Central"/>
    <x v="1155"/>
    <s v="Furniture"/>
    <s v="Furnishings"/>
    <x v="1143"/>
    <x v="1803"/>
    <n v="3"/>
    <n v="0.6"/>
    <n v="-10.1736"/>
  </r>
  <r>
    <n v="3019"/>
    <s v="US-2016-160528"/>
    <x v="828"/>
    <d v="2016-08-30T00:00:00"/>
    <s v="Standard Class"/>
    <x v="414"/>
    <x v="414"/>
    <s v="Home Office"/>
    <s v="United States"/>
    <s v="Pharr"/>
    <s v="Texas"/>
    <n v="78577"/>
    <s v="Central"/>
    <x v="1200"/>
    <s v="Technology"/>
    <s v="Accessories"/>
    <x v="1185"/>
    <x v="2410"/>
    <n v="7"/>
    <n v="0.2"/>
    <n v="-33.32"/>
  </r>
  <r>
    <n v="3020"/>
    <s v="CA-2015-123568"/>
    <x v="627"/>
    <d v="2015-11-14T00:00:00"/>
    <s v="Standard Class"/>
    <x v="183"/>
    <x v="183"/>
    <s v="Consumer"/>
    <s v="United States"/>
    <s v="West Jordan"/>
    <s v="Utah"/>
    <n v="84084"/>
    <s v="West"/>
    <x v="1471"/>
    <s v="Office Supplies"/>
    <s v="Fasteners"/>
    <x v="1458"/>
    <x v="1310"/>
    <n v="3"/>
    <n v="0"/>
    <n v="0.2016"/>
  </r>
  <r>
    <n v="3021"/>
    <s v="CA-2015-123568"/>
    <x v="627"/>
    <d v="2015-11-14T00:00:00"/>
    <s v="Standard Class"/>
    <x v="183"/>
    <x v="183"/>
    <s v="Consumer"/>
    <s v="United States"/>
    <s v="West Jordan"/>
    <s v="Utah"/>
    <n v="84084"/>
    <s v="West"/>
    <x v="1030"/>
    <s v="Office Supplies"/>
    <s v="Paper"/>
    <x v="1021"/>
    <x v="1635"/>
    <n v="3"/>
    <n v="0"/>
    <n v="41.823"/>
  </r>
  <r>
    <n v="3022"/>
    <s v="CA-2015-123568"/>
    <x v="627"/>
    <d v="2015-11-14T00:00:00"/>
    <s v="Standard Class"/>
    <x v="183"/>
    <x v="183"/>
    <s v="Consumer"/>
    <s v="United States"/>
    <s v="West Jordan"/>
    <s v="Utah"/>
    <n v="84084"/>
    <s v="West"/>
    <x v="642"/>
    <s v="Furniture"/>
    <s v="Furnishings"/>
    <x v="642"/>
    <x v="2411"/>
    <n v="3"/>
    <n v="0"/>
    <n v="22.0077"/>
  </r>
  <r>
    <n v="3023"/>
    <s v="CA-2015-123568"/>
    <x v="627"/>
    <d v="2015-11-14T00:00:00"/>
    <s v="Standard Class"/>
    <x v="183"/>
    <x v="183"/>
    <s v="Consumer"/>
    <s v="United States"/>
    <s v="West Jordan"/>
    <s v="Utah"/>
    <n v="84084"/>
    <s v="West"/>
    <x v="710"/>
    <s v="Office Supplies"/>
    <s v="Binders"/>
    <x v="709"/>
    <x v="1281"/>
    <n v="5"/>
    <n v="0.2"/>
    <n v="28.65"/>
  </r>
  <r>
    <n v="3024"/>
    <s v="CA-2017-124674"/>
    <x v="701"/>
    <d v="2017-11-23T00:00:00"/>
    <s v="Standard Class"/>
    <x v="677"/>
    <x v="677"/>
    <s v="Consumer"/>
    <s v="United States"/>
    <s v="Brownsville"/>
    <s v="Texas"/>
    <n v="78521"/>
    <s v="Central"/>
    <x v="1275"/>
    <s v="Furniture"/>
    <s v="Bookcases"/>
    <x v="1260"/>
    <x v="2412"/>
    <n v="2"/>
    <n v="0.32"/>
    <n v="-14.4588"/>
  </r>
  <r>
    <n v="3025"/>
    <s v="CA-2015-164441"/>
    <x v="627"/>
    <d v="2015-11-13T00:00:00"/>
    <s v="Standard Class"/>
    <x v="549"/>
    <x v="549"/>
    <s v="Consumer"/>
    <s v="United States"/>
    <s v="New York City"/>
    <s v="New York"/>
    <n v="10011"/>
    <s v="East"/>
    <x v="305"/>
    <s v="Office Supplies"/>
    <s v="Binders"/>
    <x v="305"/>
    <x v="2413"/>
    <n v="11"/>
    <n v="0.2"/>
    <n v="17.6418"/>
  </r>
  <r>
    <n v="3026"/>
    <s v="CA-2015-164441"/>
    <x v="627"/>
    <d v="2015-11-13T00:00:00"/>
    <s v="Standard Class"/>
    <x v="549"/>
    <x v="549"/>
    <s v="Consumer"/>
    <s v="United States"/>
    <s v="New York City"/>
    <s v="New York"/>
    <n v="10011"/>
    <s v="East"/>
    <x v="457"/>
    <s v="Office Supplies"/>
    <s v="Paper"/>
    <x v="458"/>
    <x v="1444"/>
    <n v="3"/>
    <n v="0"/>
    <n v="8.0730000000000004"/>
  </r>
  <r>
    <n v="3027"/>
    <s v="CA-2017-169054"/>
    <x v="300"/>
    <d v="2017-04-26T00:00:00"/>
    <s v="Standard Class"/>
    <x v="246"/>
    <x v="246"/>
    <s v="Home Office"/>
    <s v="United States"/>
    <s v="Philadelphia"/>
    <s v="Pennsylvania"/>
    <n v="19140"/>
    <s v="East"/>
    <x v="1060"/>
    <s v="Furniture"/>
    <s v="Furnishings"/>
    <x v="1049"/>
    <x v="1796"/>
    <n v="3"/>
    <n v="0.2"/>
    <n v="0"/>
  </r>
  <r>
    <n v="3028"/>
    <s v="CA-2014-106719"/>
    <x v="829"/>
    <d v="2014-08-24T00:00:00"/>
    <s v="Same Day"/>
    <x v="516"/>
    <x v="516"/>
    <s v="Corporate"/>
    <s v="United States"/>
    <s v="Billings"/>
    <s v="Montana"/>
    <n v="59102"/>
    <s v="West"/>
    <x v="1472"/>
    <s v="Office Supplies"/>
    <s v="Binders"/>
    <x v="1459"/>
    <x v="1808"/>
    <n v="2"/>
    <n v="0.2"/>
    <n v="2.6936"/>
  </r>
  <r>
    <n v="3029"/>
    <s v="CA-2017-116855"/>
    <x v="94"/>
    <d v="2017-12-21T00:00:00"/>
    <s v="Standard Class"/>
    <x v="482"/>
    <x v="482"/>
    <s v="Consumer"/>
    <s v="United States"/>
    <s v="Chesapeake"/>
    <s v="Virginia"/>
    <n v="23320"/>
    <s v="South"/>
    <x v="931"/>
    <s v="Furniture"/>
    <s v="Chairs"/>
    <x v="924"/>
    <x v="2414"/>
    <n v="5"/>
    <n v="0"/>
    <n v="80.784000000000006"/>
  </r>
  <r>
    <n v="3030"/>
    <s v="US-2016-164189"/>
    <x v="830"/>
    <d v="2016-03-28T00:00:00"/>
    <s v="Standard Class"/>
    <x v="112"/>
    <x v="112"/>
    <s v="Corporate"/>
    <s v="United States"/>
    <s v="Gresham"/>
    <s v="Oregon"/>
    <n v="97030"/>
    <s v="West"/>
    <x v="1419"/>
    <s v="Technology"/>
    <s v="Phones"/>
    <x v="1407"/>
    <x v="2415"/>
    <n v="4"/>
    <n v="0.2"/>
    <n v="25.198"/>
  </r>
  <r>
    <n v="3031"/>
    <s v="CA-2015-168480"/>
    <x v="481"/>
    <d v="2015-09-27T00:00:00"/>
    <s v="Standard Class"/>
    <x v="678"/>
    <x v="678"/>
    <s v="Corporate"/>
    <s v="United States"/>
    <s v="Lincoln Park"/>
    <s v="Michigan"/>
    <n v="48146"/>
    <s v="Central"/>
    <x v="1195"/>
    <s v="Furniture"/>
    <s v="Bookcases"/>
    <x v="1180"/>
    <x v="1918"/>
    <n v="4"/>
    <n v="0"/>
    <n v="31.091200000000001"/>
  </r>
  <r>
    <n v="3032"/>
    <s v="CA-2015-168480"/>
    <x v="481"/>
    <d v="2015-09-27T00:00:00"/>
    <s v="Standard Class"/>
    <x v="678"/>
    <x v="678"/>
    <s v="Corporate"/>
    <s v="United States"/>
    <s v="Lincoln Park"/>
    <s v="Michigan"/>
    <n v="48146"/>
    <s v="Central"/>
    <x v="1062"/>
    <s v="Office Supplies"/>
    <s v="Art"/>
    <x v="1051"/>
    <x v="2416"/>
    <n v="1"/>
    <n v="0"/>
    <n v="7.5370999999999997"/>
  </r>
  <r>
    <n v="3033"/>
    <s v="US-2016-114293"/>
    <x v="831"/>
    <d v="2016-11-26T00:00:00"/>
    <s v="Standard Class"/>
    <x v="423"/>
    <x v="423"/>
    <s v="Consumer"/>
    <s v="United States"/>
    <s v="Gresham"/>
    <s v="Oregon"/>
    <n v="97030"/>
    <s v="West"/>
    <x v="1225"/>
    <s v="Furniture"/>
    <s v="Chairs"/>
    <x v="1209"/>
    <x v="2417"/>
    <n v="4"/>
    <n v="0.2"/>
    <n v="-12.196"/>
  </r>
  <r>
    <n v="3034"/>
    <s v="CA-2017-134173"/>
    <x v="118"/>
    <d v="2017-09-21T00:00:00"/>
    <s v="Standard Class"/>
    <x v="144"/>
    <x v="144"/>
    <s v="Home Office"/>
    <s v="United States"/>
    <s v="Philadelphia"/>
    <s v="Pennsylvania"/>
    <n v="19143"/>
    <s v="East"/>
    <x v="1114"/>
    <s v="Office Supplies"/>
    <s v="Paper"/>
    <x v="1103"/>
    <x v="557"/>
    <n v="4"/>
    <n v="0.2"/>
    <n v="7.2576000000000001"/>
  </r>
  <r>
    <n v="3035"/>
    <s v="US-2015-123960"/>
    <x v="832"/>
    <d v="2015-06-16T00:00:00"/>
    <s v="Standard Class"/>
    <x v="205"/>
    <x v="205"/>
    <s v="Consumer"/>
    <s v="United States"/>
    <s v="Monroe"/>
    <s v="Louisiana"/>
    <n v="71203"/>
    <s v="South"/>
    <x v="1044"/>
    <s v="Technology"/>
    <s v="Accessories"/>
    <x v="1033"/>
    <x v="2418"/>
    <n v="6"/>
    <n v="0"/>
    <n v="10.202999999999999"/>
  </r>
  <r>
    <n v="3036"/>
    <s v="US-2015-123960"/>
    <x v="832"/>
    <d v="2015-06-16T00:00:00"/>
    <s v="Standard Class"/>
    <x v="205"/>
    <x v="205"/>
    <s v="Consumer"/>
    <s v="United States"/>
    <s v="Monroe"/>
    <s v="Louisiana"/>
    <n v="71203"/>
    <s v="South"/>
    <x v="1472"/>
    <s v="Office Supplies"/>
    <s v="Binders"/>
    <x v="1459"/>
    <x v="2419"/>
    <n v="7"/>
    <n v="0"/>
    <n v="16.679600000000001"/>
  </r>
  <r>
    <n v="3037"/>
    <s v="US-2015-123960"/>
    <x v="832"/>
    <d v="2015-06-16T00:00:00"/>
    <s v="Standard Class"/>
    <x v="205"/>
    <x v="205"/>
    <s v="Consumer"/>
    <s v="United States"/>
    <s v="Monroe"/>
    <s v="Louisiana"/>
    <n v="71203"/>
    <s v="South"/>
    <x v="1473"/>
    <s v="Office Supplies"/>
    <s v="Art"/>
    <x v="1460"/>
    <x v="2420"/>
    <n v="2"/>
    <n v="0"/>
    <n v="15.763999999999999"/>
  </r>
  <r>
    <n v="3038"/>
    <s v="US-2015-123960"/>
    <x v="832"/>
    <d v="2015-06-16T00:00:00"/>
    <s v="Standard Class"/>
    <x v="205"/>
    <x v="205"/>
    <s v="Consumer"/>
    <s v="United States"/>
    <s v="Monroe"/>
    <s v="Louisiana"/>
    <n v="71203"/>
    <s v="South"/>
    <x v="498"/>
    <s v="Office Supplies"/>
    <s v="Paper"/>
    <x v="498"/>
    <x v="56"/>
    <n v="5"/>
    <n v="0"/>
    <n v="15.552"/>
  </r>
  <r>
    <n v="3039"/>
    <s v="US-2015-123960"/>
    <x v="832"/>
    <d v="2015-06-16T00:00:00"/>
    <s v="Standard Class"/>
    <x v="205"/>
    <x v="205"/>
    <s v="Consumer"/>
    <s v="United States"/>
    <s v="Monroe"/>
    <s v="Louisiana"/>
    <n v="71203"/>
    <s v="South"/>
    <x v="1474"/>
    <s v="Furniture"/>
    <s v="Furnishings"/>
    <x v="1461"/>
    <x v="2421"/>
    <n v="2"/>
    <n v="0"/>
    <n v="10.789199999999999"/>
  </r>
  <r>
    <n v="3040"/>
    <s v="CA-2017-101749"/>
    <x v="621"/>
    <d v="2017-10-08T00:00:00"/>
    <s v="Standard Class"/>
    <x v="442"/>
    <x v="442"/>
    <s v="Corporate"/>
    <s v="United States"/>
    <s v="Pasadena"/>
    <s v="California"/>
    <n v="91104"/>
    <s v="West"/>
    <x v="719"/>
    <s v="Furniture"/>
    <s v="Tables"/>
    <x v="718"/>
    <x v="2422"/>
    <n v="3"/>
    <n v="0.2"/>
    <n v="-6.4233000000000002"/>
  </r>
  <r>
    <n v="3041"/>
    <s v="US-2016-147991"/>
    <x v="465"/>
    <d v="2016-05-09T00:00:00"/>
    <s v="Standard Class"/>
    <x v="9"/>
    <x v="9"/>
    <s v="Consumer"/>
    <s v="United States"/>
    <s v="Chattanooga"/>
    <s v="Tennessee"/>
    <n v="37421"/>
    <s v="South"/>
    <x v="1006"/>
    <s v="Furniture"/>
    <s v="Furnishings"/>
    <x v="998"/>
    <x v="2423"/>
    <n v="5"/>
    <n v="0.2"/>
    <n v="3.3439999999999999"/>
  </r>
  <r>
    <n v="3042"/>
    <s v="CA-2017-149559"/>
    <x v="220"/>
    <d v="2017-09-12T00:00:00"/>
    <s v="Same Day"/>
    <x v="580"/>
    <x v="580"/>
    <s v="Home Office"/>
    <s v="United States"/>
    <s v="Long Beach"/>
    <s v="California"/>
    <n v="90805"/>
    <s v="West"/>
    <x v="860"/>
    <s v="Office Supplies"/>
    <s v="Paper"/>
    <x v="854"/>
    <x v="91"/>
    <n v="2"/>
    <n v="0"/>
    <n v="6.2207999999999997"/>
  </r>
  <r>
    <n v="3043"/>
    <s v="CA-2017-149559"/>
    <x v="220"/>
    <d v="2017-09-12T00:00:00"/>
    <s v="Same Day"/>
    <x v="580"/>
    <x v="580"/>
    <s v="Home Office"/>
    <s v="United States"/>
    <s v="Long Beach"/>
    <s v="California"/>
    <n v="90805"/>
    <s v="West"/>
    <x v="1475"/>
    <s v="Office Supplies"/>
    <s v="Envelopes"/>
    <x v="1462"/>
    <x v="2424"/>
    <n v="2"/>
    <n v="0"/>
    <n v="10.8682"/>
  </r>
  <r>
    <n v="3044"/>
    <s v="CA-2017-149559"/>
    <x v="220"/>
    <d v="2017-09-12T00:00:00"/>
    <s v="Same Day"/>
    <x v="580"/>
    <x v="580"/>
    <s v="Home Office"/>
    <s v="United States"/>
    <s v="Long Beach"/>
    <s v="California"/>
    <n v="90805"/>
    <s v="West"/>
    <x v="1476"/>
    <s v="Furniture"/>
    <s v="Chairs"/>
    <x v="1463"/>
    <x v="2425"/>
    <n v="8"/>
    <n v="0.2"/>
    <n v="256.78399999999999"/>
  </r>
  <r>
    <n v="3045"/>
    <s v="CA-2015-135174"/>
    <x v="28"/>
    <d v="2015-05-02T00:00:00"/>
    <s v="Second Class"/>
    <x v="546"/>
    <x v="546"/>
    <s v="Consumer"/>
    <s v="United States"/>
    <s v="Troy"/>
    <s v="Ohio"/>
    <n v="45373"/>
    <s v="East"/>
    <x v="638"/>
    <s v="Technology"/>
    <s v="Phones"/>
    <x v="638"/>
    <x v="2426"/>
    <n v="5"/>
    <n v="0.4"/>
    <n v="-255.74250000000001"/>
  </r>
  <r>
    <n v="3046"/>
    <s v="CA-2017-125290"/>
    <x v="44"/>
    <d v="2017-11-10T00:00:00"/>
    <s v="Second Class"/>
    <x v="254"/>
    <x v="254"/>
    <s v="Home Office"/>
    <s v="United States"/>
    <s v="Minneapolis"/>
    <s v="Minnesota"/>
    <n v="55407"/>
    <s v="Central"/>
    <x v="1477"/>
    <s v="Office Supplies"/>
    <s v="Art"/>
    <x v="1464"/>
    <x v="2213"/>
    <n v="5"/>
    <n v="0"/>
    <n v="3.6139999999999999"/>
  </r>
  <r>
    <n v="3047"/>
    <s v="CA-2017-125290"/>
    <x v="44"/>
    <d v="2017-11-10T00:00:00"/>
    <s v="Second Class"/>
    <x v="254"/>
    <x v="254"/>
    <s v="Home Office"/>
    <s v="United States"/>
    <s v="Minneapolis"/>
    <s v="Minnesota"/>
    <n v="55407"/>
    <s v="Central"/>
    <x v="813"/>
    <s v="Office Supplies"/>
    <s v="Paper"/>
    <x v="33"/>
    <x v="970"/>
    <n v="1"/>
    <n v="0"/>
    <n v="12.1348"/>
  </r>
  <r>
    <n v="3048"/>
    <s v="CA-2014-137351"/>
    <x v="587"/>
    <d v="2014-10-04T00:00:00"/>
    <s v="Standard Class"/>
    <x v="140"/>
    <x v="140"/>
    <s v="Consumer"/>
    <s v="United States"/>
    <s v="Seattle"/>
    <s v="Washington"/>
    <n v="98105"/>
    <s v="West"/>
    <x v="8"/>
    <s v="Office Supplies"/>
    <s v="Binders"/>
    <x v="8"/>
    <x v="746"/>
    <n v="7"/>
    <n v="0.2"/>
    <n v="13.4925"/>
  </r>
  <r>
    <n v="3049"/>
    <s v="CA-2017-121419"/>
    <x v="459"/>
    <d v="2017-04-04T00:00:00"/>
    <s v="First Class"/>
    <x v="679"/>
    <x v="679"/>
    <s v="Home Office"/>
    <s v="United States"/>
    <s v="Columbus"/>
    <s v="Georgia"/>
    <n v="31907"/>
    <s v="South"/>
    <x v="121"/>
    <s v="Furniture"/>
    <s v="Tables"/>
    <x v="121"/>
    <x v="1735"/>
    <n v="2"/>
    <n v="0"/>
    <n v="70.006"/>
  </r>
  <r>
    <n v="3050"/>
    <s v="CA-2017-121419"/>
    <x v="459"/>
    <d v="2017-04-04T00:00:00"/>
    <s v="First Class"/>
    <x v="679"/>
    <x v="679"/>
    <s v="Home Office"/>
    <s v="United States"/>
    <s v="Columbus"/>
    <s v="Georgia"/>
    <n v="31907"/>
    <s v="South"/>
    <x v="293"/>
    <s v="Technology"/>
    <s v="Accessories"/>
    <x v="293"/>
    <x v="308"/>
    <n v="4"/>
    <n v="0"/>
    <n v="129.6"/>
  </r>
  <r>
    <n v="3051"/>
    <s v="US-2017-148054"/>
    <x v="833"/>
    <d v="2017-10-11T00:00:00"/>
    <s v="Standard Class"/>
    <x v="125"/>
    <x v="125"/>
    <s v="Home Office"/>
    <s v="United States"/>
    <s v="Meridian"/>
    <s v="Idaho"/>
    <n v="83642"/>
    <s v="West"/>
    <x v="1478"/>
    <s v="Furniture"/>
    <s v="Furnishings"/>
    <x v="1465"/>
    <x v="108"/>
    <n v="2"/>
    <n v="0"/>
    <n v="2.9371999999999998"/>
  </r>
  <r>
    <n v="3052"/>
    <s v="US-2017-148054"/>
    <x v="833"/>
    <d v="2017-10-11T00:00:00"/>
    <s v="Standard Class"/>
    <x v="125"/>
    <x v="125"/>
    <s v="Home Office"/>
    <s v="United States"/>
    <s v="Meridian"/>
    <s v="Idaho"/>
    <n v="83642"/>
    <s v="West"/>
    <x v="1051"/>
    <s v="Office Supplies"/>
    <s v="Appliances"/>
    <x v="1040"/>
    <x v="2427"/>
    <n v="4"/>
    <n v="0"/>
    <n v="66.073599999999999"/>
  </r>
  <r>
    <n v="3053"/>
    <s v="US-2017-148054"/>
    <x v="833"/>
    <d v="2017-10-11T00:00:00"/>
    <s v="Standard Class"/>
    <x v="125"/>
    <x v="125"/>
    <s v="Home Office"/>
    <s v="United States"/>
    <s v="Meridian"/>
    <s v="Idaho"/>
    <n v="83642"/>
    <s v="West"/>
    <x v="1237"/>
    <s v="Office Supplies"/>
    <s v="Paper"/>
    <x v="1220"/>
    <x v="2428"/>
    <n v="2"/>
    <n v="0"/>
    <n v="18.211200000000002"/>
  </r>
  <r>
    <n v="3054"/>
    <s v="CA-2016-128517"/>
    <x v="526"/>
    <d v="2016-04-14T00:00:00"/>
    <s v="Second Class"/>
    <x v="680"/>
    <x v="680"/>
    <s v="Home Office"/>
    <s v="United States"/>
    <s v="Detroit"/>
    <s v="Michigan"/>
    <n v="48227"/>
    <s v="Central"/>
    <x v="1367"/>
    <s v="Technology"/>
    <s v="Phones"/>
    <x v="1352"/>
    <x v="2429"/>
    <n v="2"/>
    <n v="0"/>
    <n v="134.654"/>
  </r>
  <r>
    <n v="3055"/>
    <s v="CA-2016-128517"/>
    <x v="526"/>
    <d v="2016-04-14T00:00:00"/>
    <s v="Second Class"/>
    <x v="680"/>
    <x v="680"/>
    <s v="Home Office"/>
    <s v="United States"/>
    <s v="Detroit"/>
    <s v="Michigan"/>
    <n v="48227"/>
    <s v="Central"/>
    <x v="446"/>
    <s v="Office Supplies"/>
    <s v="Binders"/>
    <x v="446"/>
    <x v="266"/>
    <n v="2"/>
    <n v="0"/>
    <n v="2.4287999999999998"/>
  </r>
  <r>
    <n v="3056"/>
    <s v="US-2015-100377"/>
    <x v="834"/>
    <d v="2015-09-01T00:00:00"/>
    <s v="Standard Class"/>
    <x v="477"/>
    <x v="477"/>
    <s v="Corporate"/>
    <s v="United States"/>
    <s v="Chicago"/>
    <s v="Illinois"/>
    <n v="60623"/>
    <s v="Central"/>
    <x v="890"/>
    <s v="Technology"/>
    <s v="Copiers"/>
    <x v="883"/>
    <x v="2430"/>
    <n v="5"/>
    <n v="0.2"/>
    <n v="874.98749999999995"/>
  </r>
  <r>
    <n v="3057"/>
    <s v="CA-2017-131492"/>
    <x v="15"/>
    <d v="2017-10-24T00:00:00"/>
    <s v="Second Class"/>
    <x v="511"/>
    <x v="511"/>
    <s v="Corporate"/>
    <s v="United States"/>
    <s v="San Francisco"/>
    <s v="California"/>
    <n v="94110"/>
    <s v="West"/>
    <x v="1343"/>
    <s v="Office Supplies"/>
    <s v="Envelopes"/>
    <x v="1328"/>
    <x v="2431"/>
    <n v="2"/>
    <n v="0"/>
    <n v="4.3007999999999997"/>
  </r>
  <r>
    <n v="3058"/>
    <s v="CA-2017-131492"/>
    <x v="15"/>
    <d v="2017-10-24T00:00:00"/>
    <s v="Second Class"/>
    <x v="511"/>
    <x v="511"/>
    <s v="Corporate"/>
    <s v="United States"/>
    <s v="San Francisco"/>
    <s v="California"/>
    <n v="94110"/>
    <s v="West"/>
    <x v="1042"/>
    <s v="Office Supplies"/>
    <s v="Labels"/>
    <x v="1031"/>
    <x v="2432"/>
    <n v="10"/>
    <n v="0"/>
    <n v="15.12"/>
  </r>
  <r>
    <n v="3059"/>
    <s v="CA-2017-131492"/>
    <x v="15"/>
    <d v="2017-10-24T00:00:00"/>
    <s v="Second Class"/>
    <x v="511"/>
    <x v="511"/>
    <s v="Corporate"/>
    <s v="United States"/>
    <s v="San Francisco"/>
    <s v="California"/>
    <n v="94110"/>
    <s v="West"/>
    <x v="677"/>
    <s v="Furniture"/>
    <s v="Furnishings"/>
    <x v="677"/>
    <x v="2433"/>
    <n v="2"/>
    <n v="0"/>
    <n v="10.3904"/>
  </r>
  <r>
    <n v="3060"/>
    <s v="CA-2017-131492"/>
    <x v="15"/>
    <d v="2017-10-24T00:00:00"/>
    <s v="Second Class"/>
    <x v="511"/>
    <x v="511"/>
    <s v="Corporate"/>
    <s v="United States"/>
    <s v="San Francisco"/>
    <s v="California"/>
    <n v="94110"/>
    <s v="West"/>
    <x v="1479"/>
    <s v="Furniture"/>
    <s v="Tables"/>
    <x v="1466"/>
    <x v="2434"/>
    <n v="2"/>
    <n v="0.2"/>
    <n v="-3.3506"/>
  </r>
  <r>
    <n v="3061"/>
    <s v="CA-2016-144554"/>
    <x v="77"/>
    <d v="2016-11-12T00:00:00"/>
    <s v="Standard Class"/>
    <x v="664"/>
    <x v="664"/>
    <s v="Corporate"/>
    <s v="United States"/>
    <s v="Newark"/>
    <s v="Ohio"/>
    <n v="43055"/>
    <s v="East"/>
    <x v="1233"/>
    <s v="Technology"/>
    <s v="Accessories"/>
    <x v="1216"/>
    <x v="2435"/>
    <n v="3"/>
    <n v="0.2"/>
    <n v="22.4955"/>
  </r>
  <r>
    <n v="3062"/>
    <s v="CA-2017-127621"/>
    <x v="448"/>
    <d v="2017-03-07T00:00:00"/>
    <s v="Standard Class"/>
    <x v="681"/>
    <x v="681"/>
    <s v="Consumer"/>
    <s v="United States"/>
    <s v="Dallas"/>
    <s v="Texas"/>
    <n v="75081"/>
    <s v="Central"/>
    <x v="794"/>
    <s v="Office Supplies"/>
    <s v="Paper"/>
    <x v="792"/>
    <x v="2017"/>
    <n v="8"/>
    <n v="0.2"/>
    <n v="9.7439999999999998"/>
  </r>
  <r>
    <n v="3063"/>
    <s v="CA-2015-145184"/>
    <x v="154"/>
    <d v="2015-11-29T00:00:00"/>
    <s v="First Class"/>
    <x v="251"/>
    <x v="251"/>
    <s v="Corporate"/>
    <s v="United States"/>
    <s v="Newark"/>
    <s v="Delaware"/>
    <n v="19711"/>
    <s v="East"/>
    <x v="1480"/>
    <s v="Technology"/>
    <s v="Phones"/>
    <x v="1467"/>
    <x v="2436"/>
    <n v="3"/>
    <n v="0"/>
    <n v="23.511600000000001"/>
  </r>
  <r>
    <n v="3064"/>
    <s v="CA-2015-145184"/>
    <x v="154"/>
    <d v="2015-11-29T00:00:00"/>
    <s v="First Class"/>
    <x v="251"/>
    <x v="251"/>
    <s v="Corporate"/>
    <s v="United States"/>
    <s v="Newark"/>
    <s v="Delaware"/>
    <n v="19711"/>
    <s v="East"/>
    <x v="1481"/>
    <s v="Technology"/>
    <s v="Accessories"/>
    <x v="1468"/>
    <x v="2437"/>
    <n v="3"/>
    <n v="0"/>
    <n v="7.3479000000000001"/>
  </r>
  <r>
    <n v="3065"/>
    <s v="CA-2017-106859"/>
    <x v="677"/>
    <d v="2017-03-18T00:00:00"/>
    <s v="Second Class"/>
    <x v="682"/>
    <x v="682"/>
    <s v="Home Office"/>
    <s v="United States"/>
    <s v="Albuquerque"/>
    <s v="New Mexico"/>
    <n v="87105"/>
    <s v="West"/>
    <x v="75"/>
    <s v="Office Supplies"/>
    <s v="Storage"/>
    <x v="75"/>
    <x v="2438"/>
    <n v="8"/>
    <n v="0"/>
    <n v="25.423999999999999"/>
  </r>
  <r>
    <n v="3066"/>
    <s v="CA-2017-106859"/>
    <x v="677"/>
    <d v="2017-03-18T00:00:00"/>
    <s v="Second Class"/>
    <x v="682"/>
    <x v="682"/>
    <s v="Home Office"/>
    <s v="United States"/>
    <s v="Albuquerque"/>
    <s v="New Mexico"/>
    <n v="87105"/>
    <s v="West"/>
    <x v="722"/>
    <s v="Technology"/>
    <s v="Phones"/>
    <x v="721"/>
    <x v="1182"/>
    <n v="8"/>
    <n v="0.2"/>
    <n v="49.257599999999996"/>
  </r>
  <r>
    <n v="3067"/>
    <s v="CA-2017-106859"/>
    <x v="677"/>
    <d v="2017-03-18T00:00:00"/>
    <s v="Second Class"/>
    <x v="682"/>
    <x v="682"/>
    <s v="Home Office"/>
    <s v="United States"/>
    <s v="Albuquerque"/>
    <s v="New Mexico"/>
    <n v="87105"/>
    <s v="West"/>
    <x v="1482"/>
    <s v="Technology"/>
    <s v="Accessories"/>
    <x v="1469"/>
    <x v="2439"/>
    <n v="5"/>
    <n v="0"/>
    <n v="88.129499999999993"/>
  </r>
  <r>
    <n v="3068"/>
    <s v="CA-2017-106859"/>
    <x v="677"/>
    <d v="2017-03-18T00:00:00"/>
    <s v="Second Class"/>
    <x v="682"/>
    <x v="682"/>
    <s v="Home Office"/>
    <s v="United States"/>
    <s v="Albuquerque"/>
    <s v="New Mexico"/>
    <n v="87105"/>
    <s v="West"/>
    <x v="1483"/>
    <s v="Office Supplies"/>
    <s v="Paper"/>
    <x v="1470"/>
    <x v="1544"/>
    <n v="7"/>
    <n v="0"/>
    <n v="21.7728"/>
  </r>
  <r>
    <n v="3069"/>
    <s v="CA-2017-106859"/>
    <x v="677"/>
    <d v="2017-03-18T00:00:00"/>
    <s v="Second Class"/>
    <x v="682"/>
    <x v="682"/>
    <s v="Home Office"/>
    <s v="United States"/>
    <s v="Albuquerque"/>
    <s v="New Mexico"/>
    <n v="87105"/>
    <s v="West"/>
    <x v="1415"/>
    <s v="Office Supplies"/>
    <s v="Paper"/>
    <x v="1402"/>
    <x v="2440"/>
    <n v="6"/>
    <n v="0"/>
    <n v="138.3552"/>
  </r>
  <r>
    <n v="3070"/>
    <s v="US-2017-120089"/>
    <x v="329"/>
    <d v="2017-11-30T00:00:00"/>
    <s v="Same Day"/>
    <x v="529"/>
    <x v="529"/>
    <s v="Home Office"/>
    <s v="United States"/>
    <s v="Toledo"/>
    <s v="Ohio"/>
    <n v="43615"/>
    <s v="East"/>
    <x v="1470"/>
    <s v="Office Supplies"/>
    <s v="Appliances"/>
    <x v="1457"/>
    <x v="2441"/>
    <n v="4"/>
    <n v="0.2"/>
    <n v="82.992000000000004"/>
  </r>
  <r>
    <n v="3071"/>
    <s v="CA-2014-119375"/>
    <x v="664"/>
    <d v="2014-11-22T00:00:00"/>
    <s v="Standard Class"/>
    <x v="289"/>
    <x v="289"/>
    <s v="Corporate"/>
    <s v="United States"/>
    <s v="Newark"/>
    <s v="Delaware"/>
    <n v="19711"/>
    <s v="East"/>
    <x v="1074"/>
    <s v="Office Supplies"/>
    <s v="Storage"/>
    <x v="1064"/>
    <x v="2442"/>
    <n v="7"/>
    <n v="0"/>
    <n v="792.26909999999998"/>
  </r>
  <r>
    <n v="3072"/>
    <s v="CA-2014-119375"/>
    <x v="664"/>
    <d v="2014-11-22T00:00:00"/>
    <s v="Standard Class"/>
    <x v="289"/>
    <x v="289"/>
    <s v="Corporate"/>
    <s v="United States"/>
    <s v="Newark"/>
    <s v="Delaware"/>
    <n v="19711"/>
    <s v="East"/>
    <x v="1484"/>
    <s v="Furniture"/>
    <s v="Furnishings"/>
    <x v="1471"/>
    <x v="2443"/>
    <n v="3"/>
    <n v="0"/>
    <n v="14.9292"/>
  </r>
  <r>
    <n v="3073"/>
    <s v="CA-2014-119375"/>
    <x v="664"/>
    <d v="2014-11-22T00:00:00"/>
    <s v="Standard Class"/>
    <x v="289"/>
    <x v="289"/>
    <s v="Corporate"/>
    <s v="United States"/>
    <s v="Newark"/>
    <s v="Delaware"/>
    <n v="19711"/>
    <s v="East"/>
    <x v="684"/>
    <s v="Office Supplies"/>
    <s v="Art"/>
    <x v="684"/>
    <x v="2444"/>
    <n v="5"/>
    <n v="0"/>
    <n v="26.565000000000001"/>
  </r>
  <r>
    <n v="3074"/>
    <s v="CA-2016-125206"/>
    <x v="835"/>
    <d v="2016-01-05T00:00:00"/>
    <s v="First Class"/>
    <x v="235"/>
    <x v="235"/>
    <s v="Consumer"/>
    <s v="United States"/>
    <s v="Los Angeles"/>
    <s v="California"/>
    <n v="90045"/>
    <s v="West"/>
    <x v="1277"/>
    <s v="Office Supplies"/>
    <s v="Storage"/>
    <x v="1262"/>
    <x v="2445"/>
    <n v="2"/>
    <n v="0"/>
    <n v="28.614999999999998"/>
  </r>
  <r>
    <n v="3075"/>
    <s v="CA-2015-126137"/>
    <x v="292"/>
    <d v="2015-10-08T00:00:00"/>
    <s v="Standard Class"/>
    <x v="94"/>
    <x v="94"/>
    <s v="Consumer"/>
    <s v="United States"/>
    <s v="Los Angeles"/>
    <s v="California"/>
    <n v="90032"/>
    <s v="West"/>
    <x v="631"/>
    <s v="Furniture"/>
    <s v="Bookcases"/>
    <x v="631"/>
    <x v="2446"/>
    <n v="2"/>
    <n v="0.15"/>
    <n v="18.454799999999999"/>
  </r>
  <r>
    <n v="3076"/>
    <s v="CA-2014-143903"/>
    <x v="836"/>
    <d v="2014-07-24T00:00:00"/>
    <s v="Standard Class"/>
    <x v="454"/>
    <x v="454"/>
    <s v="Home Office"/>
    <s v="United States"/>
    <s v="Dallas"/>
    <s v="Texas"/>
    <n v="75217"/>
    <s v="Central"/>
    <x v="384"/>
    <s v="Office Supplies"/>
    <s v="Storage"/>
    <x v="385"/>
    <x v="2447"/>
    <n v="3"/>
    <n v="0.2"/>
    <n v="38.572200000000002"/>
  </r>
  <r>
    <n v="3077"/>
    <s v="CA-2014-143903"/>
    <x v="836"/>
    <d v="2014-07-24T00:00:00"/>
    <s v="Standard Class"/>
    <x v="454"/>
    <x v="454"/>
    <s v="Home Office"/>
    <s v="United States"/>
    <s v="Dallas"/>
    <s v="Texas"/>
    <n v="75217"/>
    <s v="Central"/>
    <x v="904"/>
    <s v="Furniture"/>
    <s v="Furnishings"/>
    <x v="896"/>
    <x v="80"/>
    <n v="5"/>
    <n v="0.6"/>
    <n v="-14.228999999999999"/>
  </r>
  <r>
    <n v="3078"/>
    <s v="CA-2014-143903"/>
    <x v="836"/>
    <d v="2014-07-24T00:00:00"/>
    <s v="Standard Class"/>
    <x v="454"/>
    <x v="454"/>
    <s v="Home Office"/>
    <s v="United States"/>
    <s v="Dallas"/>
    <s v="Texas"/>
    <n v="75217"/>
    <s v="Central"/>
    <x v="483"/>
    <s v="Furniture"/>
    <s v="Chairs"/>
    <x v="483"/>
    <x v="2448"/>
    <n v="2"/>
    <n v="0.3"/>
    <n v="-140.196"/>
  </r>
  <r>
    <n v="3079"/>
    <s v="CA-2014-104780"/>
    <x v="371"/>
    <d v="2014-05-25T00:00:00"/>
    <s v="Standard Class"/>
    <x v="404"/>
    <x v="404"/>
    <s v="Home Office"/>
    <s v="United States"/>
    <s v="San Diego"/>
    <s v="California"/>
    <n v="92037"/>
    <s v="West"/>
    <x v="181"/>
    <s v="Office Supplies"/>
    <s v="Art"/>
    <x v="182"/>
    <x v="2449"/>
    <n v="8"/>
    <n v="0"/>
    <n v="10.507199999999999"/>
  </r>
  <r>
    <n v="3080"/>
    <s v="CA-2017-101182"/>
    <x v="507"/>
    <d v="2017-09-05T00:00:00"/>
    <s v="First Class"/>
    <x v="683"/>
    <x v="683"/>
    <s v="Home Office"/>
    <s v="United States"/>
    <s v="Apple Valley"/>
    <s v="California"/>
    <n v="92307"/>
    <s v="West"/>
    <x v="585"/>
    <s v="Office Supplies"/>
    <s v="Paper"/>
    <x v="585"/>
    <x v="91"/>
    <n v="2"/>
    <n v="0"/>
    <n v="6.2207999999999997"/>
  </r>
  <r>
    <n v="3081"/>
    <s v="CA-2017-101182"/>
    <x v="507"/>
    <d v="2017-09-05T00:00:00"/>
    <s v="First Class"/>
    <x v="683"/>
    <x v="683"/>
    <s v="Home Office"/>
    <s v="United States"/>
    <s v="Apple Valley"/>
    <s v="California"/>
    <n v="92307"/>
    <s v="West"/>
    <x v="831"/>
    <s v="Technology"/>
    <s v="Phones"/>
    <x v="826"/>
    <x v="746"/>
    <n v="3"/>
    <n v="0.2"/>
    <n v="15.111599999999999"/>
  </r>
  <r>
    <n v="3082"/>
    <s v="US-2017-132297"/>
    <x v="837"/>
    <d v="2017-06-02T00:00:00"/>
    <s v="Standard Class"/>
    <x v="108"/>
    <x v="108"/>
    <s v="Home Office"/>
    <s v="United States"/>
    <s v="Louisville"/>
    <s v="Kentucky"/>
    <n v="40214"/>
    <s v="South"/>
    <x v="705"/>
    <s v="Office Supplies"/>
    <s v="Binders"/>
    <x v="705"/>
    <x v="2450"/>
    <n v="2"/>
    <n v="0"/>
    <n v="28.0032"/>
  </r>
  <r>
    <n v="3083"/>
    <s v="US-2017-132297"/>
    <x v="837"/>
    <d v="2017-06-02T00:00:00"/>
    <s v="Standard Class"/>
    <x v="108"/>
    <x v="108"/>
    <s v="Home Office"/>
    <s v="United States"/>
    <s v="Louisville"/>
    <s v="Kentucky"/>
    <n v="40214"/>
    <s v="South"/>
    <x v="1400"/>
    <s v="Technology"/>
    <s v="Phones"/>
    <x v="1387"/>
    <x v="2451"/>
    <n v="3"/>
    <n v="0"/>
    <n v="134.99250000000001"/>
  </r>
  <r>
    <n v="3084"/>
    <s v="CA-2014-100328"/>
    <x v="838"/>
    <d v="2014-02-03T00:00:00"/>
    <s v="Standard Class"/>
    <x v="209"/>
    <x v="209"/>
    <s v="Consumer"/>
    <s v="United States"/>
    <s v="New York City"/>
    <s v="New York"/>
    <n v="10024"/>
    <s v="East"/>
    <x v="185"/>
    <s v="Office Supplies"/>
    <s v="Binders"/>
    <x v="186"/>
    <x v="2452"/>
    <n v="1"/>
    <n v="0.2"/>
    <n v="1.3257000000000001"/>
  </r>
  <r>
    <n v="3085"/>
    <s v="CA-2017-118773"/>
    <x v="839"/>
    <d v="2017-02-14T00:00:00"/>
    <s v="Standard Class"/>
    <x v="599"/>
    <x v="599"/>
    <s v="Consumer"/>
    <s v="United States"/>
    <s v="Houston"/>
    <s v="Texas"/>
    <n v="77070"/>
    <s v="Central"/>
    <x v="382"/>
    <s v="Office Supplies"/>
    <s v="Binders"/>
    <x v="383"/>
    <x v="2453"/>
    <n v="4"/>
    <n v="0.8"/>
    <n v="-417.09359999999998"/>
  </r>
  <r>
    <n v="3086"/>
    <s v="CA-2017-118773"/>
    <x v="839"/>
    <d v="2017-02-14T00:00:00"/>
    <s v="Standard Class"/>
    <x v="599"/>
    <x v="599"/>
    <s v="Consumer"/>
    <s v="United States"/>
    <s v="Houston"/>
    <s v="Texas"/>
    <n v="77070"/>
    <s v="Central"/>
    <x v="657"/>
    <s v="Technology"/>
    <s v="Accessories"/>
    <x v="657"/>
    <x v="2454"/>
    <n v="2"/>
    <n v="0.2"/>
    <n v="15.997999999999999"/>
  </r>
  <r>
    <n v="3087"/>
    <s v="CA-2017-118773"/>
    <x v="839"/>
    <d v="2017-02-14T00:00:00"/>
    <s v="Standard Class"/>
    <x v="599"/>
    <x v="599"/>
    <s v="Consumer"/>
    <s v="United States"/>
    <s v="Houston"/>
    <s v="Texas"/>
    <n v="77070"/>
    <s v="Central"/>
    <x v="1467"/>
    <s v="Furniture"/>
    <s v="Furnishings"/>
    <x v="1454"/>
    <x v="2176"/>
    <n v="2"/>
    <n v="0.6"/>
    <n v="-2.6892"/>
  </r>
  <r>
    <n v="3088"/>
    <s v="CA-2017-118773"/>
    <x v="839"/>
    <d v="2017-02-14T00:00:00"/>
    <s v="Standard Class"/>
    <x v="599"/>
    <x v="599"/>
    <s v="Consumer"/>
    <s v="United States"/>
    <s v="Houston"/>
    <s v="Texas"/>
    <n v="77070"/>
    <s v="Central"/>
    <x v="791"/>
    <s v="Office Supplies"/>
    <s v="Appliances"/>
    <x v="789"/>
    <x v="837"/>
    <n v="2"/>
    <n v="0.8"/>
    <n v="-32.479999999999997"/>
  </r>
  <r>
    <n v="3089"/>
    <s v="US-2017-159205"/>
    <x v="185"/>
    <d v="2017-04-02T00:00:00"/>
    <s v="Second Class"/>
    <x v="626"/>
    <x v="626"/>
    <s v="Home Office"/>
    <s v="United States"/>
    <s v="Henderson"/>
    <s v="Kentucky"/>
    <n v="42420"/>
    <s v="South"/>
    <x v="1122"/>
    <s v="Furniture"/>
    <s v="Furnishings"/>
    <x v="1110"/>
    <x v="2455"/>
    <n v="5"/>
    <n v="0"/>
    <n v="25.62"/>
  </r>
  <r>
    <n v="3090"/>
    <s v="US-2017-159205"/>
    <x v="185"/>
    <d v="2017-04-02T00:00:00"/>
    <s v="Second Class"/>
    <x v="626"/>
    <x v="626"/>
    <s v="Home Office"/>
    <s v="United States"/>
    <s v="Henderson"/>
    <s v="Kentucky"/>
    <n v="42420"/>
    <s v="South"/>
    <x v="1485"/>
    <s v="Technology"/>
    <s v="Phones"/>
    <x v="1472"/>
    <x v="142"/>
    <n v="7"/>
    <n v="0"/>
    <n v="188.1404"/>
  </r>
  <r>
    <n v="3091"/>
    <s v="CA-2016-112123"/>
    <x v="840"/>
    <d v="2016-03-08T00:00:00"/>
    <s v="Standard Class"/>
    <x v="3"/>
    <x v="3"/>
    <s v="Consumer"/>
    <s v="United States"/>
    <s v="Newark"/>
    <s v="Delaware"/>
    <n v="19711"/>
    <s v="East"/>
    <x v="669"/>
    <s v="Office Supplies"/>
    <s v="Binders"/>
    <x v="669"/>
    <x v="2456"/>
    <n v="7"/>
    <n v="0"/>
    <n v="219.45140000000001"/>
  </r>
  <r>
    <n v="3092"/>
    <s v="CA-2016-112123"/>
    <x v="840"/>
    <d v="2016-03-08T00:00:00"/>
    <s v="Standard Class"/>
    <x v="3"/>
    <x v="3"/>
    <s v="Consumer"/>
    <s v="United States"/>
    <s v="Newark"/>
    <s v="Delaware"/>
    <n v="19711"/>
    <s v="East"/>
    <x v="664"/>
    <s v="Technology"/>
    <s v="Phones"/>
    <x v="664"/>
    <x v="2457"/>
    <n v="5"/>
    <n v="0"/>
    <n v="129.5865"/>
  </r>
  <r>
    <n v="3093"/>
    <s v="CA-2016-112123"/>
    <x v="840"/>
    <d v="2016-03-08T00:00:00"/>
    <s v="Standard Class"/>
    <x v="3"/>
    <x v="3"/>
    <s v="Consumer"/>
    <s v="United States"/>
    <s v="Newark"/>
    <s v="Delaware"/>
    <n v="19711"/>
    <s v="East"/>
    <x v="1486"/>
    <s v="Office Supplies"/>
    <s v="Paper"/>
    <x v="1473"/>
    <x v="1668"/>
    <n v="3"/>
    <n v="0"/>
    <n v="79.891199999999998"/>
  </r>
  <r>
    <n v="3094"/>
    <s v="CA-2015-114468"/>
    <x v="841"/>
    <d v="2015-08-23T00:00:00"/>
    <s v="Same Day"/>
    <x v="143"/>
    <x v="143"/>
    <s v="Consumer"/>
    <s v="United States"/>
    <s v="Bolingbrook"/>
    <s v="Illinois"/>
    <n v="60440"/>
    <s v="Central"/>
    <x v="558"/>
    <s v="Office Supplies"/>
    <s v="Supplies"/>
    <x v="557"/>
    <x v="2458"/>
    <n v="4"/>
    <n v="0.2"/>
    <n v="2.7719999999999998"/>
  </r>
  <r>
    <n v="3095"/>
    <s v="CA-2015-114468"/>
    <x v="841"/>
    <d v="2015-08-23T00:00:00"/>
    <s v="Same Day"/>
    <x v="143"/>
    <x v="143"/>
    <s v="Consumer"/>
    <s v="United States"/>
    <s v="Bolingbrook"/>
    <s v="Illinois"/>
    <n v="60440"/>
    <s v="Central"/>
    <x v="1145"/>
    <s v="Office Supplies"/>
    <s v="Paper"/>
    <x v="1133"/>
    <x v="559"/>
    <n v="2"/>
    <n v="0.2"/>
    <n v="3.6288"/>
  </r>
  <r>
    <n v="3096"/>
    <s v="CA-2015-114468"/>
    <x v="841"/>
    <d v="2015-08-23T00:00:00"/>
    <s v="Same Day"/>
    <x v="143"/>
    <x v="143"/>
    <s v="Consumer"/>
    <s v="United States"/>
    <s v="Bolingbrook"/>
    <s v="Illinois"/>
    <n v="60440"/>
    <s v="Central"/>
    <x v="1014"/>
    <s v="Office Supplies"/>
    <s v="Fasteners"/>
    <x v="128"/>
    <x v="2459"/>
    <n v="8"/>
    <n v="0.2"/>
    <n v="2.2559999999999998"/>
  </r>
  <r>
    <n v="3097"/>
    <s v="CA-2015-114468"/>
    <x v="841"/>
    <d v="2015-08-23T00:00:00"/>
    <s v="Same Day"/>
    <x v="143"/>
    <x v="143"/>
    <s v="Consumer"/>
    <s v="United States"/>
    <s v="Bolingbrook"/>
    <s v="Illinois"/>
    <n v="60440"/>
    <s v="Central"/>
    <x v="336"/>
    <s v="Office Supplies"/>
    <s v="Appliances"/>
    <x v="336"/>
    <x v="2460"/>
    <n v="2"/>
    <n v="0.8"/>
    <n v="-13.5548"/>
  </r>
  <r>
    <n v="3098"/>
    <s v="CA-2017-135692"/>
    <x v="842"/>
    <d v="2017-05-01T00:00:00"/>
    <s v="Standard Class"/>
    <x v="51"/>
    <x v="51"/>
    <s v="Corporate"/>
    <s v="United States"/>
    <s v="Fort Worth"/>
    <s v="Texas"/>
    <n v="76106"/>
    <s v="Central"/>
    <x v="322"/>
    <s v="Office Supplies"/>
    <s v="Labels"/>
    <x v="322"/>
    <x v="2461"/>
    <n v="4"/>
    <n v="0.2"/>
    <n v="11.592000000000001"/>
  </r>
  <r>
    <n v="3099"/>
    <s v="CA-2017-135692"/>
    <x v="842"/>
    <d v="2017-05-01T00:00:00"/>
    <s v="Standard Class"/>
    <x v="51"/>
    <x v="51"/>
    <s v="Corporate"/>
    <s v="United States"/>
    <s v="Fort Worth"/>
    <s v="Texas"/>
    <n v="76106"/>
    <s v="Central"/>
    <x v="317"/>
    <s v="Furniture"/>
    <s v="Bookcases"/>
    <x v="317"/>
    <x v="2462"/>
    <n v="4"/>
    <n v="0.32"/>
    <n v="-42.1096"/>
  </r>
  <r>
    <n v="3100"/>
    <s v="CA-2017-131233"/>
    <x v="349"/>
    <d v="2017-04-19T00:00:00"/>
    <s v="Standard Class"/>
    <x v="394"/>
    <x v="394"/>
    <s v="Consumer"/>
    <s v="United States"/>
    <s v="New York City"/>
    <s v="New York"/>
    <n v="10024"/>
    <s v="East"/>
    <x v="1366"/>
    <s v="Office Supplies"/>
    <s v="Binders"/>
    <x v="307"/>
    <x v="2168"/>
    <n v="3"/>
    <n v="0.2"/>
    <n v="3.5022000000000002"/>
  </r>
  <r>
    <n v="3101"/>
    <s v="CA-2017-131233"/>
    <x v="349"/>
    <d v="2017-04-19T00:00:00"/>
    <s v="Standard Class"/>
    <x v="394"/>
    <x v="394"/>
    <s v="Consumer"/>
    <s v="United States"/>
    <s v="New York City"/>
    <s v="New York"/>
    <n v="10024"/>
    <s v="East"/>
    <x v="713"/>
    <s v="Furniture"/>
    <s v="Bookcases"/>
    <x v="712"/>
    <x v="2463"/>
    <n v="3"/>
    <n v="0.2"/>
    <n v="9.0882000000000005"/>
  </r>
  <r>
    <n v="3102"/>
    <s v="CA-2017-119578"/>
    <x v="66"/>
    <d v="2017-12-27T00:00:00"/>
    <s v="Second Class"/>
    <x v="684"/>
    <x v="684"/>
    <s v="Corporate"/>
    <s v="United States"/>
    <s v="Providence"/>
    <s v="Rhode Island"/>
    <n v="2908"/>
    <s v="East"/>
    <x v="413"/>
    <s v="Office Supplies"/>
    <s v="Supplies"/>
    <x v="413"/>
    <x v="2464"/>
    <n v="6"/>
    <n v="0"/>
    <n v="34.758000000000003"/>
  </r>
  <r>
    <n v="3103"/>
    <s v="CA-2017-119578"/>
    <x v="66"/>
    <d v="2017-12-27T00:00:00"/>
    <s v="Second Class"/>
    <x v="684"/>
    <x v="684"/>
    <s v="Corporate"/>
    <s v="United States"/>
    <s v="Providence"/>
    <s v="Rhode Island"/>
    <n v="2908"/>
    <s v="East"/>
    <x v="1487"/>
    <s v="Furniture"/>
    <s v="Bookcases"/>
    <x v="1474"/>
    <x v="2465"/>
    <n v="1"/>
    <n v="0"/>
    <n v="50.825400000000002"/>
  </r>
  <r>
    <n v="3104"/>
    <s v="CA-2016-124562"/>
    <x v="16"/>
    <d v="2016-12-12T00:00:00"/>
    <s v="Standard Class"/>
    <x v="655"/>
    <x v="655"/>
    <s v="Home Office"/>
    <s v="United States"/>
    <s v="Columbus"/>
    <s v="Ohio"/>
    <n v="43229"/>
    <s v="East"/>
    <x v="1488"/>
    <s v="Office Supplies"/>
    <s v="Binders"/>
    <x v="1475"/>
    <x v="2466"/>
    <n v="7"/>
    <n v="0.7"/>
    <n v="-9.5017999999999994"/>
  </r>
  <r>
    <n v="3105"/>
    <s v="US-2017-140074"/>
    <x v="721"/>
    <d v="2017-03-29T00:00:00"/>
    <s v="Standard Class"/>
    <x v="685"/>
    <x v="685"/>
    <s v="Consumer"/>
    <s v="United States"/>
    <s v="New York City"/>
    <s v="New York"/>
    <n v="10024"/>
    <s v="East"/>
    <x v="1489"/>
    <s v="Office Supplies"/>
    <s v="Paper"/>
    <x v="1476"/>
    <x v="2274"/>
    <n v="6"/>
    <n v="0"/>
    <n v="11.555999999999999"/>
  </r>
  <r>
    <n v="3106"/>
    <s v="CA-2016-103037"/>
    <x v="197"/>
    <d v="2016-07-29T00:00:00"/>
    <s v="Standard Class"/>
    <x v="175"/>
    <x v="175"/>
    <s v="Corporate"/>
    <s v="United States"/>
    <s v="Houston"/>
    <s v="Texas"/>
    <n v="77070"/>
    <s v="Central"/>
    <x v="522"/>
    <s v="Office Supplies"/>
    <s v="Labels"/>
    <x v="522"/>
    <x v="577"/>
    <n v="4"/>
    <n v="0.2"/>
    <n v="5.6955999999999998"/>
  </r>
  <r>
    <n v="3107"/>
    <s v="CA-2017-127460"/>
    <x v="815"/>
    <d v="2017-07-14T00:00:00"/>
    <s v="Standard Class"/>
    <x v="435"/>
    <x v="435"/>
    <s v="Home Office"/>
    <s v="United States"/>
    <s v="Aurora"/>
    <s v="Illinois"/>
    <n v="60505"/>
    <s v="Central"/>
    <x v="821"/>
    <s v="Office Supplies"/>
    <s v="Storage"/>
    <x v="817"/>
    <x v="2467"/>
    <n v="6"/>
    <n v="0.2"/>
    <n v="26.115600000000001"/>
  </r>
  <r>
    <n v="3108"/>
    <s v="CA-2016-121671"/>
    <x v="19"/>
    <d v="2016-07-22T00:00:00"/>
    <s v="Standard Class"/>
    <x v="4"/>
    <x v="4"/>
    <s v="Consumer"/>
    <s v="United States"/>
    <s v="Springfield"/>
    <s v="Missouri"/>
    <n v="65807"/>
    <s v="Central"/>
    <x v="1490"/>
    <s v="Office Supplies"/>
    <s v="Paper"/>
    <x v="1477"/>
    <x v="2468"/>
    <n v="3"/>
    <n v="0"/>
    <n v="10.0878"/>
  </r>
  <r>
    <n v="3109"/>
    <s v="CA-2016-121671"/>
    <x v="19"/>
    <d v="2016-07-22T00:00:00"/>
    <s v="Standard Class"/>
    <x v="4"/>
    <x v="4"/>
    <s v="Consumer"/>
    <s v="United States"/>
    <s v="Springfield"/>
    <s v="Missouri"/>
    <n v="65807"/>
    <s v="Central"/>
    <x v="871"/>
    <s v="Office Supplies"/>
    <s v="Storage"/>
    <x v="865"/>
    <x v="420"/>
    <n v="3"/>
    <n v="0"/>
    <n v="4.8587999999999996"/>
  </r>
  <r>
    <n v="3110"/>
    <s v="CA-2016-121671"/>
    <x v="19"/>
    <d v="2016-07-22T00:00:00"/>
    <s v="Standard Class"/>
    <x v="4"/>
    <x v="4"/>
    <s v="Consumer"/>
    <s v="United States"/>
    <s v="Springfield"/>
    <s v="Missouri"/>
    <n v="65807"/>
    <s v="Central"/>
    <x v="827"/>
    <s v="Office Supplies"/>
    <s v="Paper"/>
    <x v="823"/>
    <x v="2469"/>
    <n v="1"/>
    <n v="0"/>
    <n v="3.7435999999999998"/>
  </r>
  <r>
    <n v="3111"/>
    <s v="CA-2016-121671"/>
    <x v="19"/>
    <d v="2016-07-22T00:00:00"/>
    <s v="Standard Class"/>
    <x v="4"/>
    <x v="4"/>
    <s v="Consumer"/>
    <s v="United States"/>
    <s v="Springfield"/>
    <s v="Missouri"/>
    <n v="65807"/>
    <s v="Central"/>
    <x v="548"/>
    <s v="Office Supplies"/>
    <s v="Paper"/>
    <x v="548"/>
    <x v="187"/>
    <n v="8"/>
    <n v="0"/>
    <n v="25.401599999999998"/>
  </r>
  <r>
    <n v="3112"/>
    <s v="CA-2016-121671"/>
    <x v="19"/>
    <d v="2016-07-22T00:00:00"/>
    <s v="Standard Class"/>
    <x v="4"/>
    <x v="4"/>
    <s v="Consumer"/>
    <s v="United States"/>
    <s v="Springfield"/>
    <s v="Missouri"/>
    <n v="65807"/>
    <s v="Central"/>
    <x v="1244"/>
    <s v="Office Supplies"/>
    <s v="Storage"/>
    <x v="1227"/>
    <x v="2470"/>
    <n v="1"/>
    <n v="0"/>
    <n v="47.730600000000003"/>
  </r>
  <r>
    <n v="3113"/>
    <s v="CA-2016-150350"/>
    <x v="828"/>
    <d v="2016-08-30T00:00:00"/>
    <s v="Standard Class"/>
    <x v="474"/>
    <x v="474"/>
    <s v="Consumer"/>
    <s v="United States"/>
    <s v="Seattle"/>
    <s v="Washington"/>
    <n v="98105"/>
    <s v="West"/>
    <x v="1491"/>
    <s v="Technology"/>
    <s v="Machines"/>
    <x v="1478"/>
    <x v="2471"/>
    <n v="3"/>
    <n v="0.2"/>
    <n v="62.82"/>
  </r>
  <r>
    <n v="3114"/>
    <s v="CA-2016-150350"/>
    <x v="828"/>
    <d v="2016-08-30T00:00:00"/>
    <s v="Standard Class"/>
    <x v="474"/>
    <x v="474"/>
    <s v="Consumer"/>
    <s v="United States"/>
    <s v="Seattle"/>
    <s v="Washington"/>
    <n v="98105"/>
    <s v="West"/>
    <x v="113"/>
    <s v="Office Supplies"/>
    <s v="Envelopes"/>
    <x v="113"/>
    <x v="2472"/>
    <n v="5"/>
    <n v="0"/>
    <n v="63.872999999999998"/>
  </r>
  <r>
    <n v="3115"/>
    <s v="CA-2016-150350"/>
    <x v="828"/>
    <d v="2016-08-30T00:00:00"/>
    <s v="Standard Class"/>
    <x v="474"/>
    <x v="474"/>
    <s v="Consumer"/>
    <s v="United States"/>
    <s v="Seattle"/>
    <s v="Washington"/>
    <n v="98105"/>
    <s v="West"/>
    <x v="1215"/>
    <s v="Office Supplies"/>
    <s v="Paper"/>
    <x v="1199"/>
    <x v="813"/>
    <n v="6"/>
    <n v="0"/>
    <n v="16.993200000000002"/>
  </r>
  <r>
    <n v="3116"/>
    <s v="CA-2016-150350"/>
    <x v="828"/>
    <d v="2016-08-30T00:00:00"/>
    <s v="Standard Class"/>
    <x v="474"/>
    <x v="474"/>
    <s v="Consumer"/>
    <s v="United States"/>
    <s v="Seattle"/>
    <s v="Washington"/>
    <n v="98105"/>
    <s v="West"/>
    <x v="913"/>
    <s v="Furniture"/>
    <s v="Chairs"/>
    <x v="905"/>
    <x v="1956"/>
    <n v="6"/>
    <n v="0.2"/>
    <n v="-39.952800000000003"/>
  </r>
  <r>
    <n v="3117"/>
    <s v="CA-2016-150350"/>
    <x v="828"/>
    <d v="2016-08-30T00:00:00"/>
    <s v="Standard Class"/>
    <x v="474"/>
    <x v="474"/>
    <s v="Consumer"/>
    <s v="United States"/>
    <s v="Seattle"/>
    <s v="Washington"/>
    <n v="98105"/>
    <s v="West"/>
    <x v="22"/>
    <s v="Office Supplies"/>
    <s v="Appliances"/>
    <x v="22"/>
    <x v="2473"/>
    <n v="5"/>
    <n v="0"/>
    <n v="11.206"/>
  </r>
  <r>
    <n v="3118"/>
    <s v="CA-2016-150350"/>
    <x v="828"/>
    <d v="2016-08-30T00:00:00"/>
    <s v="Standard Class"/>
    <x v="474"/>
    <x v="474"/>
    <s v="Consumer"/>
    <s v="United States"/>
    <s v="Seattle"/>
    <s v="Washington"/>
    <n v="98105"/>
    <s v="West"/>
    <x v="168"/>
    <s v="Office Supplies"/>
    <s v="Supplies"/>
    <x v="169"/>
    <x v="174"/>
    <n v="4"/>
    <n v="0"/>
    <n v="0.1588"/>
  </r>
  <r>
    <n v="3119"/>
    <s v="CA-2015-121720"/>
    <x v="832"/>
    <d v="2015-06-12T00:00:00"/>
    <s v="First Class"/>
    <x v="531"/>
    <x v="531"/>
    <s v="Corporate"/>
    <s v="United States"/>
    <s v="Lakeland"/>
    <s v="Florida"/>
    <n v="33801"/>
    <s v="South"/>
    <x v="299"/>
    <s v="Furniture"/>
    <s v="Chairs"/>
    <x v="299"/>
    <x v="2474"/>
    <n v="5"/>
    <n v="0.2"/>
    <n v="-182.637"/>
  </r>
  <r>
    <n v="3120"/>
    <s v="CA-2015-121720"/>
    <x v="832"/>
    <d v="2015-06-12T00:00:00"/>
    <s v="First Class"/>
    <x v="531"/>
    <x v="531"/>
    <s v="Corporate"/>
    <s v="United States"/>
    <s v="Lakeland"/>
    <s v="Florida"/>
    <n v="33801"/>
    <s v="South"/>
    <x v="495"/>
    <s v="Technology"/>
    <s v="Phones"/>
    <x v="495"/>
    <x v="2475"/>
    <n v="2"/>
    <n v="0.2"/>
    <n v="31.198"/>
  </r>
  <r>
    <n v="3121"/>
    <s v="CA-2015-121720"/>
    <x v="832"/>
    <d v="2015-06-12T00:00:00"/>
    <s v="First Class"/>
    <x v="531"/>
    <x v="531"/>
    <s v="Corporate"/>
    <s v="United States"/>
    <s v="Lakeland"/>
    <s v="Florida"/>
    <n v="33801"/>
    <s v="South"/>
    <x v="1492"/>
    <s v="Furniture"/>
    <s v="Furnishings"/>
    <x v="1479"/>
    <x v="2476"/>
    <n v="3"/>
    <n v="0.2"/>
    <n v="7.3007999999999997"/>
  </r>
  <r>
    <n v="3122"/>
    <s v="CA-2015-121720"/>
    <x v="832"/>
    <d v="2015-06-12T00:00:00"/>
    <s v="First Class"/>
    <x v="531"/>
    <x v="531"/>
    <s v="Corporate"/>
    <s v="United States"/>
    <s v="Lakeland"/>
    <s v="Florida"/>
    <n v="33801"/>
    <s v="South"/>
    <x v="108"/>
    <s v="Office Supplies"/>
    <s v="Art"/>
    <x v="108"/>
    <x v="2477"/>
    <n v="2"/>
    <n v="0.2"/>
    <n v="7.5960000000000001"/>
  </r>
  <r>
    <n v="3123"/>
    <s v="CA-2015-121720"/>
    <x v="832"/>
    <d v="2015-06-12T00:00:00"/>
    <s v="First Class"/>
    <x v="531"/>
    <x v="531"/>
    <s v="Corporate"/>
    <s v="United States"/>
    <s v="Lakeland"/>
    <s v="Florida"/>
    <n v="33801"/>
    <s v="South"/>
    <x v="270"/>
    <s v="Office Supplies"/>
    <s v="Binders"/>
    <x v="270"/>
    <x v="287"/>
    <n v="5"/>
    <n v="0.7"/>
    <n v="-62.88"/>
  </r>
  <r>
    <n v="3124"/>
    <s v="CA-2015-121720"/>
    <x v="832"/>
    <d v="2015-06-12T00:00:00"/>
    <s v="First Class"/>
    <x v="531"/>
    <x v="531"/>
    <s v="Corporate"/>
    <s v="United States"/>
    <s v="Lakeland"/>
    <s v="Florida"/>
    <n v="33801"/>
    <s v="South"/>
    <x v="1375"/>
    <s v="Office Supplies"/>
    <s v="Binders"/>
    <x v="1360"/>
    <x v="2478"/>
    <n v="2"/>
    <n v="0.7"/>
    <n v="-3.14"/>
  </r>
  <r>
    <n v="3125"/>
    <s v="CA-2015-121720"/>
    <x v="832"/>
    <d v="2015-06-12T00:00:00"/>
    <s v="First Class"/>
    <x v="531"/>
    <x v="531"/>
    <s v="Corporate"/>
    <s v="United States"/>
    <s v="Lakeland"/>
    <s v="Florida"/>
    <n v="33801"/>
    <s v="South"/>
    <x v="486"/>
    <s v="Office Supplies"/>
    <s v="Storage"/>
    <x v="486"/>
    <x v="2479"/>
    <n v="2"/>
    <n v="0.2"/>
    <n v="51.831200000000003"/>
  </r>
  <r>
    <n v="3126"/>
    <s v="CA-2015-121720"/>
    <x v="832"/>
    <d v="2015-06-12T00:00:00"/>
    <s v="First Class"/>
    <x v="531"/>
    <x v="531"/>
    <s v="Corporate"/>
    <s v="United States"/>
    <s v="Lakeland"/>
    <s v="Florida"/>
    <n v="33801"/>
    <s v="South"/>
    <x v="718"/>
    <s v="Office Supplies"/>
    <s v="Storage"/>
    <x v="717"/>
    <x v="2480"/>
    <n v="4"/>
    <n v="0.2"/>
    <n v="21.142800000000001"/>
  </r>
  <r>
    <n v="3127"/>
    <s v="CA-2017-149895"/>
    <x v="565"/>
    <d v="2017-09-12T00:00:00"/>
    <s v="Standard Class"/>
    <x v="686"/>
    <x v="686"/>
    <s v="Consumer"/>
    <s v="United States"/>
    <s v="Philadelphia"/>
    <s v="Pennsylvania"/>
    <n v="19134"/>
    <s v="East"/>
    <x v="883"/>
    <s v="Technology"/>
    <s v="Phones"/>
    <x v="1480"/>
    <x v="2481"/>
    <n v="2"/>
    <n v="0.4"/>
    <n v="-47.396799999999999"/>
  </r>
  <r>
    <n v="3128"/>
    <s v="CA-2017-147564"/>
    <x v="280"/>
    <d v="2017-10-06T00:00:00"/>
    <s v="Standard Class"/>
    <x v="669"/>
    <x v="669"/>
    <s v="Consumer"/>
    <s v="United States"/>
    <s v="New York City"/>
    <s v="New York"/>
    <n v="10011"/>
    <s v="East"/>
    <x v="1493"/>
    <s v="Office Supplies"/>
    <s v="Paper"/>
    <x v="1481"/>
    <x v="335"/>
    <n v="4"/>
    <n v="0"/>
    <n v="23.086400000000001"/>
  </r>
  <r>
    <n v="3129"/>
    <s v="CA-2014-136399"/>
    <x v="757"/>
    <d v="2014-12-17T00:00:00"/>
    <s v="First Class"/>
    <x v="385"/>
    <x v="385"/>
    <s v="Home Office"/>
    <s v="United States"/>
    <s v="Los Angeles"/>
    <s v="California"/>
    <n v="90049"/>
    <s v="West"/>
    <x v="642"/>
    <s v="Furniture"/>
    <s v="Furnishings"/>
    <x v="642"/>
    <x v="785"/>
    <n v="2"/>
    <n v="0"/>
    <n v="14.671799999999999"/>
  </r>
  <r>
    <n v="3130"/>
    <s v="CA-2014-136399"/>
    <x v="757"/>
    <d v="2014-12-17T00:00:00"/>
    <s v="First Class"/>
    <x v="385"/>
    <x v="385"/>
    <s v="Home Office"/>
    <s v="United States"/>
    <s v="Los Angeles"/>
    <s v="California"/>
    <n v="90049"/>
    <s v="West"/>
    <x v="291"/>
    <s v="Furniture"/>
    <s v="Chairs"/>
    <x v="291"/>
    <x v="472"/>
    <n v="2"/>
    <n v="0.2"/>
    <n v="18.117599999999999"/>
  </r>
  <r>
    <n v="3131"/>
    <s v="CA-2014-136399"/>
    <x v="757"/>
    <d v="2014-12-17T00:00:00"/>
    <s v="First Class"/>
    <x v="385"/>
    <x v="385"/>
    <s v="Home Office"/>
    <s v="United States"/>
    <s v="Los Angeles"/>
    <s v="California"/>
    <n v="90049"/>
    <s v="West"/>
    <x v="552"/>
    <s v="Technology"/>
    <s v="Accessories"/>
    <x v="551"/>
    <x v="2482"/>
    <n v="5"/>
    <n v="0"/>
    <n v="39.5"/>
  </r>
  <r>
    <n v="3132"/>
    <s v="CA-2014-136399"/>
    <x v="757"/>
    <d v="2014-12-17T00:00:00"/>
    <s v="First Class"/>
    <x v="385"/>
    <x v="385"/>
    <s v="Home Office"/>
    <s v="United States"/>
    <s v="Los Angeles"/>
    <s v="California"/>
    <n v="90049"/>
    <s v="West"/>
    <x v="34"/>
    <s v="Technology"/>
    <s v="Phones"/>
    <x v="34"/>
    <x v="2483"/>
    <n v="4"/>
    <n v="0.2"/>
    <n v="70.556399999999996"/>
  </r>
  <r>
    <n v="3133"/>
    <s v="CA-2014-107916"/>
    <x v="829"/>
    <d v="2014-08-26T00:00:00"/>
    <s v="First Class"/>
    <x v="687"/>
    <x v="687"/>
    <s v="Corporate"/>
    <s v="United States"/>
    <s v="Oceanside"/>
    <s v="New York"/>
    <n v="11572"/>
    <s v="East"/>
    <x v="1494"/>
    <s v="Furniture"/>
    <s v="Furnishings"/>
    <x v="1482"/>
    <x v="2484"/>
    <n v="2"/>
    <n v="0"/>
    <n v="6.3743999999999996"/>
  </r>
  <r>
    <n v="3134"/>
    <s v="CA-2014-107916"/>
    <x v="829"/>
    <d v="2014-08-26T00:00:00"/>
    <s v="First Class"/>
    <x v="687"/>
    <x v="687"/>
    <s v="Corporate"/>
    <s v="United States"/>
    <s v="Oceanside"/>
    <s v="New York"/>
    <n v="11572"/>
    <s v="East"/>
    <x v="1085"/>
    <s v="Office Supplies"/>
    <s v="Binders"/>
    <x v="1075"/>
    <x v="2485"/>
    <n v="3"/>
    <n v="0.2"/>
    <n v="4.4352"/>
  </r>
  <r>
    <n v="3135"/>
    <s v="CA-2017-164168"/>
    <x v="105"/>
    <d v="2017-11-18T00:00:00"/>
    <s v="Standard Class"/>
    <x v="60"/>
    <x v="60"/>
    <s v="Home Office"/>
    <s v="United States"/>
    <s v="Dallas"/>
    <s v="Texas"/>
    <n v="75081"/>
    <s v="Central"/>
    <x v="997"/>
    <s v="Office Supplies"/>
    <s v="Binders"/>
    <x v="989"/>
    <x v="2433"/>
    <n v="5"/>
    <n v="0.8"/>
    <n v="-45.84"/>
  </r>
  <r>
    <n v="3136"/>
    <s v="CA-2017-164168"/>
    <x v="105"/>
    <d v="2017-11-18T00:00:00"/>
    <s v="Standard Class"/>
    <x v="60"/>
    <x v="60"/>
    <s v="Home Office"/>
    <s v="United States"/>
    <s v="Dallas"/>
    <s v="Texas"/>
    <n v="75081"/>
    <s v="Central"/>
    <x v="571"/>
    <s v="Office Supplies"/>
    <s v="Storage"/>
    <x v="571"/>
    <x v="2486"/>
    <n v="3"/>
    <n v="0.2"/>
    <n v="-15.590400000000001"/>
  </r>
  <r>
    <n v="3137"/>
    <s v="CA-2017-164168"/>
    <x v="105"/>
    <d v="2017-11-18T00:00:00"/>
    <s v="Standard Class"/>
    <x v="60"/>
    <x v="60"/>
    <s v="Home Office"/>
    <s v="United States"/>
    <s v="Dallas"/>
    <s v="Texas"/>
    <n v="75081"/>
    <s v="Central"/>
    <x v="1495"/>
    <s v="Technology"/>
    <s v="Phones"/>
    <x v="1483"/>
    <x v="2487"/>
    <n v="1"/>
    <n v="0.2"/>
    <n v="8.4990000000000006"/>
  </r>
  <r>
    <n v="3138"/>
    <s v="CA-2017-164168"/>
    <x v="105"/>
    <d v="2017-11-18T00:00:00"/>
    <s v="Standard Class"/>
    <x v="60"/>
    <x v="60"/>
    <s v="Home Office"/>
    <s v="United States"/>
    <s v="Dallas"/>
    <s v="Texas"/>
    <n v="75081"/>
    <s v="Central"/>
    <x v="588"/>
    <s v="Office Supplies"/>
    <s v="Envelopes"/>
    <x v="588"/>
    <x v="2059"/>
    <n v="2"/>
    <n v="0.2"/>
    <n v="4.4311999999999996"/>
  </r>
  <r>
    <n v="3139"/>
    <s v="CA-2017-164168"/>
    <x v="105"/>
    <d v="2017-11-18T00:00:00"/>
    <s v="Standard Class"/>
    <x v="60"/>
    <x v="60"/>
    <s v="Home Office"/>
    <s v="United States"/>
    <s v="Dallas"/>
    <s v="Texas"/>
    <n v="75081"/>
    <s v="Central"/>
    <x v="1130"/>
    <s v="Technology"/>
    <s v="Accessories"/>
    <x v="1118"/>
    <x v="2488"/>
    <n v="2"/>
    <n v="0.2"/>
    <n v="-0.55979999999999996"/>
  </r>
  <r>
    <n v="3140"/>
    <s v="CA-2017-164168"/>
    <x v="105"/>
    <d v="2017-11-18T00:00:00"/>
    <s v="Standard Class"/>
    <x v="60"/>
    <x v="60"/>
    <s v="Home Office"/>
    <s v="United States"/>
    <s v="Dallas"/>
    <s v="Texas"/>
    <n v="75081"/>
    <s v="Central"/>
    <x v="285"/>
    <s v="Furniture"/>
    <s v="Furnishings"/>
    <x v="285"/>
    <x v="2489"/>
    <n v="3"/>
    <n v="0.6"/>
    <n v="-17.7072"/>
  </r>
  <r>
    <n v="3141"/>
    <s v="CA-2015-112557"/>
    <x v="334"/>
    <d v="2015-04-28T00:00:00"/>
    <s v="First Class"/>
    <x v="139"/>
    <x v="139"/>
    <s v="Consumer"/>
    <s v="United States"/>
    <s v="New York City"/>
    <s v="New York"/>
    <n v="10035"/>
    <s v="East"/>
    <x v="14"/>
    <s v="Office Supplies"/>
    <s v="Appliances"/>
    <x v="14"/>
    <x v="2490"/>
    <n v="3"/>
    <n v="0"/>
    <n v="90.8292"/>
  </r>
  <r>
    <n v="3142"/>
    <s v="US-2014-122959"/>
    <x v="432"/>
    <d v="2014-12-12T00:00:00"/>
    <s v="Same Day"/>
    <x v="388"/>
    <x v="388"/>
    <s v="Corporate"/>
    <s v="United States"/>
    <s v="San Antonio"/>
    <s v="Texas"/>
    <n v="78207"/>
    <s v="Central"/>
    <x v="115"/>
    <s v="Office Supplies"/>
    <s v="Binders"/>
    <x v="115"/>
    <x v="2491"/>
    <n v="2"/>
    <n v="0.8"/>
    <n v="-336.62720000000002"/>
  </r>
  <r>
    <n v="3143"/>
    <s v="CA-2017-162572"/>
    <x v="145"/>
    <d v="2017-09-27T00:00:00"/>
    <s v="Second Class"/>
    <x v="181"/>
    <x v="181"/>
    <s v="Consumer"/>
    <s v="United States"/>
    <s v="Cincinnati"/>
    <s v="Ohio"/>
    <n v="45231"/>
    <s v="East"/>
    <x v="246"/>
    <s v="Technology"/>
    <s v="Accessories"/>
    <x v="247"/>
    <x v="664"/>
    <n v="5"/>
    <n v="0.2"/>
    <n v="35.988"/>
  </r>
  <r>
    <n v="3144"/>
    <s v="CA-2017-162572"/>
    <x v="145"/>
    <d v="2017-09-27T00:00:00"/>
    <s v="Second Class"/>
    <x v="181"/>
    <x v="181"/>
    <s v="Consumer"/>
    <s v="United States"/>
    <s v="Cincinnati"/>
    <s v="Ohio"/>
    <n v="45231"/>
    <s v="East"/>
    <x v="147"/>
    <s v="Office Supplies"/>
    <s v="Art"/>
    <x v="148"/>
    <x v="2492"/>
    <n v="6"/>
    <n v="0.2"/>
    <n v="0.92820000000000003"/>
  </r>
  <r>
    <n v="3145"/>
    <s v="US-2016-148110"/>
    <x v="64"/>
    <d v="2016-09-11T00:00:00"/>
    <s v="Standard Class"/>
    <x v="255"/>
    <x v="255"/>
    <s v="Corporate"/>
    <s v="United States"/>
    <s v="Austin"/>
    <s v="Texas"/>
    <n v="78745"/>
    <s v="Central"/>
    <x v="474"/>
    <s v="Furniture"/>
    <s v="Chairs"/>
    <x v="475"/>
    <x v="2493"/>
    <n v="7"/>
    <n v="0.3"/>
    <n v="-24.843"/>
  </r>
  <r>
    <n v="3146"/>
    <s v="CA-2017-131828"/>
    <x v="512"/>
    <d v="2017-02-13T00:00:00"/>
    <s v="Second Class"/>
    <x v="688"/>
    <x v="688"/>
    <s v="Corporate"/>
    <s v="United States"/>
    <s v="Seattle"/>
    <s v="Washington"/>
    <n v="98105"/>
    <s v="West"/>
    <x v="1496"/>
    <s v="Furniture"/>
    <s v="Chairs"/>
    <x v="1484"/>
    <x v="2494"/>
    <n v="4"/>
    <n v="0.2"/>
    <n v="108.3528"/>
  </r>
  <r>
    <n v="3147"/>
    <s v="CA-2017-131828"/>
    <x v="512"/>
    <d v="2017-02-13T00:00:00"/>
    <s v="Second Class"/>
    <x v="688"/>
    <x v="688"/>
    <s v="Corporate"/>
    <s v="United States"/>
    <s v="Seattle"/>
    <s v="Washington"/>
    <n v="98105"/>
    <s v="West"/>
    <x v="687"/>
    <s v="Technology"/>
    <s v="Phones"/>
    <x v="687"/>
    <x v="2495"/>
    <n v="3"/>
    <n v="0.2"/>
    <n v="7.7679"/>
  </r>
  <r>
    <n v="3148"/>
    <s v="CA-2014-109218"/>
    <x v="479"/>
    <d v="2014-07-03T00:00:00"/>
    <s v="Second Class"/>
    <x v="255"/>
    <x v="255"/>
    <s v="Corporate"/>
    <s v="United States"/>
    <s v="Los Angeles"/>
    <s v="California"/>
    <n v="90004"/>
    <s v="West"/>
    <x v="313"/>
    <s v="Office Supplies"/>
    <s v="Art"/>
    <x v="313"/>
    <x v="56"/>
    <n v="5"/>
    <n v="0"/>
    <n v="10.368"/>
  </r>
  <r>
    <n v="3149"/>
    <s v="CA-2016-120558"/>
    <x v="843"/>
    <d v="2016-06-10T00:00:00"/>
    <s v="First Class"/>
    <x v="279"/>
    <x v="279"/>
    <s v="Home Office"/>
    <s v="United States"/>
    <s v="New York City"/>
    <s v="New York"/>
    <n v="10035"/>
    <s v="East"/>
    <x v="490"/>
    <s v="Office Supplies"/>
    <s v="Paper"/>
    <x v="490"/>
    <x v="56"/>
    <n v="5"/>
    <n v="0"/>
    <n v="15.552"/>
  </r>
  <r>
    <n v="3150"/>
    <s v="US-2014-109036"/>
    <x v="414"/>
    <d v="2014-12-25T00:00:00"/>
    <s v="Standard Class"/>
    <x v="168"/>
    <x v="168"/>
    <s v="Consumer"/>
    <s v="United States"/>
    <s v="Seattle"/>
    <s v="Washington"/>
    <n v="98103"/>
    <s v="West"/>
    <x v="254"/>
    <s v="Office Supplies"/>
    <s v="Labels"/>
    <x v="255"/>
    <x v="2496"/>
    <n v="3"/>
    <n v="0"/>
    <n v="14.904"/>
  </r>
  <r>
    <n v="3151"/>
    <s v="CA-2015-147830"/>
    <x v="83"/>
    <d v="2015-12-18T00:00:00"/>
    <s v="First Class"/>
    <x v="173"/>
    <x v="173"/>
    <s v="Consumer"/>
    <s v="United States"/>
    <s v="Newark"/>
    <s v="Ohio"/>
    <n v="43055"/>
    <s v="East"/>
    <x v="695"/>
    <s v="Technology"/>
    <s v="Accessories"/>
    <x v="1062"/>
    <x v="2497"/>
    <n v="6"/>
    <n v="0.2"/>
    <n v="607.60799999999995"/>
  </r>
  <r>
    <n v="3152"/>
    <s v="CA-2015-147830"/>
    <x v="83"/>
    <d v="2015-12-18T00:00:00"/>
    <s v="First Class"/>
    <x v="173"/>
    <x v="173"/>
    <s v="Consumer"/>
    <s v="United States"/>
    <s v="Newark"/>
    <s v="Ohio"/>
    <n v="43055"/>
    <s v="East"/>
    <x v="1497"/>
    <s v="Technology"/>
    <s v="Machines"/>
    <x v="1485"/>
    <x v="2498"/>
    <n v="2"/>
    <n v="0.7"/>
    <n v="-2639.9911999999999"/>
  </r>
  <r>
    <n v="3153"/>
    <s v="CA-2015-147830"/>
    <x v="83"/>
    <d v="2015-12-18T00:00:00"/>
    <s v="First Class"/>
    <x v="173"/>
    <x v="173"/>
    <s v="Consumer"/>
    <s v="United States"/>
    <s v="Newark"/>
    <s v="Ohio"/>
    <n v="43055"/>
    <s v="East"/>
    <x v="1495"/>
    <s v="Technology"/>
    <s v="Phones"/>
    <x v="1483"/>
    <x v="2499"/>
    <n v="2"/>
    <n v="0.4"/>
    <n v="-16.998000000000001"/>
  </r>
  <r>
    <n v="3154"/>
    <s v="CA-2015-147830"/>
    <x v="83"/>
    <d v="2015-12-18T00:00:00"/>
    <s v="First Class"/>
    <x v="173"/>
    <x v="173"/>
    <s v="Consumer"/>
    <s v="United States"/>
    <s v="Newark"/>
    <s v="Ohio"/>
    <n v="43055"/>
    <s v="East"/>
    <x v="267"/>
    <s v="Furniture"/>
    <s v="Furnishings"/>
    <x v="267"/>
    <x v="2500"/>
    <n v="7"/>
    <n v="0.2"/>
    <n v="69.001800000000003"/>
  </r>
  <r>
    <n v="3155"/>
    <s v="CA-2017-150497"/>
    <x v="228"/>
    <d v="2017-07-24T00:00:00"/>
    <s v="Standard Class"/>
    <x v="416"/>
    <x v="416"/>
    <s v="Corporate"/>
    <s v="United States"/>
    <s v="Maple Grove"/>
    <s v="Minnesota"/>
    <n v="55369"/>
    <s v="Central"/>
    <x v="1498"/>
    <s v="Office Supplies"/>
    <s v="Binders"/>
    <x v="1486"/>
    <x v="2501"/>
    <n v="2"/>
    <n v="0"/>
    <n v="331.19099999999997"/>
  </r>
  <r>
    <n v="3156"/>
    <s v="CA-2014-128986"/>
    <x v="93"/>
    <d v="2014-08-05T00:00:00"/>
    <s v="Second Class"/>
    <x v="689"/>
    <x v="689"/>
    <s v="Home Office"/>
    <s v="United States"/>
    <s v="Glendale"/>
    <s v="Arizona"/>
    <n v="85301"/>
    <s v="West"/>
    <x v="968"/>
    <s v="Office Supplies"/>
    <s v="Paper"/>
    <x v="961"/>
    <x v="2502"/>
    <n v="3"/>
    <n v="0.2"/>
    <n v="33.721200000000003"/>
  </r>
  <r>
    <n v="3157"/>
    <s v="CA-2015-139584"/>
    <x v="252"/>
    <d v="2015-08-28T00:00:00"/>
    <s v="Standard Class"/>
    <x v="613"/>
    <x v="613"/>
    <s v="Corporate"/>
    <s v="United States"/>
    <s v="New York City"/>
    <s v="New York"/>
    <n v="10009"/>
    <s v="East"/>
    <x v="10"/>
    <s v="Furniture"/>
    <s v="Tables"/>
    <x v="10"/>
    <x v="428"/>
    <n v="2"/>
    <n v="0.4"/>
    <n v="-75.830399999999997"/>
  </r>
  <r>
    <n v="3158"/>
    <s v="CA-2015-139584"/>
    <x v="252"/>
    <d v="2015-08-28T00:00:00"/>
    <s v="Standard Class"/>
    <x v="613"/>
    <x v="613"/>
    <s v="Corporate"/>
    <s v="United States"/>
    <s v="New York City"/>
    <s v="New York"/>
    <n v="10009"/>
    <s v="East"/>
    <x v="197"/>
    <s v="Technology"/>
    <s v="Accessories"/>
    <x v="198"/>
    <x v="1766"/>
    <n v="2"/>
    <n v="0"/>
    <n v="11.7"/>
  </r>
  <r>
    <n v="3159"/>
    <s v="US-2016-162677"/>
    <x v="253"/>
    <d v="2016-03-27T00:00:00"/>
    <s v="First Class"/>
    <x v="203"/>
    <x v="203"/>
    <s v="Consumer"/>
    <s v="United States"/>
    <s v="Jacksonville"/>
    <s v="North Carolina"/>
    <n v="28540"/>
    <s v="South"/>
    <x v="1036"/>
    <s v="Office Supplies"/>
    <s v="Storage"/>
    <x v="1026"/>
    <x v="2503"/>
    <n v="5"/>
    <n v="0.2"/>
    <n v="5.9184999999999999"/>
  </r>
  <r>
    <n v="3160"/>
    <s v="US-2016-162677"/>
    <x v="253"/>
    <d v="2016-03-27T00:00:00"/>
    <s v="First Class"/>
    <x v="203"/>
    <x v="203"/>
    <s v="Consumer"/>
    <s v="United States"/>
    <s v="Jacksonville"/>
    <s v="North Carolina"/>
    <n v="28540"/>
    <s v="South"/>
    <x v="959"/>
    <s v="Technology"/>
    <s v="Accessories"/>
    <x v="952"/>
    <x v="2435"/>
    <n v="3"/>
    <n v="0.2"/>
    <n v="-17.996400000000001"/>
  </r>
  <r>
    <n v="3161"/>
    <s v="US-2014-150924"/>
    <x v="171"/>
    <d v="2014-09-16T00:00:00"/>
    <s v="Second Class"/>
    <x v="690"/>
    <x v="690"/>
    <s v="Consumer"/>
    <s v="United States"/>
    <s v="Houston"/>
    <s v="Texas"/>
    <n v="77070"/>
    <s v="Central"/>
    <x v="1499"/>
    <s v="Office Supplies"/>
    <s v="Binders"/>
    <x v="1487"/>
    <x v="2504"/>
    <n v="5"/>
    <n v="0.8"/>
    <n v="-8.0289999999999999"/>
  </r>
  <r>
    <n v="3162"/>
    <s v="CA-2014-153969"/>
    <x v="158"/>
    <d v="2014-09-25T00:00:00"/>
    <s v="Standard Class"/>
    <x v="520"/>
    <x v="520"/>
    <s v="Consumer"/>
    <s v="United States"/>
    <s v="San Francisco"/>
    <s v="California"/>
    <n v="94109"/>
    <s v="West"/>
    <x v="837"/>
    <s v="Office Supplies"/>
    <s v="Envelopes"/>
    <x v="153"/>
    <x v="2505"/>
    <n v="2"/>
    <n v="0"/>
    <n v="7.3132000000000001"/>
  </r>
  <r>
    <n v="3163"/>
    <s v="CA-2014-153969"/>
    <x v="158"/>
    <d v="2014-09-25T00:00:00"/>
    <s v="Standard Class"/>
    <x v="520"/>
    <x v="520"/>
    <s v="Consumer"/>
    <s v="United States"/>
    <s v="San Francisco"/>
    <s v="California"/>
    <n v="94109"/>
    <s v="West"/>
    <x v="1358"/>
    <s v="Office Supplies"/>
    <s v="Envelopes"/>
    <x v="1344"/>
    <x v="2506"/>
    <n v="5"/>
    <n v="0"/>
    <n v="36.8245"/>
  </r>
  <r>
    <n v="3164"/>
    <s v="CA-2014-153969"/>
    <x v="158"/>
    <d v="2014-09-25T00:00:00"/>
    <s v="Standard Class"/>
    <x v="520"/>
    <x v="520"/>
    <s v="Consumer"/>
    <s v="United States"/>
    <s v="San Francisco"/>
    <s v="California"/>
    <n v="94109"/>
    <s v="West"/>
    <x v="1500"/>
    <s v="Office Supplies"/>
    <s v="Art"/>
    <x v="1488"/>
    <x v="423"/>
    <n v="3"/>
    <n v="0"/>
    <n v="15.475199999999999"/>
  </r>
  <r>
    <n v="3165"/>
    <s v="CA-2014-153969"/>
    <x v="158"/>
    <d v="2014-09-25T00:00:00"/>
    <s v="Standard Class"/>
    <x v="520"/>
    <x v="520"/>
    <s v="Consumer"/>
    <s v="United States"/>
    <s v="San Francisco"/>
    <s v="California"/>
    <n v="94109"/>
    <s v="West"/>
    <x v="1450"/>
    <s v="Office Supplies"/>
    <s v="Paper"/>
    <x v="1437"/>
    <x v="1782"/>
    <n v="9"/>
    <n v="0"/>
    <n v="17.334"/>
  </r>
  <r>
    <n v="3166"/>
    <s v="CA-2014-153969"/>
    <x v="158"/>
    <d v="2014-09-25T00:00:00"/>
    <s v="Standard Class"/>
    <x v="520"/>
    <x v="520"/>
    <s v="Consumer"/>
    <s v="United States"/>
    <s v="San Francisco"/>
    <s v="California"/>
    <n v="94109"/>
    <s v="West"/>
    <x v="1501"/>
    <s v="Technology"/>
    <s v="Phones"/>
    <x v="1489"/>
    <x v="2507"/>
    <n v="2"/>
    <n v="0.2"/>
    <n v="23.9984"/>
  </r>
  <r>
    <n v="3167"/>
    <s v="CA-2014-153969"/>
    <x v="158"/>
    <d v="2014-09-25T00:00:00"/>
    <s v="Standard Class"/>
    <x v="520"/>
    <x v="520"/>
    <s v="Consumer"/>
    <s v="United States"/>
    <s v="San Francisco"/>
    <s v="California"/>
    <n v="94109"/>
    <s v="West"/>
    <x v="1408"/>
    <s v="Office Supplies"/>
    <s v="Paper"/>
    <x v="1395"/>
    <x v="2508"/>
    <n v="3"/>
    <n v="0"/>
    <n v="9.4815000000000005"/>
  </r>
  <r>
    <n v="3168"/>
    <s v="CA-2016-146682"/>
    <x v="517"/>
    <d v="2016-10-31T00:00:00"/>
    <s v="First Class"/>
    <x v="147"/>
    <x v="147"/>
    <s v="Consumer"/>
    <s v="United States"/>
    <s v="Lansing"/>
    <s v="Michigan"/>
    <n v="48911"/>
    <s v="Central"/>
    <x v="278"/>
    <s v="Furniture"/>
    <s v="Furnishings"/>
    <x v="278"/>
    <x v="2509"/>
    <n v="5"/>
    <n v="0"/>
    <n v="32.159999999999997"/>
  </r>
  <r>
    <n v="3169"/>
    <s v="CA-2016-138695"/>
    <x v="316"/>
    <d v="2016-06-03T00:00:00"/>
    <s v="Standard Class"/>
    <x v="169"/>
    <x v="169"/>
    <s v="Corporate"/>
    <s v="United States"/>
    <s v="Tallahassee"/>
    <s v="Florida"/>
    <n v="32303"/>
    <s v="South"/>
    <x v="1225"/>
    <s v="Furniture"/>
    <s v="Chairs"/>
    <x v="1209"/>
    <x v="2510"/>
    <n v="8"/>
    <n v="0.2"/>
    <n v="-24.391999999999999"/>
  </r>
  <r>
    <n v="3170"/>
    <s v="CA-2016-138695"/>
    <x v="316"/>
    <d v="2016-06-03T00:00:00"/>
    <s v="Standard Class"/>
    <x v="169"/>
    <x v="169"/>
    <s v="Corporate"/>
    <s v="United States"/>
    <s v="Tallahassee"/>
    <s v="Florida"/>
    <n v="32303"/>
    <s v="South"/>
    <x v="457"/>
    <s v="Office Supplies"/>
    <s v="Paper"/>
    <x v="458"/>
    <x v="2511"/>
    <n v="13"/>
    <n v="0.2"/>
    <n v="19.434999999999999"/>
  </r>
  <r>
    <n v="3171"/>
    <s v="CA-2017-107461"/>
    <x v="202"/>
    <d v="2017-12-26T00:00:00"/>
    <s v="Second Class"/>
    <x v="7"/>
    <x v="7"/>
    <s v="Consumer"/>
    <s v="United States"/>
    <s v="Columbia"/>
    <s v="South Carolina"/>
    <n v="29203"/>
    <s v="South"/>
    <x v="1406"/>
    <s v="Office Supplies"/>
    <s v="Binders"/>
    <x v="1393"/>
    <x v="1680"/>
    <n v="6"/>
    <n v="0"/>
    <n v="11.223599999999999"/>
  </r>
  <r>
    <n v="3172"/>
    <s v="US-2016-133879"/>
    <x v="844"/>
    <d v="2016-03-28T00:00:00"/>
    <s v="Standard Class"/>
    <x v="446"/>
    <x v="446"/>
    <s v="Consumer"/>
    <s v="United States"/>
    <s v="Chicago"/>
    <s v="Illinois"/>
    <n v="60623"/>
    <s v="Central"/>
    <x v="741"/>
    <s v="Office Supplies"/>
    <s v="Binders"/>
    <x v="739"/>
    <x v="754"/>
    <n v="2"/>
    <n v="0.8"/>
    <n v="-4.7519999999999998"/>
  </r>
  <r>
    <n v="3173"/>
    <s v="US-2016-133879"/>
    <x v="844"/>
    <d v="2016-03-28T00:00:00"/>
    <s v="Standard Class"/>
    <x v="446"/>
    <x v="446"/>
    <s v="Consumer"/>
    <s v="United States"/>
    <s v="Chicago"/>
    <s v="Illinois"/>
    <n v="60623"/>
    <s v="Central"/>
    <x v="662"/>
    <s v="Furniture"/>
    <s v="Chairs"/>
    <x v="662"/>
    <x v="2512"/>
    <n v="5"/>
    <n v="0.3"/>
    <n v="0"/>
  </r>
  <r>
    <n v="3174"/>
    <s v="US-2016-133879"/>
    <x v="844"/>
    <d v="2016-03-28T00:00:00"/>
    <s v="Standard Class"/>
    <x v="446"/>
    <x v="446"/>
    <s v="Consumer"/>
    <s v="United States"/>
    <s v="Chicago"/>
    <s v="Illinois"/>
    <n v="60623"/>
    <s v="Central"/>
    <x v="1260"/>
    <s v="Office Supplies"/>
    <s v="Art"/>
    <x v="1244"/>
    <x v="2513"/>
    <n v="3"/>
    <n v="0.2"/>
    <n v="1.5065999999999999"/>
  </r>
  <r>
    <n v="3175"/>
    <s v="CA-2017-157483"/>
    <x v="343"/>
    <d v="2017-11-18T00:00:00"/>
    <s v="Standard Class"/>
    <x v="212"/>
    <x v="212"/>
    <s v="Consumer"/>
    <s v="United States"/>
    <s v="Detroit"/>
    <s v="Michigan"/>
    <n v="48227"/>
    <s v="Central"/>
    <x v="1502"/>
    <s v="Office Supplies"/>
    <s v="Art"/>
    <x v="1490"/>
    <x v="2514"/>
    <n v="7"/>
    <n v="0"/>
    <n v="50.9208"/>
  </r>
  <r>
    <n v="3176"/>
    <s v="US-2017-132059"/>
    <x v="397"/>
    <d v="2017-09-29T00:00:00"/>
    <s v="Standard Class"/>
    <x v="275"/>
    <x v="275"/>
    <s v="Consumer"/>
    <s v="United States"/>
    <s v="Fort Collins"/>
    <s v="Colorado"/>
    <n v="80525"/>
    <s v="West"/>
    <x v="789"/>
    <s v="Furniture"/>
    <s v="Bookcases"/>
    <x v="787"/>
    <x v="2515"/>
    <n v="2"/>
    <n v="0.7"/>
    <n v="-240.78399999999999"/>
  </r>
  <r>
    <n v="3177"/>
    <s v="US-2017-132059"/>
    <x v="397"/>
    <d v="2017-09-29T00:00:00"/>
    <s v="Standard Class"/>
    <x v="275"/>
    <x v="275"/>
    <s v="Consumer"/>
    <s v="United States"/>
    <s v="Fort Collins"/>
    <s v="Colorado"/>
    <n v="80525"/>
    <s v="West"/>
    <x v="1048"/>
    <s v="Technology"/>
    <s v="Accessories"/>
    <x v="1037"/>
    <x v="730"/>
    <n v="2"/>
    <n v="0.2"/>
    <n v="0.5998"/>
  </r>
  <r>
    <n v="3178"/>
    <s v="CA-2017-122280"/>
    <x v="18"/>
    <d v="2017-09-10T00:00:00"/>
    <s v="Same Day"/>
    <x v="129"/>
    <x v="129"/>
    <s v="Consumer"/>
    <s v="United States"/>
    <s v="New York City"/>
    <s v="New York"/>
    <n v="10024"/>
    <s v="East"/>
    <x v="945"/>
    <s v="Office Supplies"/>
    <s v="Paper"/>
    <x v="938"/>
    <x v="2516"/>
    <n v="2"/>
    <n v="0"/>
    <n v="9.0047999999999995"/>
  </r>
  <r>
    <n v="3179"/>
    <s v="CA-2017-105235"/>
    <x v="256"/>
    <d v="2017-12-11T00:00:00"/>
    <s v="Standard Class"/>
    <x v="416"/>
    <x v="416"/>
    <s v="Corporate"/>
    <s v="United States"/>
    <s v="New York City"/>
    <s v="New York"/>
    <n v="10011"/>
    <s v="East"/>
    <x v="5"/>
    <s v="Furniture"/>
    <s v="Furnishings"/>
    <x v="5"/>
    <x v="167"/>
    <n v="3"/>
    <n v="0"/>
    <n v="6.0726000000000004"/>
  </r>
  <r>
    <n v="3180"/>
    <s v="CA-2017-105235"/>
    <x v="256"/>
    <d v="2017-12-11T00:00:00"/>
    <s v="Standard Class"/>
    <x v="416"/>
    <x v="416"/>
    <s v="Corporate"/>
    <s v="United States"/>
    <s v="New York City"/>
    <s v="New York"/>
    <n v="10011"/>
    <s v="East"/>
    <x v="138"/>
    <s v="Furniture"/>
    <s v="Furnishings"/>
    <x v="139"/>
    <x v="2517"/>
    <n v="2"/>
    <n v="0"/>
    <n v="18.190799999999999"/>
  </r>
  <r>
    <n v="3181"/>
    <s v="CA-2017-105235"/>
    <x v="256"/>
    <d v="2017-12-11T00:00:00"/>
    <s v="Standard Class"/>
    <x v="416"/>
    <x v="416"/>
    <s v="Corporate"/>
    <s v="United States"/>
    <s v="New York City"/>
    <s v="New York"/>
    <n v="10011"/>
    <s v="East"/>
    <x v="473"/>
    <s v="Office Supplies"/>
    <s v="Appliances"/>
    <x v="474"/>
    <x v="2518"/>
    <n v="5"/>
    <n v="0"/>
    <n v="68.822999999999993"/>
  </r>
  <r>
    <n v="3182"/>
    <s v="CA-2017-152912"/>
    <x v="45"/>
    <d v="2017-11-12T00:00:00"/>
    <s v="Second Class"/>
    <x v="312"/>
    <x v="312"/>
    <s v="Corporate"/>
    <s v="United States"/>
    <s v="Columbia"/>
    <s v="Maryland"/>
    <n v="21044"/>
    <s v="East"/>
    <x v="544"/>
    <s v="Office Supplies"/>
    <s v="Binders"/>
    <x v="544"/>
    <x v="1313"/>
    <n v="2"/>
    <n v="0"/>
    <n v="4.4344000000000001"/>
  </r>
  <r>
    <n v="3183"/>
    <s v="CA-2017-152912"/>
    <x v="45"/>
    <d v="2017-11-12T00:00:00"/>
    <s v="Second Class"/>
    <x v="312"/>
    <x v="312"/>
    <s v="Corporate"/>
    <s v="United States"/>
    <s v="Columbia"/>
    <s v="Maryland"/>
    <n v="21044"/>
    <s v="East"/>
    <x v="717"/>
    <s v="Technology"/>
    <s v="Accessories"/>
    <x v="716"/>
    <x v="2519"/>
    <n v="3"/>
    <n v="0"/>
    <n v="355.44659999999999"/>
  </r>
  <r>
    <n v="3184"/>
    <s v="CA-2017-152912"/>
    <x v="45"/>
    <d v="2017-11-12T00:00:00"/>
    <s v="Second Class"/>
    <x v="312"/>
    <x v="312"/>
    <s v="Corporate"/>
    <s v="United States"/>
    <s v="Columbia"/>
    <s v="Maryland"/>
    <n v="21044"/>
    <s v="East"/>
    <x v="245"/>
    <s v="Office Supplies"/>
    <s v="Storage"/>
    <x v="246"/>
    <x v="2520"/>
    <n v="9"/>
    <n v="0"/>
    <n v="473.61059999999998"/>
  </r>
  <r>
    <n v="3185"/>
    <s v="CA-2017-152912"/>
    <x v="45"/>
    <d v="2017-11-12T00:00:00"/>
    <s v="Second Class"/>
    <x v="312"/>
    <x v="312"/>
    <s v="Corporate"/>
    <s v="United States"/>
    <s v="Columbia"/>
    <s v="Maryland"/>
    <n v="21044"/>
    <s v="East"/>
    <x v="245"/>
    <s v="Office Supplies"/>
    <s v="Storage"/>
    <x v="246"/>
    <x v="2521"/>
    <n v="3"/>
    <n v="0"/>
    <n v="157.87020000000001"/>
  </r>
  <r>
    <n v="3186"/>
    <s v="CA-2014-123498"/>
    <x v="845"/>
    <d v="2014-11-09T00:00:00"/>
    <s v="First Class"/>
    <x v="568"/>
    <x v="568"/>
    <s v="Corporate"/>
    <s v="United States"/>
    <s v="Houston"/>
    <s v="Texas"/>
    <n v="77041"/>
    <s v="Central"/>
    <x v="1311"/>
    <s v="Office Supplies"/>
    <s v="Binders"/>
    <x v="1297"/>
    <x v="2522"/>
    <n v="3"/>
    <n v="0.8"/>
    <n v="-44.278199999999998"/>
  </r>
  <r>
    <n v="3187"/>
    <s v="CA-2014-123498"/>
    <x v="845"/>
    <d v="2014-11-09T00:00:00"/>
    <s v="First Class"/>
    <x v="568"/>
    <x v="568"/>
    <s v="Corporate"/>
    <s v="United States"/>
    <s v="Houston"/>
    <s v="Texas"/>
    <n v="77041"/>
    <s v="Central"/>
    <x v="1503"/>
    <s v="Office Supplies"/>
    <s v="Envelopes"/>
    <x v="153"/>
    <x v="1339"/>
    <n v="3"/>
    <n v="0.2"/>
    <n v="26.9526"/>
  </r>
  <r>
    <n v="3188"/>
    <s v="CA-2017-159352"/>
    <x v="846"/>
    <d v="2017-03-17T00:00:00"/>
    <s v="Standard Class"/>
    <x v="10"/>
    <x v="10"/>
    <s v="Corporate"/>
    <s v="United States"/>
    <s v="Lowell"/>
    <s v="Massachusetts"/>
    <n v="1852"/>
    <s v="East"/>
    <x v="857"/>
    <s v="Technology"/>
    <s v="Phones"/>
    <x v="851"/>
    <x v="1546"/>
    <n v="7"/>
    <n v="0"/>
    <n v="32.1678"/>
  </r>
  <r>
    <n v="3189"/>
    <s v="US-2017-146416"/>
    <x v="179"/>
    <d v="2017-10-22T00:00:00"/>
    <s v="Second Class"/>
    <x v="68"/>
    <x v="68"/>
    <s v="Corporate"/>
    <s v="United States"/>
    <s v="Woodland"/>
    <s v="California"/>
    <n v="95695"/>
    <s v="West"/>
    <x v="1171"/>
    <s v="Office Supplies"/>
    <s v="Labels"/>
    <x v="1157"/>
    <x v="1398"/>
    <n v="1"/>
    <n v="0"/>
    <n v="1.8"/>
  </r>
  <r>
    <n v="3190"/>
    <s v="US-2017-146416"/>
    <x v="179"/>
    <d v="2017-10-22T00:00:00"/>
    <s v="Second Class"/>
    <x v="68"/>
    <x v="68"/>
    <s v="Corporate"/>
    <s v="United States"/>
    <s v="Woodland"/>
    <s v="California"/>
    <n v="95695"/>
    <s v="West"/>
    <x v="1504"/>
    <s v="Office Supplies"/>
    <s v="Binders"/>
    <x v="1491"/>
    <x v="2523"/>
    <n v="4"/>
    <n v="0.2"/>
    <n v="7.5864000000000003"/>
  </r>
  <r>
    <n v="3191"/>
    <s v="US-2015-163783"/>
    <x v="17"/>
    <d v="2016-01-01T00:00:00"/>
    <s v="Standard Class"/>
    <x v="660"/>
    <x v="660"/>
    <s v="Home Office"/>
    <s v="United States"/>
    <s v="Chicago"/>
    <s v="Illinois"/>
    <n v="60610"/>
    <s v="Central"/>
    <x v="1505"/>
    <s v="Office Supplies"/>
    <s v="Storage"/>
    <x v="1492"/>
    <x v="2485"/>
    <n v="3"/>
    <n v="0.2"/>
    <n v="-3.1680000000000001"/>
  </r>
  <r>
    <n v="3192"/>
    <s v="CA-2017-123981"/>
    <x v="280"/>
    <d v="2017-10-08T00:00:00"/>
    <s v="Standard Class"/>
    <x v="338"/>
    <x v="338"/>
    <s v="Corporate"/>
    <s v="United States"/>
    <s v="New York City"/>
    <s v="New York"/>
    <n v="10035"/>
    <s v="East"/>
    <x v="803"/>
    <s v="Technology"/>
    <s v="Phones"/>
    <x v="801"/>
    <x v="767"/>
    <n v="1"/>
    <n v="0"/>
    <n v="17.157399999999999"/>
  </r>
  <r>
    <n v="3193"/>
    <s v="CA-2017-158953"/>
    <x v="400"/>
    <d v="2017-06-08T00:00:00"/>
    <s v="Standard Class"/>
    <x v="614"/>
    <x v="614"/>
    <s v="Corporate"/>
    <s v="United States"/>
    <s v="Missouri City"/>
    <s v="Texas"/>
    <n v="77489"/>
    <s v="Central"/>
    <x v="248"/>
    <s v="Office Supplies"/>
    <s v="Binders"/>
    <x v="249"/>
    <x v="2524"/>
    <n v="7"/>
    <n v="0.8"/>
    <n v="-9.5549999999999997"/>
  </r>
  <r>
    <n v="3194"/>
    <s v="CA-2014-165428"/>
    <x v="416"/>
    <d v="2014-09-04T00:00:00"/>
    <s v="First Class"/>
    <x v="691"/>
    <x v="691"/>
    <s v="Consumer"/>
    <s v="United States"/>
    <s v="Houston"/>
    <s v="Texas"/>
    <n v="77036"/>
    <s v="Central"/>
    <x v="525"/>
    <s v="Office Supplies"/>
    <s v="Binders"/>
    <x v="525"/>
    <x v="581"/>
    <n v="3"/>
    <n v="0.8"/>
    <n v="-6.0191999999999997"/>
  </r>
  <r>
    <n v="3195"/>
    <s v="CA-2014-165428"/>
    <x v="416"/>
    <d v="2014-09-04T00:00:00"/>
    <s v="First Class"/>
    <x v="691"/>
    <x v="691"/>
    <s v="Consumer"/>
    <s v="United States"/>
    <s v="Houston"/>
    <s v="Texas"/>
    <n v="77036"/>
    <s v="Central"/>
    <x v="260"/>
    <s v="Office Supplies"/>
    <s v="Paper"/>
    <x v="260"/>
    <x v="276"/>
    <n v="6"/>
    <n v="0.2"/>
    <n v="10.8864"/>
  </r>
  <r>
    <n v="3196"/>
    <s v="CA-2016-169026"/>
    <x v="590"/>
    <d v="2016-08-13T00:00:00"/>
    <s v="Standard Class"/>
    <x v="475"/>
    <x v="475"/>
    <s v="Home Office"/>
    <s v="United States"/>
    <s v="Jackson"/>
    <s v="Mississippi"/>
    <n v="39212"/>
    <s v="South"/>
    <x v="1506"/>
    <s v="Office Supplies"/>
    <s v="Fasteners"/>
    <x v="1493"/>
    <x v="1005"/>
    <n v="3"/>
    <n v="0"/>
    <n v="0.2334"/>
  </r>
  <r>
    <n v="3197"/>
    <s v="CA-2017-109750"/>
    <x v="847"/>
    <d v="2017-07-28T00:00:00"/>
    <s v="Standard Class"/>
    <x v="92"/>
    <x v="92"/>
    <s v="Corporate"/>
    <s v="United States"/>
    <s v="New York City"/>
    <s v="New York"/>
    <n v="10009"/>
    <s v="East"/>
    <x v="312"/>
    <s v="Technology"/>
    <s v="Phones"/>
    <x v="312"/>
    <x v="2030"/>
    <n v="3"/>
    <n v="0"/>
    <n v="14.085900000000001"/>
  </r>
  <r>
    <n v="3198"/>
    <s v="CA-2015-149384"/>
    <x v="848"/>
    <d v="2015-07-10T00:00:00"/>
    <s v="Same Day"/>
    <x v="13"/>
    <x v="13"/>
    <s v="Consumer"/>
    <s v="United States"/>
    <s v="Tempe"/>
    <s v="Arizona"/>
    <n v="85281"/>
    <s v="West"/>
    <x v="1390"/>
    <s v="Office Supplies"/>
    <s v="Binders"/>
    <x v="1376"/>
    <x v="2525"/>
    <n v="3"/>
    <n v="0.7"/>
    <n v="-2.2440000000000002"/>
  </r>
  <r>
    <n v="3199"/>
    <s v="CA-2014-131527"/>
    <x v="588"/>
    <d v="2014-12-07T00:00:00"/>
    <s v="Standard Class"/>
    <x v="509"/>
    <x v="509"/>
    <s v="Consumer"/>
    <s v="United States"/>
    <s v="Jacksonville"/>
    <s v="North Carolina"/>
    <n v="28540"/>
    <s v="South"/>
    <x v="1507"/>
    <s v="Technology"/>
    <s v="Phones"/>
    <x v="1494"/>
    <x v="1651"/>
    <n v="4"/>
    <n v="0.2"/>
    <n v="9.5968"/>
  </r>
  <r>
    <n v="3200"/>
    <s v="CA-2017-164000"/>
    <x v="404"/>
    <d v="2017-12-22T00:00:00"/>
    <s v="Standard Class"/>
    <x v="692"/>
    <x v="692"/>
    <s v="Corporate"/>
    <s v="United States"/>
    <s v="Philadelphia"/>
    <s v="Pennsylvania"/>
    <n v="19134"/>
    <s v="East"/>
    <x v="1412"/>
    <s v="Office Supplies"/>
    <s v="Art"/>
    <x v="1399"/>
    <x v="2526"/>
    <n v="7"/>
    <n v="0.2"/>
    <n v="2.3380000000000001"/>
  </r>
  <r>
    <n v="3201"/>
    <s v="CA-2014-164224"/>
    <x v="598"/>
    <d v="2014-05-20T00:00:00"/>
    <s v="Second Class"/>
    <x v="74"/>
    <x v="74"/>
    <s v="Consumer"/>
    <s v="United States"/>
    <s v="Akron"/>
    <s v="Ohio"/>
    <n v="44312"/>
    <s v="East"/>
    <x v="1292"/>
    <s v="Furniture"/>
    <s v="Furnishings"/>
    <x v="1278"/>
    <x v="2527"/>
    <n v="3"/>
    <n v="0.2"/>
    <n v="3.7307999999999999"/>
  </r>
  <r>
    <n v="3202"/>
    <s v="CA-2014-164224"/>
    <x v="598"/>
    <d v="2014-05-20T00:00:00"/>
    <s v="Second Class"/>
    <x v="74"/>
    <x v="74"/>
    <s v="Consumer"/>
    <s v="United States"/>
    <s v="Akron"/>
    <s v="Ohio"/>
    <n v="44312"/>
    <s v="East"/>
    <x v="1050"/>
    <s v="Office Supplies"/>
    <s v="Paper"/>
    <x v="1039"/>
    <x v="795"/>
    <n v="4"/>
    <n v="0.2"/>
    <n v="5.7767999999999997"/>
  </r>
  <r>
    <n v="3203"/>
    <s v="CA-2014-158372"/>
    <x v="849"/>
    <d v="2014-11-16T00:00:00"/>
    <s v="Standard Class"/>
    <x v="76"/>
    <x v="76"/>
    <s v="Consumer"/>
    <s v="United States"/>
    <s v="San Diego"/>
    <s v="California"/>
    <n v="92037"/>
    <s v="West"/>
    <x v="539"/>
    <s v="Technology"/>
    <s v="Phones"/>
    <x v="539"/>
    <x v="2262"/>
    <n v="8"/>
    <n v="0.2"/>
    <n v="60.153599999999997"/>
  </r>
  <r>
    <n v="3204"/>
    <s v="CA-2014-158372"/>
    <x v="849"/>
    <d v="2014-11-16T00:00:00"/>
    <s v="Standard Class"/>
    <x v="76"/>
    <x v="76"/>
    <s v="Consumer"/>
    <s v="United States"/>
    <s v="San Diego"/>
    <s v="California"/>
    <n v="92037"/>
    <s v="West"/>
    <x v="916"/>
    <s v="Technology"/>
    <s v="Accessories"/>
    <x v="908"/>
    <x v="2528"/>
    <n v="1"/>
    <n v="0"/>
    <n v="4.2861000000000002"/>
  </r>
  <r>
    <n v="3205"/>
    <s v="CA-2014-158372"/>
    <x v="849"/>
    <d v="2014-11-16T00:00:00"/>
    <s v="Standard Class"/>
    <x v="76"/>
    <x v="76"/>
    <s v="Consumer"/>
    <s v="United States"/>
    <s v="San Diego"/>
    <s v="California"/>
    <n v="92037"/>
    <s v="West"/>
    <x v="63"/>
    <s v="Furniture"/>
    <s v="Furnishings"/>
    <x v="63"/>
    <x v="1143"/>
    <n v="2"/>
    <n v="0"/>
    <n v="11.166399999999999"/>
  </r>
  <r>
    <n v="3206"/>
    <s v="CA-2014-158372"/>
    <x v="849"/>
    <d v="2014-11-16T00:00:00"/>
    <s v="Standard Class"/>
    <x v="76"/>
    <x v="76"/>
    <s v="Consumer"/>
    <s v="United States"/>
    <s v="San Diego"/>
    <s v="California"/>
    <n v="92037"/>
    <s v="West"/>
    <x v="565"/>
    <s v="Office Supplies"/>
    <s v="Paper"/>
    <x v="565"/>
    <x v="2529"/>
    <n v="8"/>
    <n v="0"/>
    <n v="28.007999999999999"/>
  </r>
  <r>
    <n v="3207"/>
    <s v="CA-2014-158372"/>
    <x v="849"/>
    <d v="2014-11-16T00:00:00"/>
    <s v="Standard Class"/>
    <x v="76"/>
    <x v="76"/>
    <s v="Consumer"/>
    <s v="United States"/>
    <s v="San Diego"/>
    <s v="California"/>
    <n v="92037"/>
    <s v="West"/>
    <x v="882"/>
    <s v="Furniture"/>
    <s v="Furnishings"/>
    <x v="876"/>
    <x v="2530"/>
    <n v="5"/>
    <n v="0"/>
    <n v="14.896000000000001"/>
  </r>
  <r>
    <n v="3208"/>
    <s v="CA-2014-158372"/>
    <x v="849"/>
    <d v="2014-11-16T00:00:00"/>
    <s v="Standard Class"/>
    <x v="76"/>
    <x v="76"/>
    <s v="Consumer"/>
    <s v="United States"/>
    <s v="San Diego"/>
    <s v="California"/>
    <n v="92037"/>
    <s v="West"/>
    <x v="1508"/>
    <s v="Office Supplies"/>
    <s v="Labels"/>
    <x v="1495"/>
    <x v="2531"/>
    <n v="8"/>
    <n v="0"/>
    <n v="18.3264"/>
  </r>
  <r>
    <n v="3209"/>
    <s v="CA-2016-108882"/>
    <x v="850"/>
    <d v="2016-01-15T00:00:00"/>
    <s v="Standard Class"/>
    <x v="156"/>
    <x v="156"/>
    <s v="Corporate"/>
    <s v="United States"/>
    <s v="Fresno"/>
    <s v="California"/>
    <n v="93727"/>
    <s v="West"/>
    <x v="1509"/>
    <s v="Technology"/>
    <s v="Accessories"/>
    <x v="1496"/>
    <x v="2532"/>
    <n v="5"/>
    <n v="0"/>
    <n v="118.983"/>
  </r>
  <r>
    <n v="3210"/>
    <s v="CA-2016-108882"/>
    <x v="850"/>
    <d v="2016-01-15T00:00:00"/>
    <s v="Standard Class"/>
    <x v="156"/>
    <x v="156"/>
    <s v="Corporate"/>
    <s v="United States"/>
    <s v="Fresno"/>
    <s v="California"/>
    <n v="93727"/>
    <s v="West"/>
    <x v="66"/>
    <s v="Technology"/>
    <s v="Phones"/>
    <x v="66"/>
    <x v="2533"/>
    <n v="9"/>
    <n v="0.2"/>
    <n v="141.72300000000001"/>
  </r>
  <r>
    <n v="3211"/>
    <s v="US-2017-108245"/>
    <x v="585"/>
    <d v="2017-09-27T00:00:00"/>
    <s v="Standard Class"/>
    <x v="64"/>
    <x v="64"/>
    <s v="Corporate"/>
    <s v="United States"/>
    <s v="Pearland"/>
    <s v="Texas"/>
    <n v="77581"/>
    <s v="Central"/>
    <x v="407"/>
    <s v="Office Supplies"/>
    <s v="Envelopes"/>
    <x v="153"/>
    <x v="2513"/>
    <n v="3"/>
    <n v="0.2"/>
    <n v="5.0220000000000002"/>
  </r>
  <r>
    <n v="3212"/>
    <s v="US-2017-108245"/>
    <x v="585"/>
    <d v="2017-09-27T00:00:00"/>
    <s v="Standard Class"/>
    <x v="64"/>
    <x v="64"/>
    <s v="Corporate"/>
    <s v="United States"/>
    <s v="Pearland"/>
    <s v="Texas"/>
    <n v="77581"/>
    <s v="Central"/>
    <x v="385"/>
    <s v="Office Supplies"/>
    <s v="Binders"/>
    <x v="386"/>
    <x v="2534"/>
    <n v="7"/>
    <n v="0.8"/>
    <n v="-18.526199999999999"/>
  </r>
  <r>
    <n v="3213"/>
    <s v="CA-2014-142314"/>
    <x v="851"/>
    <d v="2014-12-28T00:00:00"/>
    <s v="Standard Class"/>
    <x v="227"/>
    <x v="227"/>
    <s v="Consumer"/>
    <s v="United States"/>
    <s v="Richmond"/>
    <s v="Indiana"/>
    <n v="47374"/>
    <s v="Central"/>
    <x v="551"/>
    <s v="Office Supplies"/>
    <s v="Appliances"/>
    <x v="550"/>
    <x v="2535"/>
    <n v="11"/>
    <n v="0"/>
    <n v="58.027200000000001"/>
  </r>
  <r>
    <n v="3214"/>
    <s v="CA-2016-132409"/>
    <x v="439"/>
    <d v="2016-06-01T00:00:00"/>
    <s v="Standard Class"/>
    <x v="260"/>
    <x v="260"/>
    <s v="Corporate"/>
    <s v="United States"/>
    <s v="Philadelphia"/>
    <s v="Pennsylvania"/>
    <n v="19134"/>
    <s v="East"/>
    <x v="868"/>
    <s v="Office Supplies"/>
    <s v="Art"/>
    <x v="862"/>
    <x v="2536"/>
    <n v="1"/>
    <n v="0.2"/>
    <n v="0.16919999999999999"/>
  </r>
  <r>
    <n v="3215"/>
    <s v="CA-2016-132409"/>
    <x v="439"/>
    <d v="2016-06-01T00:00:00"/>
    <s v="Standard Class"/>
    <x v="260"/>
    <x v="260"/>
    <s v="Corporate"/>
    <s v="United States"/>
    <s v="Philadelphia"/>
    <s v="Pennsylvania"/>
    <n v="19134"/>
    <s v="East"/>
    <x v="1112"/>
    <s v="Office Supplies"/>
    <s v="Appliances"/>
    <x v="1101"/>
    <x v="1487"/>
    <n v="2"/>
    <n v="0.2"/>
    <n v="6.5339999999999998"/>
  </r>
  <r>
    <n v="3216"/>
    <s v="CA-2017-150189"/>
    <x v="141"/>
    <d v="2017-07-10T00:00:00"/>
    <s v="First Class"/>
    <x v="364"/>
    <x v="364"/>
    <s v="Consumer"/>
    <s v="United States"/>
    <s v="San Mateo"/>
    <s v="California"/>
    <n v="94403"/>
    <s v="West"/>
    <x v="49"/>
    <s v="Office Supplies"/>
    <s v="Labels"/>
    <x v="49"/>
    <x v="50"/>
    <n v="6"/>
    <n v="0"/>
    <n v="35.334600000000002"/>
  </r>
  <r>
    <n v="3217"/>
    <s v="CA-2014-114433"/>
    <x v="8"/>
    <d v="2014-05-17T00:00:00"/>
    <s v="Standard Class"/>
    <x v="268"/>
    <x v="268"/>
    <s v="Consumer"/>
    <s v="United States"/>
    <s v="Oakland"/>
    <s v="California"/>
    <n v="94601"/>
    <s v="West"/>
    <x v="1233"/>
    <s v="Technology"/>
    <s v="Accessories"/>
    <x v="1216"/>
    <x v="145"/>
    <n v="3"/>
    <n v="0"/>
    <n v="52.4895"/>
  </r>
  <r>
    <n v="3218"/>
    <s v="CA-2017-104640"/>
    <x v="468"/>
    <d v="2017-11-16T00:00:00"/>
    <s v="Standard Class"/>
    <x v="395"/>
    <x v="395"/>
    <s v="Corporate"/>
    <s v="United States"/>
    <s v="New York City"/>
    <s v="New York"/>
    <n v="10024"/>
    <s v="East"/>
    <x v="760"/>
    <s v="Office Supplies"/>
    <s v="Binders"/>
    <x v="758"/>
    <x v="2537"/>
    <n v="3"/>
    <n v="0.2"/>
    <n v="314.27190000000002"/>
  </r>
  <r>
    <n v="3219"/>
    <s v="CA-2017-104640"/>
    <x v="468"/>
    <d v="2017-11-16T00:00:00"/>
    <s v="Standard Class"/>
    <x v="395"/>
    <x v="395"/>
    <s v="Corporate"/>
    <s v="United States"/>
    <s v="New York City"/>
    <s v="New York"/>
    <n v="10024"/>
    <s v="East"/>
    <x v="883"/>
    <s v="Technology"/>
    <s v="Phones"/>
    <x v="1480"/>
    <x v="2538"/>
    <n v="2"/>
    <n v="0"/>
    <n v="124.9552"/>
  </r>
  <r>
    <n v="3220"/>
    <s v="US-2015-137008"/>
    <x v="653"/>
    <d v="2015-10-08T00:00:00"/>
    <s v="Standard Class"/>
    <x v="687"/>
    <x v="687"/>
    <s v="Corporate"/>
    <s v="United States"/>
    <s v="Lakewood"/>
    <s v="New Jersey"/>
    <n v="8701"/>
    <s v="East"/>
    <x v="1237"/>
    <s v="Office Supplies"/>
    <s v="Paper"/>
    <x v="1220"/>
    <x v="450"/>
    <n v="5"/>
    <n v="0"/>
    <n v="45.527999999999999"/>
  </r>
  <r>
    <n v="3221"/>
    <s v="US-2015-137008"/>
    <x v="653"/>
    <d v="2015-10-08T00:00:00"/>
    <s v="Standard Class"/>
    <x v="687"/>
    <x v="687"/>
    <s v="Corporate"/>
    <s v="United States"/>
    <s v="Lakewood"/>
    <s v="New Jersey"/>
    <n v="8701"/>
    <s v="East"/>
    <x v="118"/>
    <s v="Office Supplies"/>
    <s v="Envelopes"/>
    <x v="118"/>
    <x v="2539"/>
    <n v="4"/>
    <n v="0"/>
    <n v="23.004000000000001"/>
  </r>
  <r>
    <n v="3222"/>
    <s v="US-2015-137008"/>
    <x v="653"/>
    <d v="2015-10-08T00:00:00"/>
    <s v="Standard Class"/>
    <x v="687"/>
    <x v="687"/>
    <s v="Corporate"/>
    <s v="United States"/>
    <s v="Lakewood"/>
    <s v="New Jersey"/>
    <n v="8701"/>
    <s v="East"/>
    <x v="293"/>
    <s v="Technology"/>
    <s v="Accessories"/>
    <x v="293"/>
    <x v="2540"/>
    <n v="1"/>
    <n v="0"/>
    <n v="32.4"/>
  </r>
  <r>
    <n v="3223"/>
    <s v="CA-2014-108189"/>
    <x v="852"/>
    <d v="2014-10-05T00:00:00"/>
    <s v="First Class"/>
    <x v="20"/>
    <x v="20"/>
    <s v="Corporate"/>
    <s v="United States"/>
    <s v="Tempe"/>
    <s v="Arizona"/>
    <n v="85281"/>
    <s v="West"/>
    <x v="1017"/>
    <s v="Office Supplies"/>
    <s v="Paper"/>
    <x v="1008"/>
    <x v="2541"/>
    <n v="2"/>
    <n v="0.2"/>
    <n v="3.4104000000000001"/>
  </r>
  <r>
    <n v="3224"/>
    <s v="CA-2014-108189"/>
    <x v="852"/>
    <d v="2014-10-05T00:00:00"/>
    <s v="First Class"/>
    <x v="20"/>
    <x v="20"/>
    <s v="Corporate"/>
    <s v="United States"/>
    <s v="Tempe"/>
    <s v="Arizona"/>
    <n v="85281"/>
    <s v="West"/>
    <x v="848"/>
    <s v="Office Supplies"/>
    <s v="Fasteners"/>
    <x v="128"/>
    <x v="1081"/>
    <n v="2"/>
    <n v="0.2"/>
    <n v="1.46"/>
  </r>
  <r>
    <n v="3225"/>
    <s v="CA-2014-108189"/>
    <x v="852"/>
    <d v="2014-10-05T00:00:00"/>
    <s v="First Class"/>
    <x v="20"/>
    <x v="20"/>
    <s v="Corporate"/>
    <s v="United States"/>
    <s v="Tempe"/>
    <s v="Arizona"/>
    <n v="85281"/>
    <s v="West"/>
    <x v="256"/>
    <s v="Technology"/>
    <s v="Phones"/>
    <x v="257"/>
    <x v="2542"/>
    <n v="2"/>
    <n v="0.2"/>
    <n v="107.46"/>
  </r>
  <r>
    <n v="3226"/>
    <s v="CA-2014-108189"/>
    <x v="852"/>
    <d v="2014-10-05T00:00:00"/>
    <s v="First Class"/>
    <x v="20"/>
    <x v="20"/>
    <s v="Corporate"/>
    <s v="United States"/>
    <s v="Tempe"/>
    <s v="Arizona"/>
    <n v="85281"/>
    <s v="West"/>
    <x v="1510"/>
    <s v="Office Supplies"/>
    <s v="Envelopes"/>
    <x v="1497"/>
    <x v="2543"/>
    <n v="6"/>
    <n v="0.2"/>
    <n v="4.6284000000000001"/>
  </r>
  <r>
    <n v="3227"/>
    <s v="CA-2014-108189"/>
    <x v="852"/>
    <d v="2014-10-05T00:00:00"/>
    <s v="First Class"/>
    <x v="20"/>
    <x v="20"/>
    <s v="Corporate"/>
    <s v="United States"/>
    <s v="Tempe"/>
    <s v="Arizona"/>
    <n v="85281"/>
    <s v="West"/>
    <x v="1511"/>
    <s v="Office Supplies"/>
    <s v="Supplies"/>
    <x v="1498"/>
    <x v="2544"/>
    <n v="2"/>
    <n v="0.2"/>
    <n v="-3.2639999999999998"/>
  </r>
  <r>
    <n v="3228"/>
    <s v="CA-2014-108189"/>
    <x v="852"/>
    <d v="2014-10-05T00:00:00"/>
    <s v="First Class"/>
    <x v="20"/>
    <x v="20"/>
    <s v="Corporate"/>
    <s v="United States"/>
    <s v="Tempe"/>
    <s v="Arizona"/>
    <n v="85281"/>
    <s v="West"/>
    <x v="664"/>
    <s v="Technology"/>
    <s v="Phones"/>
    <x v="664"/>
    <x v="84"/>
    <n v="3"/>
    <n v="0.2"/>
    <n v="20.157900000000001"/>
  </r>
  <r>
    <n v="3229"/>
    <s v="CA-2014-108189"/>
    <x v="852"/>
    <d v="2014-10-05T00:00:00"/>
    <s v="First Class"/>
    <x v="20"/>
    <x v="20"/>
    <s v="Corporate"/>
    <s v="United States"/>
    <s v="Tempe"/>
    <s v="Arizona"/>
    <n v="85281"/>
    <s v="West"/>
    <x v="1044"/>
    <s v="Technology"/>
    <s v="Accessories"/>
    <x v="1033"/>
    <x v="181"/>
    <n v="1"/>
    <n v="0.2"/>
    <n v="-8.9499999999999996E-2"/>
  </r>
  <r>
    <n v="3230"/>
    <s v="CA-2014-154641"/>
    <x v="430"/>
    <d v="2014-08-16T00:00:00"/>
    <s v="Standard Class"/>
    <x v="107"/>
    <x v="107"/>
    <s v="Consumer"/>
    <s v="United States"/>
    <s v="New York City"/>
    <s v="New York"/>
    <n v="10035"/>
    <s v="East"/>
    <x v="458"/>
    <s v="Office Supplies"/>
    <s v="Storage"/>
    <x v="459"/>
    <x v="2545"/>
    <n v="1"/>
    <n v="0"/>
    <n v="18.766999999999999"/>
  </r>
  <r>
    <n v="3231"/>
    <s v="CA-2017-131625"/>
    <x v="853"/>
    <d v="2017-09-05T00:00:00"/>
    <s v="Second Class"/>
    <x v="202"/>
    <x v="202"/>
    <s v="Consumer"/>
    <s v="United States"/>
    <s v="New York City"/>
    <s v="New York"/>
    <n v="10009"/>
    <s v="East"/>
    <x v="935"/>
    <s v="Furniture"/>
    <s v="Furnishings"/>
    <x v="928"/>
    <x v="9"/>
    <n v="5"/>
    <n v="0"/>
    <n v="39.066000000000003"/>
  </r>
  <r>
    <n v="3232"/>
    <s v="US-2017-156356"/>
    <x v="513"/>
    <d v="2017-04-22T00:00:00"/>
    <s v="Standard Class"/>
    <x v="444"/>
    <x v="444"/>
    <s v="Consumer"/>
    <s v="United States"/>
    <s v="Houston"/>
    <s v="Texas"/>
    <n v="77095"/>
    <s v="Central"/>
    <x v="1311"/>
    <s v="Office Supplies"/>
    <s v="Binders"/>
    <x v="1297"/>
    <x v="2522"/>
    <n v="3"/>
    <n v="0.8"/>
    <n v="-44.278199999999998"/>
  </r>
  <r>
    <n v="3233"/>
    <s v="US-2017-156356"/>
    <x v="513"/>
    <d v="2017-04-22T00:00:00"/>
    <s v="Standard Class"/>
    <x v="444"/>
    <x v="444"/>
    <s v="Consumer"/>
    <s v="United States"/>
    <s v="Houston"/>
    <s v="Texas"/>
    <n v="77095"/>
    <s v="Central"/>
    <x v="497"/>
    <s v="Office Supplies"/>
    <s v="Binders"/>
    <x v="497"/>
    <x v="1671"/>
    <n v="1"/>
    <n v="0.8"/>
    <n v="-4.7784000000000004"/>
  </r>
  <r>
    <n v="3234"/>
    <s v="US-2017-156356"/>
    <x v="513"/>
    <d v="2017-04-22T00:00:00"/>
    <s v="Standard Class"/>
    <x v="444"/>
    <x v="444"/>
    <s v="Consumer"/>
    <s v="United States"/>
    <s v="Houston"/>
    <s v="Texas"/>
    <n v="77095"/>
    <s v="Central"/>
    <x v="1512"/>
    <s v="Office Supplies"/>
    <s v="Storage"/>
    <x v="1499"/>
    <x v="2546"/>
    <n v="2"/>
    <n v="0.2"/>
    <n v="-7.7291999999999996"/>
  </r>
  <r>
    <n v="3235"/>
    <s v="CA-2016-138933"/>
    <x v="423"/>
    <d v="2016-04-27T00:00:00"/>
    <s v="First Class"/>
    <x v="691"/>
    <x v="691"/>
    <s v="Consumer"/>
    <s v="United States"/>
    <s v="Riverside"/>
    <s v="California"/>
    <n v="92503"/>
    <s v="West"/>
    <x v="591"/>
    <s v="Office Supplies"/>
    <s v="Binders"/>
    <x v="591"/>
    <x v="2176"/>
    <n v="1"/>
    <n v="0.2"/>
    <n v="1.3944000000000001"/>
  </r>
  <r>
    <n v="3236"/>
    <s v="CA-2016-140746"/>
    <x v="804"/>
    <d v="2016-01-15T00:00:00"/>
    <s v="Same Day"/>
    <x v="116"/>
    <x v="116"/>
    <s v="Consumer"/>
    <s v="United States"/>
    <s v="Fairfield"/>
    <s v="Connecticut"/>
    <n v="6824"/>
    <s v="East"/>
    <x v="257"/>
    <s v="Furniture"/>
    <s v="Tables"/>
    <x v="258"/>
    <x v="2547"/>
    <n v="1"/>
    <n v="0.3"/>
    <n v="-15.582599999999999"/>
  </r>
  <r>
    <n v="3237"/>
    <s v="CA-2016-146836"/>
    <x v="440"/>
    <d v="2016-05-02T00:00:00"/>
    <s v="Same Day"/>
    <x v="693"/>
    <x v="693"/>
    <s v="Consumer"/>
    <s v="United States"/>
    <s v="New York City"/>
    <s v="New York"/>
    <n v="10024"/>
    <s v="East"/>
    <x v="355"/>
    <s v="Office Supplies"/>
    <s v="Storage"/>
    <x v="355"/>
    <x v="2548"/>
    <n v="3"/>
    <n v="0"/>
    <n v="12.5832"/>
  </r>
  <r>
    <n v="3238"/>
    <s v="CA-2016-146836"/>
    <x v="440"/>
    <d v="2016-05-02T00:00:00"/>
    <s v="Same Day"/>
    <x v="693"/>
    <x v="693"/>
    <s v="Consumer"/>
    <s v="United States"/>
    <s v="New York City"/>
    <s v="New York"/>
    <n v="10024"/>
    <s v="East"/>
    <x v="412"/>
    <s v="Office Supplies"/>
    <s v="Binders"/>
    <x v="412"/>
    <x v="2549"/>
    <n v="3"/>
    <n v="0.2"/>
    <n v="15.951599999999999"/>
  </r>
  <r>
    <n v="3239"/>
    <s v="US-2016-127971"/>
    <x v="73"/>
    <d v="2016-11-27T00:00:00"/>
    <s v="Standard Class"/>
    <x v="694"/>
    <x v="694"/>
    <s v="Corporate"/>
    <s v="United States"/>
    <s v="Houston"/>
    <s v="Texas"/>
    <n v="77095"/>
    <s v="Central"/>
    <x v="1209"/>
    <s v="Furniture"/>
    <s v="Chairs"/>
    <x v="1194"/>
    <x v="2550"/>
    <n v="5"/>
    <n v="0.3"/>
    <n v="-77.332999999999998"/>
  </r>
  <r>
    <n v="3240"/>
    <s v="US-2016-127971"/>
    <x v="73"/>
    <d v="2016-11-27T00:00:00"/>
    <s v="Standard Class"/>
    <x v="694"/>
    <x v="694"/>
    <s v="Corporate"/>
    <s v="United States"/>
    <s v="Houston"/>
    <s v="Texas"/>
    <n v="77095"/>
    <s v="Central"/>
    <x v="1513"/>
    <s v="Technology"/>
    <s v="Phones"/>
    <x v="1500"/>
    <x v="2551"/>
    <n v="7"/>
    <n v="0.2"/>
    <n v="46.094999999999999"/>
  </r>
  <r>
    <n v="3241"/>
    <s v="US-2016-127971"/>
    <x v="73"/>
    <d v="2016-11-27T00:00:00"/>
    <s v="Standard Class"/>
    <x v="694"/>
    <x v="694"/>
    <s v="Corporate"/>
    <s v="United States"/>
    <s v="Houston"/>
    <s v="Texas"/>
    <n v="77095"/>
    <s v="Central"/>
    <x v="325"/>
    <s v="Furniture"/>
    <s v="Furnishings"/>
    <x v="325"/>
    <x v="2552"/>
    <n v="3"/>
    <n v="0.6"/>
    <n v="-2.8271999999999999"/>
  </r>
  <r>
    <n v="3242"/>
    <s v="US-2016-140809"/>
    <x v="854"/>
    <d v="2016-02-03T00:00:00"/>
    <s v="First Class"/>
    <x v="316"/>
    <x v="316"/>
    <s v="Corporate"/>
    <s v="United States"/>
    <s v="Arlington"/>
    <s v="Virginia"/>
    <n v="22204"/>
    <s v="South"/>
    <x v="1011"/>
    <s v="Office Supplies"/>
    <s v="Storage"/>
    <x v="1003"/>
    <x v="1982"/>
    <n v="5"/>
    <n v="0"/>
    <n v="14.677"/>
  </r>
  <r>
    <n v="3243"/>
    <s v="CA-2017-114524"/>
    <x v="185"/>
    <d v="2017-04-05T00:00:00"/>
    <s v="Second Class"/>
    <x v="283"/>
    <x v="283"/>
    <s v="Consumer"/>
    <s v="United States"/>
    <s v="Chicago"/>
    <s v="Illinois"/>
    <n v="60623"/>
    <s v="Central"/>
    <x v="1472"/>
    <s v="Office Supplies"/>
    <s v="Binders"/>
    <x v="1459"/>
    <x v="2553"/>
    <n v="13"/>
    <n v="0.8"/>
    <n v="-22.895600000000002"/>
  </r>
  <r>
    <n v="3244"/>
    <s v="CA-2017-113355"/>
    <x v="96"/>
    <d v="2017-12-05T00:00:00"/>
    <s v="Standard Class"/>
    <x v="695"/>
    <x v="695"/>
    <s v="Consumer"/>
    <s v="United States"/>
    <s v="Grand Prairie"/>
    <s v="Texas"/>
    <n v="75051"/>
    <s v="Central"/>
    <x v="1514"/>
    <s v="Technology"/>
    <s v="Phones"/>
    <x v="1501"/>
    <x v="2554"/>
    <n v="5"/>
    <n v="0.2"/>
    <n v="24.727499999999999"/>
  </r>
  <r>
    <n v="3245"/>
    <s v="CA-2017-113355"/>
    <x v="96"/>
    <d v="2017-12-05T00:00:00"/>
    <s v="Standard Class"/>
    <x v="695"/>
    <x v="695"/>
    <s v="Consumer"/>
    <s v="United States"/>
    <s v="Grand Prairie"/>
    <s v="Texas"/>
    <n v="75051"/>
    <s v="Central"/>
    <x v="291"/>
    <s v="Furniture"/>
    <s v="Chairs"/>
    <x v="291"/>
    <x v="2555"/>
    <n v="3"/>
    <n v="0.3"/>
    <n v="-18.117599999999999"/>
  </r>
  <r>
    <n v="3246"/>
    <s v="US-2017-140907"/>
    <x v="389"/>
    <d v="2017-12-12T00:00:00"/>
    <s v="Second Class"/>
    <x v="130"/>
    <x v="130"/>
    <s v="Corporate"/>
    <s v="United States"/>
    <s v="Seattle"/>
    <s v="Washington"/>
    <n v="98103"/>
    <s v="West"/>
    <x v="960"/>
    <s v="Technology"/>
    <s v="Accessories"/>
    <x v="953"/>
    <x v="1216"/>
    <n v="3"/>
    <n v="0"/>
    <n v="4.9080000000000004"/>
  </r>
  <r>
    <n v="3247"/>
    <s v="US-2017-140907"/>
    <x v="389"/>
    <d v="2017-12-12T00:00:00"/>
    <s v="Second Class"/>
    <x v="130"/>
    <x v="130"/>
    <s v="Corporate"/>
    <s v="United States"/>
    <s v="Seattle"/>
    <s v="Washington"/>
    <n v="98103"/>
    <s v="West"/>
    <x v="391"/>
    <s v="Office Supplies"/>
    <s v="Storage"/>
    <x v="392"/>
    <x v="1754"/>
    <n v="5"/>
    <n v="0"/>
    <n v="38.988"/>
  </r>
  <r>
    <n v="3248"/>
    <s v="US-2017-140907"/>
    <x v="389"/>
    <d v="2017-12-12T00:00:00"/>
    <s v="Second Class"/>
    <x v="130"/>
    <x v="130"/>
    <s v="Corporate"/>
    <s v="United States"/>
    <s v="Seattle"/>
    <s v="Washington"/>
    <n v="98103"/>
    <s v="West"/>
    <x v="1515"/>
    <s v="Office Supplies"/>
    <s v="Art"/>
    <x v="1502"/>
    <x v="2556"/>
    <n v="3"/>
    <n v="0"/>
    <n v="5.2896000000000001"/>
  </r>
  <r>
    <n v="3249"/>
    <s v="CA-2016-159730"/>
    <x v="42"/>
    <d v="2016-09-21T00:00:00"/>
    <s v="Standard Class"/>
    <x v="319"/>
    <x v="319"/>
    <s v="Home Office"/>
    <s v="United States"/>
    <s v="Seattle"/>
    <s v="Washington"/>
    <n v="98103"/>
    <s v="West"/>
    <x v="1459"/>
    <s v="Furniture"/>
    <s v="Chairs"/>
    <x v="1445"/>
    <x v="2369"/>
    <n v="2"/>
    <n v="0.2"/>
    <n v="9.9651999999999994"/>
  </r>
  <r>
    <n v="3250"/>
    <s v="CA-2016-159730"/>
    <x v="42"/>
    <d v="2016-09-21T00:00:00"/>
    <s v="Standard Class"/>
    <x v="319"/>
    <x v="319"/>
    <s v="Home Office"/>
    <s v="United States"/>
    <s v="Seattle"/>
    <s v="Washington"/>
    <n v="98103"/>
    <s v="West"/>
    <x v="665"/>
    <s v="Technology"/>
    <s v="Phones"/>
    <x v="665"/>
    <x v="550"/>
    <n v="2"/>
    <n v="0.2"/>
    <n v="7.9188000000000001"/>
  </r>
  <r>
    <n v="3251"/>
    <s v="CA-2016-157868"/>
    <x v="443"/>
    <d v="2016-12-29T00:00:00"/>
    <s v="Standard Class"/>
    <x v="565"/>
    <x v="565"/>
    <s v="Corporate"/>
    <s v="United States"/>
    <s v="Grand Rapids"/>
    <s v="Michigan"/>
    <n v="49505"/>
    <s v="Central"/>
    <x v="1053"/>
    <s v="Office Supplies"/>
    <s v="Fasteners"/>
    <x v="1042"/>
    <x v="2557"/>
    <n v="7"/>
    <n v="0"/>
    <n v="11.679500000000001"/>
  </r>
  <r>
    <n v="3252"/>
    <s v="CA-2017-119389"/>
    <x v="827"/>
    <d v="2017-04-19T00:00:00"/>
    <s v="First Class"/>
    <x v="696"/>
    <x v="696"/>
    <s v="Consumer"/>
    <s v="United States"/>
    <s v="Philadelphia"/>
    <s v="Pennsylvania"/>
    <n v="19120"/>
    <s v="East"/>
    <x v="1001"/>
    <s v="Furniture"/>
    <s v="Furnishings"/>
    <x v="1253"/>
    <x v="2558"/>
    <n v="3"/>
    <n v="0.2"/>
    <n v="5.2773000000000003"/>
  </r>
  <r>
    <n v="3253"/>
    <s v="CA-2017-110373"/>
    <x v="855"/>
    <d v="2017-10-30T00:00:00"/>
    <s v="Second Class"/>
    <x v="15"/>
    <x v="15"/>
    <s v="Home Office"/>
    <s v="United States"/>
    <s v="Chicago"/>
    <s v="Illinois"/>
    <n v="60610"/>
    <s v="Central"/>
    <x v="425"/>
    <s v="Office Supplies"/>
    <s v="Art"/>
    <x v="425"/>
    <x v="2559"/>
    <n v="3"/>
    <n v="0.2"/>
    <n v="2.2050000000000001"/>
  </r>
  <r>
    <n v="3254"/>
    <s v="CA-2017-110373"/>
    <x v="855"/>
    <d v="2017-10-30T00:00:00"/>
    <s v="Second Class"/>
    <x v="15"/>
    <x v="15"/>
    <s v="Home Office"/>
    <s v="United States"/>
    <s v="Chicago"/>
    <s v="Illinois"/>
    <n v="60610"/>
    <s v="Central"/>
    <x v="1259"/>
    <s v="Technology"/>
    <s v="Phones"/>
    <x v="1243"/>
    <x v="2560"/>
    <n v="2"/>
    <n v="0.2"/>
    <n v="2.0388000000000002"/>
  </r>
  <r>
    <n v="3255"/>
    <s v="CA-2016-155474"/>
    <x v="630"/>
    <d v="2016-07-14T00:00:00"/>
    <s v="Standard Class"/>
    <x v="417"/>
    <x v="417"/>
    <s v="Consumer"/>
    <s v="United States"/>
    <s v="Seattle"/>
    <s v="Washington"/>
    <n v="98105"/>
    <s v="West"/>
    <x v="233"/>
    <s v="Technology"/>
    <s v="Phones"/>
    <x v="234"/>
    <x v="2561"/>
    <n v="1"/>
    <n v="0.2"/>
    <n v="9.4486000000000008"/>
  </r>
  <r>
    <n v="3256"/>
    <s v="CA-2016-155474"/>
    <x v="630"/>
    <d v="2016-07-14T00:00:00"/>
    <s v="Standard Class"/>
    <x v="417"/>
    <x v="417"/>
    <s v="Consumer"/>
    <s v="United States"/>
    <s v="Seattle"/>
    <s v="Washington"/>
    <n v="98105"/>
    <s v="West"/>
    <x v="1232"/>
    <s v="Office Supplies"/>
    <s v="Binders"/>
    <x v="1215"/>
    <x v="1739"/>
    <n v="3"/>
    <n v="0.2"/>
    <n v="6.03"/>
  </r>
  <r>
    <n v="3257"/>
    <s v="CA-2015-155453"/>
    <x v="101"/>
    <d v="2015-08-14T00:00:00"/>
    <s v="Standard Class"/>
    <x v="19"/>
    <x v="19"/>
    <s v="Corporate"/>
    <s v="United States"/>
    <s v="Jacksonville"/>
    <s v="Florida"/>
    <n v="32216"/>
    <s v="South"/>
    <x v="745"/>
    <s v="Office Supplies"/>
    <s v="Labels"/>
    <x v="743"/>
    <x v="871"/>
    <n v="2"/>
    <n v="0.2"/>
    <n v="1.6704000000000001"/>
  </r>
  <r>
    <n v="3258"/>
    <s v="US-2016-161844"/>
    <x v="10"/>
    <d v="2016-12-14T00:00:00"/>
    <s v="Second Class"/>
    <x v="460"/>
    <x v="460"/>
    <s v="Corporate"/>
    <s v="United States"/>
    <s v="Franklin"/>
    <s v="Tennessee"/>
    <n v="37064"/>
    <s v="South"/>
    <x v="972"/>
    <s v="Furniture"/>
    <s v="Tables"/>
    <x v="966"/>
    <x v="2562"/>
    <n v="3"/>
    <n v="0.4"/>
    <n v="-29.323799999999999"/>
  </r>
  <r>
    <n v="3259"/>
    <s v="US-2016-161844"/>
    <x v="10"/>
    <d v="2016-12-14T00:00:00"/>
    <s v="Second Class"/>
    <x v="460"/>
    <x v="460"/>
    <s v="Corporate"/>
    <s v="United States"/>
    <s v="Franklin"/>
    <s v="Tennessee"/>
    <n v="37064"/>
    <s v="South"/>
    <x v="696"/>
    <s v="Office Supplies"/>
    <s v="Binders"/>
    <x v="696"/>
    <x v="194"/>
    <n v="2"/>
    <n v="0.7"/>
    <n v="-2.0621999999999998"/>
  </r>
  <r>
    <n v="3260"/>
    <s v="US-2016-162103"/>
    <x v="373"/>
    <d v="2016-11-17T00:00:00"/>
    <s v="Standard Class"/>
    <x v="697"/>
    <x v="697"/>
    <s v="Home Office"/>
    <s v="United States"/>
    <s v="Highland Park"/>
    <s v="Illinois"/>
    <n v="60035"/>
    <s v="Central"/>
    <x v="460"/>
    <s v="Office Supplies"/>
    <s v="Binders"/>
    <x v="461"/>
    <x v="2563"/>
    <n v="2"/>
    <n v="0.8"/>
    <n v="-4.7039999999999997"/>
  </r>
  <r>
    <n v="3261"/>
    <s v="CA-2014-151554"/>
    <x v="687"/>
    <d v="2014-11-15T00:00:00"/>
    <s v="First Class"/>
    <x v="698"/>
    <x v="698"/>
    <s v="Corporate"/>
    <s v="United States"/>
    <s v="Pasadena"/>
    <s v="Texas"/>
    <n v="77506"/>
    <s v="Central"/>
    <x v="1516"/>
    <s v="Office Supplies"/>
    <s v="Paper"/>
    <x v="1503"/>
    <x v="557"/>
    <n v="4"/>
    <n v="0.2"/>
    <n v="7.2576000000000001"/>
  </r>
  <r>
    <n v="3262"/>
    <s v="CA-2014-140662"/>
    <x v="664"/>
    <d v="2014-11-19T00:00:00"/>
    <s v="First Class"/>
    <x v="131"/>
    <x v="131"/>
    <s v="Corporate"/>
    <s v="United States"/>
    <s v="San Francisco"/>
    <s v="California"/>
    <n v="94109"/>
    <s v="West"/>
    <x v="959"/>
    <s v="Technology"/>
    <s v="Accessories"/>
    <x v="952"/>
    <x v="2564"/>
    <n v="2"/>
    <n v="0"/>
    <n v="7.9984000000000002"/>
  </r>
  <r>
    <n v="3263"/>
    <s v="CA-2014-140662"/>
    <x v="664"/>
    <d v="2014-11-19T00:00:00"/>
    <s v="First Class"/>
    <x v="131"/>
    <x v="131"/>
    <s v="Corporate"/>
    <s v="United States"/>
    <s v="San Francisco"/>
    <s v="California"/>
    <n v="94109"/>
    <s v="West"/>
    <x v="656"/>
    <s v="Office Supplies"/>
    <s v="Paper"/>
    <x v="656"/>
    <x v="2565"/>
    <n v="7"/>
    <n v="0"/>
    <n v="352.29599999999999"/>
  </r>
  <r>
    <n v="3264"/>
    <s v="CA-2014-140662"/>
    <x v="664"/>
    <d v="2014-11-19T00:00:00"/>
    <s v="First Class"/>
    <x v="131"/>
    <x v="131"/>
    <s v="Corporate"/>
    <s v="United States"/>
    <s v="San Francisco"/>
    <s v="California"/>
    <n v="94109"/>
    <s v="West"/>
    <x v="1429"/>
    <s v="Office Supplies"/>
    <s v="Appliances"/>
    <x v="1417"/>
    <x v="2566"/>
    <n v="3"/>
    <n v="0"/>
    <n v="72.432000000000002"/>
  </r>
  <r>
    <n v="3265"/>
    <s v="CA-2016-122518"/>
    <x v="758"/>
    <d v="2016-03-08T00:00:00"/>
    <s v="Second Class"/>
    <x v="575"/>
    <x v="575"/>
    <s v="Corporate"/>
    <s v="United States"/>
    <s v="Miami"/>
    <s v="Florida"/>
    <n v="33180"/>
    <s v="South"/>
    <x v="1042"/>
    <s v="Office Supplies"/>
    <s v="Labels"/>
    <x v="1031"/>
    <x v="1942"/>
    <n v="4"/>
    <n v="0.2"/>
    <n v="3.528"/>
  </r>
  <r>
    <n v="3266"/>
    <s v="US-2014-126571"/>
    <x v="856"/>
    <d v="2014-10-15T00:00:00"/>
    <s v="Standard Class"/>
    <x v="535"/>
    <x v="535"/>
    <s v="Consumer"/>
    <s v="United States"/>
    <s v="Philadelphia"/>
    <s v="Pennsylvania"/>
    <n v="19120"/>
    <s v="East"/>
    <x v="718"/>
    <s v="Office Supplies"/>
    <s v="Storage"/>
    <x v="717"/>
    <x v="2567"/>
    <n v="2"/>
    <n v="0.2"/>
    <n v="10.571400000000001"/>
  </r>
  <r>
    <n v="3267"/>
    <s v="US-2014-126571"/>
    <x v="856"/>
    <d v="2014-10-15T00:00:00"/>
    <s v="Standard Class"/>
    <x v="535"/>
    <x v="535"/>
    <s v="Consumer"/>
    <s v="United States"/>
    <s v="Philadelphia"/>
    <s v="Pennsylvania"/>
    <n v="19120"/>
    <s v="East"/>
    <x v="556"/>
    <s v="Office Supplies"/>
    <s v="Envelopes"/>
    <x v="555"/>
    <x v="2568"/>
    <n v="3"/>
    <n v="0.2"/>
    <n v="67.9833"/>
  </r>
  <r>
    <n v="3268"/>
    <s v="CA-2014-143840"/>
    <x v="857"/>
    <d v="2014-05-29T00:00:00"/>
    <s v="Standard Class"/>
    <x v="699"/>
    <x v="699"/>
    <s v="Consumer"/>
    <s v="United States"/>
    <s v="Decatur"/>
    <s v="Alabama"/>
    <n v="35601"/>
    <s v="South"/>
    <x v="704"/>
    <s v="Technology"/>
    <s v="Phones"/>
    <x v="704"/>
    <x v="2569"/>
    <n v="2"/>
    <n v="0"/>
    <n v="33.994999999999997"/>
  </r>
  <r>
    <n v="3269"/>
    <s v="CA-2014-143840"/>
    <x v="857"/>
    <d v="2014-05-29T00:00:00"/>
    <s v="Standard Class"/>
    <x v="699"/>
    <x v="699"/>
    <s v="Consumer"/>
    <s v="United States"/>
    <s v="Decatur"/>
    <s v="Alabama"/>
    <n v="35601"/>
    <s v="South"/>
    <x v="1517"/>
    <s v="Technology"/>
    <s v="Phones"/>
    <x v="1504"/>
    <x v="2570"/>
    <n v="1"/>
    <n v="0"/>
    <n v="12.586"/>
  </r>
  <r>
    <n v="3270"/>
    <s v="CA-2014-115980"/>
    <x v="858"/>
    <d v="2014-07-19T00:00:00"/>
    <s v="Standard Class"/>
    <x v="100"/>
    <x v="100"/>
    <s v="Corporate"/>
    <s v="United States"/>
    <s v="Sioux Falls"/>
    <s v="South Dakota"/>
    <n v="57103"/>
    <s v="Central"/>
    <x v="1425"/>
    <s v="Technology"/>
    <s v="Accessories"/>
    <x v="1413"/>
    <x v="1179"/>
    <n v="3"/>
    <n v="0"/>
    <n v="1.3068"/>
  </r>
  <r>
    <n v="3271"/>
    <s v="CA-2014-115980"/>
    <x v="858"/>
    <d v="2014-07-19T00:00:00"/>
    <s v="Standard Class"/>
    <x v="100"/>
    <x v="100"/>
    <s v="Corporate"/>
    <s v="United States"/>
    <s v="Sioux Falls"/>
    <s v="South Dakota"/>
    <n v="57103"/>
    <s v="Central"/>
    <x v="52"/>
    <s v="Office Supplies"/>
    <s v="Fasteners"/>
    <x v="52"/>
    <x v="2571"/>
    <n v="3"/>
    <n v="0"/>
    <n v="2.6814"/>
  </r>
  <r>
    <n v="3272"/>
    <s v="CA-2015-155145"/>
    <x v="17"/>
    <d v="2015-12-29T00:00:00"/>
    <s v="Second Class"/>
    <x v="634"/>
    <x v="634"/>
    <s v="Corporate"/>
    <s v="United States"/>
    <s v="Visalia"/>
    <s v="California"/>
    <n v="93277"/>
    <s v="West"/>
    <x v="1425"/>
    <s v="Technology"/>
    <s v="Accessories"/>
    <x v="1413"/>
    <x v="1054"/>
    <n v="8"/>
    <n v="0"/>
    <n v="3.4847999999999999"/>
  </r>
  <r>
    <n v="3273"/>
    <s v="CA-2015-146038"/>
    <x v="97"/>
    <d v="2015-02-16T00:00:00"/>
    <s v="Standard Class"/>
    <x v="695"/>
    <x v="695"/>
    <s v="Consumer"/>
    <s v="United States"/>
    <s v="Los Angeles"/>
    <s v="California"/>
    <n v="90049"/>
    <s v="West"/>
    <x v="23"/>
    <s v="Furniture"/>
    <s v="Chairs"/>
    <x v="23"/>
    <x v="2572"/>
    <n v="5"/>
    <n v="0.2"/>
    <n v="22.940999999999999"/>
  </r>
  <r>
    <n v="3274"/>
    <s v="CA-2017-133865"/>
    <x v="540"/>
    <d v="2017-05-12T00:00:00"/>
    <s v="Standard Class"/>
    <x v="390"/>
    <x v="390"/>
    <s v="Home Office"/>
    <s v="United States"/>
    <s v="Los Angeles"/>
    <s v="California"/>
    <n v="90032"/>
    <s v="West"/>
    <x v="890"/>
    <s v="Technology"/>
    <s v="Copiers"/>
    <x v="883"/>
    <x v="2573"/>
    <n v="6"/>
    <n v="0.2"/>
    <n v="1049.9849999999999"/>
  </r>
  <r>
    <n v="3275"/>
    <s v="CA-2017-116358"/>
    <x v="808"/>
    <d v="2017-11-06T00:00:00"/>
    <s v="Standard Class"/>
    <x v="366"/>
    <x v="366"/>
    <s v="Corporate"/>
    <s v="United States"/>
    <s v="Overland Park"/>
    <s v="Kansas"/>
    <n v="66212"/>
    <s v="Central"/>
    <x v="829"/>
    <s v="Office Supplies"/>
    <s v="Fasteners"/>
    <x v="128"/>
    <x v="2556"/>
    <n v="3"/>
    <n v="0"/>
    <n v="9.1199999999999992"/>
  </r>
  <r>
    <n v="3276"/>
    <s v="CA-2017-116358"/>
    <x v="808"/>
    <d v="2017-11-06T00:00:00"/>
    <s v="Standard Class"/>
    <x v="366"/>
    <x v="366"/>
    <s v="Corporate"/>
    <s v="United States"/>
    <s v="Overland Park"/>
    <s v="Kansas"/>
    <n v="66212"/>
    <s v="Central"/>
    <x v="182"/>
    <s v="Office Supplies"/>
    <s v="Art"/>
    <x v="183"/>
    <x v="2574"/>
    <n v="6"/>
    <n v="0"/>
    <n v="9.1674000000000007"/>
  </r>
  <r>
    <n v="3277"/>
    <s v="CA-2014-102988"/>
    <x v="267"/>
    <d v="2014-04-09T00:00:00"/>
    <s v="Second Class"/>
    <x v="620"/>
    <x v="620"/>
    <s v="Corporate"/>
    <s v="United States"/>
    <s v="Alexandria"/>
    <s v="Virginia"/>
    <n v="22304"/>
    <s v="South"/>
    <x v="346"/>
    <s v="Office Supplies"/>
    <s v="Art"/>
    <x v="346"/>
    <x v="1003"/>
    <n v="7"/>
    <n v="0"/>
    <n v="7.5768000000000004"/>
  </r>
  <r>
    <n v="3278"/>
    <s v="CA-2014-102988"/>
    <x v="267"/>
    <d v="2014-04-09T00:00:00"/>
    <s v="Second Class"/>
    <x v="620"/>
    <x v="620"/>
    <s v="Corporate"/>
    <s v="United States"/>
    <s v="Alexandria"/>
    <s v="Virginia"/>
    <n v="22304"/>
    <s v="South"/>
    <x v="1129"/>
    <s v="Technology"/>
    <s v="Phones"/>
    <x v="1117"/>
    <x v="2575"/>
    <n v="1"/>
    <n v="0"/>
    <n v="8.4070999999999998"/>
  </r>
  <r>
    <n v="3279"/>
    <s v="CA-2014-102988"/>
    <x v="267"/>
    <d v="2014-04-09T00:00:00"/>
    <s v="Second Class"/>
    <x v="620"/>
    <x v="620"/>
    <s v="Corporate"/>
    <s v="United States"/>
    <s v="Alexandria"/>
    <s v="Virginia"/>
    <n v="22304"/>
    <s v="South"/>
    <x v="219"/>
    <s v="Office Supplies"/>
    <s v="Paper"/>
    <x v="220"/>
    <x v="91"/>
    <n v="2"/>
    <n v="0"/>
    <n v="6.3503999999999996"/>
  </r>
  <r>
    <n v="3280"/>
    <s v="CA-2014-102988"/>
    <x v="267"/>
    <d v="2014-04-09T00:00:00"/>
    <s v="Second Class"/>
    <x v="620"/>
    <x v="620"/>
    <s v="Corporate"/>
    <s v="United States"/>
    <s v="Alexandria"/>
    <s v="Virginia"/>
    <n v="22304"/>
    <s v="South"/>
    <x v="1210"/>
    <s v="Office Supplies"/>
    <s v="Art"/>
    <x v="1195"/>
    <x v="1003"/>
    <n v="7"/>
    <n v="0"/>
    <n v="6.6584000000000003"/>
  </r>
  <r>
    <n v="3281"/>
    <s v="CA-2014-102988"/>
    <x v="267"/>
    <d v="2014-04-09T00:00:00"/>
    <s v="Second Class"/>
    <x v="620"/>
    <x v="620"/>
    <s v="Corporate"/>
    <s v="United States"/>
    <s v="Alexandria"/>
    <s v="Virginia"/>
    <n v="22304"/>
    <s v="South"/>
    <x v="465"/>
    <s v="Office Supplies"/>
    <s v="Supplies"/>
    <x v="466"/>
    <x v="2576"/>
    <n v="5"/>
    <n v="0"/>
    <n v="83.281000000000006"/>
  </r>
  <r>
    <n v="3282"/>
    <s v="US-2014-117170"/>
    <x v="328"/>
    <d v="2014-09-24T00:00:00"/>
    <s v="Standard Class"/>
    <x v="446"/>
    <x v="446"/>
    <s v="Consumer"/>
    <s v="United States"/>
    <s v="Raleigh"/>
    <s v="North Carolina"/>
    <n v="27604"/>
    <s v="South"/>
    <x v="1016"/>
    <s v="Technology"/>
    <s v="Accessories"/>
    <x v="1007"/>
    <x v="730"/>
    <n v="2"/>
    <n v="0.2"/>
    <n v="13.195600000000001"/>
  </r>
  <r>
    <n v="3283"/>
    <s v="US-2014-117170"/>
    <x v="328"/>
    <d v="2014-09-24T00:00:00"/>
    <s v="Standard Class"/>
    <x v="446"/>
    <x v="446"/>
    <s v="Consumer"/>
    <s v="United States"/>
    <s v="Raleigh"/>
    <s v="North Carolina"/>
    <n v="27604"/>
    <s v="South"/>
    <x v="874"/>
    <s v="Office Supplies"/>
    <s v="Paper"/>
    <x v="868"/>
    <x v="696"/>
    <n v="1"/>
    <n v="0.2"/>
    <n v="1.6761999999999999"/>
  </r>
  <r>
    <n v="3284"/>
    <s v="CA-2014-159478"/>
    <x v="587"/>
    <d v="2014-10-06T00:00:00"/>
    <s v="Standard Class"/>
    <x v="186"/>
    <x v="186"/>
    <s v="Corporate"/>
    <s v="United States"/>
    <s v="New York City"/>
    <s v="New York"/>
    <n v="10035"/>
    <s v="East"/>
    <x v="534"/>
    <s v="Furniture"/>
    <s v="Furnishings"/>
    <x v="534"/>
    <x v="593"/>
    <n v="3"/>
    <n v="0"/>
    <n v="5.1816000000000004"/>
  </r>
  <r>
    <n v="3285"/>
    <s v="CA-2014-103702"/>
    <x v="171"/>
    <d v="2014-09-17T00:00:00"/>
    <s v="Standard Class"/>
    <x v="314"/>
    <x v="314"/>
    <s v="Consumer"/>
    <s v="United States"/>
    <s v="Fairfield"/>
    <s v="Ohio"/>
    <n v="45014"/>
    <s v="East"/>
    <x v="471"/>
    <s v="Office Supplies"/>
    <s v="Binders"/>
    <x v="472"/>
    <x v="2577"/>
    <n v="7"/>
    <n v="0.7"/>
    <n v="-46.877600000000001"/>
  </r>
  <r>
    <n v="3286"/>
    <s v="CA-2017-150525"/>
    <x v="297"/>
    <d v="2017-02-25T00:00:00"/>
    <s v="Standard Class"/>
    <x v="655"/>
    <x v="655"/>
    <s v="Home Office"/>
    <s v="United States"/>
    <s v="Muskogee"/>
    <s v="Oklahoma"/>
    <n v="74403"/>
    <s v="Central"/>
    <x v="836"/>
    <s v="Office Supplies"/>
    <s v="Art"/>
    <x v="831"/>
    <x v="2578"/>
    <n v="2"/>
    <n v="0"/>
    <n v="1.9024000000000001"/>
  </r>
  <r>
    <n v="3287"/>
    <s v="CA-2017-150525"/>
    <x v="297"/>
    <d v="2017-02-25T00:00:00"/>
    <s v="Standard Class"/>
    <x v="655"/>
    <x v="655"/>
    <s v="Home Office"/>
    <s v="United States"/>
    <s v="Muskogee"/>
    <s v="Oklahoma"/>
    <n v="74403"/>
    <s v="Central"/>
    <x v="1518"/>
    <s v="Office Supplies"/>
    <s v="Appliances"/>
    <x v="1505"/>
    <x v="2579"/>
    <n v="3"/>
    <n v="0"/>
    <n v="3.4085999999999999"/>
  </r>
  <r>
    <n v="3288"/>
    <s v="CA-2015-157770"/>
    <x v="350"/>
    <d v="2015-12-15T00:00:00"/>
    <s v="First Class"/>
    <x v="361"/>
    <x v="361"/>
    <s v="Consumer"/>
    <s v="United States"/>
    <s v="Temecula"/>
    <s v="California"/>
    <n v="92592"/>
    <s v="West"/>
    <x v="638"/>
    <s v="Technology"/>
    <s v="Phones"/>
    <x v="759"/>
    <x v="567"/>
    <n v="3"/>
    <n v="0.2"/>
    <n v="49.437600000000003"/>
  </r>
  <r>
    <n v="3289"/>
    <s v="CA-2015-157770"/>
    <x v="350"/>
    <d v="2015-12-15T00:00:00"/>
    <s v="First Class"/>
    <x v="361"/>
    <x v="361"/>
    <s v="Consumer"/>
    <s v="United States"/>
    <s v="Temecula"/>
    <s v="California"/>
    <n v="92592"/>
    <s v="West"/>
    <x v="347"/>
    <s v="Office Supplies"/>
    <s v="Binders"/>
    <x v="347"/>
    <x v="2580"/>
    <n v="5"/>
    <n v="0.2"/>
    <n v="9.8550000000000004"/>
  </r>
  <r>
    <n v="3290"/>
    <s v="CA-2015-157770"/>
    <x v="350"/>
    <d v="2015-12-15T00:00:00"/>
    <s v="First Class"/>
    <x v="361"/>
    <x v="361"/>
    <s v="Consumer"/>
    <s v="United States"/>
    <s v="Temecula"/>
    <s v="California"/>
    <n v="92592"/>
    <s v="West"/>
    <x v="100"/>
    <s v="Technology"/>
    <s v="Accessories"/>
    <x v="100"/>
    <x v="2581"/>
    <n v="5"/>
    <n v="0"/>
    <n v="27.3735"/>
  </r>
  <r>
    <n v="3291"/>
    <s v="CA-2015-157770"/>
    <x v="350"/>
    <d v="2015-12-15T00:00:00"/>
    <s v="First Class"/>
    <x v="361"/>
    <x v="361"/>
    <s v="Consumer"/>
    <s v="United States"/>
    <s v="Temecula"/>
    <s v="California"/>
    <n v="92592"/>
    <s v="West"/>
    <x v="1519"/>
    <s v="Technology"/>
    <s v="Accessories"/>
    <x v="1506"/>
    <x v="341"/>
    <n v="1"/>
    <n v="0"/>
    <n v="15.220800000000001"/>
  </r>
  <r>
    <n v="3292"/>
    <s v="CA-2016-167290"/>
    <x v="859"/>
    <d v="2016-11-04T00:00:00"/>
    <s v="Standard Class"/>
    <x v="639"/>
    <x v="639"/>
    <s v="Consumer"/>
    <s v="United States"/>
    <s v="Sterling Heights"/>
    <s v="Michigan"/>
    <n v="48310"/>
    <s v="Central"/>
    <x v="512"/>
    <s v="Office Supplies"/>
    <s v="Art"/>
    <x v="512"/>
    <x v="2582"/>
    <n v="2"/>
    <n v="0"/>
    <n v="3.504"/>
  </r>
  <r>
    <n v="3293"/>
    <s v="CA-2014-106264"/>
    <x v="58"/>
    <d v="2014-12-30T00:00:00"/>
    <s v="Standard Class"/>
    <x v="242"/>
    <x v="242"/>
    <s v="Consumer"/>
    <s v="United States"/>
    <s v="San Diego"/>
    <s v="California"/>
    <n v="92024"/>
    <s v="West"/>
    <x v="168"/>
    <s v="Office Supplies"/>
    <s v="Supplies"/>
    <x v="169"/>
    <x v="2583"/>
    <n v="3"/>
    <n v="0"/>
    <n v="0.1191"/>
  </r>
  <r>
    <n v="3294"/>
    <s v="CA-2014-106264"/>
    <x v="58"/>
    <d v="2014-12-30T00:00:00"/>
    <s v="Standard Class"/>
    <x v="242"/>
    <x v="242"/>
    <s v="Consumer"/>
    <s v="United States"/>
    <s v="San Diego"/>
    <s v="California"/>
    <n v="92024"/>
    <s v="West"/>
    <x v="852"/>
    <s v="Furniture"/>
    <s v="Furnishings"/>
    <x v="845"/>
    <x v="2584"/>
    <n v="2"/>
    <n v="0"/>
    <n v="1.1135999999999999"/>
  </r>
  <r>
    <n v="3295"/>
    <s v="CA-2014-138023"/>
    <x v="860"/>
    <d v="2014-08-18T00:00:00"/>
    <s v="First Class"/>
    <x v="168"/>
    <x v="168"/>
    <s v="Consumer"/>
    <s v="United States"/>
    <s v="Dallas"/>
    <s v="Texas"/>
    <n v="75081"/>
    <s v="Central"/>
    <x v="612"/>
    <s v="Office Supplies"/>
    <s v="Binders"/>
    <x v="612"/>
    <x v="2585"/>
    <n v="8"/>
    <n v="0.8"/>
    <n v="-52.631999999999998"/>
  </r>
  <r>
    <n v="3296"/>
    <s v="CA-2017-113418"/>
    <x v="172"/>
    <d v="2017-10-03T00:00:00"/>
    <s v="First Class"/>
    <x v="475"/>
    <x v="475"/>
    <s v="Home Office"/>
    <s v="United States"/>
    <s v="New York City"/>
    <s v="New York"/>
    <n v="10035"/>
    <s v="East"/>
    <x v="1520"/>
    <s v="Technology"/>
    <s v="Machines"/>
    <x v="1507"/>
    <x v="2586"/>
    <n v="11"/>
    <n v="0"/>
    <n v="767.20050000000003"/>
  </r>
  <r>
    <n v="3297"/>
    <s v="US-2015-110569"/>
    <x v="293"/>
    <d v="2015-05-30T00:00:00"/>
    <s v="Standard Class"/>
    <x v="12"/>
    <x v="12"/>
    <s v="Consumer"/>
    <s v="United States"/>
    <s v="Phoenix"/>
    <s v="Arizona"/>
    <n v="85023"/>
    <s v="West"/>
    <x v="624"/>
    <s v="Office Supplies"/>
    <s v="Binders"/>
    <x v="624"/>
    <x v="2587"/>
    <n v="7"/>
    <n v="0.7"/>
    <n v="-12.795999999999999"/>
  </r>
  <r>
    <n v="3298"/>
    <s v="US-2015-110569"/>
    <x v="293"/>
    <d v="2015-05-30T00:00:00"/>
    <s v="Standard Class"/>
    <x v="12"/>
    <x v="12"/>
    <s v="Consumer"/>
    <s v="United States"/>
    <s v="Phoenix"/>
    <s v="Arizona"/>
    <n v="85023"/>
    <s v="West"/>
    <x v="513"/>
    <s v="Office Supplies"/>
    <s v="Appliances"/>
    <x v="513"/>
    <x v="1605"/>
    <n v="4"/>
    <n v="0.2"/>
    <n v="13.701599999999999"/>
  </r>
  <r>
    <n v="3299"/>
    <s v="CA-2017-136308"/>
    <x v="673"/>
    <d v="2017-11-16T00:00:00"/>
    <s v="Same Day"/>
    <x v="360"/>
    <x v="360"/>
    <s v="Corporate"/>
    <s v="United States"/>
    <s v="San Francisco"/>
    <s v="California"/>
    <n v="94122"/>
    <s v="West"/>
    <x v="1150"/>
    <s v="Technology"/>
    <s v="Machines"/>
    <x v="1138"/>
    <x v="2210"/>
    <n v="3"/>
    <n v="0.2"/>
    <n v="215.9973"/>
  </r>
  <r>
    <n v="3300"/>
    <s v="US-2014-159926"/>
    <x v="728"/>
    <d v="2014-11-22T00:00:00"/>
    <s v="Standard Class"/>
    <x v="229"/>
    <x v="229"/>
    <s v="Consumer"/>
    <s v="United States"/>
    <s v="Philadelphia"/>
    <s v="Pennsylvania"/>
    <n v="19140"/>
    <s v="East"/>
    <x v="13"/>
    <s v="Office Supplies"/>
    <s v="Binders"/>
    <x v="13"/>
    <x v="2588"/>
    <n v="1"/>
    <n v="0.7"/>
    <n v="-40.797600000000003"/>
  </r>
  <r>
    <n v="3301"/>
    <s v="US-2014-159926"/>
    <x v="728"/>
    <d v="2014-11-22T00:00:00"/>
    <s v="Standard Class"/>
    <x v="229"/>
    <x v="229"/>
    <s v="Consumer"/>
    <s v="United States"/>
    <s v="Philadelphia"/>
    <s v="Pennsylvania"/>
    <n v="19140"/>
    <s v="East"/>
    <x v="82"/>
    <s v="Office Supplies"/>
    <s v="Storage"/>
    <x v="82"/>
    <x v="2589"/>
    <n v="1"/>
    <n v="0.2"/>
    <n v="-16.318300000000001"/>
  </r>
  <r>
    <n v="3302"/>
    <s v="US-2014-159926"/>
    <x v="728"/>
    <d v="2014-11-22T00:00:00"/>
    <s v="Standard Class"/>
    <x v="229"/>
    <x v="229"/>
    <s v="Consumer"/>
    <s v="United States"/>
    <s v="Philadelphia"/>
    <s v="Pennsylvania"/>
    <n v="19140"/>
    <s v="East"/>
    <x v="1521"/>
    <s v="Technology"/>
    <s v="Phones"/>
    <x v="1508"/>
    <x v="2590"/>
    <n v="6"/>
    <n v="0.4"/>
    <n v="-107.9928"/>
  </r>
  <r>
    <n v="3303"/>
    <s v="US-2014-159926"/>
    <x v="728"/>
    <d v="2014-11-22T00:00:00"/>
    <s v="Standard Class"/>
    <x v="229"/>
    <x v="229"/>
    <s v="Consumer"/>
    <s v="United States"/>
    <s v="Philadelphia"/>
    <s v="Pennsylvania"/>
    <n v="19140"/>
    <s v="East"/>
    <x v="1001"/>
    <s v="Furniture"/>
    <s v="Furnishings"/>
    <x v="1253"/>
    <x v="2558"/>
    <n v="3"/>
    <n v="0.2"/>
    <n v="5.2773000000000003"/>
  </r>
  <r>
    <n v="3304"/>
    <s v="US-2014-159926"/>
    <x v="728"/>
    <d v="2014-11-22T00:00:00"/>
    <s v="Standard Class"/>
    <x v="229"/>
    <x v="229"/>
    <s v="Consumer"/>
    <s v="United States"/>
    <s v="Philadelphia"/>
    <s v="Pennsylvania"/>
    <n v="19140"/>
    <s v="East"/>
    <x v="870"/>
    <s v="Office Supplies"/>
    <s v="Binders"/>
    <x v="864"/>
    <x v="2591"/>
    <n v="3"/>
    <n v="0.7"/>
    <n v="-1.4256"/>
  </r>
  <r>
    <n v="3305"/>
    <s v="CA-2014-104738"/>
    <x v="125"/>
    <d v="2015-01-01T00:00:00"/>
    <s v="Second Class"/>
    <x v="407"/>
    <x v="407"/>
    <s v="Corporate"/>
    <s v="United States"/>
    <s v="Laredo"/>
    <s v="Texas"/>
    <n v="78041"/>
    <s v="Central"/>
    <x v="897"/>
    <s v="Office Supplies"/>
    <s v="Envelopes"/>
    <x v="890"/>
    <x v="2592"/>
    <n v="3"/>
    <n v="0.2"/>
    <n v="4.7066999999999997"/>
  </r>
  <r>
    <n v="3306"/>
    <s v="CA-2014-104738"/>
    <x v="125"/>
    <d v="2015-01-01T00:00:00"/>
    <s v="Second Class"/>
    <x v="407"/>
    <x v="407"/>
    <s v="Corporate"/>
    <s v="United States"/>
    <s v="Laredo"/>
    <s v="Texas"/>
    <n v="78041"/>
    <s v="Central"/>
    <x v="1236"/>
    <s v="Technology"/>
    <s v="Phones"/>
    <x v="1219"/>
    <x v="2039"/>
    <n v="2"/>
    <n v="0.2"/>
    <n v="19.038599999999999"/>
  </r>
  <r>
    <n v="3307"/>
    <s v="CA-2014-104738"/>
    <x v="125"/>
    <d v="2015-01-01T00:00:00"/>
    <s v="Second Class"/>
    <x v="407"/>
    <x v="407"/>
    <s v="Corporate"/>
    <s v="United States"/>
    <s v="Laredo"/>
    <s v="Texas"/>
    <n v="78041"/>
    <s v="Central"/>
    <x v="819"/>
    <s v="Technology"/>
    <s v="Phones"/>
    <x v="815"/>
    <x v="2593"/>
    <n v="3"/>
    <n v="0.2"/>
    <n v="28.767900000000001"/>
  </r>
  <r>
    <n v="3308"/>
    <s v="CA-2014-104738"/>
    <x v="125"/>
    <d v="2015-01-01T00:00:00"/>
    <s v="Second Class"/>
    <x v="407"/>
    <x v="407"/>
    <s v="Corporate"/>
    <s v="United States"/>
    <s v="Laredo"/>
    <s v="Texas"/>
    <n v="78041"/>
    <s v="Central"/>
    <x v="315"/>
    <s v="Office Supplies"/>
    <s v="Binders"/>
    <x v="315"/>
    <x v="2594"/>
    <n v="3"/>
    <n v="0.8"/>
    <n v="-3.6576"/>
  </r>
  <r>
    <n v="3309"/>
    <s v="CA-2014-104738"/>
    <x v="125"/>
    <d v="2015-01-01T00:00:00"/>
    <s v="Second Class"/>
    <x v="407"/>
    <x v="407"/>
    <s v="Corporate"/>
    <s v="United States"/>
    <s v="Laredo"/>
    <s v="Texas"/>
    <n v="78041"/>
    <s v="Central"/>
    <x v="246"/>
    <s v="Technology"/>
    <s v="Accessories"/>
    <x v="247"/>
    <x v="730"/>
    <n v="2"/>
    <n v="0.2"/>
    <n v="14.395200000000001"/>
  </r>
  <r>
    <n v="3310"/>
    <s v="CA-2015-144386"/>
    <x v="599"/>
    <d v="2015-11-11T00:00:00"/>
    <s v="Standard Class"/>
    <x v="265"/>
    <x v="265"/>
    <s v="Corporate"/>
    <s v="United States"/>
    <s v="New York City"/>
    <s v="New York"/>
    <n v="10009"/>
    <s v="East"/>
    <x v="1085"/>
    <s v="Office Supplies"/>
    <s v="Binders"/>
    <x v="1075"/>
    <x v="863"/>
    <n v="6"/>
    <n v="0.2"/>
    <n v="8.8704000000000001"/>
  </r>
  <r>
    <n v="3311"/>
    <s v="CA-2016-111416"/>
    <x v="42"/>
    <d v="2016-09-22T00:00:00"/>
    <s v="Standard Class"/>
    <x v="560"/>
    <x v="560"/>
    <s v="Consumer"/>
    <s v="United States"/>
    <s v="New York City"/>
    <s v="New York"/>
    <n v="10035"/>
    <s v="East"/>
    <x v="920"/>
    <s v="Office Supplies"/>
    <s v="Binders"/>
    <x v="912"/>
    <x v="2595"/>
    <n v="5"/>
    <n v="0.2"/>
    <n v="78.435000000000002"/>
  </r>
  <r>
    <n v="3312"/>
    <s v="CA-2016-162747"/>
    <x v="231"/>
    <d v="2016-03-25T00:00:00"/>
    <s v="Second Class"/>
    <x v="692"/>
    <x v="692"/>
    <s v="Corporate"/>
    <s v="United States"/>
    <s v="Gulfport"/>
    <s v="Mississippi"/>
    <n v="39503"/>
    <s v="South"/>
    <x v="893"/>
    <s v="Furniture"/>
    <s v="Furnishings"/>
    <x v="886"/>
    <x v="2596"/>
    <n v="7"/>
    <n v="0"/>
    <n v="38.037999999999997"/>
  </r>
  <r>
    <n v="3313"/>
    <s v="US-2014-133130"/>
    <x v="127"/>
    <d v="2014-10-01T00:00:00"/>
    <s v="Standard Class"/>
    <x v="513"/>
    <x v="513"/>
    <s v="Consumer"/>
    <s v="United States"/>
    <s v="San Diego"/>
    <s v="California"/>
    <n v="92037"/>
    <s v="West"/>
    <x v="291"/>
    <s v="Furniture"/>
    <s v="Chairs"/>
    <x v="291"/>
    <x v="884"/>
    <n v="5"/>
    <n v="0.2"/>
    <n v="45.293999999999997"/>
  </r>
  <r>
    <n v="3314"/>
    <s v="US-2014-133130"/>
    <x v="127"/>
    <d v="2014-10-01T00:00:00"/>
    <s v="Standard Class"/>
    <x v="513"/>
    <x v="513"/>
    <s v="Consumer"/>
    <s v="United States"/>
    <s v="San Diego"/>
    <s v="California"/>
    <n v="92037"/>
    <s v="West"/>
    <x v="1127"/>
    <s v="Office Supplies"/>
    <s v="Paper"/>
    <x v="1115"/>
    <x v="2597"/>
    <n v="2"/>
    <n v="0"/>
    <n v="40.170200000000001"/>
  </r>
  <r>
    <n v="3315"/>
    <s v="CA-2017-169978"/>
    <x v="165"/>
    <d v="2017-12-28T00:00:00"/>
    <s v="Standard Class"/>
    <x v="643"/>
    <x v="643"/>
    <s v="Consumer"/>
    <s v="United States"/>
    <s v="Oceanside"/>
    <s v="New York"/>
    <n v="11572"/>
    <s v="East"/>
    <x v="291"/>
    <s v="Furniture"/>
    <s v="Chairs"/>
    <x v="291"/>
    <x v="2598"/>
    <n v="2"/>
    <n v="0.1"/>
    <n v="48.313600000000001"/>
  </r>
  <r>
    <n v="3316"/>
    <s v="CA-2017-169978"/>
    <x v="165"/>
    <d v="2017-12-28T00:00:00"/>
    <s v="Standard Class"/>
    <x v="643"/>
    <x v="643"/>
    <s v="Consumer"/>
    <s v="United States"/>
    <s v="Oceanside"/>
    <s v="New York"/>
    <n v="11572"/>
    <s v="East"/>
    <x v="1120"/>
    <s v="Office Supplies"/>
    <s v="Binders"/>
    <x v="1108"/>
    <x v="2599"/>
    <n v="3"/>
    <n v="0.2"/>
    <n v="4.8518999999999997"/>
  </r>
  <r>
    <n v="3317"/>
    <s v="CA-2017-161739"/>
    <x v="468"/>
    <d v="2017-11-15T00:00:00"/>
    <s v="Second Class"/>
    <x v="494"/>
    <x v="494"/>
    <s v="Corporate"/>
    <s v="United States"/>
    <s v="Round Rock"/>
    <s v="Texas"/>
    <n v="78664"/>
    <s v="Central"/>
    <x v="1304"/>
    <s v="Furniture"/>
    <s v="Furnishings"/>
    <x v="1289"/>
    <x v="2600"/>
    <n v="5"/>
    <n v="0.6"/>
    <n v="-427.45"/>
  </r>
  <r>
    <n v="3318"/>
    <s v="CA-2015-165057"/>
    <x v="861"/>
    <d v="2015-09-15T00:00:00"/>
    <s v="Standard Class"/>
    <x v="56"/>
    <x v="56"/>
    <s v="Consumer"/>
    <s v="United States"/>
    <s v="Redlands"/>
    <s v="California"/>
    <n v="92374"/>
    <s v="West"/>
    <x v="626"/>
    <s v="Office Supplies"/>
    <s v="Art"/>
    <x v="626"/>
    <x v="2601"/>
    <n v="9"/>
    <n v="0"/>
    <n v="48.964500000000001"/>
  </r>
  <r>
    <n v="3319"/>
    <s v="CA-2015-165057"/>
    <x v="861"/>
    <d v="2015-09-15T00:00:00"/>
    <s v="Standard Class"/>
    <x v="56"/>
    <x v="56"/>
    <s v="Consumer"/>
    <s v="United States"/>
    <s v="Redlands"/>
    <s v="California"/>
    <n v="92374"/>
    <s v="West"/>
    <x v="1186"/>
    <s v="Office Supplies"/>
    <s v="Labels"/>
    <x v="1172"/>
    <x v="874"/>
    <n v="3"/>
    <n v="0"/>
    <n v="4.2336"/>
  </r>
  <r>
    <n v="3320"/>
    <s v="CA-2014-134551"/>
    <x v="414"/>
    <d v="2014-12-25T00:00:00"/>
    <s v="Standard Class"/>
    <x v="700"/>
    <x v="700"/>
    <s v="Consumer"/>
    <s v="United States"/>
    <s v="Columbia"/>
    <s v="Tennessee"/>
    <n v="38401"/>
    <s v="South"/>
    <x v="1037"/>
    <s v="Office Supplies"/>
    <s v="Appliances"/>
    <x v="1027"/>
    <x v="2602"/>
    <n v="7"/>
    <n v="0.2"/>
    <n v="3.8073000000000001"/>
  </r>
  <r>
    <n v="3321"/>
    <s v="CA-2014-134551"/>
    <x v="414"/>
    <d v="2014-12-25T00:00:00"/>
    <s v="Standard Class"/>
    <x v="700"/>
    <x v="700"/>
    <s v="Consumer"/>
    <s v="United States"/>
    <s v="Columbia"/>
    <s v="Tennessee"/>
    <n v="38401"/>
    <s v="South"/>
    <x v="157"/>
    <s v="Furniture"/>
    <s v="Chairs"/>
    <x v="158"/>
    <x v="1649"/>
    <n v="3"/>
    <n v="0.2"/>
    <n v="74.573999999999998"/>
  </r>
  <r>
    <n v="3322"/>
    <s v="CA-2014-134551"/>
    <x v="414"/>
    <d v="2014-12-25T00:00:00"/>
    <s v="Standard Class"/>
    <x v="700"/>
    <x v="700"/>
    <s v="Consumer"/>
    <s v="United States"/>
    <s v="Columbia"/>
    <s v="Tennessee"/>
    <n v="38401"/>
    <s v="South"/>
    <x v="1076"/>
    <s v="Office Supplies"/>
    <s v="Paper"/>
    <x v="1066"/>
    <x v="233"/>
    <n v="5"/>
    <n v="0.2"/>
    <n v="9.0719999999999992"/>
  </r>
  <r>
    <n v="3323"/>
    <s v="CA-2015-120810"/>
    <x v="862"/>
    <d v="2015-07-27T00:00:00"/>
    <s v="Standard Class"/>
    <x v="274"/>
    <x v="274"/>
    <s v="Home Office"/>
    <s v="United States"/>
    <s v="New York City"/>
    <s v="New York"/>
    <n v="10009"/>
    <s v="East"/>
    <x v="9"/>
    <s v="Office Supplies"/>
    <s v="Appliances"/>
    <x v="9"/>
    <x v="2603"/>
    <n v="3"/>
    <n v="0"/>
    <n v="20.681999999999999"/>
  </r>
  <r>
    <n v="3324"/>
    <s v="CA-2015-120810"/>
    <x v="862"/>
    <d v="2015-07-27T00:00:00"/>
    <s v="Standard Class"/>
    <x v="274"/>
    <x v="274"/>
    <s v="Home Office"/>
    <s v="United States"/>
    <s v="New York City"/>
    <s v="New York"/>
    <n v="10009"/>
    <s v="East"/>
    <x v="592"/>
    <s v="Furniture"/>
    <s v="Furnishings"/>
    <x v="592"/>
    <x v="2604"/>
    <n v="3"/>
    <n v="0"/>
    <n v="50.239800000000002"/>
  </r>
  <r>
    <n v="3325"/>
    <s v="CA-2014-165309"/>
    <x v="7"/>
    <d v="2014-11-15T00:00:00"/>
    <s v="Standard Class"/>
    <x v="30"/>
    <x v="30"/>
    <s v="Consumer"/>
    <s v="United States"/>
    <s v="Houston"/>
    <s v="Texas"/>
    <n v="77095"/>
    <s v="Central"/>
    <x v="1176"/>
    <s v="Office Supplies"/>
    <s v="Binders"/>
    <x v="1162"/>
    <x v="2605"/>
    <n v="5"/>
    <n v="0.8"/>
    <n v="-1480.0335"/>
  </r>
  <r>
    <n v="3326"/>
    <s v="CA-2014-165309"/>
    <x v="7"/>
    <d v="2014-11-15T00:00:00"/>
    <s v="Standard Class"/>
    <x v="30"/>
    <x v="30"/>
    <s v="Consumer"/>
    <s v="United States"/>
    <s v="Houston"/>
    <s v="Texas"/>
    <n v="77095"/>
    <s v="Central"/>
    <x v="1488"/>
    <s v="Office Supplies"/>
    <s v="Binders"/>
    <x v="1475"/>
    <x v="2606"/>
    <n v="1"/>
    <n v="0.8"/>
    <n v="-1.9743999999999999"/>
  </r>
  <r>
    <n v="3327"/>
    <s v="CA-2014-165309"/>
    <x v="7"/>
    <d v="2014-11-15T00:00:00"/>
    <s v="Standard Class"/>
    <x v="30"/>
    <x v="30"/>
    <s v="Consumer"/>
    <s v="United States"/>
    <s v="Houston"/>
    <s v="Texas"/>
    <n v="77095"/>
    <s v="Central"/>
    <x v="1473"/>
    <s v="Office Supplies"/>
    <s v="Art"/>
    <x v="1460"/>
    <x v="1840"/>
    <n v="3"/>
    <n v="0.2"/>
    <n v="6.7560000000000002"/>
  </r>
  <r>
    <n v="3328"/>
    <s v="CA-2014-165309"/>
    <x v="7"/>
    <d v="2014-11-15T00:00:00"/>
    <s v="Standard Class"/>
    <x v="30"/>
    <x v="30"/>
    <s v="Consumer"/>
    <s v="United States"/>
    <s v="Houston"/>
    <s v="Texas"/>
    <n v="77095"/>
    <s v="Central"/>
    <x v="362"/>
    <s v="Office Supplies"/>
    <s v="Paper"/>
    <x v="362"/>
    <x v="740"/>
    <n v="5"/>
    <n v="0.2"/>
    <n v="7.8734999999999999"/>
  </r>
  <r>
    <n v="3329"/>
    <s v="CA-2014-165309"/>
    <x v="7"/>
    <d v="2014-11-15T00:00:00"/>
    <s v="Standard Class"/>
    <x v="30"/>
    <x v="30"/>
    <s v="Consumer"/>
    <s v="United States"/>
    <s v="Houston"/>
    <s v="Texas"/>
    <n v="77095"/>
    <s v="Central"/>
    <x v="1522"/>
    <s v="Office Supplies"/>
    <s v="Paper"/>
    <x v="1509"/>
    <x v="2607"/>
    <n v="8"/>
    <n v="0.2"/>
    <n v="95.096800000000002"/>
  </r>
  <r>
    <n v="3330"/>
    <s v="CA-2014-165309"/>
    <x v="7"/>
    <d v="2014-11-15T00:00:00"/>
    <s v="Standard Class"/>
    <x v="30"/>
    <x v="30"/>
    <s v="Consumer"/>
    <s v="United States"/>
    <s v="Houston"/>
    <s v="Texas"/>
    <n v="77095"/>
    <s v="Central"/>
    <x v="918"/>
    <s v="Technology"/>
    <s v="Phones"/>
    <x v="910"/>
    <x v="1467"/>
    <n v="2"/>
    <n v="0.2"/>
    <n v="16.704000000000001"/>
  </r>
  <r>
    <n v="3331"/>
    <s v="CA-2014-165309"/>
    <x v="7"/>
    <d v="2014-11-15T00:00:00"/>
    <s v="Standard Class"/>
    <x v="30"/>
    <x v="30"/>
    <s v="Consumer"/>
    <s v="United States"/>
    <s v="Houston"/>
    <s v="Texas"/>
    <n v="77095"/>
    <s v="Central"/>
    <x v="1161"/>
    <s v="Technology"/>
    <s v="Phones"/>
    <x v="1148"/>
    <x v="2608"/>
    <n v="3"/>
    <n v="0.2"/>
    <n v="15.073499999999999"/>
  </r>
  <r>
    <n v="3332"/>
    <s v="CA-2017-122595"/>
    <x v="817"/>
    <d v="2017-12-20T00:00:00"/>
    <s v="Standard Class"/>
    <x v="39"/>
    <x v="39"/>
    <s v="Home Office"/>
    <s v="United States"/>
    <s v="Chicago"/>
    <s v="Illinois"/>
    <n v="60653"/>
    <s v="Central"/>
    <x v="1523"/>
    <s v="Technology"/>
    <s v="Accessories"/>
    <x v="1510"/>
    <x v="2609"/>
    <n v="3"/>
    <n v="0.2"/>
    <n v="28.497"/>
  </r>
  <r>
    <n v="3333"/>
    <s v="CA-2017-122595"/>
    <x v="817"/>
    <d v="2017-12-20T00:00:00"/>
    <s v="Standard Class"/>
    <x v="39"/>
    <x v="39"/>
    <s v="Home Office"/>
    <s v="United States"/>
    <s v="Chicago"/>
    <s v="Illinois"/>
    <n v="60653"/>
    <s v="Central"/>
    <x v="1513"/>
    <s v="Technology"/>
    <s v="Phones"/>
    <x v="1500"/>
    <x v="2610"/>
    <n v="3"/>
    <n v="0.2"/>
    <n v="19.754999999999999"/>
  </r>
  <r>
    <n v="3334"/>
    <s v="CA-2017-122595"/>
    <x v="817"/>
    <d v="2017-12-20T00:00:00"/>
    <s v="Standard Class"/>
    <x v="39"/>
    <x v="39"/>
    <s v="Home Office"/>
    <s v="United States"/>
    <s v="Chicago"/>
    <s v="Illinois"/>
    <n v="60653"/>
    <s v="Central"/>
    <x v="1524"/>
    <s v="Furniture"/>
    <s v="Furnishings"/>
    <x v="1511"/>
    <x v="2611"/>
    <n v="1"/>
    <n v="0.6"/>
    <n v="-1.3208"/>
  </r>
  <r>
    <n v="3335"/>
    <s v="US-2017-109253"/>
    <x v="170"/>
    <d v="2017-08-22T00:00:00"/>
    <s v="First Class"/>
    <x v="701"/>
    <x v="701"/>
    <s v="Consumer"/>
    <s v="United States"/>
    <s v="Oakland"/>
    <s v="California"/>
    <n v="94601"/>
    <s v="West"/>
    <x v="786"/>
    <s v="Office Supplies"/>
    <s v="Art"/>
    <x v="785"/>
    <x v="854"/>
    <n v="4"/>
    <n v="0"/>
    <n v="4.9648000000000003"/>
  </r>
  <r>
    <n v="3336"/>
    <s v="US-2017-109253"/>
    <x v="170"/>
    <d v="2017-08-22T00:00:00"/>
    <s v="First Class"/>
    <x v="701"/>
    <x v="701"/>
    <s v="Consumer"/>
    <s v="United States"/>
    <s v="Oakland"/>
    <s v="California"/>
    <n v="94601"/>
    <s v="West"/>
    <x v="524"/>
    <s v="Technology"/>
    <s v="Phones"/>
    <x v="524"/>
    <x v="2612"/>
    <n v="4"/>
    <n v="0.2"/>
    <n v="37.797199999999997"/>
  </r>
  <r>
    <n v="3337"/>
    <s v="US-2017-109253"/>
    <x v="170"/>
    <d v="2017-08-22T00:00:00"/>
    <s v="First Class"/>
    <x v="701"/>
    <x v="701"/>
    <s v="Consumer"/>
    <s v="United States"/>
    <s v="Oakland"/>
    <s v="California"/>
    <n v="94601"/>
    <s v="West"/>
    <x v="1525"/>
    <s v="Furniture"/>
    <s v="Furnishings"/>
    <x v="1512"/>
    <x v="677"/>
    <n v="4"/>
    <n v="0"/>
    <n v="10.393599999999999"/>
  </r>
  <r>
    <n v="3338"/>
    <s v="US-2017-109253"/>
    <x v="170"/>
    <d v="2017-08-22T00:00:00"/>
    <s v="First Class"/>
    <x v="701"/>
    <x v="701"/>
    <s v="Consumer"/>
    <s v="United States"/>
    <s v="Oakland"/>
    <s v="California"/>
    <n v="94601"/>
    <s v="West"/>
    <x v="10"/>
    <s v="Furniture"/>
    <s v="Tables"/>
    <x v="10"/>
    <x v="2613"/>
    <n v="3"/>
    <n v="0.2"/>
    <n v="28.436399999999999"/>
  </r>
  <r>
    <n v="3339"/>
    <s v="US-2017-109253"/>
    <x v="170"/>
    <d v="2017-08-22T00:00:00"/>
    <s v="First Class"/>
    <x v="701"/>
    <x v="701"/>
    <s v="Consumer"/>
    <s v="United States"/>
    <s v="Oakland"/>
    <s v="California"/>
    <n v="94601"/>
    <s v="West"/>
    <x v="1526"/>
    <s v="Office Supplies"/>
    <s v="Binders"/>
    <x v="1513"/>
    <x v="2614"/>
    <n v="9"/>
    <n v="0.2"/>
    <n v="42.464700000000001"/>
  </r>
  <r>
    <n v="3340"/>
    <s v="US-2017-109253"/>
    <x v="170"/>
    <d v="2017-08-22T00:00:00"/>
    <s v="First Class"/>
    <x v="701"/>
    <x v="701"/>
    <s v="Consumer"/>
    <s v="United States"/>
    <s v="Oakland"/>
    <s v="California"/>
    <n v="94601"/>
    <s v="West"/>
    <x v="1527"/>
    <s v="Office Supplies"/>
    <s v="Appliances"/>
    <x v="1514"/>
    <x v="2615"/>
    <n v="3"/>
    <n v="0"/>
    <n v="54.950400000000002"/>
  </r>
  <r>
    <n v="3341"/>
    <s v="US-2017-109253"/>
    <x v="170"/>
    <d v="2017-08-22T00:00:00"/>
    <s v="First Class"/>
    <x v="701"/>
    <x v="701"/>
    <s v="Consumer"/>
    <s v="United States"/>
    <s v="Oakland"/>
    <s v="California"/>
    <n v="94601"/>
    <s v="West"/>
    <x v="322"/>
    <s v="Office Supplies"/>
    <s v="Labels"/>
    <x v="322"/>
    <x v="2616"/>
    <n v="5"/>
    <n v="0"/>
    <n v="24.84"/>
  </r>
  <r>
    <n v="3342"/>
    <s v="CA-2016-145982"/>
    <x v="278"/>
    <d v="2016-09-01T00:00:00"/>
    <s v="Second Class"/>
    <x v="26"/>
    <x v="26"/>
    <s v="Consumer"/>
    <s v="United States"/>
    <s v="Quincy"/>
    <s v="Massachusetts"/>
    <n v="2169"/>
    <s v="East"/>
    <x v="1127"/>
    <s v="Office Supplies"/>
    <s v="Paper"/>
    <x v="1115"/>
    <x v="1232"/>
    <n v="3"/>
    <n v="0"/>
    <n v="60.255299999999998"/>
  </r>
  <r>
    <n v="3343"/>
    <s v="CA-2016-145982"/>
    <x v="278"/>
    <d v="2016-09-01T00:00:00"/>
    <s v="Second Class"/>
    <x v="26"/>
    <x v="26"/>
    <s v="Consumer"/>
    <s v="United States"/>
    <s v="Quincy"/>
    <s v="Massachusetts"/>
    <n v="2169"/>
    <s v="East"/>
    <x v="1110"/>
    <s v="Furniture"/>
    <s v="Tables"/>
    <x v="1099"/>
    <x v="2617"/>
    <n v="1"/>
    <n v="0.3"/>
    <n v="20.966999999999999"/>
  </r>
  <r>
    <n v="3344"/>
    <s v="CA-2016-145982"/>
    <x v="278"/>
    <d v="2016-09-01T00:00:00"/>
    <s v="Second Class"/>
    <x v="26"/>
    <x v="26"/>
    <s v="Consumer"/>
    <s v="United States"/>
    <s v="Quincy"/>
    <s v="Massachusetts"/>
    <n v="2169"/>
    <s v="East"/>
    <x v="222"/>
    <s v="Technology"/>
    <s v="Phones"/>
    <x v="223"/>
    <x v="127"/>
    <n v="3"/>
    <n v="0"/>
    <n v="28.785599999999999"/>
  </r>
  <r>
    <n v="3345"/>
    <s v="CA-2016-145982"/>
    <x v="278"/>
    <d v="2016-09-01T00:00:00"/>
    <s v="Second Class"/>
    <x v="26"/>
    <x v="26"/>
    <s v="Consumer"/>
    <s v="United States"/>
    <s v="Quincy"/>
    <s v="Massachusetts"/>
    <n v="2169"/>
    <s v="East"/>
    <x v="187"/>
    <s v="Office Supplies"/>
    <s v="Paper"/>
    <x v="188"/>
    <x v="2618"/>
    <n v="9"/>
    <n v="0"/>
    <n v="36.692999999999998"/>
  </r>
  <r>
    <n v="3346"/>
    <s v="CA-2016-145982"/>
    <x v="278"/>
    <d v="2016-09-01T00:00:00"/>
    <s v="Second Class"/>
    <x v="26"/>
    <x v="26"/>
    <s v="Consumer"/>
    <s v="United States"/>
    <s v="Quincy"/>
    <s v="Massachusetts"/>
    <n v="2169"/>
    <s v="East"/>
    <x v="848"/>
    <s v="Office Supplies"/>
    <s v="Fasteners"/>
    <x v="128"/>
    <x v="2582"/>
    <n v="4"/>
    <n v="0"/>
    <n v="5.2560000000000002"/>
  </r>
  <r>
    <n v="3347"/>
    <s v="CA-2016-145982"/>
    <x v="278"/>
    <d v="2016-09-01T00:00:00"/>
    <s v="Second Class"/>
    <x v="26"/>
    <x v="26"/>
    <s v="Consumer"/>
    <s v="United States"/>
    <s v="Quincy"/>
    <s v="Massachusetts"/>
    <n v="2169"/>
    <s v="East"/>
    <x v="1458"/>
    <s v="Office Supplies"/>
    <s v="Binders"/>
    <x v="1444"/>
    <x v="180"/>
    <n v="5"/>
    <n v="0"/>
    <n v="13.92"/>
  </r>
  <r>
    <n v="3348"/>
    <s v="CA-2015-112014"/>
    <x v="863"/>
    <d v="2015-08-20T00:00:00"/>
    <s v="Standard Class"/>
    <x v="21"/>
    <x v="21"/>
    <s v="Corporate"/>
    <s v="United States"/>
    <s v="Yucaipa"/>
    <s v="California"/>
    <n v="92399"/>
    <s v="West"/>
    <x v="400"/>
    <s v="Office Supplies"/>
    <s v="Art"/>
    <x v="401"/>
    <x v="2619"/>
    <n v="5"/>
    <n v="0"/>
    <n v="13.208"/>
  </r>
  <r>
    <n v="3349"/>
    <s v="CA-2017-154732"/>
    <x v="60"/>
    <d v="2017-11-07T00:00:00"/>
    <s v="First Class"/>
    <x v="124"/>
    <x v="124"/>
    <s v="Corporate"/>
    <s v="United States"/>
    <s v="Chicago"/>
    <s v="Illinois"/>
    <n v="60623"/>
    <s v="Central"/>
    <x v="27"/>
    <s v="Office Supplies"/>
    <s v="Binders"/>
    <x v="27"/>
    <x v="2620"/>
    <n v="5"/>
    <n v="0.8"/>
    <n v="-25.648"/>
  </r>
  <r>
    <n v="3350"/>
    <s v="US-2016-157308"/>
    <x v="864"/>
    <d v="2016-08-21T00:00:00"/>
    <s v="Standard Class"/>
    <x v="392"/>
    <x v="392"/>
    <s v="Consumer"/>
    <s v="United States"/>
    <s v="Seattle"/>
    <s v="Washington"/>
    <n v="98105"/>
    <s v="West"/>
    <x v="696"/>
    <s v="Office Supplies"/>
    <s v="Binders"/>
    <x v="696"/>
    <x v="577"/>
    <n v="4"/>
    <n v="0.2"/>
    <n v="5.6955999999999998"/>
  </r>
  <r>
    <n v="3351"/>
    <s v="CA-2016-147536"/>
    <x v="482"/>
    <d v="2016-12-31T00:00:00"/>
    <s v="Standard Class"/>
    <x v="239"/>
    <x v="239"/>
    <s v="Consumer"/>
    <s v="United States"/>
    <s v="New York City"/>
    <s v="New York"/>
    <n v="10024"/>
    <s v="East"/>
    <x v="1048"/>
    <s v="Technology"/>
    <s v="Accessories"/>
    <x v="1037"/>
    <x v="1309"/>
    <n v="3"/>
    <n v="0"/>
    <n v="18.893699999999999"/>
  </r>
  <r>
    <n v="3352"/>
    <s v="US-2014-134733"/>
    <x v="865"/>
    <d v="2014-09-28T00:00:00"/>
    <s v="Standard Class"/>
    <x v="312"/>
    <x v="312"/>
    <s v="Corporate"/>
    <s v="United States"/>
    <s v="San Diego"/>
    <s v="California"/>
    <n v="92037"/>
    <s v="West"/>
    <x v="1528"/>
    <s v="Furniture"/>
    <s v="Bookcases"/>
    <x v="1515"/>
    <x v="2621"/>
    <n v="3"/>
    <n v="0.15"/>
    <n v="20.517600000000002"/>
  </r>
  <r>
    <n v="3353"/>
    <s v="US-2014-134733"/>
    <x v="865"/>
    <d v="2014-09-28T00:00:00"/>
    <s v="Standard Class"/>
    <x v="312"/>
    <x v="312"/>
    <s v="Corporate"/>
    <s v="United States"/>
    <s v="San Diego"/>
    <s v="California"/>
    <n v="92037"/>
    <s v="West"/>
    <x v="66"/>
    <s v="Technology"/>
    <s v="Phones"/>
    <x v="66"/>
    <x v="1396"/>
    <n v="2"/>
    <n v="0.2"/>
    <n v="31.494"/>
  </r>
  <r>
    <n v="3354"/>
    <s v="US-2014-150434"/>
    <x v="866"/>
    <d v="2014-07-24T00:00:00"/>
    <s v="Standard Class"/>
    <x v="119"/>
    <x v="119"/>
    <s v="Corporate"/>
    <s v="United States"/>
    <s v="Bristol"/>
    <s v="Connecticut"/>
    <n v="6010"/>
    <s v="East"/>
    <x v="1149"/>
    <s v="Technology"/>
    <s v="Phones"/>
    <x v="1137"/>
    <x v="2622"/>
    <n v="2"/>
    <n v="0"/>
    <n v="93.594800000000006"/>
  </r>
  <r>
    <n v="3355"/>
    <s v="US-2014-150434"/>
    <x v="866"/>
    <d v="2014-07-24T00:00:00"/>
    <s v="Standard Class"/>
    <x v="119"/>
    <x v="119"/>
    <s v="Corporate"/>
    <s v="United States"/>
    <s v="Bristol"/>
    <s v="Connecticut"/>
    <n v="6010"/>
    <s v="East"/>
    <x v="1529"/>
    <s v="Furniture"/>
    <s v="Tables"/>
    <x v="1516"/>
    <x v="2623"/>
    <n v="1"/>
    <n v="0.3"/>
    <n v="-4.032"/>
  </r>
  <r>
    <n v="3356"/>
    <s v="US-2014-150434"/>
    <x v="866"/>
    <d v="2014-07-24T00:00:00"/>
    <s v="Standard Class"/>
    <x v="119"/>
    <x v="119"/>
    <s v="Corporate"/>
    <s v="United States"/>
    <s v="Bristol"/>
    <s v="Connecticut"/>
    <n v="6010"/>
    <s v="East"/>
    <x v="864"/>
    <s v="Office Supplies"/>
    <s v="Binders"/>
    <x v="858"/>
    <x v="1490"/>
    <n v="2"/>
    <n v="0"/>
    <n v="9.6047999999999991"/>
  </r>
  <r>
    <n v="3357"/>
    <s v="US-2014-150434"/>
    <x v="866"/>
    <d v="2014-07-24T00:00:00"/>
    <s v="Standard Class"/>
    <x v="119"/>
    <x v="119"/>
    <s v="Corporate"/>
    <s v="United States"/>
    <s v="Bristol"/>
    <s v="Connecticut"/>
    <n v="6010"/>
    <s v="East"/>
    <x v="315"/>
    <s v="Office Supplies"/>
    <s v="Binders"/>
    <x v="315"/>
    <x v="2624"/>
    <n v="1"/>
    <n v="0"/>
    <n v="1.8288"/>
  </r>
  <r>
    <n v="3358"/>
    <s v="CA-2017-100335"/>
    <x v="210"/>
    <d v="2017-09-13T00:00:00"/>
    <s v="Standard Class"/>
    <x v="376"/>
    <x v="376"/>
    <s v="Home Office"/>
    <s v="United States"/>
    <s v="Chicago"/>
    <s v="Illinois"/>
    <n v="60610"/>
    <s v="Central"/>
    <x v="885"/>
    <s v="Office Supplies"/>
    <s v="Paper"/>
    <x v="33"/>
    <x v="2625"/>
    <n v="9"/>
    <n v="0.2"/>
    <n v="26.465399999999999"/>
  </r>
  <r>
    <n v="3359"/>
    <s v="CA-2016-139234"/>
    <x v="715"/>
    <d v="2016-05-10T00:00:00"/>
    <s v="Standard Class"/>
    <x v="578"/>
    <x v="578"/>
    <s v="Consumer"/>
    <s v="United States"/>
    <s v="Chicago"/>
    <s v="Illinois"/>
    <n v="60610"/>
    <s v="Central"/>
    <x v="385"/>
    <s v="Office Supplies"/>
    <s v="Binders"/>
    <x v="386"/>
    <x v="2626"/>
    <n v="2"/>
    <n v="0.8"/>
    <n v="-5.2931999999999997"/>
  </r>
  <r>
    <n v="3360"/>
    <s v="CA-2016-139234"/>
    <x v="715"/>
    <d v="2016-05-10T00:00:00"/>
    <s v="Standard Class"/>
    <x v="578"/>
    <x v="578"/>
    <s v="Consumer"/>
    <s v="United States"/>
    <s v="Chicago"/>
    <s v="Illinois"/>
    <n v="60610"/>
    <s v="Central"/>
    <x v="960"/>
    <s v="Technology"/>
    <s v="Accessories"/>
    <x v="953"/>
    <x v="2627"/>
    <n v="2"/>
    <n v="0.2"/>
    <n v="-3.2719999999999998"/>
  </r>
  <r>
    <n v="3361"/>
    <s v="US-2015-142020"/>
    <x v="593"/>
    <d v="2015-06-08T00:00:00"/>
    <s v="Second Class"/>
    <x v="426"/>
    <x v="426"/>
    <s v="Home Office"/>
    <s v="United States"/>
    <s v="New York City"/>
    <s v="New York"/>
    <n v="10024"/>
    <s v="East"/>
    <x v="229"/>
    <s v="Office Supplies"/>
    <s v="Paper"/>
    <x v="230"/>
    <x v="2628"/>
    <n v="4"/>
    <n v="0"/>
    <n v="14.306800000000001"/>
  </r>
  <r>
    <n v="3362"/>
    <s v="US-2015-142020"/>
    <x v="593"/>
    <d v="2015-06-08T00:00:00"/>
    <s v="Second Class"/>
    <x v="426"/>
    <x v="426"/>
    <s v="Home Office"/>
    <s v="United States"/>
    <s v="New York City"/>
    <s v="New York"/>
    <n v="10024"/>
    <s v="East"/>
    <x v="1530"/>
    <s v="Furniture"/>
    <s v="Furnishings"/>
    <x v="1517"/>
    <x v="2629"/>
    <n v="3"/>
    <n v="0"/>
    <n v="11.995200000000001"/>
  </r>
  <r>
    <n v="3363"/>
    <s v="CA-2015-139962"/>
    <x v="350"/>
    <d v="2015-12-20T00:00:00"/>
    <s v="Standard Class"/>
    <x v="656"/>
    <x v="656"/>
    <s v="Home Office"/>
    <s v="United States"/>
    <s v="Revere"/>
    <s v="Massachusetts"/>
    <n v="2151"/>
    <s v="East"/>
    <x v="498"/>
    <s v="Office Supplies"/>
    <s v="Paper"/>
    <x v="498"/>
    <x v="537"/>
    <n v="3"/>
    <n v="0"/>
    <n v="9.3312000000000008"/>
  </r>
  <r>
    <n v="3364"/>
    <s v="CA-2015-139962"/>
    <x v="350"/>
    <d v="2015-12-20T00:00:00"/>
    <s v="Standard Class"/>
    <x v="656"/>
    <x v="656"/>
    <s v="Home Office"/>
    <s v="United States"/>
    <s v="Revere"/>
    <s v="Massachusetts"/>
    <n v="2151"/>
    <s v="East"/>
    <x v="92"/>
    <s v="Office Supplies"/>
    <s v="Binders"/>
    <x v="92"/>
    <x v="2630"/>
    <n v="2"/>
    <n v="0"/>
    <n v="18.940000000000001"/>
  </r>
  <r>
    <n v="3365"/>
    <s v="CA-2016-130050"/>
    <x v="87"/>
    <d v="2016-07-18T00:00:00"/>
    <s v="Second Class"/>
    <x v="466"/>
    <x v="466"/>
    <s v="Corporate"/>
    <s v="United States"/>
    <s v="Houston"/>
    <s v="Texas"/>
    <n v="77036"/>
    <s v="Central"/>
    <x v="740"/>
    <s v="Furniture"/>
    <s v="Furnishings"/>
    <x v="222"/>
    <x v="1235"/>
    <n v="3"/>
    <n v="0.6"/>
    <n v="-3.8208000000000002"/>
  </r>
  <r>
    <n v="3366"/>
    <s v="CA-2014-115161"/>
    <x v="867"/>
    <d v="2014-02-02T00:00:00"/>
    <s v="First Class"/>
    <x v="702"/>
    <x v="702"/>
    <s v="Consumer"/>
    <s v="United States"/>
    <s v="Mission Viejo"/>
    <s v="California"/>
    <n v="92691"/>
    <s v="West"/>
    <x v="1106"/>
    <s v="Furniture"/>
    <s v="Bookcases"/>
    <x v="1095"/>
    <x v="1395"/>
    <n v="2"/>
    <n v="0.15"/>
    <n v="3.4196"/>
  </r>
  <r>
    <n v="3367"/>
    <s v="CA-2014-165379"/>
    <x v="868"/>
    <d v="2014-07-15T00:00:00"/>
    <s v="Standard Class"/>
    <x v="312"/>
    <x v="312"/>
    <s v="Corporate"/>
    <s v="United States"/>
    <s v="Dallas"/>
    <s v="Texas"/>
    <n v="75217"/>
    <s v="Central"/>
    <x v="934"/>
    <s v="Office Supplies"/>
    <s v="Paper"/>
    <x v="927"/>
    <x v="559"/>
    <n v="2"/>
    <n v="0.2"/>
    <n v="3.6288"/>
  </r>
  <r>
    <n v="3368"/>
    <s v="CA-2014-165379"/>
    <x v="868"/>
    <d v="2014-07-15T00:00:00"/>
    <s v="Standard Class"/>
    <x v="312"/>
    <x v="312"/>
    <s v="Corporate"/>
    <s v="United States"/>
    <s v="Dallas"/>
    <s v="Texas"/>
    <n v="75217"/>
    <s v="Central"/>
    <x v="1357"/>
    <s v="Office Supplies"/>
    <s v="Paper"/>
    <x v="1343"/>
    <x v="642"/>
    <n v="3"/>
    <n v="0.2"/>
    <n v="4.4850000000000003"/>
  </r>
  <r>
    <n v="3369"/>
    <s v="CA-2015-115511"/>
    <x v="82"/>
    <d v="2015-11-25T00:00:00"/>
    <s v="Standard Class"/>
    <x v="508"/>
    <x v="508"/>
    <s v="Consumer"/>
    <s v="United States"/>
    <s v="Las Vegas"/>
    <s v="Nevada"/>
    <n v="89115"/>
    <s v="West"/>
    <x v="1531"/>
    <s v="Furniture"/>
    <s v="Bookcases"/>
    <x v="1518"/>
    <x v="1713"/>
    <n v="2"/>
    <n v="0"/>
    <n v="41.168399999999998"/>
  </r>
  <r>
    <n v="3370"/>
    <s v="CA-2015-115511"/>
    <x v="82"/>
    <d v="2015-11-25T00:00:00"/>
    <s v="Standard Class"/>
    <x v="508"/>
    <x v="508"/>
    <s v="Consumer"/>
    <s v="United States"/>
    <s v="Las Vegas"/>
    <s v="Nevada"/>
    <n v="89115"/>
    <s v="West"/>
    <x v="340"/>
    <s v="Office Supplies"/>
    <s v="Binders"/>
    <x v="340"/>
    <x v="2631"/>
    <n v="4"/>
    <n v="0.2"/>
    <n v="23.116800000000001"/>
  </r>
  <r>
    <n v="3371"/>
    <s v="CA-2016-134887"/>
    <x v="869"/>
    <d v="2016-03-25T00:00:00"/>
    <s v="Same Day"/>
    <x v="509"/>
    <x v="509"/>
    <s v="Consumer"/>
    <s v="United States"/>
    <s v="Norman"/>
    <s v="Oklahoma"/>
    <n v="73071"/>
    <s v="Central"/>
    <x v="217"/>
    <s v="Technology"/>
    <s v="Accessories"/>
    <x v="218"/>
    <x v="2632"/>
    <n v="5"/>
    <n v="0"/>
    <n v="244.6155"/>
  </r>
  <r>
    <n v="3372"/>
    <s v="CA-2017-123778"/>
    <x v="397"/>
    <d v="2017-09-30T00:00:00"/>
    <s v="Standard Class"/>
    <x v="94"/>
    <x v="94"/>
    <s v="Consumer"/>
    <s v="United States"/>
    <s v="San Francisco"/>
    <s v="California"/>
    <n v="94122"/>
    <s v="West"/>
    <x v="973"/>
    <s v="Office Supplies"/>
    <s v="Binders"/>
    <x v="967"/>
    <x v="63"/>
    <n v="6"/>
    <n v="0.2"/>
    <n v="9.0383999999999993"/>
  </r>
  <r>
    <n v="3373"/>
    <s v="CA-2017-123778"/>
    <x v="397"/>
    <d v="2017-09-30T00:00:00"/>
    <s v="Standard Class"/>
    <x v="94"/>
    <x v="94"/>
    <s v="Consumer"/>
    <s v="United States"/>
    <s v="San Francisco"/>
    <s v="California"/>
    <n v="94122"/>
    <s v="West"/>
    <x v="1429"/>
    <s v="Office Supplies"/>
    <s v="Appliances"/>
    <x v="1417"/>
    <x v="2633"/>
    <n v="2"/>
    <n v="0"/>
    <n v="48.287999999999997"/>
  </r>
  <r>
    <n v="3374"/>
    <s v="CA-2015-161718"/>
    <x v="784"/>
    <d v="2015-12-10T00:00:00"/>
    <s v="Standard Class"/>
    <x v="2"/>
    <x v="2"/>
    <s v="Consumer"/>
    <s v="United States"/>
    <s v="Hempstead"/>
    <s v="New York"/>
    <n v="11550"/>
    <s v="East"/>
    <x v="1462"/>
    <s v="Furniture"/>
    <s v="Furnishings"/>
    <x v="1448"/>
    <x v="2634"/>
    <n v="3"/>
    <n v="0"/>
    <n v="11.375999999999999"/>
  </r>
  <r>
    <n v="3375"/>
    <s v="CA-2015-161718"/>
    <x v="784"/>
    <d v="2015-12-10T00:00:00"/>
    <s v="Standard Class"/>
    <x v="2"/>
    <x v="2"/>
    <s v="Consumer"/>
    <s v="United States"/>
    <s v="Hempstead"/>
    <s v="New York"/>
    <n v="11550"/>
    <s v="East"/>
    <x v="394"/>
    <s v="Furniture"/>
    <s v="Chairs"/>
    <x v="395"/>
    <x v="2635"/>
    <n v="5"/>
    <n v="0.1"/>
    <n v="8.0980000000000008"/>
  </r>
  <r>
    <n v="3376"/>
    <s v="CA-2015-161718"/>
    <x v="784"/>
    <d v="2015-12-10T00:00:00"/>
    <s v="Standard Class"/>
    <x v="2"/>
    <x v="2"/>
    <s v="Consumer"/>
    <s v="United States"/>
    <s v="Hempstead"/>
    <s v="New York"/>
    <n v="11550"/>
    <s v="East"/>
    <x v="433"/>
    <s v="Technology"/>
    <s v="Phones"/>
    <x v="433"/>
    <x v="786"/>
    <n v="4"/>
    <n v="0"/>
    <n v="10.3896"/>
  </r>
  <r>
    <n v="3377"/>
    <s v="CA-2015-161718"/>
    <x v="784"/>
    <d v="2015-12-10T00:00:00"/>
    <s v="Standard Class"/>
    <x v="2"/>
    <x v="2"/>
    <s v="Consumer"/>
    <s v="United States"/>
    <s v="Hempstead"/>
    <s v="New York"/>
    <n v="11550"/>
    <s v="East"/>
    <x v="228"/>
    <s v="Furniture"/>
    <s v="Chairs"/>
    <x v="229"/>
    <x v="2636"/>
    <n v="2"/>
    <n v="0.1"/>
    <n v="68.333200000000005"/>
  </r>
  <r>
    <n v="3378"/>
    <s v="CA-2016-100671"/>
    <x v="474"/>
    <d v="2016-11-04T00:00:00"/>
    <s v="First Class"/>
    <x v="703"/>
    <x v="703"/>
    <s v="Corporate"/>
    <s v="United States"/>
    <s v="Conroe"/>
    <s v="Texas"/>
    <n v="77301"/>
    <s v="Central"/>
    <x v="1018"/>
    <s v="Office Supplies"/>
    <s v="Storage"/>
    <x v="1519"/>
    <x v="2637"/>
    <n v="9"/>
    <n v="0.2"/>
    <n v="6.9794999999999998"/>
  </r>
  <r>
    <n v="3379"/>
    <s v="CA-2017-142867"/>
    <x v="294"/>
    <d v="2017-03-21T00:00:00"/>
    <s v="Standard Class"/>
    <x v="178"/>
    <x v="178"/>
    <s v="Home Office"/>
    <s v="United States"/>
    <s v="Houston"/>
    <s v="Texas"/>
    <n v="77095"/>
    <s v="Central"/>
    <x v="1426"/>
    <s v="Office Supplies"/>
    <s v="Binders"/>
    <x v="1414"/>
    <x v="2638"/>
    <n v="6"/>
    <n v="0.8"/>
    <n v="-22.041599999999999"/>
  </r>
  <r>
    <n v="3380"/>
    <s v="CA-2017-142867"/>
    <x v="294"/>
    <d v="2017-03-21T00:00:00"/>
    <s v="Standard Class"/>
    <x v="178"/>
    <x v="178"/>
    <s v="Home Office"/>
    <s v="United States"/>
    <s v="Houston"/>
    <s v="Texas"/>
    <n v="77095"/>
    <s v="Central"/>
    <x v="1532"/>
    <s v="Office Supplies"/>
    <s v="Paper"/>
    <x v="1520"/>
    <x v="1495"/>
    <n v="3"/>
    <n v="0.2"/>
    <n v="3.21"/>
  </r>
  <r>
    <n v="3381"/>
    <s v="CA-2017-103156"/>
    <x v="51"/>
    <d v="2017-11-24T00:00:00"/>
    <s v="First Class"/>
    <x v="143"/>
    <x v="143"/>
    <s v="Consumer"/>
    <s v="United States"/>
    <s v="Philadelphia"/>
    <s v="Pennsylvania"/>
    <n v="19120"/>
    <s v="East"/>
    <x v="1533"/>
    <s v="Furniture"/>
    <s v="Furnishings"/>
    <x v="1521"/>
    <x v="2639"/>
    <n v="9"/>
    <n v="0.2"/>
    <n v="7.2144000000000004"/>
  </r>
  <r>
    <n v="3382"/>
    <s v="US-2017-162208"/>
    <x v="151"/>
    <d v="2017-08-30T00:00:00"/>
    <s v="First Class"/>
    <x v="407"/>
    <x v="407"/>
    <s v="Corporate"/>
    <s v="United States"/>
    <s v="Tampa"/>
    <s v="Florida"/>
    <n v="33614"/>
    <s v="South"/>
    <x v="135"/>
    <s v="Office Supplies"/>
    <s v="Envelopes"/>
    <x v="136"/>
    <x v="1671"/>
    <n v="1"/>
    <n v="0.2"/>
    <n v="0.97740000000000005"/>
  </r>
  <r>
    <n v="3383"/>
    <s v="CA-2015-130659"/>
    <x v="784"/>
    <d v="2015-12-09T00:00:00"/>
    <s v="Second Class"/>
    <x v="333"/>
    <x v="333"/>
    <s v="Consumer"/>
    <s v="United States"/>
    <s v="New York City"/>
    <s v="New York"/>
    <n v="10035"/>
    <s v="East"/>
    <x v="1303"/>
    <s v="Office Supplies"/>
    <s v="Envelopes"/>
    <x v="1288"/>
    <x v="1444"/>
    <n v="3"/>
    <n v="0"/>
    <n v="8.7905999999999995"/>
  </r>
  <r>
    <n v="3384"/>
    <s v="CA-2015-130659"/>
    <x v="784"/>
    <d v="2015-12-09T00:00:00"/>
    <s v="Second Class"/>
    <x v="333"/>
    <x v="333"/>
    <s v="Consumer"/>
    <s v="United States"/>
    <s v="New York City"/>
    <s v="New York"/>
    <n v="10035"/>
    <s v="East"/>
    <x v="1534"/>
    <s v="Furniture"/>
    <s v="Chairs"/>
    <x v="1522"/>
    <x v="2640"/>
    <n v="7"/>
    <n v="0.1"/>
    <n v="29.880199999999999"/>
  </r>
  <r>
    <n v="3385"/>
    <s v="CA-2015-130659"/>
    <x v="784"/>
    <d v="2015-12-09T00:00:00"/>
    <s v="Second Class"/>
    <x v="333"/>
    <x v="333"/>
    <s v="Consumer"/>
    <s v="United States"/>
    <s v="New York City"/>
    <s v="New York"/>
    <n v="10035"/>
    <s v="East"/>
    <x v="907"/>
    <s v="Technology"/>
    <s v="Phones"/>
    <x v="899"/>
    <x v="2641"/>
    <n v="5"/>
    <n v="0"/>
    <n v="539.92499999999995"/>
  </r>
  <r>
    <n v="3386"/>
    <s v="CA-2017-148404"/>
    <x v="566"/>
    <d v="2017-10-11T00:00:00"/>
    <s v="Standard Class"/>
    <x v="656"/>
    <x v="656"/>
    <s v="Home Office"/>
    <s v="United States"/>
    <s v="Charlotte"/>
    <s v="North Carolina"/>
    <n v="28205"/>
    <s v="South"/>
    <x v="245"/>
    <s v="Office Supplies"/>
    <s v="Storage"/>
    <x v="246"/>
    <x v="2642"/>
    <n v="4"/>
    <n v="0.2"/>
    <n v="65.325599999999994"/>
  </r>
  <r>
    <n v="3387"/>
    <s v="CA-2017-148404"/>
    <x v="566"/>
    <d v="2017-10-11T00:00:00"/>
    <s v="Standard Class"/>
    <x v="656"/>
    <x v="656"/>
    <s v="Home Office"/>
    <s v="United States"/>
    <s v="Charlotte"/>
    <s v="North Carolina"/>
    <n v="28205"/>
    <s v="South"/>
    <x v="550"/>
    <s v="Office Supplies"/>
    <s v="Fasteners"/>
    <x v="128"/>
    <x v="2206"/>
    <n v="3"/>
    <n v="0.2"/>
    <n v="5.9175000000000004"/>
  </r>
  <r>
    <n v="3388"/>
    <s v="CA-2017-148404"/>
    <x v="566"/>
    <d v="2017-10-11T00:00:00"/>
    <s v="Standard Class"/>
    <x v="656"/>
    <x v="656"/>
    <s v="Home Office"/>
    <s v="United States"/>
    <s v="Charlotte"/>
    <s v="North Carolina"/>
    <n v="28205"/>
    <s v="South"/>
    <x v="872"/>
    <s v="Technology"/>
    <s v="Phones"/>
    <x v="866"/>
    <x v="2643"/>
    <n v="2"/>
    <n v="0.2"/>
    <n v="16.678799999999999"/>
  </r>
  <r>
    <n v="3389"/>
    <s v="CA-2017-148404"/>
    <x v="566"/>
    <d v="2017-10-11T00:00:00"/>
    <s v="Standard Class"/>
    <x v="656"/>
    <x v="656"/>
    <s v="Home Office"/>
    <s v="United States"/>
    <s v="Charlotte"/>
    <s v="North Carolina"/>
    <n v="28205"/>
    <s v="South"/>
    <x v="912"/>
    <s v="Office Supplies"/>
    <s v="Binders"/>
    <x v="904"/>
    <x v="2644"/>
    <n v="6"/>
    <n v="0.7"/>
    <n v="-33.636000000000003"/>
  </r>
  <r>
    <n v="3390"/>
    <s v="CA-2017-148404"/>
    <x v="566"/>
    <d v="2017-10-11T00:00:00"/>
    <s v="Standard Class"/>
    <x v="656"/>
    <x v="656"/>
    <s v="Home Office"/>
    <s v="United States"/>
    <s v="Charlotte"/>
    <s v="North Carolina"/>
    <n v="28205"/>
    <s v="South"/>
    <x v="977"/>
    <s v="Furniture"/>
    <s v="Tables"/>
    <x v="832"/>
    <x v="1244"/>
    <n v="3"/>
    <n v="0.4"/>
    <n v="-36.111600000000003"/>
  </r>
  <r>
    <n v="3391"/>
    <s v="CA-2017-101077"/>
    <x v="613"/>
    <d v="2017-03-30T00:00:00"/>
    <s v="Second Class"/>
    <x v="551"/>
    <x v="551"/>
    <s v="Consumer"/>
    <s v="United States"/>
    <s v="Dallas"/>
    <s v="Texas"/>
    <n v="75081"/>
    <s v="Central"/>
    <x v="1433"/>
    <s v="Office Supplies"/>
    <s v="Paper"/>
    <x v="1421"/>
    <x v="1297"/>
    <n v="2"/>
    <n v="0.2"/>
    <n v="2.14"/>
  </r>
  <r>
    <n v="3392"/>
    <s v="CA-2014-166471"/>
    <x v="128"/>
    <d v="2014-08-13T00:00:00"/>
    <s v="Standard Class"/>
    <x v="377"/>
    <x v="377"/>
    <s v="Home Office"/>
    <s v="United States"/>
    <s v="Seattle"/>
    <s v="Washington"/>
    <n v="98103"/>
    <s v="West"/>
    <x v="638"/>
    <s v="Technology"/>
    <s v="Phones"/>
    <x v="638"/>
    <x v="2645"/>
    <n v="4"/>
    <n v="0.2"/>
    <n v="68.197999999999993"/>
  </r>
  <r>
    <n v="3393"/>
    <s v="CA-2014-166471"/>
    <x v="128"/>
    <d v="2014-08-13T00:00:00"/>
    <s v="Standard Class"/>
    <x v="377"/>
    <x v="377"/>
    <s v="Home Office"/>
    <s v="United States"/>
    <s v="Seattle"/>
    <s v="Washington"/>
    <n v="98103"/>
    <s v="West"/>
    <x v="1075"/>
    <s v="Technology"/>
    <s v="Phones"/>
    <x v="1065"/>
    <x v="2646"/>
    <n v="2"/>
    <n v="0.2"/>
    <n v="-43.833599999999997"/>
  </r>
  <r>
    <n v="3394"/>
    <s v="CA-2014-105340"/>
    <x v="754"/>
    <d v="2014-11-25T00:00:00"/>
    <s v="First Class"/>
    <x v="699"/>
    <x v="699"/>
    <s v="Consumer"/>
    <s v="United States"/>
    <s v="Pasadena"/>
    <s v="Texas"/>
    <n v="77506"/>
    <s v="Central"/>
    <x v="1002"/>
    <s v="Office Supplies"/>
    <s v="Binders"/>
    <x v="994"/>
    <x v="2647"/>
    <n v="1"/>
    <n v="0.8"/>
    <n v="-11.0848"/>
  </r>
  <r>
    <n v="3395"/>
    <s v="US-2017-131583"/>
    <x v="193"/>
    <d v="2017-06-10T00:00:00"/>
    <s v="Same Day"/>
    <x v="488"/>
    <x v="488"/>
    <s v="Consumer"/>
    <s v="United States"/>
    <s v="Philadelphia"/>
    <s v="Pennsylvania"/>
    <n v="19143"/>
    <s v="East"/>
    <x v="1305"/>
    <s v="Office Supplies"/>
    <s v="Paper"/>
    <x v="1290"/>
    <x v="2648"/>
    <n v="6"/>
    <n v="0.2"/>
    <n v="15.012"/>
  </r>
  <r>
    <n v="3396"/>
    <s v="US-2017-148362"/>
    <x v="870"/>
    <d v="2017-07-08T00:00:00"/>
    <s v="Standard Class"/>
    <x v="580"/>
    <x v="580"/>
    <s v="Home Office"/>
    <s v="United States"/>
    <s v="Indianapolis"/>
    <s v="Indiana"/>
    <n v="46203"/>
    <s v="Central"/>
    <x v="1439"/>
    <s v="Office Supplies"/>
    <s v="Storage"/>
    <x v="1427"/>
    <x v="2293"/>
    <n v="4"/>
    <n v="0"/>
    <n v="13.317600000000001"/>
  </r>
  <r>
    <n v="3397"/>
    <s v="US-2017-148362"/>
    <x v="870"/>
    <d v="2017-07-08T00:00:00"/>
    <s v="Standard Class"/>
    <x v="580"/>
    <x v="580"/>
    <s v="Home Office"/>
    <s v="United States"/>
    <s v="Indianapolis"/>
    <s v="Indiana"/>
    <n v="46203"/>
    <s v="Central"/>
    <x v="13"/>
    <s v="Office Supplies"/>
    <s v="Binders"/>
    <x v="13"/>
    <x v="2649"/>
    <n v="1"/>
    <n v="0"/>
    <n v="78.195400000000006"/>
  </r>
  <r>
    <n v="3398"/>
    <s v="US-2017-148362"/>
    <x v="870"/>
    <d v="2017-07-08T00:00:00"/>
    <s v="Standard Class"/>
    <x v="580"/>
    <x v="580"/>
    <s v="Home Office"/>
    <s v="United States"/>
    <s v="Indianapolis"/>
    <s v="Indiana"/>
    <n v="46203"/>
    <s v="Central"/>
    <x v="490"/>
    <s v="Office Supplies"/>
    <s v="Paper"/>
    <x v="490"/>
    <x v="233"/>
    <n v="4"/>
    <n v="0"/>
    <n v="12.441599999999999"/>
  </r>
  <r>
    <n v="3399"/>
    <s v="CA-2014-102274"/>
    <x v="871"/>
    <d v="2014-11-26T00:00:00"/>
    <s v="Standard Class"/>
    <x v="704"/>
    <x v="704"/>
    <s v="Corporate"/>
    <s v="United States"/>
    <s v="Richmond"/>
    <s v="Kentucky"/>
    <n v="40475"/>
    <s v="South"/>
    <x v="687"/>
    <s v="Technology"/>
    <s v="Phones"/>
    <x v="687"/>
    <x v="2650"/>
    <n v="1"/>
    <n v="0"/>
    <n v="9.9872999999999994"/>
  </r>
  <r>
    <n v="3400"/>
    <s v="CA-2014-102274"/>
    <x v="871"/>
    <d v="2014-11-26T00:00:00"/>
    <s v="Standard Class"/>
    <x v="704"/>
    <x v="704"/>
    <s v="Corporate"/>
    <s v="United States"/>
    <s v="Richmond"/>
    <s v="Kentucky"/>
    <n v="40475"/>
    <s v="South"/>
    <x v="1078"/>
    <s v="Office Supplies"/>
    <s v="Paper"/>
    <x v="1068"/>
    <x v="2651"/>
    <n v="6"/>
    <n v="0"/>
    <n v="301.96800000000002"/>
  </r>
  <r>
    <n v="3401"/>
    <s v="CA-2014-102274"/>
    <x v="871"/>
    <d v="2014-11-26T00:00:00"/>
    <s v="Standard Class"/>
    <x v="704"/>
    <x v="704"/>
    <s v="Corporate"/>
    <s v="United States"/>
    <s v="Richmond"/>
    <s v="Kentucky"/>
    <n v="40475"/>
    <s v="South"/>
    <x v="557"/>
    <s v="Office Supplies"/>
    <s v="Storage"/>
    <x v="556"/>
    <x v="2652"/>
    <n v="3"/>
    <n v="0"/>
    <n v="9.6974999999999998"/>
  </r>
  <r>
    <n v="3402"/>
    <s v="CA-2014-102274"/>
    <x v="871"/>
    <d v="2014-11-26T00:00:00"/>
    <s v="Standard Class"/>
    <x v="704"/>
    <x v="704"/>
    <s v="Corporate"/>
    <s v="United States"/>
    <s v="Richmond"/>
    <s v="Kentucky"/>
    <n v="40475"/>
    <s v="South"/>
    <x v="6"/>
    <s v="Office Supplies"/>
    <s v="Art"/>
    <x v="6"/>
    <x v="1392"/>
    <n v="3"/>
    <n v="0"/>
    <n v="1.4742"/>
  </r>
  <r>
    <n v="3403"/>
    <s v="CA-2015-129700"/>
    <x v="124"/>
    <d v="2015-05-05T00:00:00"/>
    <s v="First Class"/>
    <x v="156"/>
    <x v="156"/>
    <s v="Corporate"/>
    <s v="United States"/>
    <s v="Tinley Park"/>
    <s v="Illinois"/>
    <n v="60477"/>
    <s v="Central"/>
    <x v="740"/>
    <s v="Furniture"/>
    <s v="Furnishings"/>
    <x v="222"/>
    <x v="2653"/>
    <n v="7"/>
    <n v="0.6"/>
    <n v="-8.9152000000000005"/>
  </r>
  <r>
    <n v="3404"/>
    <s v="CA-2017-168739"/>
    <x v="148"/>
    <d v="2017-06-05T00:00:00"/>
    <s v="Standard Class"/>
    <x v="521"/>
    <x v="521"/>
    <s v="Consumer"/>
    <s v="United States"/>
    <s v="Houston"/>
    <s v="Texas"/>
    <n v="77095"/>
    <s v="Central"/>
    <x v="1535"/>
    <s v="Furniture"/>
    <s v="Furnishings"/>
    <x v="1523"/>
    <x v="2654"/>
    <n v="4"/>
    <n v="0.6"/>
    <n v="-52.339199999999998"/>
  </r>
  <r>
    <n v="3405"/>
    <s v="CA-2015-152527"/>
    <x v="872"/>
    <d v="2015-10-17T00:00:00"/>
    <s v="Same Day"/>
    <x v="496"/>
    <x v="496"/>
    <s v="Consumer"/>
    <s v="United States"/>
    <s v="Los Angeles"/>
    <s v="California"/>
    <n v="90004"/>
    <s v="West"/>
    <x v="41"/>
    <s v="Office Supplies"/>
    <s v="Storage"/>
    <x v="41"/>
    <x v="42"/>
    <n v="2"/>
    <n v="0"/>
    <n v="3.8940000000000001"/>
  </r>
  <r>
    <n v="3406"/>
    <s v="US-2014-150119"/>
    <x v="488"/>
    <d v="2014-04-27T00:00:00"/>
    <s v="Standard Class"/>
    <x v="697"/>
    <x v="697"/>
    <s v="Home Office"/>
    <s v="United States"/>
    <s v="Columbus"/>
    <s v="Ohio"/>
    <n v="43229"/>
    <s v="East"/>
    <x v="228"/>
    <s v="Furniture"/>
    <s v="Chairs"/>
    <x v="229"/>
    <x v="2655"/>
    <n v="2"/>
    <n v="0.3"/>
    <n v="-12.0588"/>
  </r>
  <r>
    <n v="3407"/>
    <s v="US-2014-150119"/>
    <x v="488"/>
    <d v="2014-04-27T00:00:00"/>
    <s v="Standard Class"/>
    <x v="697"/>
    <x v="697"/>
    <s v="Home Office"/>
    <s v="United States"/>
    <s v="Columbus"/>
    <s v="Ohio"/>
    <n v="43229"/>
    <s v="East"/>
    <x v="228"/>
    <s v="Furniture"/>
    <s v="Chairs"/>
    <x v="229"/>
    <x v="2655"/>
    <n v="2"/>
    <n v="0.3"/>
    <n v="-12.0588"/>
  </r>
  <r>
    <n v="3408"/>
    <s v="US-2014-150119"/>
    <x v="488"/>
    <d v="2014-04-27T00:00:00"/>
    <s v="Standard Class"/>
    <x v="697"/>
    <x v="697"/>
    <s v="Home Office"/>
    <s v="United States"/>
    <s v="Columbus"/>
    <s v="Ohio"/>
    <n v="43229"/>
    <s v="East"/>
    <x v="744"/>
    <s v="Office Supplies"/>
    <s v="Binders"/>
    <x v="742"/>
    <x v="2656"/>
    <n v="8"/>
    <n v="0.7"/>
    <n v="-5.2416"/>
  </r>
  <r>
    <n v="3409"/>
    <s v="US-2014-150119"/>
    <x v="488"/>
    <d v="2014-04-27T00:00:00"/>
    <s v="Standard Class"/>
    <x v="697"/>
    <x v="697"/>
    <s v="Home Office"/>
    <s v="United States"/>
    <s v="Columbus"/>
    <s v="Ohio"/>
    <n v="43229"/>
    <s v="East"/>
    <x v="770"/>
    <s v="Furniture"/>
    <s v="Furnishings"/>
    <x v="769"/>
    <x v="2657"/>
    <n v="4"/>
    <n v="0.2"/>
    <n v="7.8175999999999997"/>
  </r>
  <r>
    <n v="3410"/>
    <s v="US-2017-150847"/>
    <x v="504"/>
    <d v="2017-05-06T00:00:00"/>
    <s v="Standard Class"/>
    <x v="223"/>
    <x v="223"/>
    <s v="Consumer"/>
    <s v="United States"/>
    <s v="Columbus"/>
    <s v="Ohio"/>
    <n v="43229"/>
    <s v="East"/>
    <x v="498"/>
    <s v="Office Supplies"/>
    <s v="Paper"/>
    <x v="498"/>
    <x v="559"/>
    <n v="2"/>
    <n v="0.2"/>
    <n v="3.6288"/>
  </r>
  <r>
    <n v="3411"/>
    <s v="CA-2016-100244"/>
    <x v="873"/>
    <d v="2016-09-24T00:00:00"/>
    <s v="Standard Class"/>
    <x v="620"/>
    <x v="620"/>
    <s v="Corporate"/>
    <s v="United States"/>
    <s v="San Francisco"/>
    <s v="California"/>
    <n v="94122"/>
    <s v="West"/>
    <x v="1490"/>
    <s v="Office Supplies"/>
    <s v="Paper"/>
    <x v="1477"/>
    <x v="2658"/>
    <n v="9"/>
    <n v="0"/>
    <n v="30.263400000000001"/>
  </r>
  <r>
    <n v="3412"/>
    <s v="CA-2016-100244"/>
    <x v="873"/>
    <d v="2016-09-24T00:00:00"/>
    <s v="Standard Class"/>
    <x v="620"/>
    <x v="620"/>
    <s v="Corporate"/>
    <s v="United States"/>
    <s v="San Francisco"/>
    <s v="California"/>
    <n v="94122"/>
    <s v="West"/>
    <x v="13"/>
    <s v="Office Supplies"/>
    <s v="Binders"/>
    <x v="13"/>
    <x v="2659"/>
    <n v="2"/>
    <n v="0.2"/>
    <n v="88.394800000000004"/>
  </r>
  <r>
    <n v="3413"/>
    <s v="CA-2016-100244"/>
    <x v="873"/>
    <d v="2016-09-24T00:00:00"/>
    <s v="Standard Class"/>
    <x v="620"/>
    <x v="620"/>
    <s v="Corporate"/>
    <s v="United States"/>
    <s v="San Francisco"/>
    <s v="California"/>
    <n v="94122"/>
    <s v="West"/>
    <x v="134"/>
    <s v="Office Supplies"/>
    <s v="Art"/>
    <x v="135"/>
    <x v="2660"/>
    <n v="4"/>
    <n v="0"/>
    <n v="3.1751999999999998"/>
  </r>
  <r>
    <n v="3414"/>
    <s v="CA-2016-100244"/>
    <x v="873"/>
    <d v="2016-09-24T00:00:00"/>
    <s v="Standard Class"/>
    <x v="620"/>
    <x v="620"/>
    <s v="Corporate"/>
    <s v="United States"/>
    <s v="San Francisco"/>
    <s v="California"/>
    <n v="94122"/>
    <s v="West"/>
    <x v="1413"/>
    <s v="Office Supplies"/>
    <s v="Paper"/>
    <x v="1400"/>
    <x v="2661"/>
    <n v="2"/>
    <n v="0"/>
    <n v="37.9848"/>
  </r>
  <r>
    <n v="3415"/>
    <s v="CA-2016-100244"/>
    <x v="873"/>
    <d v="2016-09-24T00:00:00"/>
    <s v="Standard Class"/>
    <x v="620"/>
    <x v="620"/>
    <s v="Corporate"/>
    <s v="United States"/>
    <s v="San Francisco"/>
    <s v="California"/>
    <n v="94122"/>
    <s v="West"/>
    <x v="999"/>
    <s v="Office Supplies"/>
    <s v="Binders"/>
    <x v="991"/>
    <x v="2662"/>
    <n v="2"/>
    <n v="0.2"/>
    <n v="15.808"/>
  </r>
  <r>
    <n v="3416"/>
    <s v="CA-2016-116540"/>
    <x v="476"/>
    <d v="2016-09-02T00:00:00"/>
    <s v="Same Day"/>
    <x v="196"/>
    <x v="196"/>
    <s v="Consumer"/>
    <s v="United States"/>
    <s v="Madison"/>
    <s v="Wisconsin"/>
    <n v="53711"/>
    <s v="Central"/>
    <x v="1088"/>
    <s v="Office Supplies"/>
    <s v="Fasteners"/>
    <x v="1078"/>
    <x v="2663"/>
    <n v="1"/>
    <n v="0"/>
    <n v="0.65159999999999996"/>
  </r>
  <r>
    <n v="3417"/>
    <s v="CA-2016-116540"/>
    <x v="476"/>
    <d v="2016-09-02T00:00:00"/>
    <s v="Same Day"/>
    <x v="196"/>
    <x v="196"/>
    <s v="Consumer"/>
    <s v="United States"/>
    <s v="Madison"/>
    <s v="Wisconsin"/>
    <n v="53711"/>
    <s v="Central"/>
    <x v="925"/>
    <s v="Office Supplies"/>
    <s v="Binders"/>
    <x v="917"/>
    <x v="338"/>
    <n v="2"/>
    <n v="0"/>
    <n v="3.8822000000000001"/>
  </r>
  <r>
    <n v="3418"/>
    <s v="CA-2015-151841"/>
    <x v="381"/>
    <d v="2015-05-02T00:00:00"/>
    <s v="Standard Class"/>
    <x v="679"/>
    <x v="679"/>
    <s v="Home Office"/>
    <s v="United States"/>
    <s v="Aurora"/>
    <s v="Colorado"/>
    <n v="80013"/>
    <s v="West"/>
    <x v="930"/>
    <s v="Office Supplies"/>
    <s v="Appliances"/>
    <x v="923"/>
    <x v="1875"/>
    <n v="5"/>
    <n v="0.2"/>
    <n v="3.2669999999999999"/>
  </r>
  <r>
    <n v="3419"/>
    <s v="CA-2015-151841"/>
    <x v="381"/>
    <d v="2015-05-02T00:00:00"/>
    <s v="Standard Class"/>
    <x v="679"/>
    <x v="679"/>
    <s v="Home Office"/>
    <s v="United States"/>
    <s v="Aurora"/>
    <s v="Colorado"/>
    <n v="80013"/>
    <s v="West"/>
    <x v="503"/>
    <s v="Office Supplies"/>
    <s v="Supplies"/>
    <x v="503"/>
    <x v="568"/>
    <n v="2"/>
    <n v="0.2"/>
    <n v="0.73"/>
  </r>
  <r>
    <n v="3420"/>
    <s v="CA-2015-150791"/>
    <x v="684"/>
    <d v="2015-09-13T00:00:00"/>
    <s v="Standard Class"/>
    <x v="254"/>
    <x v="254"/>
    <s v="Home Office"/>
    <s v="United States"/>
    <s v="New York City"/>
    <s v="New York"/>
    <n v="10024"/>
    <s v="East"/>
    <x v="662"/>
    <s v="Furniture"/>
    <s v="Chairs"/>
    <x v="662"/>
    <x v="2598"/>
    <n v="2"/>
    <n v="0.1"/>
    <n v="60.392000000000003"/>
  </r>
  <r>
    <n v="3421"/>
    <s v="CA-2016-134803"/>
    <x v="316"/>
    <d v="2016-06-03T00:00:00"/>
    <s v="Standard Class"/>
    <x v="52"/>
    <x v="52"/>
    <s v="Consumer"/>
    <s v="United States"/>
    <s v="Los Angeles"/>
    <s v="California"/>
    <n v="90004"/>
    <s v="West"/>
    <x v="164"/>
    <s v="Office Supplies"/>
    <s v="Appliances"/>
    <x v="165"/>
    <x v="2664"/>
    <n v="2"/>
    <n v="0"/>
    <n v="78.671999999999997"/>
  </r>
  <r>
    <n v="3422"/>
    <s v="CA-2016-134803"/>
    <x v="316"/>
    <d v="2016-06-03T00:00:00"/>
    <s v="Standard Class"/>
    <x v="52"/>
    <x v="52"/>
    <s v="Consumer"/>
    <s v="United States"/>
    <s v="Los Angeles"/>
    <s v="California"/>
    <n v="90004"/>
    <s v="West"/>
    <x v="1274"/>
    <s v="Office Supplies"/>
    <s v="Paper"/>
    <x v="1259"/>
    <x v="681"/>
    <n v="8"/>
    <n v="0"/>
    <n v="84.051199999999994"/>
  </r>
  <r>
    <n v="3423"/>
    <s v="CA-2016-134803"/>
    <x v="316"/>
    <d v="2016-06-03T00:00:00"/>
    <s v="Standard Class"/>
    <x v="52"/>
    <x v="52"/>
    <s v="Consumer"/>
    <s v="United States"/>
    <s v="Los Angeles"/>
    <s v="California"/>
    <n v="90004"/>
    <s v="West"/>
    <x v="1202"/>
    <s v="Technology"/>
    <s v="Accessories"/>
    <x v="1187"/>
    <x v="2665"/>
    <n v="7"/>
    <n v="0"/>
    <n v="7.8959999999999999"/>
  </r>
  <r>
    <n v="3424"/>
    <s v="CA-2016-134803"/>
    <x v="316"/>
    <d v="2016-06-03T00:00:00"/>
    <s v="Standard Class"/>
    <x v="52"/>
    <x v="52"/>
    <s v="Consumer"/>
    <s v="United States"/>
    <s v="Los Angeles"/>
    <s v="California"/>
    <n v="90004"/>
    <s v="West"/>
    <x v="20"/>
    <s v="Office Supplies"/>
    <s v="Binders"/>
    <x v="20"/>
    <x v="20"/>
    <n v="4"/>
    <n v="0.2"/>
    <n v="7.3840000000000003"/>
  </r>
  <r>
    <n v="3425"/>
    <s v="CA-2016-134803"/>
    <x v="316"/>
    <d v="2016-06-03T00:00:00"/>
    <s v="Standard Class"/>
    <x v="52"/>
    <x v="52"/>
    <s v="Consumer"/>
    <s v="United States"/>
    <s v="Los Angeles"/>
    <s v="California"/>
    <n v="90004"/>
    <s v="West"/>
    <x v="1491"/>
    <s v="Technology"/>
    <s v="Machines"/>
    <x v="1478"/>
    <x v="2666"/>
    <n v="2"/>
    <n v="0.2"/>
    <n v="41.88"/>
  </r>
  <r>
    <n v="3426"/>
    <s v="CA-2015-153381"/>
    <x v="496"/>
    <d v="2015-09-28T00:00:00"/>
    <s v="Standard Class"/>
    <x v="368"/>
    <x v="368"/>
    <s v="Home Office"/>
    <s v="United States"/>
    <s v="Dubuque"/>
    <s v="Iowa"/>
    <n v="52001"/>
    <s v="Central"/>
    <x v="31"/>
    <s v="Office Supplies"/>
    <s v="Binders"/>
    <x v="31"/>
    <x v="593"/>
    <n v="4"/>
    <n v="0"/>
    <n v="6.8579999999999997"/>
  </r>
  <r>
    <n v="3427"/>
    <s v="CA-2015-153381"/>
    <x v="496"/>
    <d v="2015-09-28T00:00:00"/>
    <s v="Standard Class"/>
    <x v="368"/>
    <x v="368"/>
    <s v="Home Office"/>
    <s v="United States"/>
    <s v="Dubuque"/>
    <s v="Iowa"/>
    <n v="52001"/>
    <s v="Central"/>
    <x v="1153"/>
    <s v="Furniture"/>
    <s v="Chairs"/>
    <x v="1141"/>
    <x v="2667"/>
    <n v="10"/>
    <n v="0"/>
    <n v="394.26799999999997"/>
  </r>
  <r>
    <n v="3428"/>
    <s v="US-2017-111024"/>
    <x v="445"/>
    <d v="2017-07-06T00:00:00"/>
    <s v="Second Class"/>
    <x v="449"/>
    <x v="449"/>
    <s v="Home Office"/>
    <s v="United States"/>
    <s v="Lancaster"/>
    <s v="Ohio"/>
    <n v="43130"/>
    <s v="East"/>
    <x v="1536"/>
    <s v="Office Supplies"/>
    <s v="Paper"/>
    <x v="1524"/>
    <x v="2668"/>
    <n v="4"/>
    <n v="0.2"/>
    <n v="11.102399999999999"/>
  </r>
  <r>
    <n v="3429"/>
    <s v="US-2017-111024"/>
    <x v="445"/>
    <d v="2017-07-06T00:00:00"/>
    <s v="Second Class"/>
    <x v="449"/>
    <x v="449"/>
    <s v="Home Office"/>
    <s v="United States"/>
    <s v="Lancaster"/>
    <s v="Ohio"/>
    <n v="43130"/>
    <s v="East"/>
    <x v="363"/>
    <s v="Furniture"/>
    <s v="Tables"/>
    <x v="363"/>
    <x v="2669"/>
    <n v="2"/>
    <n v="0.4"/>
    <n v="-103.98820000000001"/>
  </r>
  <r>
    <n v="3430"/>
    <s v="US-2017-111024"/>
    <x v="445"/>
    <d v="2017-07-06T00:00:00"/>
    <s v="Second Class"/>
    <x v="449"/>
    <x v="449"/>
    <s v="Home Office"/>
    <s v="United States"/>
    <s v="Lancaster"/>
    <s v="Ohio"/>
    <n v="43130"/>
    <s v="East"/>
    <x v="1408"/>
    <s v="Office Supplies"/>
    <s v="Paper"/>
    <x v="1395"/>
    <x v="2585"/>
    <n v="6"/>
    <n v="0.2"/>
    <n v="11.223000000000001"/>
  </r>
  <r>
    <n v="3431"/>
    <s v="CA-2017-148264"/>
    <x v="166"/>
    <d v="2017-12-09T00:00:00"/>
    <s v="First Class"/>
    <x v="166"/>
    <x v="166"/>
    <s v="Consumer"/>
    <s v="United States"/>
    <s v="Inglewood"/>
    <s v="California"/>
    <n v="90301"/>
    <s v="West"/>
    <x v="337"/>
    <s v="Office Supplies"/>
    <s v="Storage"/>
    <x v="337"/>
    <x v="1400"/>
    <n v="3"/>
    <n v="0"/>
    <n v="8.6390999999999991"/>
  </r>
  <r>
    <n v="3432"/>
    <s v="CA-2017-148264"/>
    <x v="166"/>
    <d v="2017-12-09T00:00:00"/>
    <s v="First Class"/>
    <x v="166"/>
    <x v="166"/>
    <s v="Consumer"/>
    <s v="United States"/>
    <s v="Inglewood"/>
    <s v="California"/>
    <n v="90301"/>
    <s v="West"/>
    <x v="1537"/>
    <s v="Furniture"/>
    <s v="Furnishings"/>
    <x v="1525"/>
    <x v="2670"/>
    <n v="2"/>
    <n v="0"/>
    <n v="15.468"/>
  </r>
  <r>
    <n v="3433"/>
    <s v="CA-2017-148264"/>
    <x v="166"/>
    <d v="2017-12-09T00:00:00"/>
    <s v="First Class"/>
    <x v="166"/>
    <x v="166"/>
    <s v="Consumer"/>
    <s v="United States"/>
    <s v="Inglewood"/>
    <s v="California"/>
    <n v="90301"/>
    <s v="West"/>
    <x v="652"/>
    <s v="Office Supplies"/>
    <s v="Paper"/>
    <x v="652"/>
    <x v="1817"/>
    <n v="9"/>
    <n v="0"/>
    <n v="28.857600000000001"/>
  </r>
  <r>
    <n v="3434"/>
    <s v="CA-2017-131212"/>
    <x v="256"/>
    <d v="2017-12-09T00:00:00"/>
    <s v="Standard Class"/>
    <x v="269"/>
    <x v="269"/>
    <s v="Consumer"/>
    <s v="United States"/>
    <s v="Bellevue"/>
    <s v="Washington"/>
    <n v="98006"/>
    <s v="West"/>
    <x v="1339"/>
    <s v="Office Supplies"/>
    <s v="Binders"/>
    <x v="1324"/>
    <x v="176"/>
    <n v="3"/>
    <n v="0.2"/>
    <n v="8.3754000000000008"/>
  </r>
  <r>
    <n v="3435"/>
    <s v="CA-2017-131212"/>
    <x v="256"/>
    <d v="2017-12-09T00:00:00"/>
    <s v="Standard Class"/>
    <x v="269"/>
    <x v="269"/>
    <s v="Consumer"/>
    <s v="United States"/>
    <s v="Bellevue"/>
    <s v="Washington"/>
    <n v="98006"/>
    <s v="West"/>
    <x v="744"/>
    <s v="Office Supplies"/>
    <s v="Binders"/>
    <x v="742"/>
    <x v="2671"/>
    <n v="6"/>
    <n v="0.2"/>
    <n v="5.4287999999999998"/>
  </r>
  <r>
    <n v="3436"/>
    <s v="US-2015-100531"/>
    <x v="874"/>
    <d v="2015-09-29T00:00:00"/>
    <s v="First Class"/>
    <x v="392"/>
    <x v="392"/>
    <s v="Consumer"/>
    <s v="United States"/>
    <s v="Chicago"/>
    <s v="Illinois"/>
    <n v="60610"/>
    <s v="Central"/>
    <x v="443"/>
    <s v="Office Supplies"/>
    <s v="Binders"/>
    <x v="443"/>
    <x v="2672"/>
    <n v="2"/>
    <n v="0.8"/>
    <n v="-22.62"/>
  </r>
  <r>
    <n v="3437"/>
    <s v="US-2015-100531"/>
    <x v="874"/>
    <d v="2015-09-29T00:00:00"/>
    <s v="First Class"/>
    <x v="392"/>
    <x v="392"/>
    <s v="Consumer"/>
    <s v="United States"/>
    <s v="Chicago"/>
    <s v="Illinois"/>
    <n v="60610"/>
    <s v="Central"/>
    <x v="526"/>
    <s v="Furniture"/>
    <s v="Furnishings"/>
    <x v="526"/>
    <x v="2673"/>
    <n v="3"/>
    <n v="0.6"/>
    <n v="-12.751200000000001"/>
  </r>
  <r>
    <n v="3438"/>
    <s v="CA-2017-152583"/>
    <x v="505"/>
    <d v="2017-10-30T00:00:00"/>
    <s v="Same Day"/>
    <x v="362"/>
    <x v="362"/>
    <s v="Consumer"/>
    <s v="United States"/>
    <s v="Dallas"/>
    <s v="Texas"/>
    <n v="75217"/>
    <s v="Central"/>
    <x v="526"/>
    <s v="Furniture"/>
    <s v="Furnishings"/>
    <x v="526"/>
    <x v="2674"/>
    <n v="2"/>
    <n v="0.6"/>
    <n v="-8.5007999999999999"/>
  </r>
  <r>
    <n v="3439"/>
    <s v="CA-2017-152583"/>
    <x v="505"/>
    <d v="2017-10-30T00:00:00"/>
    <s v="Same Day"/>
    <x v="362"/>
    <x v="362"/>
    <s v="Consumer"/>
    <s v="United States"/>
    <s v="Dallas"/>
    <s v="Texas"/>
    <n v="75217"/>
    <s v="Central"/>
    <x v="363"/>
    <s v="Furniture"/>
    <s v="Tables"/>
    <x v="363"/>
    <x v="2675"/>
    <n v="2"/>
    <n v="0.3"/>
    <n v="-68.130200000000002"/>
  </r>
  <r>
    <n v="3440"/>
    <s v="CA-2017-152583"/>
    <x v="505"/>
    <d v="2017-10-30T00:00:00"/>
    <s v="Same Day"/>
    <x v="362"/>
    <x v="362"/>
    <s v="Consumer"/>
    <s v="United States"/>
    <s v="Dallas"/>
    <s v="Texas"/>
    <n v="75217"/>
    <s v="Central"/>
    <x v="1011"/>
    <s v="Office Supplies"/>
    <s v="Storage"/>
    <x v="1003"/>
    <x v="2676"/>
    <n v="6"/>
    <n v="0.2"/>
    <n v="4.0644"/>
  </r>
  <r>
    <n v="3441"/>
    <s v="CA-2015-144099"/>
    <x v="239"/>
    <d v="2015-11-30T00:00:00"/>
    <s v="Same Day"/>
    <x v="285"/>
    <x v="285"/>
    <s v="Home Office"/>
    <s v="United States"/>
    <s v="San Francisco"/>
    <s v="California"/>
    <n v="94122"/>
    <s v="West"/>
    <x v="61"/>
    <s v="Office Supplies"/>
    <s v="Binders"/>
    <x v="61"/>
    <x v="2677"/>
    <n v="1"/>
    <n v="0.2"/>
    <n v="1.5602"/>
  </r>
  <r>
    <n v="3442"/>
    <s v="CA-2014-158337"/>
    <x v="518"/>
    <d v="2014-03-14T00:00:00"/>
    <s v="Second Class"/>
    <x v="567"/>
    <x v="567"/>
    <s v="Consumer"/>
    <s v="United States"/>
    <s v="New York City"/>
    <s v="New York"/>
    <n v="10024"/>
    <s v="East"/>
    <x v="565"/>
    <s v="Office Supplies"/>
    <s v="Paper"/>
    <x v="565"/>
    <x v="2678"/>
    <n v="14"/>
    <n v="0"/>
    <n v="49.014000000000003"/>
  </r>
  <r>
    <n v="3443"/>
    <s v="CA-2017-168858"/>
    <x v="123"/>
    <d v="2017-11-23T00:00:00"/>
    <s v="Standard Class"/>
    <x v="251"/>
    <x v="251"/>
    <s v="Corporate"/>
    <s v="United States"/>
    <s v="New York City"/>
    <s v="New York"/>
    <n v="10011"/>
    <s v="East"/>
    <x v="407"/>
    <s v="Office Supplies"/>
    <s v="Envelopes"/>
    <x v="153"/>
    <x v="80"/>
    <n v="3"/>
    <n v="0"/>
    <n v="8.3699999999999992"/>
  </r>
  <r>
    <n v="3444"/>
    <s v="CA-2017-168858"/>
    <x v="123"/>
    <d v="2017-11-23T00:00:00"/>
    <s v="Standard Class"/>
    <x v="251"/>
    <x v="251"/>
    <s v="Corporate"/>
    <s v="United States"/>
    <s v="New York City"/>
    <s v="New York"/>
    <n v="10011"/>
    <s v="East"/>
    <x v="847"/>
    <s v="Office Supplies"/>
    <s v="Appliances"/>
    <x v="841"/>
    <x v="2679"/>
    <n v="7"/>
    <n v="0"/>
    <n v="626.18499999999995"/>
  </r>
  <r>
    <n v="3445"/>
    <s v="CA-2016-116344"/>
    <x v="875"/>
    <d v="2016-08-02T00:00:00"/>
    <s v="Standard Class"/>
    <x v="705"/>
    <x v="705"/>
    <s v="Corporate"/>
    <s v="United States"/>
    <s v="Philadelphia"/>
    <s v="Pennsylvania"/>
    <n v="19140"/>
    <s v="East"/>
    <x v="45"/>
    <s v="Office Supplies"/>
    <s v="Storage"/>
    <x v="45"/>
    <x v="556"/>
    <n v="2"/>
    <n v="0.2"/>
    <n v="-16.956800000000001"/>
  </r>
  <r>
    <n v="3446"/>
    <s v="CA-2015-131779"/>
    <x v="821"/>
    <d v="2015-06-17T00:00:00"/>
    <s v="Standard Class"/>
    <x v="97"/>
    <x v="97"/>
    <s v="Consumer"/>
    <s v="United States"/>
    <s v="Newark"/>
    <s v="Delaware"/>
    <n v="19711"/>
    <s v="East"/>
    <x v="1198"/>
    <s v="Office Supplies"/>
    <s v="Storage"/>
    <x v="1183"/>
    <x v="2680"/>
    <n v="5"/>
    <n v="0"/>
    <n v="5.0830000000000002"/>
  </r>
  <r>
    <n v="3447"/>
    <s v="CA-2016-158869"/>
    <x v="876"/>
    <d v="2016-08-07T00:00:00"/>
    <s v="First Class"/>
    <x v="706"/>
    <x v="706"/>
    <s v="Corporate"/>
    <s v="United States"/>
    <s v="New York City"/>
    <s v="New York"/>
    <n v="10024"/>
    <s v="East"/>
    <x v="258"/>
    <s v="Office Supplies"/>
    <s v="Paper"/>
    <x v="33"/>
    <x v="2681"/>
    <n v="2"/>
    <n v="0"/>
    <n v="33.313600000000001"/>
  </r>
  <r>
    <n v="3448"/>
    <s v="CA-2017-102554"/>
    <x v="532"/>
    <d v="2017-06-15T00:00:00"/>
    <s v="Standard Class"/>
    <x v="607"/>
    <x v="607"/>
    <s v="Home Office"/>
    <s v="United States"/>
    <s v="Auburn"/>
    <s v="Alabama"/>
    <n v="36830"/>
    <s v="South"/>
    <x v="868"/>
    <s v="Office Supplies"/>
    <s v="Art"/>
    <x v="862"/>
    <x v="1053"/>
    <n v="2"/>
    <n v="0"/>
    <n v="1.0904"/>
  </r>
  <r>
    <n v="3449"/>
    <s v="CA-2016-162614"/>
    <x v="877"/>
    <d v="2016-10-13T00:00:00"/>
    <s v="Standard Class"/>
    <x v="621"/>
    <x v="621"/>
    <s v="Consumer"/>
    <s v="United States"/>
    <s v="Los Angeles"/>
    <s v="California"/>
    <n v="90049"/>
    <s v="West"/>
    <x v="822"/>
    <s v="Office Supplies"/>
    <s v="Binders"/>
    <x v="818"/>
    <x v="2682"/>
    <n v="2"/>
    <n v="0.2"/>
    <n v="8.8607999999999993"/>
  </r>
  <r>
    <n v="3450"/>
    <s v="CA-2014-168592"/>
    <x v="78"/>
    <d v="2014-09-14T00:00:00"/>
    <s v="Standard Class"/>
    <x v="503"/>
    <x v="503"/>
    <s v="Home Office"/>
    <s v="United States"/>
    <s v="San Francisco"/>
    <s v="California"/>
    <n v="94110"/>
    <s v="West"/>
    <x v="1201"/>
    <s v="Office Supplies"/>
    <s v="Appliances"/>
    <x v="1186"/>
    <x v="2683"/>
    <n v="5"/>
    <n v="0"/>
    <n v="24.359500000000001"/>
  </r>
  <r>
    <n v="3451"/>
    <s v="CA-2014-168592"/>
    <x v="78"/>
    <d v="2014-09-14T00:00:00"/>
    <s v="Standard Class"/>
    <x v="503"/>
    <x v="503"/>
    <s v="Home Office"/>
    <s v="United States"/>
    <s v="San Francisco"/>
    <s v="California"/>
    <n v="94110"/>
    <s v="West"/>
    <x v="328"/>
    <s v="Office Supplies"/>
    <s v="Storage"/>
    <x v="328"/>
    <x v="2684"/>
    <n v="1"/>
    <n v="0"/>
    <n v="4.1916000000000002"/>
  </r>
  <r>
    <n v="3452"/>
    <s v="CA-2014-168592"/>
    <x v="78"/>
    <d v="2014-09-14T00:00:00"/>
    <s v="Standard Class"/>
    <x v="503"/>
    <x v="503"/>
    <s v="Home Office"/>
    <s v="United States"/>
    <s v="San Francisco"/>
    <s v="California"/>
    <n v="94110"/>
    <s v="West"/>
    <x v="131"/>
    <s v="Office Supplies"/>
    <s v="Fasteners"/>
    <x v="132"/>
    <x v="133"/>
    <n v="2"/>
    <n v="0"/>
    <n v="1.9698"/>
  </r>
  <r>
    <n v="3453"/>
    <s v="CA-2014-157609"/>
    <x v="878"/>
    <d v="2014-03-21T00:00:00"/>
    <s v="Second Class"/>
    <x v="607"/>
    <x v="607"/>
    <s v="Home Office"/>
    <s v="United States"/>
    <s v="Raleigh"/>
    <s v="North Carolina"/>
    <n v="27604"/>
    <s v="South"/>
    <x v="1538"/>
    <s v="Technology"/>
    <s v="Phones"/>
    <x v="1526"/>
    <x v="2685"/>
    <n v="2"/>
    <n v="0.2"/>
    <n v="29.495000000000001"/>
  </r>
  <r>
    <n v="3454"/>
    <s v="CA-2015-153325"/>
    <x v="879"/>
    <d v="2015-03-02T00:00:00"/>
    <s v="Second Class"/>
    <x v="461"/>
    <x v="461"/>
    <s v="Consumer"/>
    <s v="United States"/>
    <s v="Macon"/>
    <s v="Georgia"/>
    <n v="31204"/>
    <s v="South"/>
    <x v="908"/>
    <s v="Office Supplies"/>
    <s v="Binders"/>
    <x v="900"/>
    <x v="2686"/>
    <n v="4"/>
    <n v="0"/>
    <n v="27.011199999999999"/>
  </r>
  <r>
    <n v="3455"/>
    <s v="CA-2015-153626"/>
    <x v="584"/>
    <d v="2015-07-14T00:00:00"/>
    <s v="Standard Class"/>
    <x v="12"/>
    <x v="12"/>
    <s v="Consumer"/>
    <s v="United States"/>
    <s v="Nashville"/>
    <s v="Tennessee"/>
    <n v="37211"/>
    <s v="South"/>
    <x v="1539"/>
    <s v="Office Supplies"/>
    <s v="Art"/>
    <x v="1527"/>
    <x v="782"/>
    <n v="3"/>
    <n v="0.2"/>
    <n v="0.83850000000000002"/>
  </r>
  <r>
    <n v="3456"/>
    <s v="CA-2016-166485"/>
    <x v="880"/>
    <d v="2016-02-27T00:00:00"/>
    <s v="Standard Class"/>
    <x v="117"/>
    <x v="117"/>
    <s v="Consumer"/>
    <s v="United States"/>
    <s v="Nashville"/>
    <s v="Tennessee"/>
    <n v="37211"/>
    <s v="South"/>
    <x v="1540"/>
    <s v="Office Supplies"/>
    <s v="Paper"/>
    <x v="1528"/>
    <x v="2687"/>
    <n v="2"/>
    <n v="0.2"/>
    <n v="5.5674000000000001"/>
  </r>
  <r>
    <n v="3457"/>
    <s v="CA-2017-136448"/>
    <x v="118"/>
    <d v="2017-09-18T00:00:00"/>
    <s v="First Class"/>
    <x v="548"/>
    <x v="548"/>
    <s v="Consumer"/>
    <s v="United States"/>
    <s v="Philadelphia"/>
    <s v="Pennsylvania"/>
    <n v="19143"/>
    <s v="East"/>
    <x v="1016"/>
    <s v="Technology"/>
    <s v="Accessories"/>
    <x v="1007"/>
    <x v="973"/>
    <n v="3"/>
    <n v="0.2"/>
    <n v="19.793399999999998"/>
  </r>
  <r>
    <n v="3458"/>
    <s v="CA-2017-136448"/>
    <x v="118"/>
    <d v="2017-09-18T00:00:00"/>
    <s v="First Class"/>
    <x v="548"/>
    <x v="548"/>
    <s v="Consumer"/>
    <s v="United States"/>
    <s v="Philadelphia"/>
    <s v="Pennsylvania"/>
    <n v="19143"/>
    <s v="East"/>
    <x v="1441"/>
    <s v="Furniture"/>
    <s v="Furnishings"/>
    <x v="1429"/>
    <x v="2688"/>
    <n v="3"/>
    <n v="0.2"/>
    <n v="2.2511999999999999"/>
  </r>
  <r>
    <n v="3459"/>
    <s v="CA-2017-136448"/>
    <x v="118"/>
    <d v="2017-09-18T00:00:00"/>
    <s v="First Class"/>
    <x v="548"/>
    <x v="548"/>
    <s v="Consumer"/>
    <s v="United States"/>
    <s v="Philadelphia"/>
    <s v="Pennsylvania"/>
    <n v="19143"/>
    <s v="East"/>
    <x v="1212"/>
    <s v="Office Supplies"/>
    <s v="Binders"/>
    <x v="1197"/>
    <x v="2689"/>
    <n v="2"/>
    <n v="0.7"/>
    <n v="-2.7551999999999999"/>
  </r>
  <r>
    <n v="3460"/>
    <s v="CA-2017-136448"/>
    <x v="118"/>
    <d v="2017-09-18T00:00:00"/>
    <s v="First Class"/>
    <x v="548"/>
    <x v="548"/>
    <s v="Consumer"/>
    <s v="United States"/>
    <s v="Philadelphia"/>
    <s v="Pennsylvania"/>
    <n v="19143"/>
    <s v="East"/>
    <x v="1176"/>
    <s v="Office Supplies"/>
    <s v="Binders"/>
    <x v="1162"/>
    <x v="2690"/>
    <n v="2"/>
    <n v="0.7"/>
    <n v="-412.61540000000002"/>
  </r>
  <r>
    <n v="3461"/>
    <s v="CA-2017-136448"/>
    <x v="118"/>
    <d v="2017-09-18T00:00:00"/>
    <s v="First Class"/>
    <x v="548"/>
    <x v="548"/>
    <s v="Consumer"/>
    <s v="United States"/>
    <s v="Philadelphia"/>
    <s v="Pennsylvania"/>
    <n v="19143"/>
    <s v="East"/>
    <x v="246"/>
    <s v="Technology"/>
    <s v="Accessories"/>
    <x v="247"/>
    <x v="730"/>
    <n v="2"/>
    <n v="0.2"/>
    <n v="14.395200000000001"/>
  </r>
  <r>
    <n v="3462"/>
    <s v="CA-2017-114258"/>
    <x v="60"/>
    <d v="2017-11-10T00:00:00"/>
    <s v="Second Class"/>
    <x v="605"/>
    <x v="605"/>
    <s v="Corporate"/>
    <s v="United States"/>
    <s v="Dallas"/>
    <s v="Texas"/>
    <n v="75081"/>
    <s v="Central"/>
    <x v="348"/>
    <s v="Technology"/>
    <s v="Phones"/>
    <x v="348"/>
    <x v="2691"/>
    <n v="4"/>
    <n v="0.2"/>
    <n v="55.436399999999999"/>
  </r>
  <r>
    <n v="3463"/>
    <s v="CA-2015-152611"/>
    <x v="763"/>
    <d v="2015-02-23T00:00:00"/>
    <s v="Second Class"/>
    <x v="567"/>
    <x v="567"/>
    <s v="Consumer"/>
    <s v="United States"/>
    <s v="Perth Amboy"/>
    <s v="New Jersey"/>
    <n v="8861"/>
    <s v="East"/>
    <x v="894"/>
    <s v="Office Supplies"/>
    <s v="Art"/>
    <x v="887"/>
    <x v="2692"/>
    <n v="7"/>
    <n v="0"/>
    <n v="74.565399999999997"/>
  </r>
  <r>
    <n v="3464"/>
    <s v="CA-2016-165470"/>
    <x v="881"/>
    <d v="2016-11-30T00:00:00"/>
    <s v="Standard Class"/>
    <x v="707"/>
    <x v="707"/>
    <s v="Home Office"/>
    <s v="United States"/>
    <s v="Jacksonville"/>
    <s v="Florida"/>
    <n v="32216"/>
    <s v="South"/>
    <x v="69"/>
    <s v="Office Supplies"/>
    <s v="Paper"/>
    <x v="69"/>
    <x v="2693"/>
    <n v="1"/>
    <n v="0.2"/>
    <n v="1.651"/>
  </r>
  <r>
    <n v="3465"/>
    <s v="CA-2017-128699"/>
    <x v="734"/>
    <d v="2017-12-05T00:00:00"/>
    <s v="Second Class"/>
    <x v="444"/>
    <x v="444"/>
    <s v="Consumer"/>
    <s v="United States"/>
    <s v="Jacksonville"/>
    <s v="Florida"/>
    <n v="32216"/>
    <s v="South"/>
    <x v="876"/>
    <s v="Technology"/>
    <s v="Accessories"/>
    <x v="870"/>
    <x v="1388"/>
    <n v="1"/>
    <n v="0.2"/>
    <n v="7.1988000000000003"/>
  </r>
  <r>
    <n v="3466"/>
    <s v="US-2015-147242"/>
    <x v="229"/>
    <d v="2015-09-14T00:00:00"/>
    <s v="Standard Class"/>
    <x v="553"/>
    <x v="553"/>
    <s v="Corporate"/>
    <s v="United States"/>
    <s v="Revere"/>
    <s v="Massachusetts"/>
    <n v="2151"/>
    <s v="East"/>
    <x v="1271"/>
    <s v="Office Supplies"/>
    <s v="Appliances"/>
    <x v="1256"/>
    <x v="1156"/>
    <n v="2"/>
    <n v="0"/>
    <n v="16.1096"/>
  </r>
  <r>
    <n v="3467"/>
    <s v="US-2015-147242"/>
    <x v="229"/>
    <d v="2015-09-14T00:00:00"/>
    <s v="Standard Class"/>
    <x v="553"/>
    <x v="553"/>
    <s v="Corporate"/>
    <s v="United States"/>
    <s v="Revere"/>
    <s v="Massachusetts"/>
    <n v="2151"/>
    <s v="East"/>
    <x v="199"/>
    <s v="Furniture"/>
    <s v="Bookcases"/>
    <x v="200"/>
    <x v="2694"/>
    <n v="2"/>
    <n v="0"/>
    <n v="83.250799999999998"/>
  </r>
  <r>
    <n v="3468"/>
    <s v="US-2015-147242"/>
    <x v="229"/>
    <d v="2015-09-14T00:00:00"/>
    <s v="Standard Class"/>
    <x v="553"/>
    <x v="553"/>
    <s v="Corporate"/>
    <s v="United States"/>
    <s v="Revere"/>
    <s v="Massachusetts"/>
    <n v="2151"/>
    <s v="East"/>
    <x v="334"/>
    <s v="Office Supplies"/>
    <s v="Paper"/>
    <x v="334"/>
    <x v="2695"/>
    <n v="9"/>
    <n v="0"/>
    <n v="125.46899999999999"/>
  </r>
  <r>
    <n v="3469"/>
    <s v="CA-2016-146143"/>
    <x v="882"/>
    <d v="2016-12-19T00:00:00"/>
    <s v="Standard Class"/>
    <x v="266"/>
    <x v="266"/>
    <s v="Consumer"/>
    <s v="United States"/>
    <s v="Jackson"/>
    <s v="Mississippi"/>
    <n v="39212"/>
    <s v="South"/>
    <x v="1380"/>
    <s v="Furniture"/>
    <s v="Furnishings"/>
    <x v="1365"/>
    <x v="2696"/>
    <n v="6"/>
    <n v="0"/>
    <n v="58.687199999999997"/>
  </r>
  <r>
    <n v="3470"/>
    <s v="CA-2015-100888"/>
    <x v="744"/>
    <d v="2015-04-10T00:00:00"/>
    <s v="Standard Class"/>
    <x v="708"/>
    <x v="708"/>
    <s v="Consumer"/>
    <s v="United States"/>
    <s v="Jacksonville"/>
    <s v="North Carolina"/>
    <n v="28540"/>
    <s v="South"/>
    <x v="681"/>
    <s v="Office Supplies"/>
    <s v="Paper"/>
    <x v="681"/>
    <x v="1097"/>
    <n v="3"/>
    <n v="0.2"/>
    <n v="16.183800000000002"/>
  </r>
  <r>
    <n v="3471"/>
    <s v="US-2016-150035"/>
    <x v="49"/>
    <d v="2016-12-05T00:00:00"/>
    <s v="Standard Class"/>
    <x v="488"/>
    <x v="488"/>
    <s v="Consumer"/>
    <s v="United States"/>
    <s v="San Francisco"/>
    <s v="California"/>
    <n v="94122"/>
    <s v="West"/>
    <x v="904"/>
    <s v="Furniture"/>
    <s v="Furnishings"/>
    <x v="896"/>
    <x v="80"/>
    <n v="2"/>
    <n v="0"/>
    <n v="4.3524000000000003"/>
  </r>
  <r>
    <n v="3472"/>
    <s v="CA-2017-122644"/>
    <x v="105"/>
    <d v="2017-11-17T00:00:00"/>
    <s v="Standard Class"/>
    <x v="245"/>
    <x v="245"/>
    <s v="Corporate"/>
    <s v="United States"/>
    <s v="Columbus"/>
    <s v="Ohio"/>
    <n v="43229"/>
    <s v="East"/>
    <x v="987"/>
    <s v="Office Supplies"/>
    <s v="Paper"/>
    <x v="980"/>
    <x v="2697"/>
    <n v="2"/>
    <n v="0.2"/>
    <n v="3.5255999999999998"/>
  </r>
  <r>
    <n v="3473"/>
    <s v="CA-2017-122644"/>
    <x v="105"/>
    <d v="2017-11-17T00:00:00"/>
    <s v="Standard Class"/>
    <x v="245"/>
    <x v="245"/>
    <s v="Corporate"/>
    <s v="United States"/>
    <s v="Columbus"/>
    <s v="Ohio"/>
    <n v="43229"/>
    <s v="East"/>
    <x v="567"/>
    <s v="Technology"/>
    <s v="Accessories"/>
    <x v="567"/>
    <x v="2698"/>
    <n v="2"/>
    <n v="0.2"/>
    <n v="3.0133999999999999"/>
  </r>
  <r>
    <n v="3474"/>
    <s v="CA-2017-111815"/>
    <x v="448"/>
    <d v="2017-03-10T00:00:00"/>
    <s v="Standard Class"/>
    <x v="212"/>
    <x v="212"/>
    <s v="Consumer"/>
    <s v="United States"/>
    <s v="Dearborn Heights"/>
    <s v="Michigan"/>
    <n v="48127"/>
    <s v="Central"/>
    <x v="323"/>
    <s v="Furniture"/>
    <s v="Chairs"/>
    <x v="323"/>
    <x v="2699"/>
    <n v="1"/>
    <n v="0"/>
    <n v="47.0548"/>
  </r>
  <r>
    <n v="3475"/>
    <s v="CA-2017-111815"/>
    <x v="448"/>
    <d v="2017-03-10T00:00:00"/>
    <s v="Standard Class"/>
    <x v="212"/>
    <x v="212"/>
    <s v="Consumer"/>
    <s v="United States"/>
    <s v="Dearborn Heights"/>
    <s v="Michigan"/>
    <n v="48127"/>
    <s v="Central"/>
    <x v="1135"/>
    <s v="Technology"/>
    <s v="Accessories"/>
    <x v="1123"/>
    <x v="2564"/>
    <n v="2"/>
    <n v="0"/>
    <n v="42.991399999999999"/>
  </r>
  <r>
    <n v="3476"/>
    <s v="CA-2016-144911"/>
    <x v="581"/>
    <d v="2016-11-30T00:00:00"/>
    <s v="First Class"/>
    <x v="338"/>
    <x v="338"/>
    <s v="Corporate"/>
    <s v="United States"/>
    <s v="Overland Park"/>
    <s v="Kansas"/>
    <n v="66212"/>
    <s v="Central"/>
    <x v="60"/>
    <s v="Technology"/>
    <s v="Accessories"/>
    <x v="60"/>
    <x v="2700"/>
    <n v="5"/>
    <n v="0"/>
    <n v="15.378"/>
  </r>
  <r>
    <n v="3477"/>
    <s v="CA-2016-144911"/>
    <x v="581"/>
    <d v="2016-11-30T00:00:00"/>
    <s v="First Class"/>
    <x v="338"/>
    <x v="338"/>
    <s v="Corporate"/>
    <s v="United States"/>
    <s v="Overland Park"/>
    <s v="Kansas"/>
    <n v="66212"/>
    <s v="Central"/>
    <x v="999"/>
    <s v="Office Supplies"/>
    <s v="Binders"/>
    <x v="991"/>
    <x v="2701"/>
    <n v="5"/>
    <n v="0"/>
    <n v="69.92"/>
  </r>
  <r>
    <n v="3478"/>
    <s v="CA-2014-143385"/>
    <x v="883"/>
    <d v="2014-09-05T00:00:00"/>
    <s v="Standard Class"/>
    <x v="81"/>
    <x v="81"/>
    <s v="Consumer"/>
    <s v="United States"/>
    <s v="Santa Fe"/>
    <s v="New Mexico"/>
    <n v="87505"/>
    <s v="West"/>
    <x v="1386"/>
    <s v="Technology"/>
    <s v="Accessories"/>
    <x v="1372"/>
    <x v="448"/>
    <n v="9"/>
    <n v="0"/>
    <n v="18.504000000000001"/>
  </r>
  <r>
    <n v="3479"/>
    <s v="CA-2016-131289"/>
    <x v="16"/>
    <d v="2016-12-14T00:00:00"/>
    <s v="Standard Class"/>
    <x v="407"/>
    <x v="407"/>
    <s v="Corporate"/>
    <s v="United States"/>
    <s v="San Francisco"/>
    <s v="California"/>
    <n v="94110"/>
    <s v="West"/>
    <x v="18"/>
    <s v="Office Supplies"/>
    <s v="Art"/>
    <x v="18"/>
    <x v="18"/>
    <n v="2"/>
    <n v="0"/>
    <n v="2.4824000000000002"/>
  </r>
  <r>
    <n v="3480"/>
    <s v="CA-2016-131289"/>
    <x v="16"/>
    <d v="2016-12-14T00:00:00"/>
    <s v="Standard Class"/>
    <x v="407"/>
    <x v="407"/>
    <s v="Corporate"/>
    <s v="United States"/>
    <s v="San Francisco"/>
    <s v="California"/>
    <n v="94110"/>
    <s v="West"/>
    <x v="1541"/>
    <s v="Office Supplies"/>
    <s v="Paper"/>
    <x v="1529"/>
    <x v="1544"/>
    <n v="7"/>
    <n v="0"/>
    <n v="21.7728"/>
  </r>
  <r>
    <n v="3481"/>
    <s v="CA-2016-131289"/>
    <x v="16"/>
    <d v="2016-12-14T00:00:00"/>
    <s v="Standard Class"/>
    <x v="407"/>
    <x v="407"/>
    <s v="Corporate"/>
    <s v="United States"/>
    <s v="San Francisco"/>
    <s v="California"/>
    <n v="94110"/>
    <s v="West"/>
    <x v="1234"/>
    <s v="Furniture"/>
    <s v="Tables"/>
    <x v="1217"/>
    <x v="2702"/>
    <n v="6"/>
    <n v="0.2"/>
    <n v="-195.47880000000001"/>
  </r>
  <r>
    <n v="3482"/>
    <s v="CA-2014-124023"/>
    <x v="884"/>
    <d v="2014-04-10T00:00:00"/>
    <s v="First Class"/>
    <x v="307"/>
    <x v="307"/>
    <s v="Consumer"/>
    <s v="United States"/>
    <s v="Mobile"/>
    <s v="Alabama"/>
    <n v="36608"/>
    <s v="South"/>
    <x v="1073"/>
    <s v="Furniture"/>
    <s v="Furnishings"/>
    <x v="1063"/>
    <x v="2431"/>
    <n v="2"/>
    <n v="0"/>
    <n v="2.7776000000000001"/>
  </r>
  <r>
    <n v="3483"/>
    <s v="CA-2014-124688"/>
    <x v="9"/>
    <d v="2014-08-29T00:00:00"/>
    <s v="First Class"/>
    <x v="566"/>
    <x v="566"/>
    <s v="Corporate"/>
    <s v="United States"/>
    <s v="Springfield"/>
    <s v="Virginia"/>
    <n v="22153"/>
    <s v="South"/>
    <x v="1133"/>
    <s v="Technology"/>
    <s v="Phones"/>
    <x v="1121"/>
    <x v="2703"/>
    <n v="5"/>
    <n v="0"/>
    <n v="168.18549999999999"/>
  </r>
  <r>
    <n v="3484"/>
    <s v="CA-2014-124688"/>
    <x v="9"/>
    <d v="2014-08-29T00:00:00"/>
    <s v="First Class"/>
    <x v="566"/>
    <x v="566"/>
    <s v="Corporate"/>
    <s v="United States"/>
    <s v="Springfield"/>
    <s v="Virginia"/>
    <n v="22153"/>
    <s v="South"/>
    <x v="1027"/>
    <s v="Furniture"/>
    <s v="Furnishings"/>
    <x v="1018"/>
    <x v="2021"/>
    <n v="4"/>
    <n v="0"/>
    <n v="12.521599999999999"/>
  </r>
  <r>
    <n v="3485"/>
    <s v="CA-2014-124688"/>
    <x v="9"/>
    <d v="2014-08-29T00:00:00"/>
    <s v="First Class"/>
    <x v="566"/>
    <x v="566"/>
    <s v="Corporate"/>
    <s v="United States"/>
    <s v="Springfield"/>
    <s v="Virginia"/>
    <n v="22153"/>
    <s v="South"/>
    <x v="1382"/>
    <s v="Furniture"/>
    <s v="Tables"/>
    <x v="1367"/>
    <x v="2704"/>
    <n v="3"/>
    <n v="0"/>
    <n v="300.73500000000001"/>
  </r>
  <r>
    <n v="3486"/>
    <s v="CA-2016-151169"/>
    <x v="147"/>
    <d v="2016-10-26T00:00:00"/>
    <s v="Standard Class"/>
    <x v="501"/>
    <x v="501"/>
    <s v="Corporate"/>
    <s v="United States"/>
    <s v="Newark"/>
    <s v="Delaware"/>
    <n v="19711"/>
    <s v="East"/>
    <x v="922"/>
    <s v="Office Supplies"/>
    <s v="Binders"/>
    <x v="914"/>
    <x v="1054"/>
    <n v="4"/>
    <n v="0"/>
    <n v="3.5640000000000001"/>
  </r>
  <r>
    <n v="3487"/>
    <s v="US-2016-134761"/>
    <x v="885"/>
    <d v="2016-11-30T00:00:00"/>
    <s v="Same Day"/>
    <x v="203"/>
    <x v="203"/>
    <s v="Consumer"/>
    <s v="United States"/>
    <s v="Hickory"/>
    <s v="North Carolina"/>
    <n v="28601"/>
    <s v="South"/>
    <x v="1409"/>
    <s v="Technology"/>
    <s v="Phones"/>
    <x v="1396"/>
    <x v="2705"/>
    <n v="1"/>
    <n v="0.2"/>
    <n v="2.7143999999999999"/>
  </r>
  <r>
    <n v="3488"/>
    <s v="CA-2017-120705"/>
    <x v="528"/>
    <d v="2017-09-11T00:00:00"/>
    <s v="Standard Class"/>
    <x v="675"/>
    <x v="675"/>
    <s v="Home Office"/>
    <s v="United States"/>
    <s v="Fort Lauderdale"/>
    <s v="Florida"/>
    <n v="33311"/>
    <s v="South"/>
    <x v="196"/>
    <s v="Office Supplies"/>
    <s v="Storage"/>
    <x v="197"/>
    <x v="2706"/>
    <n v="2"/>
    <n v="0.2"/>
    <n v="-29.436800000000002"/>
  </r>
  <r>
    <n v="3489"/>
    <s v="CA-2015-157322"/>
    <x v="740"/>
    <d v="2015-07-06T00:00:00"/>
    <s v="Standard Class"/>
    <x v="584"/>
    <x v="584"/>
    <s v="Consumer"/>
    <s v="United States"/>
    <s v="Carol Stream"/>
    <s v="Illinois"/>
    <n v="60188"/>
    <s v="Central"/>
    <x v="284"/>
    <s v="Furniture"/>
    <s v="Chairs"/>
    <x v="284"/>
    <x v="2335"/>
    <n v="2"/>
    <n v="0.3"/>
    <n v="-5.8346"/>
  </r>
  <r>
    <n v="3490"/>
    <s v="CA-2015-157322"/>
    <x v="740"/>
    <d v="2015-07-06T00:00:00"/>
    <s v="Standard Class"/>
    <x v="584"/>
    <x v="584"/>
    <s v="Consumer"/>
    <s v="United States"/>
    <s v="Carol Stream"/>
    <s v="Illinois"/>
    <n v="60188"/>
    <s v="Central"/>
    <x v="1209"/>
    <s v="Furniture"/>
    <s v="Chairs"/>
    <x v="1194"/>
    <x v="2707"/>
    <n v="6"/>
    <n v="0.3"/>
    <n v="-92.799599999999998"/>
  </r>
  <r>
    <n v="3491"/>
    <s v="CA-2015-157322"/>
    <x v="740"/>
    <d v="2015-07-06T00:00:00"/>
    <s v="Standard Class"/>
    <x v="584"/>
    <x v="584"/>
    <s v="Consumer"/>
    <s v="United States"/>
    <s v="Carol Stream"/>
    <s v="Illinois"/>
    <n v="60188"/>
    <s v="Central"/>
    <x v="456"/>
    <s v="Office Supplies"/>
    <s v="Storage"/>
    <x v="457"/>
    <x v="644"/>
    <n v="5"/>
    <n v="0.2"/>
    <n v="6.0025000000000004"/>
  </r>
  <r>
    <n v="3492"/>
    <s v="CA-2015-157322"/>
    <x v="740"/>
    <d v="2015-07-06T00:00:00"/>
    <s v="Standard Class"/>
    <x v="584"/>
    <x v="584"/>
    <s v="Consumer"/>
    <s v="United States"/>
    <s v="Carol Stream"/>
    <s v="Illinois"/>
    <n v="60188"/>
    <s v="Central"/>
    <x v="245"/>
    <s v="Office Supplies"/>
    <s v="Storage"/>
    <x v="246"/>
    <x v="2708"/>
    <n v="3"/>
    <n v="0.2"/>
    <n v="48.994199999999999"/>
  </r>
  <r>
    <n v="3493"/>
    <s v="CA-2015-157322"/>
    <x v="740"/>
    <d v="2015-07-06T00:00:00"/>
    <s v="Standard Class"/>
    <x v="584"/>
    <x v="584"/>
    <s v="Consumer"/>
    <s v="United States"/>
    <s v="Carol Stream"/>
    <s v="Illinois"/>
    <n v="60188"/>
    <s v="Central"/>
    <x v="161"/>
    <s v="Office Supplies"/>
    <s v="Paper"/>
    <x v="162"/>
    <x v="1492"/>
    <n v="2"/>
    <n v="0.2"/>
    <n v="3.7692000000000001"/>
  </r>
  <r>
    <n v="3494"/>
    <s v="CA-2017-142034"/>
    <x v="241"/>
    <d v="2017-09-28T00:00:00"/>
    <s v="Standard Class"/>
    <x v="208"/>
    <x v="208"/>
    <s v="Corporate"/>
    <s v="United States"/>
    <s v="Saint Cloud"/>
    <s v="Minnesota"/>
    <n v="56301"/>
    <s v="Central"/>
    <x v="1542"/>
    <s v="Technology"/>
    <s v="Accessories"/>
    <x v="1530"/>
    <x v="2709"/>
    <n v="4"/>
    <n v="0"/>
    <n v="12.96"/>
  </r>
  <r>
    <n v="3495"/>
    <s v="CA-2017-142034"/>
    <x v="241"/>
    <d v="2017-09-28T00:00:00"/>
    <s v="Standard Class"/>
    <x v="208"/>
    <x v="208"/>
    <s v="Corporate"/>
    <s v="United States"/>
    <s v="Saint Cloud"/>
    <s v="Minnesota"/>
    <n v="56301"/>
    <s v="Central"/>
    <x v="1543"/>
    <s v="Technology"/>
    <s v="Accessories"/>
    <x v="1531"/>
    <x v="2710"/>
    <n v="5"/>
    <n v="0"/>
    <n v="275.47800000000001"/>
  </r>
  <r>
    <n v="3496"/>
    <s v="CA-2017-142034"/>
    <x v="241"/>
    <d v="2017-09-28T00:00:00"/>
    <s v="Standard Class"/>
    <x v="208"/>
    <x v="208"/>
    <s v="Corporate"/>
    <s v="United States"/>
    <s v="Saint Cloud"/>
    <s v="Minnesota"/>
    <n v="56301"/>
    <s v="Central"/>
    <x v="662"/>
    <s v="Furniture"/>
    <s v="Chairs"/>
    <x v="662"/>
    <x v="884"/>
    <n v="4"/>
    <n v="0"/>
    <n v="181.17599999999999"/>
  </r>
  <r>
    <n v="3497"/>
    <s v="CA-2016-107328"/>
    <x v="590"/>
    <d v="2016-08-15T00:00:00"/>
    <s v="Standard Class"/>
    <x v="402"/>
    <x v="402"/>
    <s v="Home Office"/>
    <s v="United States"/>
    <s v="Los Angeles"/>
    <s v="California"/>
    <n v="90036"/>
    <s v="West"/>
    <x v="855"/>
    <s v="Furniture"/>
    <s v="Tables"/>
    <x v="848"/>
    <x v="2711"/>
    <n v="2"/>
    <n v="0.2"/>
    <n v="12.8256"/>
  </r>
  <r>
    <n v="3498"/>
    <s v="CA-2016-107328"/>
    <x v="590"/>
    <d v="2016-08-15T00:00:00"/>
    <s v="Standard Class"/>
    <x v="402"/>
    <x v="402"/>
    <s v="Home Office"/>
    <s v="United States"/>
    <s v="Los Angeles"/>
    <s v="California"/>
    <n v="90036"/>
    <s v="West"/>
    <x v="723"/>
    <s v="Office Supplies"/>
    <s v="Appliances"/>
    <x v="722"/>
    <x v="2712"/>
    <n v="6"/>
    <n v="0"/>
    <n v="136.61760000000001"/>
  </r>
  <r>
    <n v="3499"/>
    <s v="CA-2016-107328"/>
    <x v="590"/>
    <d v="2016-08-15T00:00:00"/>
    <s v="Standard Class"/>
    <x v="402"/>
    <x v="402"/>
    <s v="Home Office"/>
    <s v="United States"/>
    <s v="Los Angeles"/>
    <s v="California"/>
    <n v="90036"/>
    <s v="West"/>
    <x v="315"/>
    <s v="Office Supplies"/>
    <s v="Binders"/>
    <x v="315"/>
    <x v="593"/>
    <n v="5"/>
    <n v="0.2"/>
    <n v="5.3339999999999996"/>
  </r>
  <r>
    <n v="3500"/>
    <s v="CA-2016-108616"/>
    <x v="321"/>
    <d v="2016-10-03T00:00:00"/>
    <s v="Standard Class"/>
    <x v="300"/>
    <x v="300"/>
    <s v="Consumer"/>
    <s v="United States"/>
    <s v="Mobile"/>
    <s v="Alabama"/>
    <n v="36608"/>
    <s v="South"/>
    <x v="1509"/>
    <s v="Technology"/>
    <s v="Accessories"/>
    <x v="1496"/>
    <x v="2713"/>
    <n v="3"/>
    <n v="0"/>
    <n v="71.389799999999994"/>
  </r>
  <r>
    <n v="3501"/>
    <s v="CA-2016-108616"/>
    <x v="321"/>
    <d v="2016-10-03T00:00:00"/>
    <s v="Standard Class"/>
    <x v="300"/>
    <x v="300"/>
    <s v="Consumer"/>
    <s v="United States"/>
    <s v="Mobile"/>
    <s v="Alabama"/>
    <n v="36608"/>
    <s v="South"/>
    <x v="542"/>
    <s v="Office Supplies"/>
    <s v="Binders"/>
    <x v="542"/>
    <x v="2714"/>
    <n v="3"/>
    <n v="0"/>
    <n v="30.211200000000002"/>
  </r>
  <r>
    <n v="3502"/>
    <s v="CA-2016-108616"/>
    <x v="321"/>
    <d v="2016-10-03T00:00:00"/>
    <s v="Standard Class"/>
    <x v="300"/>
    <x v="300"/>
    <s v="Consumer"/>
    <s v="United States"/>
    <s v="Mobile"/>
    <s v="Alabama"/>
    <n v="36608"/>
    <s v="South"/>
    <x v="130"/>
    <s v="Office Supplies"/>
    <s v="Art"/>
    <x v="131"/>
    <x v="233"/>
    <n v="9"/>
    <n v="0"/>
    <n v="7.7759999999999998"/>
  </r>
  <r>
    <n v="3503"/>
    <s v="CA-2017-125115"/>
    <x v="318"/>
    <d v="2017-04-10T00:00:00"/>
    <s v="Same Day"/>
    <x v="709"/>
    <x v="709"/>
    <s v="Consumer"/>
    <s v="United States"/>
    <s v="Austin"/>
    <s v="Texas"/>
    <n v="78745"/>
    <s v="Central"/>
    <x v="511"/>
    <s v="Office Supplies"/>
    <s v="Paper"/>
    <x v="511"/>
    <x v="559"/>
    <n v="2"/>
    <n v="0.2"/>
    <n v="3.6288"/>
  </r>
  <r>
    <n v="3504"/>
    <s v="CA-2017-125115"/>
    <x v="318"/>
    <d v="2017-04-10T00:00:00"/>
    <s v="Same Day"/>
    <x v="709"/>
    <x v="709"/>
    <s v="Consumer"/>
    <s v="United States"/>
    <s v="Austin"/>
    <s v="Texas"/>
    <n v="78745"/>
    <s v="Central"/>
    <x v="685"/>
    <s v="Technology"/>
    <s v="Accessories"/>
    <x v="685"/>
    <x v="2715"/>
    <n v="3"/>
    <n v="0.2"/>
    <n v="20.343900000000001"/>
  </r>
  <r>
    <n v="3505"/>
    <s v="CA-2016-150945"/>
    <x v="122"/>
    <d v="2016-12-20T00:00:00"/>
    <s v="Second Class"/>
    <x v="451"/>
    <x v="451"/>
    <s v="Home Office"/>
    <s v="United States"/>
    <s v="New York City"/>
    <s v="New York"/>
    <n v="10009"/>
    <s v="East"/>
    <x v="906"/>
    <s v="Office Supplies"/>
    <s v="Storage"/>
    <x v="898"/>
    <x v="1706"/>
    <n v="4"/>
    <n v="0"/>
    <n v="117.0104"/>
  </r>
  <r>
    <n v="3506"/>
    <s v="CA-2014-166863"/>
    <x v="886"/>
    <d v="2014-06-24T00:00:00"/>
    <s v="Standard Class"/>
    <x v="710"/>
    <x v="710"/>
    <s v="Consumer"/>
    <s v="United States"/>
    <s v="Plano"/>
    <s v="Texas"/>
    <n v="75023"/>
    <s v="Central"/>
    <x v="1370"/>
    <s v="Technology"/>
    <s v="Phones"/>
    <x v="1355"/>
    <x v="1212"/>
    <n v="2"/>
    <n v="0.2"/>
    <n v="20.1584"/>
  </r>
  <r>
    <n v="3507"/>
    <s v="CA-2014-166863"/>
    <x v="886"/>
    <d v="2014-06-24T00:00:00"/>
    <s v="Standard Class"/>
    <x v="710"/>
    <x v="710"/>
    <s v="Consumer"/>
    <s v="United States"/>
    <s v="Plano"/>
    <s v="Texas"/>
    <n v="75023"/>
    <s v="Central"/>
    <x v="15"/>
    <s v="Office Supplies"/>
    <s v="Binders"/>
    <x v="15"/>
    <x v="882"/>
    <n v="4"/>
    <n v="0.8"/>
    <n v="-5.0880000000000001"/>
  </r>
  <r>
    <n v="3508"/>
    <s v="CA-2014-166863"/>
    <x v="886"/>
    <d v="2014-06-24T00:00:00"/>
    <s v="Standard Class"/>
    <x v="710"/>
    <x v="710"/>
    <s v="Consumer"/>
    <s v="United States"/>
    <s v="Plano"/>
    <s v="Texas"/>
    <n v="75023"/>
    <s v="Central"/>
    <x v="1544"/>
    <s v="Furniture"/>
    <s v="Bookcases"/>
    <x v="1532"/>
    <x v="2716"/>
    <n v="4"/>
    <n v="0.32"/>
    <n v="-19.874400000000001"/>
  </r>
  <r>
    <n v="3509"/>
    <s v="CA-2014-166863"/>
    <x v="886"/>
    <d v="2014-06-24T00:00:00"/>
    <s v="Standard Class"/>
    <x v="710"/>
    <x v="710"/>
    <s v="Consumer"/>
    <s v="United States"/>
    <s v="Plano"/>
    <s v="Texas"/>
    <n v="75023"/>
    <s v="Central"/>
    <x v="778"/>
    <s v="Office Supplies"/>
    <s v="Paper"/>
    <x v="777"/>
    <x v="12"/>
    <n v="3"/>
    <n v="0.2"/>
    <n v="5.4432"/>
  </r>
  <r>
    <n v="3510"/>
    <s v="CA-2014-166863"/>
    <x v="886"/>
    <d v="2014-06-24T00:00:00"/>
    <s v="Standard Class"/>
    <x v="710"/>
    <x v="710"/>
    <s v="Consumer"/>
    <s v="United States"/>
    <s v="Plano"/>
    <s v="Texas"/>
    <n v="75023"/>
    <s v="Central"/>
    <x v="57"/>
    <s v="Office Supplies"/>
    <s v="Paper"/>
    <x v="57"/>
    <x v="25"/>
    <n v="2"/>
    <n v="0.2"/>
    <n v="4.0768000000000004"/>
  </r>
  <r>
    <n v="3511"/>
    <s v="CA-2014-166863"/>
    <x v="886"/>
    <d v="2014-06-24T00:00:00"/>
    <s v="Standard Class"/>
    <x v="710"/>
    <x v="710"/>
    <s v="Consumer"/>
    <s v="United States"/>
    <s v="Plano"/>
    <s v="Texas"/>
    <n v="75023"/>
    <s v="Central"/>
    <x v="1491"/>
    <s v="Technology"/>
    <s v="Machines"/>
    <x v="1478"/>
    <x v="2717"/>
    <n v="2"/>
    <n v="0.4"/>
    <n v="-97.72"/>
  </r>
  <r>
    <n v="3512"/>
    <s v="CA-2014-166863"/>
    <x v="886"/>
    <d v="2014-06-24T00:00:00"/>
    <s v="Standard Class"/>
    <x v="710"/>
    <x v="710"/>
    <s v="Consumer"/>
    <s v="United States"/>
    <s v="Plano"/>
    <s v="Texas"/>
    <n v="75023"/>
    <s v="Central"/>
    <x v="72"/>
    <s v="Office Supplies"/>
    <s v="Storage"/>
    <x v="72"/>
    <x v="2718"/>
    <n v="7"/>
    <n v="0.2"/>
    <n v="-127.372"/>
  </r>
  <r>
    <n v="3513"/>
    <s v="CA-2017-140326"/>
    <x v="507"/>
    <d v="2017-09-06T00:00:00"/>
    <s v="First Class"/>
    <x v="304"/>
    <x v="304"/>
    <s v="Corporate"/>
    <s v="United States"/>
    <s v="Chicago"/>
    <s v="Illinois"/>
    <n v="60653"/>
    <s v="Central"/>
    <x v="1545"/>
    <s v="Furniture"/>
    <s v="Bookcases"/>
    <x v="1533"/>
    <x v="2719"/>
    <n v="9"/>
    <n v="0.3"/>
    <n v="-117.88200000000001"/>
  </r>
  <r>
    <n v="3514"/>
    <s v="CA-2017-140326"/>
    <x v="507"/>
    <d v="2017-09-06T00:00:00"/>
    <s v="First Class"/>
    <x v="304"/>
    <x v="304"/>
    <s v="Corporate"/>
    <s v="United States"/>
    <s v="Chicago"/>
    <s v="Illinois"/>
    <n v="60653"/>
    <s v="Central"/>
    <x v="956"/>
    <s v="Office Supplies"/>
    <s v="Paper"/>
    <x v="949"/>
    <x v="2720"/>
    <n v="3"/>
    <n v="0.2"/>
    <n v="5.55"/>
  </r>
  <r>
    <n v="3515"/>
    <s v="CA-2017-140326"/>
    <x v="507"/>
    <d v="2017-09-06T00:00:00"/>
    <s v="First Class"/>
    <x v="304"/>
    <x v="304"/>
    <s v="Corporate"/>
    <s v="United States"/>
    <s v="Chicago"/>
    <s v="Illinois"/>
    <n v="60653"/>
    <s v="Central"/>
    <x v="130"/>
    <s v="Office Supplies"/>
    <s v="Art"/>
    <x v="131"/>
    <x v="2721"/>
    <n v="3"/>
    <n v="0.2"/>
    <n v="0.86399999999999999"/>
  </r>
  <r>
    <n v="3516"/>
    <s v="CA-2016-168536"/>
    <x v="887"/>
    <d v="2016-12-24T00:00:00"/>
    <s v="Standard Class"/>
    <x v="561"/>
    <x v="561"/>
    <s v="Consumer"/>
    <s v="United States"/>
    <s v="Jackson"/>
    <s v="Mississippi"/>
    <n v="39212"/>
    <s v="South"/>
    <x v="176"/>
    <s v="Technology"/>
    <s v="Accessories"/>
    <x v="177"/>
    <x v="2722"/>
    <n v="3"/>
    <n v="0"/>
    <n v="8.6189999999999998"/>
  </r>
  <r>
    <n v="3517"/>
    <s v="US-2016-113649"/>
    <x v="888"/>
    <d v="2016-08-12T00:00:00"/>
    <s v="First Class"/>
    <x v="66"/>
    <x v="66"/>
    <s v="Consumer"/>
    <s v="United States"/>
    <s v="Fayetteville"/>
    <s v="North Carolina"/>
    <n v="28314"/>
    <s v="South"/>
    <x v="1012"/>
    <s v="Office Supplies"/>
    <s v="Paper"/>
    <x v="1004"/>
    <x v="2723"/>
    <n v="9"/>
    <n v="0.2"/>
    <n v="9.6300000000000008"/>
  </r>
  <r>
    <n v="3518"/>
    <s v="US-2016-113649"/>
    <x v="888"/>
    <d v="2016-08-12T00:00:00"/>
    <s v="First Class"/>
    <x v="66"/>
    <x v="66"/>
    <s v="Consumer"/>
    <s v="United States"/>
    <s v="Fayetteville"/>
    <s v="North Carolina"/>
    <n v="28314"/>
    <s v="South"/>
    <x v="1480"/>
    <s v="Technology"/>
    <s v="Phones"/>
    <x v="1467"/>
    <x v="2488"/>
    <n v="2"/>
    <n v="0.2"/>
    <n v="4.4783999999999997"/>
  </r>
  <r>
    <n v="3519"/>
    <s v="US-2016-113649"/>
    <x v="888"/>
    <d v="2016-08-12T00:00:00"/>
    <s v="First Class"/>
    <x v="66"/>
    <x v="66"/>
    <s v="Consumer"/>
    <s v="United States"/>
    <s v="Fayetteville"/>
    <s v="North Carolina"/>
    <n v="28314"/>
    <s v="South"/>
    <x v="159"/>
    <s v="Office Supplies"/>
    <s v="Appliances"/>
    <x v="160"/>
    <x v="2724"/>
    <n v="4"/>
    <n v="0.2"/>
    <n v="64.072800000000001"/>
  </r>
  <r>
    <n v="3520"/>
    <s v="CA-2015-124975"/>
    <x v="137"/>
    <d v="2015-06-25T00:00:00"/>
    <s v="First Class"/>
    <x v="675"/>
    <x v="675"/>
    <s v="Home Office"/>
    <s v="United States"/>
    <s v="Aurora"/>
    <s v="Illinois"/>
    <n v="60505"/>
    <s v="Central"/>
    <x v="1337"/>
    <s v="Furniture"/>
    <s v="Tables"/>
    <x v="1322"/>
    <x v="2725"/>
    <n v="7"/>
    <n v="0.5"/>
    <n v="-525.64049999999997"/>
  </r>
  <r>
    <n v="3521"/>
    <s v="CA-2015-168767"/>
    <x v="889"/>
    <d v="2015-04-15T00:00:00"/>
    <s v="Standard Class"/>
    <x v="678"/>
    <x v="678"/>
    <s v="Corporate"/>
    <s v="United States"/>
    <s v="Sacramento"/>
    <s v="California"/>
    <n v="95823"/>
    <s v="West"/>
    <x v="385"/>
    <s v="Office Supplies"/>
    <s v="Binders"/>
    <x v="386"/>
    <x v="2726"/>
    <n v="2"/>
    <n v="0.2"/>
    <n v="4.3308"/>
  </r>
  <r>
    <n v="3522"/>
    <s v="CA-2016-114482"/>
    <x v="831"/>
    <d v="2016-11-25T00:00:00"/>
    <s v="Second Class"/>
    <x v="664"/>
    <x v="664"/>
    <s v="Corporate"/>
    <s v="United States"/>
    <s v="Des Moines"/>
    <s v="Iowa"/>
    <n v="50315"/>
    <s v="Central"/>
    <x v="371"/>
    <s v="Office Supplies"/>
    <s v="Paper"/>
    <x v="372"/>
    <x v="1304"/>
    <n v="7"/>
    <n v="0"/>
    <n v="19.825399999999998"/>
  </r>
  <r>
    <n v="3523"/>
    <s v="CA-2016-114482"/>
    <x v="831"/>
    <d v="2016-11-25T00:00:00"/>
    <s v="Second Class"/>
    <x v="664"/>
    <x v="664"/>
    <s v="Corporate"/>
    <s v="United States"/>
    <s v="Des Moines"/>
    <s v="Iowa"/>
    <n v="50315"/>
    <s v="Central"/>
    <x v="233"/>
    <s v="Technology"/>
    <s v="Phones"/>
    <x v="234"/>
    <x v="2727"/>
    <n v="3"/>
    <n v="0"/>
    <n v="109.3338"/>
  </r>
  <r>
    <n v="3524"/>
    <s v="CA-2016-137673"/>
    <x v="64"/>
    <d v="2016-09-10T00:00:00"/>
    <s v="Standard Class"/>
    <x v="504"/>
    <x v="504"/>
    <s v="Corporate"/>
    <s v="United States"/>
    <s v="San Diego"/>
    <s v="California"/>
    <n v="92105"/>
    <s v="West"/>
    <x v="174"/>
    <s v="Technology"/>
    <s v="Accessories"/>
    <x v="175"/>
    <x v="2728"/>
    <n v="8"/>
    <n v="0"/>
    <n v="29"/>
  </r>
  <r>
    <n v="3525"/>
    <s v="CA-2016-132731"/>
    <x v="390"/>
    <d v="2016-11-28T00:00:00"/>
    <s v="Standard Class"/>
    <x v="654"/>
    <x v="654"/>
    <s v="Consumer"/>
    <s v="United States"/>
    <s v="Dallas"/>
    <s v="Texas"/>
    <n v="75081"/>
    <s v="Central"/>
    <x v="1546"/>
    <s v="Technology"/>
    <s v="Phones"/>
    <x v="1534"/>
    <x v="2729"/>
    <n v="6"/>
    <n v="0.2"/>
    <n v="49.316400000000002"/>
  </r>
  <r>
    <n v="3526"/>
    <s v="CA-2017-148922"/>
    <x v="389"/>
    <d v="2017-12-15T00:00:00"/>
    <s v="Second Class"/>
    <x v="711"/>
    <x v="711"/>
    <s v="Home Office"/>
    <s v="United States"/>
    <s v="Jackson"/>
    <s v="Mississippi"/>
    <n v="39212"/>
    <s v="South"/>
    <x v="651"/>
    <s v="Technology"/>
    <s v="Accessories"/>
    <x v="651"/>
    <x v="2730"/>
    <n v="3"/>
    <n v="0"/>
    <n v="257.9871"/>
  </r>
  <r>
    <n v="3527"/>
    <s v="CA-2017-148922"/>
    <x v="389"/>
    <d v="2017-12-15T00:00:00"/>
    <s v="Second Class"/>
    <x v="711"/>
    <x v="711"/>
    <s v="Home Office"/>
    <s v="United States"/>
    <s v="Jackson"/>
    <s v="Mississippi"/>
    <n v="39212"/>
    <s v="South"/>
    <x v="780"/>
    <s v="Technology"/>
    <s v="Phones"/>
    <x v="779"/>
    <x v="2731"/>
    <n v="3"/>
    <n v="0"/>
    <n v="0.77939999999999998"/>
  </r>
  <r>
    <n v="3528"/>
    <s v="CA-2017-148922"/>
    <x v="389"/>
    <d v="2017-12-15T00:00:00"/>
    <s v="Second Class"/>
    <x v="711"/>
    <x v="711"/>
    <s v="Home Office"/>
    <s v="United States"/>
    <s v="Jackson"/>
    <s v="Mississippi"/>
    <n v="39212"/>
    <s v="South"/>
    <x v="1547"/>
    <s v="Office Supplies"/>
    <s v="Binders"/>
    <x v="1535"/>
    <x v="2732"/>
    <n v="8"/>
    <n v="0"/>
    <n v="22.0032"/>
  </r>
  <r>
    <n v="3529"/>
    <s v="CA-2016-130680"/>
    <x v="890"/>
    <d v="2016-06-29T00:00:00"/>
    <s v="Standard Class"/>
    <x v="217"/>
    <x v="217"/>
    <s v="Consumer"/>
    <s v="United States"/>
    <s v="San Diego"/>
    <s v="California"/>
    <n v="92024"/>
    <s v="West"/>
    <x v="1378"/>
    <s v="Technology"/>
    <s v="Phones"/>
    <x v="1363"/>
    <x v="2733"/>
    <n v="4"/>
    <n v="0.2"/>
    <n v="-9.56"/>
  </r>
  <r>
    <n v="3530"/>
    <s v="CA-2015-141145"/>
    <x v="14"/>
    <d v="2015-09-23T00:00:00"/>
    <s v="Standard Class"/>
    <x v="591"/>
    <x v="591"/>
    <s v="Consumer"/>
    <s v="United States"/>
    <s v="Orlando"/>
    <s v="Florida"/>
    <n v="32839"/>
    <s v="South"/>
    <x v="477"/>
    <s v="Technology"/>
    <s v="Accessories"/>
    <x v="478"/>
    <x v="2734"/>
    <n v="3"/>
    <n v="0.2"/>
    <n v="10.896000000000001"/>
  </r>
  <r>
    <n v="3531"/>
    <s v="US-2016-152835"/>
    <x v="288"/>
    <d v="2016-05-23T00:00:00"/>
    <s v="Standard Class"/>
    <x v="532"/>
    <x v="532"/>
    <s v="Corporate"/>
    <s v="United States"/>
    <s v="Lafayette"/>
    <s v="Indiana"/>
    <n v="47905"/>
    <s v="Central"/>
    <x v="18"/>
    <s v="Office Supplies"/>
    <s v="Art"/>
    <x v="18"/>
    <x v="1567"/>
    <n v="5"/>
    <n v="0"/>
    <n v="6.2060000000000004"/>
  </r>
  <r>
    <n v="3532"/>
    <s v="CA-2016-155565"/>
    <x v="316"/>
    <d v="2016-05-28T00:00:00"/>
    <s v="Same Day"/>
    <x v="553"/>
    <x v="553"/>
    <s v="Corporate"/>
    <s v="United States"/>
    <s v="New York City"/>
    <s v="New York"/>
    <n v="10035"/>
    <s v="East"/>
    <x v="133"/>
    <s v="Office Supplies"/>
    <s v="Supplies"/>
    <x v="134"/>
    <x v="2735"/>
    <n v="5"/>
    <n v="0"/>
    <n v="15.372"/>
  </r>
  <r>
    <n v="3533"/>
    <s v="CA-2014-110849"/>
    <x v="891"/>
    <d v="2014-04-23T00:00:00"/>
    <s v="Standard Class"/>
    <x v="252"/>
    <x v="252"/>
    <s v="Consumer"/>
    <s v="United States"/>
    <s v="Los Angeles"/>
    <s v="California"/>
    <n v="90049"/>
    <s v="West"/>
    <x v="1548"/>
    <s v="Technology"/>
    <s v="Machines"/>
    <x v="1536"/>
    <x v="2736"/>
    <n v="4"/>
    <n v="0.2"/>
    <n v="97.1892"/>
  </r>
  <r>
    <n v="3534"/>
    <s v="CA-2014-110849"/>
    <x v="891"/>
    <d v="2014-04-23T00:00:00"/>
    <s v="Standard Class"/>
    <x v="252"/>
    <x v="252"/>
    <s v="Consumer"/>
    <s v="United States"/>
    <s v="Los Angeles"/>
    <s v="California"/>
    <n v="90049"/>
    <s v="West"/>
    <x v="836"/>
    <s v="Office Supplies"/>
    <s v="Art"/>
    <x v="831"/>
    <x v="1317"/>
    <n v="4"/>
    <n v="0"/>
    <n v="3.8048000000000002"/>
  </r>
  <r>
    <n v="3535"/>
    <s v="CA-2014-110849"/>
    <x v="891"/>
    <d v="2014-04-23T00:00:00"/>
    <s v="Standard Class"/>
    <x v="252"/>
    <x v="252"/>
    <s v="Consumer"/>
    <s v="United States"/>
    <s v="Los Angeles"/>
    <s v="California"/>
    <n v="90049"/>
    <s v="West"/>
    <x v="1539"/>
    <s v="Office Supplies"/>
    <s v="Art"/>
    <x v="1527"/>
    <x v="2737"/>
    <n v="5"/>
    <n v="0"/>
    <n v="3.5474999999999999"/>
  </r>
  <r>
    <n v="3536"/>
    <s v="CA-2014-110849"/>
    <x v="891"/>
    <d v="2014-04-23T00:00:00"/>
    <s v="Standard Class"/>
    <x v="252"/>
    <x v="252"/>
    <s v="Consumer"/>
    <s v="United States"/>
    <s v="Los Angeles"/>
    <s v="California"/>
    <n v="90049"/>
    <s v="West"/>
    <x v="195"/>
    <s v="Office Supplies"/>
    <s v="Fasteners"/>
    <x v="196"/>
    <x v="2738"/>
    <n v="2"/>
    <n v="0"/>
    <n v="3.6021999999999998"/>
  </r>
  <r>
    <n v="3537"/>
    <s v="CA-2016-145842"/>
    <x v="26"/>
    <d v="2016-06-20T00:00:00"/>
    <s v="Second Class"/>
    <x v="248"/>
    <x v="248"/>
    <s v="Consumer"/>
    <s v="United States"/>
    <s v="New York City"/>
    <s v="New York"/>
    <n v="10024"/>
    <s v="East"/>
    <x v="1033"/>
    <s v="Office Supplies"/>
    <s v="Storage"/>
    <x v="1024"/>
    <x v="1344"/>
    <n v="3"/>
    <n v="0"/>
    <n v="0.40739999999999998"/>
  </r>
  <r>
    <n v="3538"/>
    <s v="CA-2014-158771"/>
    <x v="309"/>
    <d v="2014-05-09T00:00:00"/>
    <s v="Same Day"/>
    <x v="115"/>
    <x v="115"/>
    <s v="Corporate"/>
    <s v="United States"/>
    <s v="Henderson"/>
    <s v="Kentucky"/>
    <n v="42420"/>
    <s v="South"/>
    <x v="17"/>
    <s v="Office Supplies"/>
    <s v="Storage"/>
    <x v="17"/>
    <x v="2739"/>
    <n v="3"/>
    <n v="0"/>
    <n v="14.984999999999999"/>
  </r>
  <r>
    <n v="3539"/>
    <s v="CA-2014-158771"/>
    <x v="309"/>
    <d v="2014-05-09T00:00:00"/>
    <s v="Same Day"/>
    <x v="115"/>
    <x v="115"/>
    <s v="Corporate"/>
    <s v="United States"/>
    <s v="Henderson"/>
    <s v="Kentucky"/>
    <n v="42420"/>
    <s v="South"/>
    <x v="1042"/>
    <s v="Office Supplies"/>
    <s v="Labels"/>
    <x v="1031"/>
    <x v="1227"/>
    <n v="3"/>
    <n v="0"/>
    <n v="4.5359999999999996"/>
  </r>
  <r>
    <n v="3540"/>
    <s v="CA-2014-158771"/>
    <x v="309"/>
    <d v="2014-05-09T00:00:00"/>
    <s v="Same Day"/>
    <x v="115"/>
    <x v="115"/>
    <s v="Corporate"/>
    <s v="United States"/>
    <s v="Henderson"/>
    <s v="Kentucky"/>
    <n v="42420"/>
    <s v="South"/>
    <x v="1008"/>
    <s v="Office Supplies"/>
    <s v="Labels"/>
    <x v="1000"/>
    <x v="2740"/>
    <n v="5"/>
    <n v="0"/>
    <n v="9.4990000000000006"/>
  </r>
  <r>
    <n v="3541"/>
    <s v="CA-2014-158771"/>
    <x v="309"/>
    <d v="2014-05-09T00:00:00"/>
    <s v="Same Day"/>
    <x v="115"/>
    <x v="115"/>
    <s v="Corporate"/>
    <s v="United States"/>
    <s v="Henderson"/>
    <s v="Kentucky"/>
    <n v="42420"/>
    <s v="South"/>
    <x v="1076"/>
    <s v="Office Supplies"/>
    <s v="Paper"/>
    <x v="1066"/>
    <x v="1544"/>
    <n v="7"/>
    <n v="0"/>
    <n v="21.7728"/>
  </r>
  <r>
    <n v="3542"/>
    <s v="CA-2016-157511"/>
    <x v="31"/>
    <d v="2016-09-20T00:00:00"/>
    <s v="First Class"/>
    <x v="277"/>
    <x v="277"/>
    <s v="Consumer"/>
    <s v="United States"/>
    <s v="Columbus"/>
    <s v="Ohio"/>
    <n v="43229"/>
    <s v="East"/>
    <x v="1348"/>
    <s v="Furniture"/>
    <s v="Furnishings"/>
    <x v="1333"/>
    <x v="2741"/>
    <n v="3"/>
    <n v="0.2"/>
    <n v="1.6055999999999999"/>
  </r>
  <r>
    <n v="3543"/>
    <s v="CA-2016-157511"/>
    <x v="31"/>
    <d v="2016-09-20T00:00:00"/>
    <s v="First Class"/>
    <x v="277"/>
    <x v="277"/>
    <s v="Consumer"/>
    <s v="United States"/>
    <s v="Columbus"/>
    <s v="Ohio"/>
    <n v="43229"/>
    <s v="East"/>
    <x v="474"/>
    <s v="Furniture"/>
    <s v="Chairs"/>
    <x v="475"/>
    <x v="2742"/>
    <n v="2"/>
    <n v="0.3"/>
    <n v="-7.0979999999999999"/>
  </r>
  <r>
    <n v="3544"/>
    <s v="CA-2016-157511"/>
    <x v="31"/>
    <d v="2016-09-20T00:00:00"/>
    <s v="First Class"/>
    <x v="277"/>
    <x v="277"/>
    <s v="Consumer"/>
    <s v="United States"/>
    <s v="Columbus"/>
    <s v="Ohio"/>
    <n v="43229"/>
    <s v="East"/>
    <x v="1216"/>
    <s v="Office Supplies"/>
    <s v="Art"/>
    <x v="1200"/>
    <x v="2743"/>
    <n v="1"/>
    <n v="0.2"/>
    <n v="0.3674"/>
  </r>
  <r>
    <n v="3545"/>
    <s v="CA-2017-121216"/>
    <x v="331"/>
    <d v="2017-12-25T00:00:00"/>
    <s v="Second Class"/>
    <x v="462"/>
    <x v="462"/>
    <s v="Consumer"/>
    <s v="United States"/>
    <s v="College Station"/>
    <s v="Texas"/>
    <n v="77840"/>
    <s v="Central"/>
    <x v="1056"/>
    <s v="Office Supplies"/>
    <s v="Paper"/>
    <x v="1045"/>
    <x v="2744"/>
    <n v="8"/>
    <n v="0.2"/>
    <n v="10.393599999999999"/>
  </r>
  <r>
    <n v="3546"/>
    <s v="CA-2017-121216"/>
    <x v="331"/>
    <d v="2017-12-25T00:00:00"/>
    <s v="Second Class"/>
    <x v="462"/>
    <x v="462"/>
    <s v="Consumer"/>
    <s v="United States"/>
    <s v="College Station"/>
    <s v="Texas"/>
    <n v="77840"/>
    <s v="Central"/>
    <x v="1549"/>
    <s v="Office Supplies"/>
    <s v="Appliances"/>
    <x v="1537"/>
    <x v="2745"/>
    <n v="8"/>
    <n v="0.8"/>
    <n v="-74.745599999999996"/>
  </r>
  <r>
    <n v="3547"/>
    <s v="CA-2017-155292"/>
    <x v="505"/>
    <d v="2017-11-01T00:00:00"/>
    <s v="First Class"/>
    <x v="279"/>
    <x v="279"/>
    <s v="Home Office"/>
    <s v="United States"/>
    <s v="Richmond"/>
    <s v="Kentucky"/>
    <n v="40475"/>
    <s v="South"/>
    <x v="464"/>
    <s v="Office Supplies"/>
    <s v="Storage"/>
    <x v="465"/>
    <x v="2746"/>
    <n v="7"/>
    <n v="0"/>
    <n v="4.2392000000000003"/>
  </r>
  <r>
    <n v="3548"/>
    <s v="CA-2017-155292"/>
    <x v="505"/>
    <d v="2017-11-01T00:00:00"/>
    <s v="First Class"/>
    <x v="279"/>
    <x v="279"/>
    <s v="Home Office"/>
    <s v="United States"/>
    <s v="Richmond"/>
    <s v="Kentucky"/>
    <n v="40475"/>
    <s v="South"/>
    <x v="354"/>
    <s v="Office Supplies"/>
    <s v="Supplies"/>
    <x v="354"/>
    <x v="1507"/>
    <n v="2"/>
    <n v="0"/>
    <n v="10.518000000000001"/>
  </r>
  <r>
    <n v="3549"/>
    <s v="CA-2017-155292"/>
    <x v="505"/>
    <d v="2017-11-01T00:00:00"/>
    <s v="First Class"/>
    <x v="279"/>
    <x v="279"/>
    <s v="Home Office"/>
    <s v="United States"/>
    <s v="Richmond"/>
    <s v="Kentucky"/>
    <n v="40475"/>
    <s v="South"/>
    <x v="1272"/>
    <s v="Furniture"/>
    <s v="Chairs"/>
    <x v="1257"/>
    <x v="2747"/>
    <n v="1"/>
    <n v="0"/>
    <n v="9.1638000000000002"/>
  </r>
  <r>
    <n v="3550"/>
    <s v="CA-2017-155292"/>
    <x v="505"/>
    <d v="2017-11-01T00:00:00"/>
    <s v="First Class"/>
    <x v="279"/>
    <x v="279"/>
    <s v="Home Office"/>
    <s v="United States"/>
    <s v="Richmond"/>
    <s v="Kentucky"/>
    <n v="40475"/>
    <s v="South"/>
    <x v="1550"/>
    <s v="Office Supplies"/>
    <s v="Labels"/>
    <x v="1538"/>
    <x v="59"/>
    <n v="8"/>
    <n v="0"/>
    <n v="14.4"/>
  </r>
  <r>
    <n v="3551"/>
    <s v="CA-2016-152555"/>
    <x v="892"/>
    <d v="2016-04-02T00:00:00"/>
    <s v="Second Class"/>
    <x v="467"/>
    <x v="467"/>
    <s v="Home Office"/>
    <s v="United States"/>
    <s v="Chicago"/>
    <s v="Illinois"/>
    <n v="60653"/>
    <s v="Central"/>
    <x v="1237"/>
    <s v="Office Supplies"/>
    <s v="Paper"/>
    <x v="1220"/>
    <x v="2748"/>
    <n v="3"/>
    <n v="0.2"/>
    <n v="15.934799999999999"/>
  </r>
  <r>
    <n v="3552"/>
    <s v="CA-2016-152555"/>
    <x v="892"/>
    <d v="2016-04-02T00:00:00"/>
    <s v="Second Class"/>
    <x v="467"/>
    <x v="467"/>
    <s v="Home Office"/>
    <s v="United States"/>
    <s v="Chicago"/>
    <s v="Illinois"/>
    <n v="60653"/>
    <s v="Central"/>
    <x v="228"/>
    <s v="Furniture"/>
    <s v="Chairs"/>
    <x v="229"/>
    <x v="2749"/>
    <n v="6"/>
    <n v="0.3"/>
    <n v="-36.176400000000001"/>
  </r>
  <r>
    <n v="3553"/>
    <s v="CA-2016-152555"/>
    <x v="892"/>
    <d v="2016-04-02T00:00:00"/>
    <s v="Second Class"/>
    <x v="467"/>
    <x v="467"/>
    <s v="Home Office"/>
    <s v="United States"/>
    <s v="Chicago"/>
    <s v="Illinois"/>
    <n v="60653"/>
    <s v="Central"/>
    <x v="143"/>
    <s v="Technology"/>
    <s v="Phones"/>
    <x v="144"/>
    <x v="2750"/>
    <n v="8"/>
    <n v="0.2"/>
    <n v="60.955199999999998"/>
  </r>
  <r>
    <n v="3554"/>
    <s v="CA-2017-107832"/>
    <x v="51"/>
    <d v="2017-11-26T00:00:00"/>
    <s v="Second Class"/>
    <x v="395"/>
    <x v="395"/>
    <s v="Corporate"/>
    <s v="United States"/>
    <s v="Philadelphia"/>
    <s v="Pennsylvania"/>
    <n v="19120"/>
    <s v="East"/>
    <x v="444"/>
    <s v="Office Supplies"/>
    <s v="Binders"/>
    <x v="444"/>
    <x v="2751"/>
    <n v="1"/>
    <n v="0.7"/>
    <n v="-5.9808000000000003"/>
  </r>
  <r>
    <n v="3555"/>
    <s v="CA-2014-120838"/>
    <x v="893"/>
    <d v="2014-03-26T00:00:00"/>
    <s v="Second Class"/>
    <x v="22"/>
    <x v="22"/>
    <s v="Consumer"/>
    <s v="United States"/>
    <s v="Los Angeles"/>
    <s v="California"/>
    <n v="90036"/>
    <s v="West"/>
    <x v="546"/>
    <s v="Office Supplies"/>
    <s v="Storage"/>
    <x v="546"/>
    <x v="606"/>
    <n v="2"/>
    <n v="0"/>
    <n v="85.903999999999996"/>
  </r>
  <r>
    <n v="3556"/>
    <s v="CA-2014-120838"/>
    <x v="893"/>
    <d v="2014-03-26T00:00:00"/>
    <s v="Second Class"/>
    <x v="22"/>
    <x v="22"/>
    <s v="Consumer"/>
    <s v="United States"/>
    <s v="Los Angeles"/>
    <s v="California"/>
    <n v="90036"/>
    <s v="West"/>
    <x v="1551"/>
    <s v="Technology"/>
    <s v="Phones"/>
    <x v="1539"/>
    <x v="2752"/>
    <n v="6"/>
    <n v="0.2"/>
    <n v="37.796999999999997"/>
  </r>
  <r>
    <n v="3557"/>
    <s v="CA-2017-118542"/>
    <x v="96"/>
    <d v="2017-12-05T00:00:00"/>
    <s v="Standard Class"/>
    <x v="142"/>
    <x v="142"/>
    <s v="Consumer"/>
    <s v="United States"/>
    <s v="Los Angeles"/>
    <s v="California"/>
    <n v="90008"/>
    <s v="West"/>
    <x v="832"/>
    <s v="Office Supplies"/>
    <s v="Paper"/>
    <x v="827"/>
    <x v="1544"/>
    <n v="7"/>
    <n v="0"/>
    <n v="21.7728"/>
  </r>
  <r>
    <n v="3558"/>
    <s v="CA-2017-118542"/>
    <x v="96"/>
    <d v="2017-12-05T00:00:00"/>
    <s v="Standard Class"/>
    <x v="142"/>
    <x v="142"/>
    <s v="Consumer"/>
    <s v="United States"/>
    <s v="Los Angeles"/>
    <s v="California"/>
    <n v="90008"/>
    <s v="West"/>
    <x v="858"/>
    <s v="Office Supplies"/>
    <s v="Binders"/>
    <x v="852"/>
    <x v="2753"/>
    <n v="2"/>
    <n v="0.2"/>
    <n v="3.6714000000000002"/>
  </r>
  <r>
    <n v="3559"/>
    <s v="CA-2017-152737"/>
    <x v="659"/>
    <d v="2017-11-12T00:00:00"/>
    <s v="Standard Class"/>
    <x v="700"/>
    <x v="700"/>
    <s v="Consumer"/>
    <s v="United States"/>
    <s v="San Francisco"/>
    <s v="California"/>
    <n v="94122"/>
    <s v="West"/>
    <x v="1282"/>
    <s v="Office Supplies"/>
    <s v="Binders"/>
    <x v="1267"/>
    <x v="2754"/>
    <n v="4"/>
    <n v="0.2"/>
    <n v="7.6272000000000002"/>
  </r>
  <r>
    <n v="3560"/>
    <s v="CA-2017-152737"/>
    <x v="659"/>
    <d v="2017-11-12T00:00:00"/>
    <s v="Standard Class"/>
    <x v="700"/>
    <x v="700"/>
    <s v="Consumer"/>
    <s v="United States"/>
    <s v="San Francisco"/>
    <s v="California"/>
    <n v="94122"/>
    <s v="West"/>
    <x v="989"/>
    <s v="Technology"/>
    <s v="Accessories"/>
    <x v="982"/>
    <x v="2755"/>
    <n v="4"/>
    <n v="0"/>
    <n v="145.13399999999999"/>
  </r>
  <r>
    <n v="3561"/>
    <s v="CA-2017-109757"/>
    <x v="507"/>
    <d v="2017-09-09T00:00:00"/>
    <s v="Second Class"/>
    <x v="198"/>
    <x v="198"/>
    <s v="Consumer"/>
    <s v="United States"/>
    <s v="Akron"/>
    <s v="Ohio"/>
    <n v="44312"/>
    <s v="East"/>
    <x v="679"/>
    <s v="Office Supplies"/>
    <s v="Art"/>
    <x v="679"/>
    <x v="2756"/>
    <n v="4"/>
    <n v="0.2"/>
    <n v="0.61919999999999997"/>
  </r>
  <r>
    <n v="3562"/>
    <s v="CA-2017-109757"/>
    <x v="507"/>
    <d v="2017-09-09T00:00:00"/>
    <s v="Second Class"/>
    <x v="198"/>
    <x v="198"/>
    <s v="Consumer"/>
    <s v="United States"/>
    <s v="Akron"/>
    <s v="Ohio"/>
    <n v="44312"/>
    <s v="East"/>
    <x v="822"/>
    <s v="Office Supplies"/>
    <s v="Binders"/>
    <x v="818"/>
    <x v="2757"/>
    <n v="5"/>
    <n v="0.7"/>
    <n v="-20.448"/>
  </r>
  <r>
    <n v="3563"/>
    <s v="CA-2017-109757"/>
    <x v="507"/>
    <d v="2017-09-09T00:00:00"/>
    <s v="Second Class"/>
    <x v="198"/>
    <x v="198"/>
    <s v="Consumer"/>
    <s v="United States"/>
    <s v="Akron"/>
    <s v="Ohio"/>
    <n v="44312"/>
    <s v="East"/>
    <x v="24"/>
    <s v="Office Supplies"/>
    <s v="Binders"/>
    <x v="24"/>
    <x v="964"/>
    <n v="2"/>
    <n v="0.7"/>
    <n v="-3.0575999999999999"/>
  </r>
  <r>
    <n v="3564"/>
    <s v="CA-2017-109757"/>
    <x v="507"/>
    <d v="2017-09-09T00:00:00"/>
    <s v="Second Class"/>
    <x v="198"/>
    <x v="198"/>
    <s v="Consumer"/>
    <s v="United States"/>
    <s v="Akron"/>
    <s v="Ohio"/>
    <n v="44312"/>
    <s v="East"/>
    <x v="1552"/>
    <s v="Office Supplies"/>
    <s v="Paper"/>
    <x v="1540"/>
    <x v="132"/>
    <n v="4"/>
    <n v="0.2"/>
    <n v="3.7440000000000002"/>
  </r>
  <r>
    <n v="3565"/>
    <s v="CA-2016-130029"/>
    <x v="894"/>
    <d v="2016-07-06T00:00:00"/>
    <s v="First Class"/>
    <x v="150"/>
    <x v="150"/>
    <s v="Consumer"/>
    <s v="United States"/>
    <s v="Los Angeles"/>
    <s v="California"/>
    <n v="90049"/>
    <s v="West"/>
    <x v="1553"/>
    <s v="Office Supplies"/>
    <s v="Paper"/>
    <x v="1541"/>
    <x v="91"/>
    <n v="2"/>
    <n v="0"/>
    <n v="6.2207999999999997"/>
  </r>
  <r>
    <n v="3566"/>
    <s v="CA-2016-130029"/>
    <x v="894"/>
    <d v="2016-07-06T00:00:00"/>
    <s v="First Class"/>
    <x v="150"/>
    <x v="150"/>
    <s v="Consumer"/>
    <s v="United States"/>
    <s v="Los Angeles"/>
    <s v="California"/>
    <n v="90049"/>
    <s v="West"/>
    <x v="1079"/>
    <s v="Office Supplies"/>
    <s v="Fasteners"/>
    <x v="1069"/>
    <x v="532"/>
    <n v="2"/>
    <n v="0"/>
    <n v="7.9200000000000007E-2"/>
  </r>
  <r>
    <n v="3567"/>
    <s v="CA-2017-103877"/>
    <x v="210"/>
    <d v="2017-09-14T00:00:00"/>
    <s v="Standard Class"/>
    <x v="372"/>
    <x v="372"/>
    <s v="Home Office"/>
    <s v="United States"/>
    <s v="Independence"/>
    <s v="Missouri"/>
    <n v="64055"/>
    <s v="Central"/>
    <x v="115"/>
    <s v="Office Supplies"/>
    <s v="Binders"/>
    <x v="115"/>
    <x v="2758"/>
    <n v="3"/>
    <n v="0"/>
    <n v="757.41120000000001"/>
  </r>
  <r>
    <n v="3568"/>
    <s v="CA-2016-137176"/>
    <x v="369"/>
    <d v="2016-09-14T00:00:00"/>
    <s v="Second Class"/>
    <x v="626"/>
    <x v="626"/>
    <s v="Home Office"/>
    <s v="United States"/>
    <s v="Dallas"/>
    <s v="Texas"/>
    <n v="75220"/>
    <s v="Central"/>
    <x v="1441"/>
    <s v="Furniture"/>
    <s v="Furnishings"/>
    <x v="1429"/>
    <x v="1632"/>
    <n v="4"/>
    <n v="0.6"/>
    <n v="-12.006399999999999"/>
  </r>
  <r>
    <n v="3569"/>
    <s v="CA-2017-168109"/>
    <x v="445"/>
    <d v="2017-07-03T00:00:00"/>
    <s v="Same Day"/>
    <x v="82"/>
    <x v="82"/>
    <s v="Home Office"/>
    <s v="United States"/>
    <s v="Seattle"/>
    <s v="Washington"/>
    <n v="98105"/>
    <s v="West"/>
    <x v="246"/>
    <s v="Technology"/>
    <s v="Accessories"/>
    <x v="247"/>
    <x v="2759"/>
    <n v="2"/>
    <n v="0"/>
    <n v="26.391200000000001"/>
  </r>
  <r>
    <n v="3570"/>
    <s v="CA-2017-168109"/>
    <x v="445"/>
    <d v="2017-07-03T00:00:00"/>
    <s v="Same Day"/>
    <x v="82"/>
    <x v="82"/>
    <s v="Home Office"/>
    <s v="United States"/>
    <s v="Seattle"/>
    <s v="Washington"/>
    <n v="98105"/>
    <s v="West"/>
    <x v="206"/>
    <s v="Technology"/>
    <s v="Machines"/>
    <x v="1542"/>
    <x v="2760"/>
    <n v="6"/>
    <n v="0.2"/>
    <n v="209.58"/>
  </r>
  <r>
    <n v="3571"/>
    <s v="CA-2017-168109"/>
    <x v="445"/>
    <d v="2017-07-03T00:00:00"/>
    <s v="Same Day"/>
    <x v="82"/>
    <x v="82"/>
    <s v="Home Office"/>
    <s v="United States"/>
    <s v="Seattle"/>
    <s v="Washington"/>
    <n v="98105"/>
    <s v="West"/>
    <x v="695"/>
    <s v="Technology"/>
    <s v="Accessories"/>
    <x v="1062"/>
    <x v="2761"/>
    <n v="4"/>
    <n v="0"/>
    <n v="742.63199999999995"/>
  </r>
  <r>
    <n v="3572"/>
    <s v="CA-2017-168109"/>
    <x v="445"/>
    <d v="2017-07-03T00:00:00"/>
    <s v="Same Day"/>
    <x v="82"/>
    <x v="82"/>
    <s v="Home Office"/>
    <s v="United States"/>
    <s v="Seattle"/>
    <s v="Washington"/>
    <n v="98105"/>
    <s v="West"/>
    <x v="312"/>
    <s v="Technology"/>
    <s v="Phones"/>
    <x v="312"/>
    <x v="462"/>
    <n v="1"/>
    <n v="0.2"/>
    <n v="2.6972999999999998"/>
  </r>
  <r>
    <n v="3573"/>
    <s v="US-2017-126081"/>
    <x v="222"/>
    <d v="2017-07-04T00:00:00"/>
    <s v="Standard Class"/>
    <x v="712"/>
    <x v="712"/>
    <s v="Corporate"/>
    <s v="United States"/>
    <s v="Mesquite"/>
    <s v="Texas"/>
    <n v="75150"/>
    <s v="Central"/>
    <x v="644"/>
    <s v="Office Supplies"/>
    <s v="Paper"/>
    <x v="644"/>
    <x v="1170"/>
    <n v="1"/>
    <n v="0.2"/>
    <n v="1.8144"/>
  </r>
  <r>
    <n v="3574"/>
    <s v="CA-2017-117023"/>
    <x v="783"/>
    <d v="2017-08-12T00:00:00"/>
    <s v="Standard Class"/>
    <x v="527"/>
    <x v="527"/>
    <s v="Consumer"/>
    <s v="United States"/>
    <s v="Long Beach"/>
    <s v="New York"/>
    <n v="11561"/>
    <s v="East"/>
    <x v="241"/>
    <s v="Office Supplies"/>
    <s v="Art"/>
    <x v="242"/>
    <x v="2582"/>
    <n v="2"/>
    <n v="0"/>
    <n v="5.4896000000000003"/>
  </r>
  <r>
    <n v="3575"/>
    <s v="CA-2017-117023"/>
    <x v="783"/>
    <d v="2017-08-12T00:00:00"/>
    <s v="Standard Class"/>
    <x v="527"/>
    <x v="527"/>
    <s v="Consumer"/>
    <s v="United States"/>
    <s v="Long Beach"/>
    <s v="New York"/>
    <n v="11561"/>
    <s v="East"/>
    <x v="1554"/>
    <s v="Office Supplies"/>
    <s v="Art"/>
    <x v="772"/>
    <x v="2762"/>
    <n v="10"/>
    <n v="0"/>
    <n v="26.2"/>
  </r>
  <r>
    <n v="3576"/>
    <s v="CA-2015-143532"/>
    <x v="531"/>
    <d v="2015-03-24T00:00:00"/>
    <s v="Standard Class"/>
    <x v="419"/>
    <x v="419"/>
    <s v="Consumer"/>
    <s v="United States"/>
    <s v="North Miami"/>
    <s v="Florida"/>
    <n v="33161"/>
    <s v="South"/>
    <x v="670"/>
    <s v="Office Supplies"/>
    <s v="Paper"/>
    <x v="670"/>
    <x v="2763"/>
    <n v="3"/>
    <n v="0.2"/>
    <n v="4.8924000000000003"/>
  </r>
  <r>
    <n v="3577"/>
    <s v="CA-2016-103163"/>
    <x v="843"/>
    <d v="2016-06-11T00:00:00"/>
    <s v="Standard Class"/>
    <x v="86"/>
    <x v="86"/>
    <s v="Home Office"/>
    <s v="United States"/>
    <s v="Bakersfield"/>
    <s v="California"/>
    <n v="93309"/>
    <s v="West"/>
    <x v="570"/>
    <s v="Office Supplies"/>
    <s v="Binders"/>
    <x v="570"/>
    <x v="2764"/>
    <n v="1"/>
    <n v="0.2"/>
    <n v="1.5548"/>
  </r>
  <r>
    <n v="3578"/>
    <s v="CA-2016-103163"/>
    <x v="843"/>
    <d v="2016-06-11T00:00:00"/>
    <s v="Standard Class"/>
    <x v="86"/>
    <x v="86"/>
    <s v="Home Office"/>
    <s v="United States"/>
    <s v="Bakersfield"/>
    <s v="California"/>
    <n v="93309"/>
    <s v="West"/>
    <x v="204"/>
    <s v="Office Supplies"/>
    <s v="Paper"/>
    <x v="205"/>
    <x v="2765"/>
    <n v="1"/>
    <n v="0"/>
    <n v="2.3176999999999999"/>
  </r>
  <r>
    <n v="3579"/>
    <s v="CA-2016-104157"/>
    <x v="197"/>
    <d v="2016-07-29T00:00:00"/>
    <s v="Standard Class"/>
    <x v="363"/>
    <x v="363"/>
    <s v="Consumer"/>
    <s v="United States"/>
    <s v="Jackson"/>
    <s v="Mississippi"/>
    <n v="39212"/>
    <s v="South"/>
    <x v="1555"/>
    <s v="Office Supplies"/>
    <s v="Storage"/>
    <x v="1543"/>
    <x v="2766"/>
    <n v="1"/>
    <n v="0"/>
    <n v="0.31559999999999999"/>
  </r>
  <r>
    <n v="3580"/>
    <s v="CA-2016-104157"/>
    <x v="197"/>
    <d v="2016-07-29T00:00:00"/>
    <s v="Standard Class"/>
    <x v="363"/>
    <x v="363"/>
    <s v="Consumer"/>
    <s v="United States"/>
    <s v="Jackson"/>
    <s v="Mississippi"/>
    <n v="39212"/>
    <s v="South"/>
    <x v="1402"/>
    <s v="Office Supplies"/>
    <s v="Paper"/>
    <x v="1389"/>
    <x v="2767"/>
    <n v="5"/>
    <n v="0"/>
    <n v="32.094999999999999"/>
  </r>
  <r>
    <n v="3581"/>
    <s v="CA-2016-104157"/>
    <x v="197"/>
    <d v="2016-07-29T00:00:00"/>
    <s v="Standard Class"/>
    <x v="363"/>
    <x v="363"/>
    <s v="Consumer"/>
    <s v="United States"/>
    <s v="Jackson"/>
    <s v="Mississippi"/>
    <n v="39212"/>
    <s v="South"/>
    <x v="335"/>
    <s v="Furniture"/>
    <s v="Tables"/>
    <x v="335"/>
    <x v="2768"/>
    <n v="8"/>
    <n v="0"/>
    <n v="388.81279999999998"/>
  </r>
  <r>
    <n v="3582"/>
    <s v="CA-2017-117807"/>
    <x v="172"/>
    <d v="2017-10-07T00:00:00"/>
    <s v="Standard Class"/>
    <x v="54"/>
    <x v="54"/>
    <s v="Consumer"/>
    <s v="United States"/>
    <s v="Fremont"/>
    <s v="Nebraska"/>
    <n v="68025"/>
    <s v="Central"/>
    <x v="921"/>
    <s v="Office Supplies"/>
    <s v="Paper"/>
    <x v="913"/>
    <x v="1230"/>
    <n v="1"/>
    <n v="0"/>
    <n v="50.328000000000003"/>
  </r>
  <r>
    <n v="3583"/>
    <s v="CA-2015-121650"/>
    <x v="895"/>
    <d v="2015-12-16T00:00:00"/>
    <s v="Standard Class"/>
    <x v="470"/>
    <x v="470"/>
    <s v="Corporate"/>
    <s v="United States"/>
    <s v="Jackson"/>
    <s v="Michigan"/>
    <n v="49201"/>
    <s v="Central"/>
    <x v="130"/>
    <s v="Office Supplies"/>
    <s v="Art"/>
    <x v="1544"/>
    <x v="2769"/>
    <n v="2"/>
    <n v="0"/>
    <n v="1.5209999999999999"/>
  </r>
  <r>
    <n v="3584"/>
    <s v="CA-2015-121650"/>
    <x v="895"/>
    <d v="2015-12-16T00:00:00"/>
    <s v="Standard Class"/>
    <x v="470"/>
    <x v="470"/>
    <s v="Corporate"/>
    <s v="United States"/>
    <s v="Jackson"/>
    <s v="Michigan"/>
    <n v="49201"/>
    <s v="Central"/>
    <x v="1382"/>
    <s v="Furniture"/>
    <s v="Tables"/>
    <x v="1367"/>
    <x v="2770"/>
    <n v="2"/>
    <n v="0"/>
    <n v="200.49"/>
  </r>
  <r>
    <n v="3585"/>
    <s v="CA-2015-121650"/>
    <x v="895"/>
    <d v="2015-12-16T00:00:00"/>
    <s v="Standard Class"/>
    <x v="470"/>
    <x v="470"/>
    <s v="Corporate"/>
    <s v="United States"/>
    <s v="Jackson"/>
    <s v="Michigan"/>
    <n v="49201"/>
    <s v="Central"/>
    <x v="992"/>
    <s v="Furniture"/>
    <s v="Chairs"/>
    <x v="984"/>
    <x v="2771"/>
    <n v="2"/>
    <n v="0"/>
    <n v="32.633200000000002"/>
  </r>
  <r>
    <n v="3586"/>
    <s v="CA-2015-121650"/>
    <x v="895"/>
    <d v="2015-12-16T00:00:00"/>
    <s v="Standard Class"/>
    <x v="470"/>
    <x v="470"/>
    <s v="Corporate"/>
    <s v="United States"/>
    <s v="Jackson"/>
    <s v="Michigan"/>
    <n v="49201"/>
    <s v="Central"/>
    <x v="709"/>
    <s v="Office Supplies"/>
    <s v="Labels"/>
    <x v="708"/>
    <x v="533"/>
    <n v="1"/>
    <n v="0"/>
    <n v="1.2005999999999999"/>
  </r>
  <r>
    <n v="3587"/>
    <s v="CA-2017-161823"/>
    <x v="213"/>
    <d v="2017-09-08T00:00:00"/>
    <s v="Standard Class"/>
    <x v="636"/>
    <x v="636"/>
    <s v="Corporate"/>
    <s v="United States"/>
    <s v="San Francisco"/>
    <s v="California"/>
    <n v="94122"/>
    <s v="West"/>
    <x v="79"/>
    <s v="Office Supplies"/>
    <s v="Art"/>
    <x v="79"/>
    <x v="456"/>
    <n v="2"/>
    <n v="0"/>
    <n v="1.6688000000000001"/>
  </r>
  <r>
    <n v="3588"/>
    <s v="CA-2017-121839"/>
    <x v="241"/>
    <d v="2017-09-28T00:00:00"/>
    <s v="Standard Class"/>
    <x v="414"/>
    <x v="414"/>
    <s v="Home Office"/>
    <s v="United States"/>
    <s v="Lancaster"/>
    <s v="Ohio"/>
    <n v="43130"/>
    <s v="East"/>
    <x v="1148"/>
    <s v="Technology"/>
    <s v="Phones"/>
    <x v="1136"/>
    <x v="2772"/>
    <n v="3"/>
    <n v="0.4"/>
    <n v="-253.43369999999999"/>
  </r>
  <r>
    <n v="3589"/>
    <s v="CA-2017-158729"/>
    <x v="484"/>
    <d v="2017-12-21T00:00:00"/>
    <s v="First Class"/>
    <x v="549"/>
    <x v="549"/>
    <s v="Consumer"/>
    <s v="United States"/>
    <s v="Lafayette"/>
    <s v="Louisiana"/>
    <n v="70506"/>
    <s v="South"/>
    <x v="465"/>
    <s v="Office Supplies"/>
    <s v="Supplies"/>
    <x v="466"/>
    <x v="2773"/>
    <n v="2"/>
    <n v="0"/>
    <n v="33.312399999999997"/>
  </r>
  <r>
    <n v="3590"/>
    <s v="CA-2017-146535"/>
    <x v="221"/>
    <d v="2017-11-30T00:00:00"/>
    <s v="Standard Class"/>
    <x v="86"/>
    <x v="86"/>
    <s v="Home Office"/>
    <s v="United States"/>
    <s v="Richmond"/>
    <s v="Kentucky"/>
    <n v="40475"/>
    <s v="South"/>
    <x v="614"/>
    <s v="Office Supplies"/>
    <s v="Binders"/>
    <x v="614"/>
    <x v="704"/>
    <n v="1"/>
    <n v="0"/>
    <n v="1.4112"/>
  </r>
  <r>
    <n v="3591"/>
    <s v="CA-2017-146535"/>
    <x v="221"/>
    <d v="2017-11-30T00:00:00"/>
    <s v="Standard Class"/>
    <x v="86"/>
    <x v="86"/>
    <s v="Home Office"/>
    <s v="United States"/>
    <s v="Richmond"/>
    <s v="Kentucky"/>
    <n v="40475"/>
    <s v="South"/>
    <x v="772"/>
    <s v="Office Supplies"/>
    <s v="Storage"/>
    <x v="771"/>
    <x v="2774"/>
    <n v="12"/>
    <n v="0"/>
    <n v="375.42959999999999"/>
  </r>
  <r>
    <n v="3592"/>
    <s v="CA-2014-154186"/>
    <x v="736"/>
    <d v="2014-12-15T00:00:00"/>
    <s v="Second Class"/>
    <x v="267"/>
    <x v="267"/>
    <s v="Consumer"/>
    <s v="United States"/>
    <s v="Houston"/>
    <s v="Texas"/>
    <n v="77070"/>
    <s v="Central"/>
    <x v="503"/>
    <s v="Office Supplies"/>
    <s v="Supplies"/>
    <x v="503"/>
    <x v="2775"/>
    <n v="1"/>
    <n v="0.2"/>
    <n v="0.36499999999999999"/>
  </r>
  <r>
    <n v="3593"/>
    <s v="CA-2016-108434"/>
    <x v="5"/>
    <d v="2016-12-07T00:00:00"/>
    <s v="Second Class"/>
    <x v="506"/>
    <x v="506"/>
    <s v="Consumer"/>
    <s v="United States"/>
    <s v="New York City"/>
    <s v="New York"/>
    <n v="10024"/>
    <s v="East"/>
    <x v="1449"/>
    <s v="Office Supplies"/>
    <s v="Storage"/>
    <x v="1436"/>
    <x v="2776"/>
    <n v="3"/>
    <n v="0"/>
    <n v="120.9468"/>
  </r>
  <r>
    <n v="3594"/>
    <s v="CA-2016-164154"/>
    <x v="108"/>
    <d v="2016-09-17T00:00:00"/>
    <s v="Standard Class"/>
    <x v="125"/>
    <x v="125"/>
    <s v="Home Office"/>
    <s v="United States"/>
    <s v="Toledo"/>
    <s v="Ohio"/>
    <n v="43615"/>
    <s v="East"/>
    <x v="444"/>
    <s v="Office Supplies"/>
    <s v="Binders"/>
    <x v="444"/>
    <x v="2777"/>
    <n v="3"/>
    <n v="0.7"/>
    <n v="-17.942399999999999"/>
  </r>
  <r>
    <n v="3595"/>
    <s v="CA-2016-164154"/>
    <x v="108"/>
    <d v="2016-09-17T00:00:00"/>
    <s v="Standard Class"/>
    <x v="125"/>
    <x v="125"/>
    <s v="Home Office"/>
    <s v="United States"/>
    <s v="Toledo"/>
    <s v="Ohio"/>
    <n v="43615"/>
    <s v="East"/>
    <x v="1190"/>
    <s v="Office Supplies"/>
    <s v="Storage"/>
    <x v="683"/>
    <x v="2778"/>
    <n v="5"/>
    <n v="0.2"/>
    <n v="3.7519999999999998"/>
  </r>
  <r>
    <n v="3596"/>
    <s v="CA-2017-148012"/>
    <x v="34"/>
    <d v="2017-12-15T00:00:00"/>
    <s v="Standard Class"/>
    <x v="366"/>
    <x v="366"/>
    <s v="Corporate"/>
    <s v="United States"/>
    <s v="Philadelphia"/>
    <s v="Pennsylvania"/>
    <n v="19143"/>
    <s v="East"/>
    <x v="346"/>
    <s v="Office Supplies"/>
    <s v="Art"/>
    <x v="346"/>
    <x v="367"/>
    <n v="1"/>
    <n v="0.2"/>
    <n v="0.4264"/>
  </r>
  <r>
    <n v="3597"/>
    <s v="CA-2014-102869"/>
    <x v="340"/>
    <d v="2014-09-14T00:00:00"/>
    <s v="Second Class"/>
    <x v="95"/>
    <x v="95"/>
    <s v="Consumer"/>
    <s v="United States"/>
    <s v="Philadelphia"/>
    <s v="Pennsylvania"/>
    <n v="19140"/>
    <s v="East"/>
    <x v="739"/>
    <s v="Office Supplies"/>
    <s v="Paper"/>
    <x v="738"/>
    <x v="12"/>
    <n v="3"/>
    <n v="0.2"/>
    <n v="5.4432"/>
  </r>
  <r>
    <n v="3598"/>
    <s v="CA-2014-102869"/>
    <x v="340"/>
    <d v="2014-09-14T00:00:00"/>
    <s v="Second Class"/>
    <x v="95"/>
    <x v="95"/>
    <s v="Consumer"/>
    <s v="United States"/>
    <s v="Philadelphia"/>
    <s v="Pennsylvania"/>
    <n v="19140"/>
    <s v="East"/>
    <x v="1556"/>
    <s v="Technology"/>
    <s v="Accessories"/>
    <x v="1545"/>
    <x v="2779"/>
    <n v="6"/>
    <n v="0.2"/>
    <n v="-4.8528000000000002"/>
  </r>
  <r>
    <n v="3599"/>
    <s v="CA-2014-102869"/>
    <x v="340"/>
    <d v="2014-09-14T00:00:00"/>
    <s v="Second Class"/>
    <x v="95"/>
    <x v="95"/>
    <s v="Consumer"/>
    <s v="United States"/>
    <s v="Philadelphia"/>
    <s v="Pennsylvania"/>
    <n v="19140"/>
    <s v="East"/>
    <x v="1027"/>
    <s v="Furniture"/>
    <s v="Furnishings"/>
    <x v="1018"/>
    <x v="1121"/>
    <n v="3"/>
    <n v="0.2"/>
    <n v="5.0232000000000001"/>
  </r>
  <r>
    <n v="3600"/>
    <s v="CA-2014-102869"/>
    <x v="340"/>
    <d v="2014-09-14T00:00:00"/>
    <s v="Second Class"/>
    <x v="95"/>
    <x v="95"/>
    <s v="Consumer"/>
    <s v="United States"/>
    <s v="Philadelphia"/>
    <s v="Pennsylvania"/>
    <n v="19140"/>
    <s v="East"/>
    <x v="944"/>
    <s v="Technology"/>
    <s v="Phones"/>
    <x v="937"/>
    <x v="2780"/>
    <n v="1"/>
    <n v="0.4"/>
    <n v="-31.6204"/>
  </r>
  <r>
    <n v="3601"/>
    <s v="CA-2017-138310"/>
    <x v="335"/>
    <d v="2017-06-30T00:00:00"/>
    <s v="Standard Class"/>
    <x v="413"/>
    <x v="413"/>
    <s v="Consumer"/>
    <s v="United States"/>
    <s v="Denver"/>
    <s v="Colorado"/>
    <n v="80219"/>
    <s v="West"/>
    <x v="876"/>
    <s v="Technology"/>
    <s v="Accessories"/>
    <x v="870"/>
    <x v="1065"/>
    <n v="9"/>
    <n v="0.2"/>
    <n v="64.789199999999994"/>
  </r>
  <r>
    <n v="3602"/>
    <s v="CA-2014-159835"/>
    <x v="664"/>
    <d v="2014-11-24T00:00:00"/>
    <s v="Standard Class"/>
    <x v="713"/>
    <x v="713"/>
    <s v="Consumer"/>
    <s v="United States"/>
    <s v="Philadelphia"/>
    <s v="Pennsylvania"/>
    <n v="19143"/>
    <s v="East"/>
    <x v="565"/>
    <s v="Office Supplies"/>
    <s v="Paper"/>
    <x v="565"/>
    <x v="2781"/>
    <n v="2"/>
    <n v="0.2"/>
    <n v="3.89"/>
  </r>
  <r>
    <n v="3603"/>
    <s v="CA-2014-159835"/>
    <x v="664"/>
    <d v="2014-11-24T00:00:00"/>
    <s v="Standard Class"/>
    <x v="713"/>
    <x v="713"/>
    <s v="Consumer"/>
    <s v="United States"/>
    <s v="Philadelphia"/>
    <s v="Pennsylvania"/>
    <n v="19143"/>
    <s v="East"/>
    <x v="499"/>
    <s v="Furniture"/>
    <s v="Chairs"/>
    <x v="499"/>
    <x v="2782"/>
    <n v="5"/>
    <n v="0.3"/>
    <n v="-93.99"/>
  </r>
  <r>
    <n v="3604"/>
    <s v="CA-2017-112956"/>
    <x v="170"/>
    <d v="2017-08-27T00:00:00"/>
    <s v="Standard Class"/>
    <x v="274"/>
    <x v="274"/>
    <s v="Home Office"/>
    <s v="United States"/>
    <s v="Columbia"/>
    <s v="Maryland"/>
    <n v="21044"/>
    <s v="East"/>
    <x v="447"/>
    <s v="Office Supplies"/>
    <s v="Paper"/>
    <x v="1228"/>
    <x v="1928"/>
    <n v="5"/>
    <n v="0"/>
    <n v="133.15199999999999"/>
  </r>
  <r>
    <n v="3605"/>
    <s v="CA-2017-112956"/>
    <x v="170"/>
    <d v="2017-08-27T00:00:00"/>
    <s v="Standard Class"/>
    <x v="274"/>
    <x v="274"/>
    <s v="Home Office"/>
    <s v="United States"/>
    <s v="Columbia"/>
    <s v="Maryland"/>
    <n v="21044"/>
    <s v="East"/>
    <x v="980"/>
    <s v="Furniture"/>
    <s v="Furnishings"/>
    <x v="973"/>
    <x v="2783"/>
    <n v="2"/>
    <n v="0"/>
    <n v="8.5543999999999993"/>
  </r>
  <r>
    <n v="3606"/>
    <s v="CA-2017-112956"/>
    <x v="170"/>
    <d v="2017-08-27T00:00:00"/>
    <s v="Standard Class"/>
    <x v="274"/>
    <x v="274"/>
    <s v="Home Office"/>
    <s v="United States"/>
    <s v="Columbia"/>
    <s v="Maryland"/>
    <n v="21044"/>
    <s v="East"/>
    <x v="935"/>
    <s v="Furniture"/>
    <s v="Furnishings"/>
    <x v="928"/>
    <x v="2784"/>
    <n v="4"/>
    <n v="0"/>
    <n v="31.252800000000001"/>
  </r>
  <r>
    <n v="3607"/>
    <s v="CA-2016-119683"/>
    <x v="299"/>
    <d v="2016-03-16T00:00:00"/>
    <s v="Second Class"/>
    <x v="242"/>
    <x v="242"/>
    <s v="Consumer"/>
    <s v="United States"/>
    <s v="New York City"/>
    <s v="New York"/>
    <n v="10024"/>
    <s v="East"/>
    <x v="706"/>
    <s v="Office Supplies"/>
    <s v="Envelopes"/>
    <x v="153"/>
    <x v="1599"/>
    <n v="3"/>
    <n v="0"/>
    <n v="13.4964"/>
  </r>
  <r>
    <n v="3608"/>
    <s v="CA-2014-163559"/>
    <x v="865"/>
    <d v="2014-09-28T00:00:00"/>
    <s v="Second Class"/>
    <x v="461"/>
    <x v="461"/>
    <s v="Consumer"/>
    <s v="United States"/>
    <s v="New York City"/>
    <s v="New York"/>
    <n v="10035"/>
    <s v="East"/>
    <x v="920"/>
    <s v="Office Supplies"/>
    <s v="Binders"/>
    <x v="912"/>
    <x v="2785"/>
    <n v="3"/>
    <n v="0.2"/>
    <n v="47.061"/>
  </r>
  <r>
    <n v="3609"/>
    <s v="CA-2014-140228"/>
    <x v="582"/>
    <d v="2014-05-03T00:00:00"/>
    <s v="Standard Class"/>
    <x v="334"/>
    <x v="334"/>
    <s v="Corporate"/>
    <s v="United States"/>
    <s v="Newark"/>
    <s v="Ohio"/>
    <n v="43055"/>
    <s v="East"/>
    <x v="745"/>
    <s v="Office Supplies"/>
    <s v="Labels"/>
    <x v="743"/>
    <x v="2721"/>
    <n v="3"/>
    <n v="0.2"/>
    <n v="2.5055999999999998"/>
  </r>
  <r>
    <n v="3610"/>
    <s v="CA-2014-140228"/>
    <x v="582"/>
    <d v="2014-05-03T00:00:00"/>
    <s v="Standard Class"/>
    <x v="334"/>
    <x v="334"/>
    <s v="Corporate"/>
    <s v="United States"/>
    <s v="Newark"/>
    <s v="Ohio"/>
    <n v="43055"/>
    <s v="East"/>
    <x v="1011"/>
    <s v="Office Supplies"/>
    <s v="Storage"/>
    <x v="1003"/>
    <x v="2786"/>
    <n v="3"/>
    <n v="0.2"/>
    <n v="2.0322"/>
  </r>
  <r>
    <n v="3611"/>
    <s v="CA-2014-140228"/>
    <x v="582"/>
    <d v="2014-05-03T00:00:00"/>
    <s v="Standard Class"/>
    <x v="334"/>
    <x v="334"/>
    <s v="Corporate"/>
    <s v="United States"/>
    <s v="Newark"/>
    <s v="Ohio"/>
    <n v="43055"/>
    <s v="East"/>
    <x v="1439"/>
    <s v="Office Supplies"/>
    <s v="Storage"/>
    <x v="1427"/>
    <x v="2787"/>
    <n v="2"/>
    <n v="0.2"/>
    <n v="-37.733199999999997"/>
  </r>
  <r>
    <n v="3612"/>
    <s v="US-2016-131674"/>
    <x v="896"/>
    <d v="2016-12-01T00:00:00"/>
    <s v="Second Class"/>
    <x v="714"/>
    <x v="714"/>
    <s v="Corporate"/>
    <s v="United States"/>
    <s v="Dallas"/>
    <s v="Texas"/>
    <n v="75217"/>
    <s v="Central"/>
    <x v="1312"/>
    <s v="Technology"/>
    <s v="Accessories"/>
    <x v="1298"/>
    <x v="2788"/>
    <n v="2"/>
    <n v="0.2"/>
    <n v="16.794599999999999"/>
  </r>
  <r>
    <n v="3613"/>
    <s v="CA-2015-110093"/>
    <x v="155"/>
    <d v="2015-12-08T00:00:00"/>
    <s v="Standard Class"/>
    <x v="437"/>
    <x v="437"/>
    <s v="Home Office"/>
    <s v="United States"/>
    <s v="Philadelphia"/>
    <s v="Pennsylvania"/>
    <n v="19134"/>
    <s v="East"/>
    <x v="1536"/>
    <s v="Office Supplies"/>
    <s v="Paper"/>
    <x v="1524"/>
    <x v="2789"/>
    <n v="2"/>
    <n v="0.2"/>
    <n v="5.5511999999999997"/>
  </r>
  <r>
    <n v="3614"/>
    <s v="CA-2015-110093"/>
    <x v="155"/>
    <d v="2015-12-08T00:00:00"/>
    <s v="Standard Class"/>
    <x v="437"/>
    <x v="437"/>
    <s v="Home Office"/>
    <s v="United States"/>
    <s v="Philadelphia"/>
    <s v="Pennsylvania"/>
    <n v="19134"/>
    <s v="East"/>
    <x v="43"/>
    <s v="Technology"/>
    <s v="Accessories"/>
    <x v="43"/>
    <x v="2790"/>
    <n v="2"/>
    <n v="0.2"/>
    <n v="10.5754"/>
  </r>
  <r>
    <n v="3615"/>
    <s v="CA-2017-112529"/>
    <x v="123"/>
    <d v="2017-11-21T00:00:00"/>
    <s v="First Class"/>
    <x v="34"/>
    <x v="34"/>
    <s v="Corporate"/>
    <s v="United States"/>
    <s v="San Antonio"/>
    <s v="Texas"/>
    <n v="78207"/>
    <s v="Central"/>
    <x v="975"/>
    <s v="Furniture"/>
    <s v="Tables"/>
    <x v="969"/>
    <x v="2791"/>
    <n v="6"/>
    <n v="0.3"/>
    <n v="-71.811599999999999"/>
  </r>
  <r>
    <n v="3616"/>
    <s v="CA-2017-112529"/>
    <x v="123"/>
    <d v="2017-11-21T00:00:00"/>
    <s v="First Class"/>
    <x v="34"/>
    <x v="34"/>
    <s v="Corporate"/>
    <s v="United States"/>
    <s v="San Antonio"/>
    <s v="Texas"/>
    <n v="78207"/>
    <s v="Central"/>
    <x v="1068"/>
    <s v="Office Supplies"/>
    <s v="Art"/>
    <x v="1057"/>
    <x v="2792"/>
    <n v="4"/>
    <n v="0.2"/>
    <n v="8.7384000000000004"/>
  </r>
  <r>
    <n v="3617"/>
    <s v="CA-2016-154536"/>
    <x v="64"/>
    <d v="2016-09-09T00:00:00"/>
    <s v="Standard Class"/>
    <x v="209"/>
    <x v="209"/>
    <s v="Consumer"/>
    <s v="United States"/>
    <s v="Philadelphia"/>
    <s v="Pennsylvania"/>
    <n v="19120"/>
    <s v="East"/>
    <x v="48"/>
    <s v="Office Supplies"/>
    <s v="Binders"/>
    <x v="48"/>
    <x v="2793"/>
    <n v="5"/>
    <n v="0.7"/>
    <n v="-7.3254999999999999"/>
  </r>
  <r>
    <n v="3618"/>
    <s v="CA-2017-141929"/>
    <x v="507"/>
    <d v="2017-09-08T00:00:00"/>
    <s v="Standard Class"/>
    <x v="267"/>
    <x v="267"/>
    <s v="Consumer"/>
    <s v="United States"/>
    <s v="Los Angeles"/>
    <s v="California"/>
    <n v="90004"/>
    <s v="West"/>
    <x v="569"/>
    <s v="Office Supplies"/>
    <s v="Binders"/>
    <x v="569"/>
    <x v="1611"/>
    <n v="2"/>
    <n v="0.2"/>
    <n v="152.495"/>
  </r>
  <r>
    <n v="3619"/>
    <s v="CA-2017-141929"/>
    <x v="507"/>
    <d v="2017-09-08T00:00:00"/>
    <s v="Standard Class"/>
    <x v="267"/>
    <x v="267"/>
    <s v="Consumer"/>
    <s v="United States"/>
    <s v="Los Angeles"/>
    <s v="California"/>
    <n v="90004"/>
    <s v="West"/>
    <x v="1091"/>
    <s v="Technology"/>
    <s v="Phones"/>
    <x v="1081"/>
    <x v="345"/>
    <n v="1"/>
    <n v="0.2"/>
    <n v="1.7375"/>
  </r>
  <r>
    <n v="3620"/>
    <s v="CA-2017-141929"/>
    <x v="507"/>
    <d v="2017-09-08T00:00:00"/>
    <s v="Standard Class"/>
    <x v="267"/>
    <x v="267"/>
    <s v="Consumer"/>
    <s v="United States"/>
    <s v="Los Angeles"/>
    <s v="California"/>
    <n v="90004"/>
    <s v="West"/>
    <x v="123"/>
    <s v="Office Supplies"/>
    <s v="Storage"/>
    <x v="123"/>
    <x v="2794"/>
    <n v="5"/>
    <n v="0"/>
    <n v="65.355000000000004"/>
  </r>
  <r>
    <n v="3621"/>
    <s v="CA-2016-109743"/>
    <x v="897"/>
    <d v="2016-09-29T00:00:00"/>
    <s v="Standard Class"/>
    <x v="64"/>
    <x v="64"/>
    <s v="Corporate"/>
    <s v="United States"/>
    <s v="Smyrna"/>
    <s v="Tennessee"/>
    <n v="37167"/>
    <s v="South"/>
    <x v="1385"/>
    <s v="Office Supplies"/>
    <s v="Art"/>
    <x v="1371"/>
    <x v="2795"/>
    <n v="3"/>
    <n v="0.2"/>
    <n v="4.5872999999999999"/>
  </r>
  <r>
    <n v="3622"/>
    <s v="CA-2016-109743"/>
    <x v="897"/>
    <d v="2016-09-29T00:00:00"/>
    <s v="Standard Class"/>
    <x v="64"/>
    <x v="64"/>
    <s v="Corporate"/>
    <s v="United States"/>
    <s v="Smyrna"/>
    <s v="Tennessee"/>
    <n v="37167"/>
    <s v="South"/>
    <x v="1557"/>
    <s v="Technology"/>
    <s v="Phones"/>
    <x v="1546"/>
    <x v="2796"/>
    <n v="8"/>
    <n v="0.2"/>
    <n v="5.5944000000000003"/>
  </r>
  <r>
    <n v="3623"/>
    <s v="CA-2014-159184"/>
    <x v="80"/>
    <d v="2014-09-19T00:00:00"/>
    <s v="Standard Class"/>
    <x v="547"/>
    <x v="547"/>
    <s v="Consumer"/>
    <s v="United States"/>
    <s v="Macon"/>
    <s v="Georgia"/>
    <n v="31204"/>
    <s v="South"/>
    <x v="1146"/>
    <s v="Furniture"/>
    <s v="Furnishings"/>
    <x v="1134"/>
    <x v="2797"/>
    <n v="5"/>
    <n v="0"/>
    <n v="52.688000000000002"/>
  </r>
  <r>
    <n v="3624"/>
    <s v="CA-2014-159184"/>
    <x v="80"/>
    <d v="2014-09-19T00:00:00"/>
    <s v="Standard Class"/>
    <x v="547"/>
    <x v="547"/>
    <s v="Consumer"/>
    <s v="United States"/>
    <s v="Macon"/>
    <s v="Georgia"/>
    <n v="31204"/>
    <s v="South"/>
    <x v="175"/>
    <s v="Office Supplies"/>
    <s v="Binders"/>
    <x v="176"/>
    <x v="181"/>
    <n v="2"/>
    <n v="0"/>
    <n v="3.4367999999999999"/>
  </r>
  <r>
    <n v="3625"/>
    <s v="CA-2017-113530"/>
    <x v="240"/>
    <d v="2017-05-21T00:00:00"/>
    <s v="Second Class"/>
    <x v="604"/>
    <x v="604"/>
    <s v="Home Office"/>
    <s v="United States"/>
    <s v="San Francisco"/>
    <s v="California"/>
    <n v="94109"/>
    <s v="West"/>
    <x v="474"/>
    <s v="Furniture"/>
    <s v="Chairs"/>
    <x v="475"/>
    <x v="2798"/>
    <n v="12"/>
    <n v="0.2"/>
    <n v="42.588000000000001"/>
  </r>
  <r>
    <n v="3626"/>
    <s v="CA-2017-113530"/>
    <x v="240"/>
    <d v="2017-05-21T00:00:00"/>
    <s v="Second Class"/>
    <x v="604"/>
    <x v="604"/>
    <s v="Home Office"/>
    <s v="United States"/>
    <s v="San Francisco"/>
    <s v="California"/>
    <n v="94109"/>
    <s v="West"/>
    <x v="1039"/>
    <s v="Office Supplies"/>
    <s v="Art"/>
    <x v="1029"/>
    <x v="2799"/>
    <n v="2"/>
    <n v="0"/>
    <n v="1.0207999999999999"/>
  </r>
  <r>
    <n v="3627"/>
    <s v="CA-2017-113530"/>
    <x v="240"/>
    <d v="2017-05-21T00:00:00"/>
    <s v="Second Class"/>
    <x v="604"/>
    <x v="604"/>
    <s v="Home Office"/>
    <s v="United States"/>
    <s v="San Francisco"/>
    <s v="California"/>
    <n v="94109"/>
    <s v="West"/>
    <x v="311"/>
    <s v="Office Supplies"/>
    <s v="Art"/>
    <x v="311"/>
    <x v="2228"/>
    <n v="1"/>
    <n v="0"/>
    <n v="1.395"/>
  </r>
  <r>
    <n v="3628"/>
    <s v="CA-2017-113530"/>
    <x v="240"/>
    <d v="2017-05-21T00:00:00"/>
    <s v="Second Class"/>
    <x v="604"/>
    <x v="604"/>
    <s v="Home Office"/>
    <s v="United States"/>
    <s v="San Francisco"/>
    <s v="California"/>
    <n v="94109"/>
    <s v="West"/>
    <x v="477"/>
    <s v="Technology"/>
    <s v="Accessories"/>
    <x v="478"/>
    <x v="2800"/>
    <n v="1"/>
    <n v="0"/>
    <n v="10.896000000000001"/>
  </r>
  <r>
    <n v="3629"/>
    <s v="CA-2014-169726"/>
    <x v="128"/>
    <d v="2014-08-13T00:00:00"/>
    <s v="Standard Class"/>
    <x v="98"/>
    <x v="98"/>
    <s v="Consumer"/>
    <s v="United States"/>
    <s v="Seattle"/>
    <s v="Washington"/>
    <n v="98103"/>
    <s v="West"/>
    <x v="1498"/>
    <s v="Office Supplies"/>
    <s v="Binders"/>
    <x v="1486"/>
    <x v="2801"/>
    <n v="7"/>
    <n v="0.2"/>
    <n v="643.98249999999996"/>
  </r>
  <r>
    <n v="3630"/>
    <s v="CA-2017-155957"/>
    <x v="200"/>
    <d v="2017-11-30T00:00:00"/>
    <s v="Standard Class"/>
    <x v="566"/>
    <x v="566"/>
    <s v="Corporate"/>
    <s v="United States"/>
    <s v="Columbus"/>
    <s v="Ohio"/>
    <n v="43229"/>
    <s v="East"/>
    <x v="1112"/>
    <s v="Office Supplies"/>
    <s v="Appliances"/>
    <x v="1101"/>
    <x v="2413"/>
    <n v="3"/>
    <n v="0.2"/>
    <n v="9.8010000000000002"/>
  </r>
  <r>
    <n v="3631"/>
    <s v="CA-2017-155957"/>
    <x v="200"/>
    <d v="2017-11-30T00:00:00"/>
    <s v="Standard Class"/>
    <x v="566"/>
    <x v="566"/>
    <s v="Corporate"/>
    <s v="United States"/>
    <s v="Columbus"/>
    <s v="Ohio"/>
    <n v="43229"/>
    <s v="East"/>
    <x v="513"/>
    <s v="Office Supplies"/>
    <s v="Appliances"/>
    <x v="513"/>
    <x v="2802"/>
    <n v="7"/>
    <n v="0.2"/>
    <n v="23.977799999999998"/>
  </r>
  <r>
    <n v="3632"/>
    <s v="CA-2017-132178"/>
    <x v="898"/>
    <d v="2017-05-08T00:00:00"/>
    <s v="Second Class"/>
    <x v="715"/>
    <x v="715"/>
    <s v="Corporate"/>
    <s v="United States"/>
    <s v="Los Angeles"/>
    <s v="California"/>
    <n v="90004"/>
    <s v="West"/>
    <x v="1156"/>
    <s v="Office Supplies"/>
    <s v="Storage"/>
    <x v="1144"/>
    <x v="2803"/>
    <n v="2"/>
    <n v="0"/>
    <n v="19.465599999999998"/>
  </r>
  <r>
    <n v="3633"/>
    <s v="CA-2017-132178"/>
    <x v="898"/>
    <d v="2017-05-08T00:00:00"/>
    <s v="Second Class"/>
    <x v="715"/>
    <x v="715"/>
    <s v="Corporate"/>
    <s v="United States"/>
    <s v="Los Angeles"/>
    <s v="California"/>
    <n v="90004"/>
    <s v="West"/>
    <x v="621"/>
    <s v="Office Supplies"/>
    <s v="Storage"/>
    <x v="621"/>
    <x v="2804"/>
    <n v="8"/>
    <n v="0"/>
    <n v="45.806399999999996"/>
  </r>
  <r>
    <n v="3634"/>
    <s v="CA-2016-145177"/>
    <x v="338"/>
    <d v="2016-11-14T00:00:00"/>
    <s v="Standard Class"/>
    <x v="452"/>
    <x v="452"/>
    <s v="Home Office"/>
    <s v="United States"/>
    <s v="Springfield"/>
    <s v="Ohio"/>
    <n v="45503"/>
    <s v="East"/>
    <x v="745"/>
    <s v="Office Supplies"/>
    <s v="Labels"/>
    <x v="743"/>
    <x v="2106"/>
    <n v="4"/>
    <n v="0.2"/>
    <n v="3.3408000000000002"/>
  </r>
  <r>
    <n v="3635"/>
    <s v="CA-2016-145177"/>
    <x v="338"/>
    <d v="2016-11-14T00:00:00"/>
    <s v="Standard Class"/>
    <x v="452"/>
    <x v="452"/>
    <s v="Home Office"/>
    <s v="United States"/>
    <s v="Springfield"/>
    <s v="Ohio"/>
    <n v="45503"/>
    <s v="East"/>
    <x v="433"/>
    <s v="Technology"/>
    <s v="Phones"/>
    <x v="433"/>
    <x v="2805"/>
    <n v="7"/>
    <n v="0.4"/>
    <n v="-9.7902000000000005"/>
  </r>
  <r>
    <n v="3636"/>
    <s v="CA-2016-145177"/>
    <x v="338"/>
    <d v="2016-11-14T00:00:00"/>
    <s v="Standard Class"/>
    <x v="452"/>
    <x v="452"/>
    <s v="Home Office"/>
    <s v="United States"/>
    <s v="Springfield"/>
    <s v="Ohio"/>
    <n v="45503"/>
    <s v="East"/>
    <x v="1558"/>
    <s v="Office Supplies"/>
    <s v="Paper"/>
    <x v="1547"/>
    <x v="2806"/>
    <n v="2"/>
    <n v="0.2"/>
    <n v="32.468400000000003"/>
  </r>
  <r>
    <n v="3637"/>
    <s v="CA-2016-145177"/>
    <x v="338"/>
    <d v="2016-11-14T00:00:00"/>
    <s v="Standard Class"/>
    <x v="452"/>
    <x v="452"/>
    <s v="Home Office"/>
    <s v="United States"/>
    <s v="Springfield"/>
    <s v="Ohio"/>
    <n v="45503"/>
    <s v="East"/>
    <x v="1286"/>
    <s v="Office Supplies"/>
    <s v="Paper"/>
    <x v="1272"/>
    <x v="2807"/>
    <n v="3"/>
    <n v="0.2"/>
    <n v="7.5087000000000002"/>
  </r>
  <r>
    <n v="3638"/>
    <s v="CA-2016-145177"/>
    <x v="338"/>
    <d v="2016-11-14T00:00:00"/>
    <s v="Standard Class"/>
    <x v="452"/>
    <x v="452"/>
    <s v="Home Office"/>
    <s v="United States"/>
    <s v="Springfield"/>
    <s v="Ohio"/>
    <n v="45503"/>
    <s v="East"/>
    <x v="549"/>
    <s v="Office Supplies"/>
    <s v="Appliances"/>
    <x v="549"/>
    <x v="2808"/>
    <n v="4"/>
    <n v="0.2"/>
    <n v="29.302"/>
  </r>
  <r>
    <n v="3639"/>
    <s v="CA-2016-145177"/>
    <x v="338"/>
    <d v="2016-11-14T00:00:00"/>
    <s v="Standard Class"/>
    <x v="452"/>
    <x v="452"/>
    <s v="Home Office"/>
    <s v="United States"/>
    <s v="Springfield"/>
    <s v="Ohio"/>
    <n v="45503"/>
    <s v="East"/>
    <x v="1092"/>
    <s v="Furniture"/>
    <s v="Furnishings"/>
    <x v="1082"/>
    <x v="2809"/>
    <n v="7"/>
    <n v="0.2"/>
    <n v="29.657599999999999"/>
  </r>
  <r>
    <n v="3640"/>
    <s v="CA-2016-145177"/>
    <x v="338"/>
    <d v="2016-11-14T00:00:00"/>
    <s v="Standard Class"/>
    <x v="452"/>
    <x v="452"/>
    <s v="Home Office"/>
    <s v="United States"/>
    <s v="Springfield"/>
    <s v="Ohio"/>
    <n v="45503"/>
    <s v="East"/>
    <x v="874"/>
    <s v="Office Supplies"/>
    <s v="Paper"/>
    <x v="868"/>
    <x v="696"/>
    <n v="1"/>
    <n v="0.2"/>
    <n v="1.6761999999999999"/>
  </r>
  <r>
    <n v="3641"/>
    <s v="CA-2016-145177"/>
    <x v="338"/>
    <d v="2016-11-14T00:00:00"/>
    <s v="Standard Class"/>
    <x v="452"/>
    <x v="452"/>
    <s v="Home Office"/>
    <s v="United States"/>
    <s v="Springfield"/>
    <s v="Ohio"/>
    <n v="45503"/>
    <s v="East"/>
    <x v="1365"/>
    <s v="Technology"/>
    <s v="Accessories"/>
    <x v="1548"/>
    <x v="2810"/>
    <n v="7"/>
    <n v="0.2"/>
    <n v="-29.0745"/>
  </r>
  <r>
    <n v="3642"/>
    <s v="CA-2016-145177"/>
    <x v="338"/>
    <d v="2016-11-14T00:00:00"/>
    <s v="Standard Class"/>
    <x v="452"/>
    <x v="452"/>
    <s v="Home Office"/>
    <s v="United States"/>
    <s v="Springfield"/>
    <s v="Ohio"/>
    <n v="45503"/>
    <s v="East"/>
    <x v="1197"/>
    <s v="Office Supplies"/>
    <s v="Binders"/>
    <x v="1182"/>
    <x v="2811"/>
    <n v="7"/>
    <n v="0.7"/>
    <n v="-46.591999999999999"/>
  </r>
  <r>
    <n v="3643"/>
    <s v="CA-2014-156594"/>
    <x v="414"/>
    <d v="2014-12-23T00:00:00"/>
    <s v="Second Class"/>
    <x v="266"/>
    <x v="266"/>
    <s v="Consumer"/>
    <s v="United States"/>
    <s v="Los Angeles"/>
    <s v="California"/>
    <n v="90008"/>
    <s v="West"/>
    <x v="569"/>
    <s v="Office Supplies"/>
    <s v="Binders"/>
    <x v="569"/>
    <x v="1611"/>
    <n v="2"/>
    <n v="0.2"/>
    <n v="152.495"/>
  </r>
  <r>
    <n v="3644"/>
    <s v="CA-2014-156594"/>
    <x v="414"/>
    <d v="2014-12-23T00:00:00"/>
    <s v="Second Class"/>
    <x v="266"/>
    <x v="266"/>
    <s v="Consumer"/>
    <s v="United States"/>
    <s v="Los Angeles"/>
    <s v="California"/>
    <n v="90008"/>
    <s v="West"/>
    <x v="1559"/>
    <s v="Office Supplies"/>
    <s v="Art"/>
    <x v="1549"/>
    <x v="2812"/>
    <n v="2"/>
    <n v="0"/>
    <n v="12.298"/>
  </r>
  <r>
    <n v="3645"/>
    <s v="CA-2014-156594"/>
    <x v="414"/>
    <d v="2014-12-23T00:00:00"/>
    <s v="Second Class"/>
    <x v="266"/>
    <x v="266"/>
    <s v="Consumer"/>
    <s v="United States"/>
    <s v="Los Angeles"/>
    <s v="California"/>
    <n v="90008"/>
    <s v="West"/>
    <x v="1560"/>
    <s v="Office Supplies"/>
    <s v="Art"/>
    <x v="1550"/>
    <x v="1508"/>
    <n v="1"/>
    <n v="0"/>
    <n v="1.1564000000000001"/>
  </r>
  <r>
    <n v="3646"/>
    <s v="CA-2014-156594"/>
    <x v="414"/>
    <d v="2014-12-23T00:00:00"/>
    <s v="Second Class"/>
    <x v="266"/>
    <x v="266"/>
    <s v="Consumer"/>
    <s v="United States"/>
    <s v="Los Angeles"/>
    <s v="California"/>
    <n v="90008"/>
    <s v="West"/>
    <x v="1561"/>
    <s v="Office Supplies"/>
    <s v="Binders"/>
    <x v="1551"/>
    <x v="2813"/>
    <n v="5"/>
    <n v="0.2"/>
    <n v="50.414000000000001"/>
  </r>
  <r>
    <n v="3647"/>
    <s v="CA-2014-146528"/>
    <x v="739"/>
    <d v="2014-07-27T00:00:00"/>
    <s v="Second Class"/>
    <x v="665"/>
    <x v="665"/>
    <s v="Home Office"/>
    <s v="United States"/>
    <s v="Los Angeles"/>
    <s v="California"/>
    <n v="90045"/>
    <s v="West"/>
    <x v="727"/>
    <s v="Office Supplies"/>
    <s v="Paper"/>
    <x v="1552"/>
    <x v="90"/>
    <n v="1"/>
    <n v="0"/>
    <n v="3.1751999999999998"/>
  </r>
  <r>
    <n v="3648"/>
    <s v="CA-2014-146528"/>
    <x v="739"/>
    <d v="2014-07-27T00:00:00"/>
    <s v="Second Class"/>
    <x v="665"/>
    <x v="665"/>
    <s v="Home Office"/>
    <s v="United States"/>
    <s v="Los Angeles"/>
    <s v="California"/>
    <n v="90045"/>
    <s v="West"/>
    <x v="1562"/>
    <s v="Office Supplies"/>
    <s v="Supplies"/>
    <x v="1553"/>
    <x v="2814"/>
    <n v="4"/>
    <n v="0"/>
    <n v="4.5007999999999999"/>
  </r>
  <r>
    <n v="3649"/>
    <s v="CA-2015-168459"/>
    <x v="6"/>
    <d v="2015-11-27T00:00:00"/>
    <s v="Standard Class"/>
    <x v="507"/>
    <x v="507"/>
    <s v="Consumer"/>
    <s v="United States"/>
    <s v="Memphis"/>
    <s v="Tennessee"/>
    <n v="38109"/>
    <s v="South"/>
    <x v="696"/>
    <s v="Office Supplies"/>
    <s v="Binders"/>
    <x v="696"/>
    <x v="194"/>
    <n v="2"/>
    <n v="0.7"/>
    <n v="-2.0621999999999998"/>
  </r>
  <r>
    <n v="3650"/>
    <s v="CA-2015-168459"/>
    <x v="6"/>
    <d v="2015-11-27T00:00:00"/>
    <s v="Standard Class"/>
    <x v="507"/>
    <x v="507"/>
    <s v="Consumer"/>
    <s v="United States"/>
    <s v="Memphis"/>
    <s v="Tennessee"/>
    <n v="38109"/>
    <s v="South"/>
    <x v="271"/>
    <s v="Office Supplies"/>
    <s v="Fasteners"/>
    <x v="271"/>
    <x v="2815"/>
    <n v="6"/>
    <n v="0.2"/>
    <n v="18.5976"/>
  </r>
  <r>
    <n v="3651"/>
    <s v="CA-2017-109960"/>
    <x v="34"/>
    <d v="2017-12-11T00:00:00"/>
    <s v="Second Class"/>
    <x v="203"/>
    <x v="203"/>
    <s v="Consumer"/>
    <s v="United States"/>
    <s v="Detroit"/>
    <s v="Michigan"/>
    <n v="48234"/>
    <s v="Central"/>
    <x v="1563"/>
    <s v="Technology"/>
    <s v="Accessories"/>
    <x v="1554"/>
    <x v="2816"/>
    <n v="6"/>
    <n v="0"/>
    <n v="41.951999999999998"/>
  </r>
  <r>
    <n v="3652"/>
    <s v="CA-2017-109960"/>
    <x v="34"/>
    <d v="2017-12-11T00:00:00"/>
    <s v="Second Class"/>
    <x v="203"/>
    <x v="203"/>
    <s v="Consumer"/>
    <s v="United States"/>
    <s v="Detroit"/>
    <s v="Michigan"/>
    <n v="48234"/>
    <s v="Central"/>
    <x v="924"/>
    <s v="Office Supplies"/>
    <s v="Art"/>
    <x v="916"/>
    <x v="2817"/>
    <n v="5"/>
    <n v="0"/>
    <n v="12.492000000000001"/>
  </r>
  <r>
    <n v="3653"/>
    <s v="CA-2017-109960"/>
    <x v="34"/>
    <d v="2017-12-11T00:00:00"/>
    <s v="Second Class"/>
    <x v="203"/>
    <x v="203"/>
    <s v="Consumer"/>
    <s v="United States"/>
    <s v="Detroit"/>
    <s v="Michigan"/>
    <n v="48234"/>
    <s v="Central"/>
    <x v="674"/>
    <s v="Office Supplies"/>
    <s v="Binders"/>
    <x v="674"/>
    <x v="2818"/>
    <n v="4"/>
    <n v="0"/>
    <n v="15.511200000000001"/>
  </r>
  <r>
    <n v="3654"/>
    <s v="CA-2017-109960"/>
    <x v="34"/>
    <d v="2017-12-11T00:00:00"/>
    <s v="Second Class"/>
    <x v="203"/>
    <x v="203"/>
    <s v="Consumer"/>
    <s v="United States"/>
    <s v="Detroit"/>
    <s v="Michigan"/>
    <n v="48234"/>
    <s v="Central"/>
    <x v="811"/>
    <s v="Office Supplies"/>
    <s v="Paper"/>
    <x v="33"/>
    <x v="1801"/>
    <n v="3"/>
    <n v="0"/>
    <n v="7.0217999999999998"/>
  </r>
  <r>
    <n v="3655"/>
    <s v="CA-2017-133004"/>
    <x v="515"/>
    <d v="2017-09-05T00:00:00"/>
    <s v="Standard Class"/>
    <x v="219"/>
    <x v="219"/>
    <s v="Consumer"/>
    <s v="United States"/>
    <s v="Lawrence"/>
    <s v="Indiana"/>
    <n v="46226"/>
    <s v="Central"/>
    <x v="554"/>
    <s v="Office Supplies"/>
    <s v="Appliances"/>
    <x v="553"/>
    <x v="2819"/>
    <n v="9"/>
    <n v="0"/>
    <n v="166.06979999999999"/>
  </r>
  <r>
    <n v="3656"/>
    <s v="CA-2017-168102"/>
    <x v="558"/>
    <d v="2017-04-30T00:00:00"/>
    <s v="Standard Class"/>
    <x v="291"/>
    <x v="291"/>
    <s v="Corporate"/>
    <s v="United States"/>
    <s v="Jacksonville"/>
    <s v="Florida"/>
    <n v="32216"/>
    <s v="South"/>
    <x v="1043"/>
    <s v="Office Supplies"/>
    <s v="Storage"/>
    <x v="1032"/>
    <x v="391"/>
    <n v="2"/>
    <n v="0.2"/>
    <n v="-21.294"/>
  </r>
  <r>
    <n v="3657"/>
    <s v="CA-2017-158036"/>
    <x v="565"/>
    <d v="2017-09-14T00:00:00"/>
    <s v="Standard Class"/>
    <x v="587"/>
    <x v="587"/>
    <s v="Corporate"/>
    <s v="United States"/>
    <s v="Dublin"/>
    <s v="Ohio"/>
    <n v="43017"/>
    <s v="East"/>
    <x v="1564"/>
    <s v="Technology"/>
    <s v="Accessories"/>
    <x v="1555"/>
    <x v="2820"/>
    <n v="1"/>
    <n v="0.2"/>
    <n v="1.7055"/>
  </r>
  <r>
    <n v="3658"/>
    <s v="CA-2015-128083"/>
    <x v="899"/>
    <d v="2015-03-17T00:00:00"/>
    <s v="Standard Class"/>
    <x v="494"/>
    <x v="494"/>
    <s v="Corporate"/>
    <s v="United States"/>
    <s v="Plantation"/>
    <s v="Florida"/>
    <n v="33317"/>
    <s v="South"/>
    <x v="135"/>
    <s v="Office Supplies"/>
    <s v="Envelopes"/>
    <x v="136"/>
    <x v="2821"/>
    <n v="3"/>
    <n v="0.2"/>
    <n v="2.9321999999999999"/>
  </r>
  <r>
    <n v="3659"/>
    <s v="CA-2015-128083"/>
    <x v="899"/>
    <d v="2015-03-17T00:00:00"/>
    <s v="Standard Class"/>
    <x v="494"/>
    <x v="494"/>
    <s v="Corporate"/>
    <s v="United States"/>
    <s v="Plantation"/>
    <s v="Florida"/>
    <n v="33317"/>
    <s v="South"/>
    <x v="76"/>
    <s v="Furniture"/>
    <s v="Furnishings"/>
    <x v="76"/>
    <x v="2822"/>
    <n v="4"/>
    <n v="0.2"/>
    <n v="3.86"/>
  </r>
  <r>
    <n v="3660"/>
    <s v="CA-2015-128083"/>
    <x v="899"/>
    <d v="2015-03-17T00:00:00"/>
    <s v="Standard Class"/>
    <x v="494"/>
    <x v="494"/>
    <s v="Corporate"/>
    <s v="United States"/>
    <s v="Plantation"/>
    <s v="Florida"/>
    <n v="33317"/>
    <s v="South"/>
    <x v="1565"/>
    <s v="Furniture"/>
    <s v="Furnishings"/>
    <x v="1556"/>
    <x v="1669"/>
    <n v="3"/>
    <n v="0.2"/>
    <n v="1.4418"/>
  </r>
  <r>
    <n v="3661"/>
    <s v="CA-2016-161676"/>
    <x v="427"/>
    <d v="2016-07-23T00:00:00"/>
    <s v="Standard Class"/>
    <x v="687"/>
    <x v="687"/>
    <s v="Corporate"/>
    <s v="United States"/>
    <s v="Glendale"/>
    <s v="Arizona"/>
    <n v="85301"/>
    <s v="West"/>
    <x v="1566"/>
    <s v="Office Supplies"/>
    <s v="Supplies"/>
    <x v="1557"/>
    <x v="2823"/>
    <n v="5"/>
    <n v="0.2"/>
    <n v="4.2249999999999996"/>
  </r>
  <r>
    <n v="3662"/>
    <s v="CA-2016-155005"/>
    <x v="900"/>
    <d v="2016-06-15T00:00:00"/>
    <s v="Second Class"/>
    <x v="337"/>
    <x v="337"/>
    <s v="Home Office"/>
    <s v="United States"/>
    <s v="Jackson"/>
    <s v="Michigan"/>
    <n v="49201"/>
    <s v="Central"/>
    <x v="1551"/>
    <s v="Technology"/>
    <s v="Phones"/>
    <x v="1539"/>
    <x v="2216"/>
    <n v="3"/>
    <n v="0"/>
    <n v="94.492500000000007"/>
  </r>
  <r>
    <n v="3663"/>
    <s v="US-2017-129777"/>
    <x v="445"/>
    <d v="2017-07-09T00:00:00"/>
    <s v="Standard Class"/>
    <x v="86"/>
    <x v="86"/>
    <s v="Home Office"/>
    <s v="United States"/>
    <s v="Quincy"/>
    <s v="Massachusetts"/>
    <n v="2169"/>
    <s v="East"/>
    <x v="1113"/>
    <s v="Technology"/>
    <s v="Accessories"/>
    <x v="1102"/>
    <x v="2824"/>
    <n v="10"/>
    <n v="0"/>
    <n v="93.203999999999994"/>
  </r>
  <r>
    <n v="3664"/>
    <s v="US-2017-129777"/>
    <x v="445"/>
    <d v="2017-07-09T00:00:00"/>
    <s v="Standard Class"/>
    <x v="86"/>
    <x v="86"/>
    <s v="Home Office"/>
    <s v="United States"/>
    <s v="Quincy"/>
    <s v="Massachusetts"/>
    <n v="2169"/>
    <s v="East"/>
    <x v="314"/>
    <s v="Office Supplies"/>
    <s v="Paper"/>
    <x v="314"/>
    <x v="332"/>
    <n v="2"/>
    <n v="0"/>
    <n v="11.543200000000001"/>
  </r>
  <r>
    <n v="3665"/>
    <s v="CA-2014-129364"/>
    <x v="589"/>
    <d v="2014-12-13T00:00:00"/>
    <s v="Standard Class"/>
    <x v="621"/>
    <x v="621"/>
    <s v="Consumer"/>
    <s v="United States"/>
    <s v="Salem"/>
    <s v="Oregon"/>
    <n v="97301"/>
    <s v="West"/>
    <x v="639"/>
    <s v="Office Supplies"/>
    <s v="Labels"/>
    <x v="639"/>
    <x v="2825"/>
    <n v="7"/>
    <n v="0.2"/>
    <n v="9.0635999999999992"/>
  </r>
  <r>
    <n v="3666"/>
    <s v="CA-2014-129364"/>
    <x v="589"/>
    <d v="2014-12-13T00:00:00"/>
    <s v="Standard Class"/>
    <x v="621"/>
    <x v="621"/>
    <s v="Consumer"/>
    <s v="United States"/>
    <s v="Salem"/>
    <s v="Oregon"/>
    <n v="97301"/>
    <s v="West"/>
    <x v="636"/>
    <s v="Office Supplies"/>
    <s v="Binders"/>
    <x v="636"/>
    <x v="2826"/>
    <n v="4"/>
    <n v="0.7"/>
    <n v="-4.5191999999999997"/>
  </r>
  <r>
    <n v="3667"/>
    <s v="CA-2014-129364"/>
    <x v="589"/>
    <d v="2014-12-13T00:00:00"/>
    <s v="Standard Class"/>
    <x v="621"/>
    <x v="621"/>
    <s v="Consumer"/>
    <s v="United States"/>
    <s v="Salem"/>
    <s v="Oregon"/>
    <n v="97301"/>
    <s v="West"/>
    <x v="1513"/>
    <s v="Technology"/>
    <s v="Phones"/>
    <x v="1500"/>
    <x v="2610"/>
    <n v="3"/>
    <n v="0.2"/>
    <n v="19.754999999999999"/>
  </r>
  <r>
    <n v="3668"/>
    <s v="CA-2014-129364"/>
    <x v="589"/>
    <d v="2014-12-13T00:00:00"/>
    <s v="Standard Class"/>
    <x v="621"/>
    <x v="621"/>
    <s v="Consumer"/>
    <s v="United States"/>
    <s v="Salem"/>
    <s v="Oregon"/>
    <n v="97301"/>
    <s v="West"/>
    <x v="1567"/>
    <s v="Office Supplies"/>
    <s v="Supplies"/>
    <x v="1558"/>
    <x v="2827"/>
    <n v="5"/>
    <n v="0.2"/>
    <n v="-2.6025"/>
  </r>
  <r>
    <n v="3669"/>
    <s v="CA-2014-129364"/>
    <x v="589"/>
    <d v="2014-12-13T00:00:00"/>
    <s v="Standard Class"/>
    <x v="621"/>
    <x v="621"/>
    <s v="Consumer"/>
    <s v="United States"/>
    <s v="Salem"/>
    <s v="Oregon"/>
    <n v="97301"/>
    <s v="West"/>
    <x v="1421"/>
    <s v="Technology"/>
    <s v="Accessories"/>
    <x v="1409"/>
    <x v="434"/>
    <n v="10"/>
    <n v="0.2"/>
    <n v="-18.186"/>
  </r>
  <r>
    <n v="3670"/>
    <s v="CA-2014-129364"/>
    <x v="589"/>
    <d v="2014-12-13T00:00:00"/>
    <s v="Standard Class"/>
    <x v="621"/>
    <x v="621"/>
    <s v="Consumer"/>
    <s v="United States"/>
    <s v="Salem"/>
    <s v="Oregon"/>
    <n v="97301"/>
    <s v="West"/>
    <x v="1568"/>
    <s v="Office Supplies"/>
    <s v="Labels"/>
    <x v="1559"/>
    <x v="132"/>
    <n v="5"/>
    <n v="0.2"/>
    <n v="3.7440000000000002"/>
  </r>
  <r>
    <n v="3671"/>
    <s v="CA-2014-129364"/>
    <x v="589"/>
    <d v="2014-12-13T00:00:00"/>
    <s v="Standard Class"/>
    <x v="621"/>
    <x v="621"/>
    <s v="Consumer"/>
    <s v="United States"/>
    <s v="Salem"/>
    <s v="Oregon"/>
    <n v="97301"/>
    <s v="West"/>
    <x v="55"/>
    <s v="Office Supplies"/>
    <s v="Paper"/>
    <x v="55"/>
    <x v="559"/>
    <n v="2"/>
    <n v="0.2"/>
    <n v="3.6288"/>
  </r>
  <r>
    <n v="3672"/>
    <s v="CA-2014-129364"/>
    <x v="589"/>
    <d v="2014-12-13T00:00:00"/>
    <s v="Standard Class"/>
    <x v="621"/>
    <x v="621"/>
    <s v="Consumer"/>
    <s v="United States"/>
    <s v="Salem"/>
    <s v="Oregon"/>
    <n v="97301"/>
    <s v="West"/>
    <x v="1569"/>
    <s v="Office Supplies"/>
    <s v="Storage"/>
    <x v="1560"/>
    <x v="381"/>
    <n v="3"/>
    <n v="0.2"/>
    <n v="2.9304000000000001"/>
  </r>
  <r>
    <n v="3673"/>
    <s v="CA-2016-104969"/>
    <x v="143"/>
    <d v="2016-04-14T00:00:00"/>
    <s v="Standard Class"/>
    <x v="258"/>
    <x v="258"/>
    <s v="Home Office"/>
    <s v="United States"/>
    <s v="Troy"/>
    <s v="Ohio"/>
    <n v="45373"/>
    <s v="East"/>
    <x v="1475"/>
    <s v="Office Supplies"/>
    <s v="Envelopes"/>
    <x v="1462"/>
    <x v="2828"/>
    <n v="1"/>
    <n v="0.2"/>
    <n v="3.2161"/>
  </r>
  <r>
    <n v="3674"/>
    <s v="CA-2016-104969"/>
    <x v="143"/>
    <d v="2016-04-14T00:00:00"/>
    <s v="Standard Class"/>
    <x v="258"/>
    <x v="258"/>
    <s v="Home Office"/>
    <s v="United States"/>
    <s v="Troy"/>
    <s v="Ohio"/>
    <n v="45373"/>
    <s v="East"/>
    <x v="1080"/>
    <s v="Office Supplies"/>
    <s v="Binders"/>
    <x v="1070"/>
    <x v="1425"/>
    <n v="6"/>
    <n v="0.7"/>
    <n v="-100.92"/>
  </r>
  <r>
    <n v="3675"/>
    <s v="CA-2017-154109"/>
    <x v="44"/>
    <d v="2017-11-11T00:00:00"/>
    <s v="Standard Class"/>
    <x v="586"/>
    <x v="586"/>
    <s v="Consumer"/>
    <s v="United States"/>
    <s v="Philadelphia"/>
    <s v="Pennsylvania"/>
    <n v="19143"/>
    <s v="East"/>
    <x v="1209"/>
    <s v="Furniture"/>
    <s v="Chairs"/>
    <x v="1194"/>
    <x v="2829"/>
    <n v="2"/>
    <n v="0.3"/>
    <n v="-30.933199999999999"/>
  </r>
  <r>
    <n v="3676"/>
    <s v="CA-2017-154109"/>
    <x v="44"/>
    <d v="2017-11-11T00:00:00"/>
    <s v="Standard Class"/>
    <x v="586"/>
    <x v="586"/>
    <s v="Consumer"/>
    <s v="United States"/>
    <s v="Philadelphia"/>
    <s v="Pennsylvania"/>
    <n v="19143"/>
    <s v="East"/>
    <x v="368"/>
    <s v="Office Supplies"/>
    <s v="Paper"/>
    <x v="369"/>
    <x v="1097"/>
    <n v="3"/>
    <n v="0.2"/>
    <n v="16.183800000000002"/>
  </r>
  <r>
    <n v="3677"/>
    <s v="CA-2015-156440"/>
    <x v="901"/>
    <d v="2015-12-09T00:00:00"/>
    <s v="Standard Class"/>
    <x v="588"/>
    <x v="588"/>
    <s v="Corporate"/>
    <s v="United States"/>
    <s v="San Diego"/>
    <s v="California"/>
    <n v="92105"/>
    <s v="West"/>
    <x v="642"/>
    <s v="Furniture"/>
    <s v="Furnishings"/>
    <x v="642"/>
    <x v="785"/>
    <n v="2"/>
    <n v="0"/>
    <n v="14.671799999999999"/>
  </r>
  <r>
    <n v="3678"/>
    <s v="CA-2015-132626"/>
    <x v="584"/>
    <d v="2015-07-14T00:00:00"/>
    <s v="Standard Class"/>
    <x v="537"/>
    <x v="537"/>
    <s v="Consumer"/>
    <s v="United States"/>
    <s v="Clinton"/>
    <s v="Maryland"/>
    <n v="20735"/>
    <s v="East"/>
    <x v="1432"/>
    <s v="Office Supplies"/>
    <s v="Fasteners"/>
    <x v="1420"/>
    <x v="2347"/>
    <n v="4"/>
    <n v="0"/>
    <n v="5.056"/>
  </r>
  <r>
    <n v="3679"/>
    <s v="CA-2015-132626"/>
    <x v="584"/>
    <d v="2015-07-14T00:00:00"/>
    <s v="Standard Class"/>
    <x v="537"/>
    <x v="537"/>
    <s v="Consumer"/>
    <s v="United States"/>
    <s v="Clinton"/>
    <s v="Maryland"/>
    <n v="20735"/>
    <s v="East"/>
    <x v="1520"/>
    <s v="Technology"/>
    <s v="Machines"/>
    <x v="1507"/>
    <x v="2830"/>
    <n v="3"/>
    <n v="0"/>
    <n v="209.23650000000001"/>
  </r>
  <r>
    <n v="3680"/>
    <s v="CA-2015-132626"/>
    <x v="584"/>
    <d v="2015-07-14T00:00:00"/>
    <s v="Standard Class"/>
    <x v="537"/>
    <x v="537"/>
    <s v="Consumer"/>
    <s v="United States"/>
    <s v="Clinton"/>
    <s v="Maryland"/>
    <n v="20735"/>
    <s v="East"/>
    <x v="269"/>
    <s v="Furniture"/>
    <s v="Furnishings"/>
    <x v="269"/>
    <x v="2831"/>
    <n v="2"/>
    <n v="0"/>
    <n v="20.015599999999999"/>
  </r>
  <r>
    <n v="3681"/>
    <s v="CA-2015-132626"/>
    <x v="584"/>
    <d v="2015-07-14T00:00:00"/>
    <s v="Standard Class"/>
    <x v="537"/>
    <x v="537"/>
    <s v="Consumer"/>
    <s v="United States"/>
    <s v="Clinton"/>
    <s v="Maryland"/>
    <n v="20735"/>
    <s v="East"/>
    <x v="1570"/>
    <s v="Office Supplies"/>
    <s v="Labels"/>
    <x v="1561"/>
    <x v="708"/>
    <n v="3"/>
    <n v="0"/>
    <n v="5.6993999999999998"/>
  </r>
  <r>
    <n v="3682"/>
    <s v="CA-2015-132626"/>
    <x v="584"/>
    <d v="2015-07-14T00:00:00"/>
    <s v="Standard Class"/>
    <x v="537"/>
    <x v="537"/>
    <s v="Consumer"/>
    <s v="United States"/>
    <s v="Clinton"/>
    <s v="Maryland"/>
    <n v="20735"/>
    <s v="East"/>
    <x v="912"/>
    <s v="Office Supplies"/>
    <s v="Binders"/>
    <x v="904"/>
    <x v="2832"/>
    <n v="3"/>
    <n v="0"/>
    <n v="42.045000000000002"/>
  </r>
  <r>
    <n v="3683"/>
    <s v="CA-2015-132626"/>
    <x v="584"/>
    <d v="2015-07-14T00:00:00"/>
    <s v="Standard Class"/>
    <x v="537"/>
    <x v="537"/>
    <s v="Consumer"/>
    <s v="United States"/>
    <s v="Clinton"/>
    <s v="Maryland"/>
    <n v="20735"/>
    <s v="East"/>
    <x v="1571"/>
    <s v="Office Supplies"/>
    <s v="Art"/>
    <x v="1562"/>
    <x v="1362"/>
    <n v="4"/>
    <n v="0"/>
    <n v="32.537599999999998"/>
  </r>
  <r>
    <n v="3684"/>
    <s v="CA-2015-132626"/>
    <x v="584"/>
    <d v="2015-07-14T00:00:00"/>
    <s v="Standard Class"/>
    <x v="537"/>
    <x v="537"/>
    <s v="Consumer"/>
    <s v="United States"/>
    <s v="Clinton"/>
    <s v="Maryland"/>
    <n v="20735"/>
    <s v="East"/>
    <x v="822"/>
    <s v="Office Supplies"/>
    <s v="Binders"/>
    <x v="818"/>
    <x v="2833"/>
    <n v="9"/>
    <n v="0"/>
    <n v="70.545599999999993"/>
  </r>
  <r>
    <n v="3685"/>
    <s v="CA-2015-132626"/>
    <x v="584"/>
    <d v="2015-07-14T00:00:00"/>
    <s v="Standard Class"/>
    <x v="537"/>
    <x v="537"/>
    <s v="Consumer"/>
    <s v="United States"/>
    <s v="Clinton"/>
    <s v="Maryland"/>
    <n v="20735"/>
    <s v="East"/>
    <x v="24"/>
    <s v="Office Supplies"/>
    <s v="Binders"/>
    <x v="24"/>
    <x v="2834"/>
    <n v="6"/>
    <n v="0"/>
    <n v="21.403199999999998"/>
  </r>
  <r>
    <n v="3686"/>
    <s v="CA-2015-132626"/>
    <x v="584"/>
    <d v="2015-07-14T00:00:00"/>
    <s v="Standard Class"/>
    <x v="537"/>
    <x v="537"/>
    <s v="Consumer"/>
    <s v="United States"/>
    <s v="Clinton"/>
    <s v="Maryland"/>
    <n v="20735"/>
    <s v="East"/>
    <x v="768"/>
    <s v="Office Supplies"/>
    <s v="Storage"/>
    <x v="767"/>
    <x v="2835"/>
    <n v="7"/>
    <n v="0"/>
    <n v="28.480899999999998"/>
  </r>
  <r>
    <n v="3687"/>
    <s v="CA-2016-102792"/>
    <x v="180"/>
    <d v="2016-12-19T00:00:00"/>
    <s v="Standard Class"/>
    <x v="209"/>
    <x v="209"/>
    <s v="Consumer"/>
    <s v="United States"/>
    <s v="Riverside"/>
    <s v="California"/>
    <n v="92503"/>
    <s v="West"/>
    <x v="346"/>
    <s v="Office Supplies"/>
    <s v="Art"/>
    <x v="346"/>
    <x v="294"/>
    <n v="3"/>
    <n v="0"/>
    <n v="3.2471999999999999"/>
  </r>
  <r>
    <n v="3688"/>
    <s v="CA-2016-108567"/>
    <x v="244"/>
    <d v="2016-05-24T00:00:00"/>
    <s v="Standard Class"/>
    <x v="203"/>
    <x v="203"/>
    <s v="Consumer"/>
    <s v="United States"/>
    <s v="Port Saint Lucie"/>
    <s v="Florida"/>
    <n v="34952"/>
    <s v="South"/>
    <x v="307"/>
    <s v="Office Supplies"/>
    <s v="Binders"/>
    <x v="307"/>
    <x v="986"/>
    <n v="2"/>
    <n v="0.7"/>
    <n v="-2.2450000000000001"/>
  </r>
  <r>
    <n v="3689"/>
    <s v="CA-2017-140760"/>
    <x v="455"/>
    <d v="2017-06-05T00:00:00"/>
    <s v="Second Class"/>
    <x v="157"/>
    <x v="157"/>
    <s v="Consumer"/>
    <s v="United States"/>
    <s v="Mesa"/>
    <s v="Arizona"/>
    <n v="85204"/>
    <s v="West"/>
    <x v="218"/>
    <s v="Office Supplies"/>
    <s v="Paper"/>
    <x v="219"/>
    <x v="863"/>
    <n v="6"/>
    <n v="0.2"/>
    <n v="7.92"/>
  </r>
  <r>
    <n v="3690"/>
    <s v="CA-2017-140760"/>
    <x v="455"/>
    <d v="2017-06-05T00:00:00"/>
    <s v="Second Class"/>
    <x v="157"/>
    <x v="157"/>
    <s v="Consumer"/>
    <s v="United States"/>
    <s v="Mesa"/>
    <s v="Arizona"/>
    <n v="85204"/>
    <s v="West"/>
    <x v="598"/>
    <s v="Office Supplies"/>
    <s v="Envelopes"/>
    <x v="598"/>
    <x v="2836"/>
    <n v="5"/>
    <n v="0.2"/>
    <n v="15.920999999999999"/>
  </r>
  <r>
    <n v="3691"/>
    <s v="US-2015-131359"/>
    <x v="628"/>
    <d v="2015-11-02T00:00:00"/>
    <s v="Second Class"/>
    <x v="135"/>
    <x v="135"/>
    <s v="Corporate"/>
    <s v="United States"/>
    <s v="Denver"/>
    <s v="Colorado"/>
    <n v="80219"/>
    <s v="West"/>
    <x v="1313"/>
    <s v="Technology"/>
    <s v="Machines"/>
    <x v="1299"/>
    <x v="2837"/>
    <n v="2"/>
    <n v="0.7"/>
    <n v="-45.995399999999997"/>
  </r>
  <r>
    <n v="3692"/>
    <s v="US-2015-131359"/>
    <x v="628"/>
    <d v="2015-11-02T00:00:00"/>
    <s v="Second Class"/>
    <x v="135"/>
    <x v="135"/>
    <s v="Corporate"/>
    <s v="United States"/>
    <s v="Denver"/>
    <s v="Colorado"/>
    <n v="80219"/>
    <s v="West"/>
    <x v="1572"/>
    <s v="Technology"/>
    <s v="Copiers"/>
    <x v="1563"/>
    <x v="2838"/>
    <n v="1"/>
    <n v="0.2"/>
    <n v="164.99700000000001"/>
  </r>
  <r>
    <n v="3693"/>
    <s v="US-2015-131359"/>
    <x v="628"/>
    <d v="2015-11-02T00:00:00"/>
    <s v="Second Class"/>
    <x v="135"/>
    <x v="135"/>
    <s v="Corporate"/>
    <s v="United States"/>
    <s v="Denver"/>
    <s v="Colorado"/>
    <n v="80219"/>
    <s v="West"/>
    <x v="722"/>
    <s v="Technology"/>
    <s v="Phones"/>
    <x v="721"/>
    <x v="2839"/>
    <n v="5"/>
    <n v="0.2"/>
    <n v="30.786000000000001"/>
  </r>
  <r>
    <n v="3694"/>
    <s v="US-2015-131359"/>
    <x v="628"/>
    <d v="2015-11-02T00:00:00"/>
    <s v="Second Class"/>
    <x v="135"/>
    <x v="135"/>
    <s v="Corporate"/>
    <s v="United States"/>
    <s v="Denver"/>
    <s v="Colorado"/>
    <n v="80219"/>
    <s v="West"/>
    <x v="1573"/>
    <s v="Furniture"/>
    <s v="Furnishings"/>
    <x v="1564"/>
    <x v="2840"/>
    <n v="4"/>
    <n v="0.2"/>
    <n v="3.6783999999999999"/>
  </r>
  <r>
    <n v="3695"/>
    <s v="CA-2016-142097"/>
    <x v="680"/>
    <d v="2016-10-20T00:00:00"/>
    <s v="Standard Class"/>
    <x v="425"/>
    <x v="425"/>
    <s v="Corporate"/>
    <s v="United States"/>
    <s v="Springfield"/>
    <s v="Virginia"/>
    <n v="22153"/>
    <s v="South"/>
    <x v="1197"/>
    <s v="Office Supplies"/>
    <s v="Binders"/>
    <x v="1182"/>
    <x v="2841"/>
    <n v="7"/>
    <n v="0"/>
    <n v="116.48"/>
  </r>
  <r>
    <n v="3696"/>
    <s v="CA-2016-142097"/>
    <x v="680"/>
    <d v="2016-10-20T00:00:00"/>
    <s v="Standard Class"/>
    <x v="425"/>
    <x v="425"/>
    <s v="Corporate"/>
    <s v="United States"/>
    <s v="Springfield"/>
    <s v="Virginia"/>
    <n v="22153"/>
    <s v="South"/>
    <x v="1475"/>
    <s v="Office Supplies"/>
    <s v="Envelopes"/>
    <x v="1462"/>
    <x v="2842"/>
    <n v="6"/>
    <n v="0"/>
    <n v="32.604599999999998"/>
  </r>
  <r>
    <n v="3697"/>
    <s v="CA-2016-142097"/>
    <x v="680"/>
    <d v="2016-10-20T00:00:00"/>
    <s v="Standard Class"/>
    <x v="425"/>
    <x v="425"/>
    <s v="Corporate"/>
    <s v="United States"/>
    <s v="Springfield"/>
    <s v="Virginia"/>
    <n v="22153"/>
    <s v="South"/>
    <x v="336"/>
    <s v="Office Supplies"/>
    <s v="Appliances"/>
    <x v="336"/>
    <x v="1874"/>
    <n v="3"/>
    <n v="0"/>
    <n v="14.2758"/>
  </r>
  <r>
    <n v="3698"/>
    <s v="CA-2015-151680"/>
    <x v="902"/>
    <d v="2015-11-21T00:00:00"/>
    <s v="Second Class"/>
    <x v="679"/>
    <x v="679"/>
    <s v="Home Office"/>
    <s v="United States"/>
    <s v="Seattle"/>
    <s v="Washington"/>
    <n v="98115"/>
    <s v="West"/>
    <x v="1460"/>
    <s v="Furniture"/>
    <s v="Furnishings"/>
    <x v="1446"/>
    <x v="1713"/>
    <n v="2"/>
    <n v="0"/>
    <n v="22.7136"/>
  </r>
  <r>
    <n v="3699"/>
    <s v="CA-2014-140039"/>
    <x v="103"/>
    <d v="2014-09-17T00:00:00"/>
    <s v="Standard Class"/>
    <x v="21"/>
    <x v="21"/>
    <s v="Corporate"/>
    <s v="United States"/>
    <s v="Tempe"/>
    <s v="Arizona"/>
    <n v="85281"/>
    <s v="West"/>
    <x v="1574"/>
    <s v="Office Supplies"/>
    <s v="Storage"/>
    <x v="1565"/>
    <x v="2843"/>
    <n v="5"/>
    <n v="0.2"/>
    <n v="5.9550000000000001"/>
  </r>
  <r>
    <n v="3700"/>
    <s v="CA-2017-160416"/>
    <x v="38"/>
    <d v="2017-11-18T00:00:00"/>
    <s v="Second Class"/>
    <x v="57"/>
    <x v="57"/>
    <s v="Home Office"/>
    <s v="United States"/>
    <s v="Yonkers"/>
    <s v="New York"/>
    <n v="10701"/>
    <s v="East"/>
    <x v="374"/>
    <s v="Technology"/>
    <s v="Accessories"/>
    <x v="375"/>
    <x v="2844"/>
    <n v="4"/>
    <n v="0"/>
    <n v="70.502799999999993"/>
  </r>
  <r>
    <n v="3701"/>
    <s v="CA-2017-169411"/>
    <x v="165"/>
    <d v="2017-12-29T00:00:00"/>
    <s v="Standard Class"/>
    <x v="556"/>
    <x v="556"/>
    <s v="Corporate"/>
    <s v="United States"/>
    <s v="Rochester"/>
    <s v="New York"/>
    <n v="14609"/>
    <s v="East"/>
    <x v="767"/>
    <s v="Furniture"/>
    <s v="Furnishings"/>
    <x v="766"/>
    <x v="2845"/>
    <n v="1"/>
    <n v="0"/>
    <n v="6.8273999999999999"/>
  </r>
  <r>
    <n v="3702"/>
    <s v="CA-2016-126543"/>
    <x v="850"/>
    <d v="2016-01-13T00:00:00"/>
    <s v="Second Class"/>
    <x v="716"/>
    <x v="716"/>
    <s v="Corporate"/>
    <s v="United States"/>
    <s v="Toledo"/>
    <s v="Ohio"/>
    <n v="43615"/>
    <s v="East"/>
    <x v="1462"/>
    <s v="Furniture"/>
    <s v="Furnishings"/>
    <x v="1448"/>
    <x v="2846"/>
    <n v="2"/>
    <n v="0.2"/>
    <n v="3.7919999999999998"/>
  </r>
  <r>
    <n v="3703"/>
    <s v="CA-2015-104941"/>
    <x v="385"/>
    <d v="2015-06-19T00:00:00"/>
    <s v="Standard Class"/>
    <x v="704"/>
    <x v="704"/>
    <s v="Corporate"/>
    <s v="United States"/>
    <s v="Decatur"/>
    <s v="Alabama"/>
    <n v="35601"/>
    <s v="South"/>
    <x v="1560"/>
    <s v="Office Supplies"/>
    <s v="Art"/>
    <x v="1550"/>
    <x v="2847"/>
    <n v="6"/>
    <n v="0"/>
    <n v="6.9383999999999997"/>
  </r>
  <r>
    <n v="3704"/>
    <s v="CA-2015-104941"/>
    <x v="385"/>
    <d v="2015-06-19T00:00:00"/>
    <s v="Standard Class"/>
    <x v="704"/>
    <x v="704"/>
    <s v="Corporate"/>
    <s v="United States"/>
    <s v="Decatur"/>
    <s v="Alabama"/>
    <n v="35601"/>
    <s v="South"/>
    <x v="1206"/>
    <s v="Office Supplies"/>
    <s v="Binders"/>
    <x v="1191"/>
    <x v="2848"/>
    <n v="3"/>
    <n v="0"/>
    <n v="8.8043999999999993"/>
  </r>
  <r>
    <n v="3705"/>
    <s v="CA-2015-104941"/>
    <x v="385"/>
    <d v="2015-06-19T00:00:00"/>
    <s v="Standard Class"/>
    <x v="704"/>
    <x v="704"/>
    <s v="Corporate"/>
    <s v="United States"/>
    <s v="Decatur"/>
    <s v="Alabama"/>
    <n v="35601"/>
    <s v="South"/>
    <x v="851"/>
    <s v="Technology"/>
    <s v="Copiers"/>
    <x v="844"/>
    <x v="2849"/>
    <n v="3"/>
    <n v="0"/>
    <n v="314.98950000000002"/>
  </r>
  <r>
    <n v="3706"/>
    <s v="CA-2015-104941"/>
    <x v="385"/>
    <d v="2015-06-19T00:00:00"/>
    <s v="Standard Class"/>
    <x v="704"/>
    <x v="704"/>
    <s v="Corporate"/>
    <s v="United States"/>
    <s v="Decatur"/>
    <s v="Alabama"/>
    <n v="35601"/>
    <s v="South"/>
    <x v="1541"/>
    <s v="Office Supplies"/>
    <s v="Paper"/>
    <x v="1529"/>
    <x v="56"/>
    <n v="5"/>
    <n v="0"/>
    <n v="15.552"/>
  </r>
  <r>
    <n v="3707"/>
    <s v="CA-2017-160087"/>
    <x v="257"/>
    <d v="2017-03-22T00:00:00"/>
    <s v="Standard Class"/>
    <x v="633"/>
    <x v="633"/>
    <s v="Consumer"/>
    <s v="United States"/>
    <s v="Dallas"/>
    <s v="Texas"/>
    <n v="75220"/>
    <s v="Central"/>
    <x v="1068"/>
    <s v="Office Supplies"/>
    <s v="Art"/>
    <x v="1057"/>
    <x v="358"/>
    <n v="3"/>
    <n v="0.2"/>
    <n v="6.5537999999999998"/>
  </r>
  <r>
    <n v="3708"/>
    <s v="CA-2014-120544"/>
    <x v="533"/>
    <d v="2014-11-27T00:00:00"/>
    <s v="Standard Class"/>
    <x v="164"/>
    <x v="164"/>
    <s v="Corporate"/>
    <s v="United States"/>
    <s v="Mesquite"/>
    <s v="Texas"/>
    <n v="75150"/>
    <s v="Central"/>
    <x v="740"/>
    <s v="Furniture"/>
    <s v="Furnishings"/>
    <x v="222"/>
    <x v="2850"/>
    <n v="2"/>
    <n v="0.6"/>
    <n v="-2.5472000000000001"/>
  </r>
  <r>
    <n v="3709"/>
    <s v="CA-2014-120544"/>
    <x v="533"/>
    <d v="2014-11-27T00:00:00"/>
    <s v="Standard Class"/>
    <x v="164"/>
    <x v="164"/>
    <s v="Corporate"/>
    <s v="United States"/>
    <s v="Mesquite"/>
    <s v="Texas"/>
    <n v="75150"/>
    <s v="Central"/>
    <x v="1051"/>
    <s v="Office Supplies"/>
    <s v="Appliances"/>
    <x v="1040"/>
    <x v="2851"/>
    <n v="3"/>
    <n v="0.8"/>
    <n v="-87.148799999999994"/>
  </r>
  <r>
    <n v="3710"/>
    <s v="CA-2014-120544"/>
    <x v="533"/>
    <d v="2014-11-27T00:00:00"/>
    <s v="Standard Class"/>
    <x v="164"/>
    <x v="164"/>
    <s v="Corporate"/>
    <s v="United States"/>
    <s v="Mesquite"/>
    <s v="Texas"/>
    <n v="75150"/>
    <s v="Central"/>
    <x v="1425"/>
    <s v="Technology"/>
    <s v="Accessories"/>
    <x v="1413"/>
    <x v="2852"/>
    <n v="7"/>
    <n v="0.2"/>
    <n v="1.6632"/>
  </r>
  <r>
    <n v="3711"/>
    <s v="CA-2017-113670"/>
    <x v="453"/>
    <d v="2017-10-17T00:00:00"/>
    <s v="First Class"/>
    <x v="276"/>
    <x v="276"/>
    <s v="Corporate"/>
    <s v="United States"/>
    <s v="Los Angeles"/>
    <s v="California"/>
    <n v="90045"/>
    <s v="West"/>
    <x v="214"/>
    <s v="Furniture"/>
    <s v="Tables"/>
    <x v="215"/>
    <x v="2853"/>
    <n v="3"/>
    <n v="0.2"/>
    <n v="6.3780000000000001"/>
  </r>
  <r>
    <n v="3712"/>
    <s v="CA-2017-113670"/>
    <x v="453"/>
    <d v="2017-10-17T00:00:00"/>
    <s v="First Class"/>
    <x v="276"/>
    <x v="276"/>
    <s v="Corporate"/>
    <s v="United States"/>
    <s v="Los Angeles"/>
    <s v="California"/>
    <n v="90045"/>
    <s v="West"/>
    <x v="1127"/>
    <s v="Office Supplies"/>
    <s v="Paper"/>
    <x v="1115"/>
    <x v="2854"/>
    <n v="5"/>
    <n v="0"/>
    <n v="100.4255"/>
  </r>
  <r>
    <n v="3713"/>
    <s v="CA-2017-166198"/>
    <x v="81"/>
    <d v="2017-04-24T00:00:00"/>
    <s v="First Class"/>
    <x v="527"/>
    <x v="527"/>
    <s v="Consumer"/>
    <s v="United States"/>
    <s v="Seattle"/>
    <s v="Washington"/>
    <n v="98103"/>
    <s v="West"/>
    <x v="1575"/>
    <s v="Technology"/>
    <s v="Accessories"/>
    <x v="1566"/>
    <x v="1034"/>
    <n v="1"/>
    <n v="0"/>
    <n v="3.4620000000000002"/>
  </r>
  <r>
    <n v="3714"/>
    <s v="CA-2017-166198"/>
    <x v="81"/>
    <d v="2017-04-24T00:00:00"/>
    <s v="First Class"/>
    <x v="527"/>
    <x v="527"/>
    <s v="Consumer"/>
    <s v="United States"/>
    <s v="Seattle"/>
    <s v="Washington"/>
    <n v="98103"/>
    <s v="West"/>
    <x v="797"/>
    <s v="Furniture"/>
    <s v="Furnishings"/>
    <x v="795"/>
    <x v="2855"/>
    <n v="3"/>
    <n v="0"/>
    <n v="34.146000000000001"/>
  </r>
  <r>
    <n v="3715"/>
    <s v="CA-2014-135608"/>
    <x v="589"/>
    <d v="2014-12-10T00:00:00"/>
    <s v="Second Class"/>
    <x v="600"/>
    <x v="600"/>
    <s v="Consumer"/>
    <s v="United States"/>
    <s v="Olympia"/>
    <s v="Washington"/>
    <n v="98502"/>
    <s v="West"/>
    <x v="600"/>
    <s v="Office Supplies"/>
    <s v="Paper"/>
    <x v="600"/>
    <x v="1816"/>
    <n v="2"/>
    <n v="0"/>
    <n v="21.012799999999999"/>
  </r>
  <r>
    <n v="3716"/>
    <s v="CA-2014-135608"/>
    <x v="589"/>
    <d v="2014-12-10T00:00:00"/>
    <s v="Second Class"/>
    <x v="600"/>
    <x v="600"/>
    <s v="Consumer"/>
    <s v="United States"/>
    <s v="Olympia"/>
    <s v="Washington"/>
    <n v="98502"/>
    <s v="West"/>
    <x v="291"/>
    <s v="Furniture"/>
    <s v="Chairs"/>
    <x v="291"/>
    <x v="884"/>
    <n v="5"/>
    <n v="0.2"/>
    <n v="45.293999999999997"/>
  </r>
  <r>
    <n v="3717"/>
    <s v="CA-2017-144568"/>
    <x v="148"/>
    <d v="2017-06-02T00:00:00"/>
    <s v="Standard Class"/>
    <x v="270"/>
    <x v="270"/>
    <s v="Home Office"/>
    <s v="United States"/>
    <s v="Omaha"/>
    <s v="Nebraska"/>
    <n v="68104"/>
    <s v="Central"/>
    <x v="1217"/>
    <s v="Office Supplies"/>
    <s v="Fasteners"/>
    <x v="1201"/>
    <x v="2856"/>
    <n v="5"/>
    <n v="0"/>
    <n v="1.1775"/>
  </r>
  <r>
    <n v="3718"/>
    <s v="CA-2016-142370"/>
    <x v="251"/>
    <d v="2016-09-23T00:00:00"/>
    <s v="Standard Class"/>
    <x v="236"/>
    <x v="236"/>
    <s v="Consumer"/>
    <s v="United States"/>
    <s v="Columbus"/>
    <s v="Georgia"/>
    <n v="31907"/>
    <s v="South"/>
    <x v="1576"/>
    <s v="Office Supplies"/>
    <s v="Supplies"/>
    <x v="1567"/>
    <x v="1310"/>
    <n v="2"/>
    <n v="0"/>
    <n v="0.1512"/>
  </r>
  <r>
    <n v="3719"/>
    <s v="CA-2016-142370"/>
    <x v="251"/>
    <d v="2016-09-23T00:00:00"/>
    <s v="Standard Class"/>
    <x v="236"/>
    <x v="236"/>
    <s v="Consumer"/>
    <s v="United States"/>
    <s v="Columbus"/>
    <s v="Georgia"/>
    <n v="31907"/>
    <s v="South"/>
    <x v="1135"/>
    <s v="Technology"/>
    <s v="Accessories"/>
    <x v="1123"/>
    <x v="2857"/>
    <n v="5"/>
    <n v="0"/>
    <n v="107.4785"/>
  </r>
  <r>
    <n v="3720"/>
    <s v="CA-2016-105900"/>
    <x v="42"/>
    <d v="2016-09-23T00:00:00"/>
    <s v="Standard Class"/>
    <x v="29"/>
    <x v="29"/>
    <s v="Corporate"/>
    <s v="United States"/>
    <s v="Columbus"/>
    <s v="Indiana"/>
    <n v="47201"/>
    <s v="Central"/>
    <x v="158"/>
    <s v="Office Supplies"/>
    <s v="Art"/>
    <x v="159"/>
    <x v="653"/>
    <n v="5"/>
    <n v="0"/>
    <n v="12.358000000000001"/>
  </r>
  <r>
    <n v="3721"/>
    <s v="CA-2016-151155"/>
    <x v="887"/>
    <d v="2016-12-24T00:00:00"/>
    <s v="Standard Class"/>
    <x v="437"/>
    <x v="437"/>
    <s v="Home Office"/>
    <s v="United States"/>
    <s v="Jackson"/>
    <s v="Mississippi"/>
    <n v="39212"/>
    <s v="South"/>
    <x v="283"/>
    <s v="Furniture"/>
    <s v="Furnishings"/>
    <x v="283"/>
    <x v="2858"/>
    <n v="4"/>
    <n v="0"/>
    <n v="7.3788"/>
  </r>
  <r>
    <n v="3722"/>
    <s v="CA-2016-151155"/>
    <x v="887"/>
    <d v="2016-12-24T00:00:00"/>
    <s v="Standard Class"/>
    <x v="437"/>
    <x v="437"/>
    <s v="Home Office"/>
    <s v="United States"/>
    <s v="Jackson"/>
    <s v="Mississippi"/>
    <n v="39212"/>
    <s v="South"/>
    <x v="8"/>
    <s v="Office Supplies"/>
    <s v="Binders"/>
    <x v="8"/>
    <x v="735"/>
    <n v="2"/>
    <n v="0"/>
    <n v="6.9390000000000001"/>
  </r>
  <r>
    <n v="3723"/>
    <s v="CA-2017-144036"/>
    <x v="903"/>
    <d v="2017-11-26T00:00:00"/>
    <s v="Standard Class"/>
    <x v="383"/>
    <x v="383"/>
    <s v="Consumer"/>
    <s v="United States"/>
    <s v="Houston"/>
    <s v="Texas"/>
    <n v="77070"/>
    <s v="Central"/>
    <x v="311"/>
    <s v="Office Supplies"/>
    <s v="Art"/>
    <x v="311"/>
    <x v="2859"/>
    <n v="8"/>
    <n v="0.2"/>
    <n v="2.2320000000000002"/>
  </r>
  <r>
    <n v="3724"/>
    <s v="US-2014-169789"/>
    <x v="125"/>
    <d v="2015-01-04T00:00:00"/>
    <s v="Standard Class"/>
    <x v="716"/>
    <x v="716"/>
    <s v="Corporate"/>
    <s v="United States"/>
    <s v="Phoenix"/>
    <s v="Arizona"/>
    <n v="85023"/>
    <s v="West"/>
    <x v="1498"/>
    <s v="Office Supplies"/>
    <s v="Binders"/>
    <x v="1486"/>
    <x v="2860"/>
    <n v="5"/>
    <n v="0.7"/>
    <n v="-459.98750000000001"/>
  </r>
  <r>
    <n v="3725"/>
    <s v="CA-2017-127264"/>
    <x v="355"/>
    <d v="2017-04-05T00:00:00"/>
    <s v="First Class"/>
    <x v="193"/>
    <x v="193"/>
    <s v="Consumer"/>
    <s v="United States"/>
    <s v="Chicago"/>
    <s v="Illinois"/>
    <n v="60653"/>
    <s v="Central"/>
    <x v="425"/>
    <s v="Office Supplies"/>
    <s v="Art"/>
    <x v="425"/>
    <x v="2559"/>
    <n v="3"/>
    <n v="0.2"/>
    <n v="2.2050000000000001"/>
  </r>
  <r>
    <n v="3726"/>
    <s v="CA-2016-151512"/>
    <x v="482"/>
    <d v="2017-01-02T00:00:00"/>
    <s v="Standard Class"/>
    <x v="64"/>
    <x v="64"/>
    <s v="Corporate"/>
    <s v="United States"/>
    <s v="Denver"/>
    <s v="Colorado"/>
    <n v="80219"/>
    <s v="West"/>
    <x v="1267"/>
    <s v="Office Supplies"/>
    <s v="Appliances"/>
    <x v="1251"/>
    <x v="690"/>
    <n v="2"/>
    <n v="0.2"/>
    <n v="3.51"/>
  </r>
  <r>
    <n v="3727"/>
    <s v="CA-2016-165169"/>
    <x v="410"/>
    <d v="2016-06-11T00:00:00"/>
    <s v="Standard Class"/>
    <x v="538"/>
    <x v="538"/>
    <s v="Consumer"/>
    <s v="United States"/>
    <s v="Newark"/>
    <s v="Delaware"/>
    <n v="19711"/>
    <s v="East"/>
    <x v="734"/>
    <s v="Office Supplies"/>
    <s v="Storage"/>
    <x v="733"/>
    <x v="2861"/>
    <n v="2"/>
    <n v="0"/>
    <n v="93.698800000000006"/>
  </r>
  <r>
    <n v="3728"/>
    <s v="CA-2016-165169"/>
    <x v="410"/>
    <d v="2016-06-11T00:00:00"/>
    <s v="Standard Class"/>
    <x v="538"/>
    <x v="538"/>
    <s v="Consumer"/>
    <s v="United States"/>
    <s v="Newark"/>
    <s v="Delaware"/>
    <n v="19711"/>
    <s v="East"/>
    <x v="311"/>
    <s v="Office Supplies"/>
    <s v="Art"/>
    <x v="311"/>
    <x v="946"/>
    <n v="2"/>
    <n v="0"/>
    <n v="2.79"/>
  </r>
  <r>
    <n v="3729"/>
    <s v="CA-2016-165169"/>
    <x v="410"/>
    <d v="2016-06-11T00:00:00"/>
    <s v="Standard Class"/>
    <x v="538"/>
    <x v="538"/>
    <s v="Consumer"/>
    <s v="United States"/>
    <s v="Newark"/>
    <s v="Delaware"/>
    <n v="19711"/>
    <s v="East"/>
    <x v="1508"/>
    <s v="Office Supplies"/>
    <s v="Labels"/>
    <x v="1495"/>
    <x v="1801"/>
    <n v="3"/>
    <n v="0"/>
    <n v="6.8723999999999998"/>
  </r>
  <r>
    <n v="3730"/>
    <s v="CA-2015-109575"/>
    <x v="227"/>
    <d v="2015-09-23T00:00:00"/>
    <s v="Standard Class"/>
    <x v="175"/>
    <x v="175"/>
    <s v="Corporate"/>
    <s v="United States"/>
    <s v="Clinton"/>
    <s v="Maryland"/>
    <n v="20735"/>
    <s v="East"/>
    <x v="1018"/>
    <s v="Office Supplies"/>
    <s v="Storage"/>
    <x v="1009"/>
    <x v="108"/>
    <n v="2"/>
    <n v="0"/>
    <n v="7.9724000000000004"/>
  </r>
  <r>
    <n v="3731"/>
    <s v="CA-2015-109575"/>
    <x v="227"/>
    <d v="2015-09-23T00:00:00"/>
    <s v="Standard Class"/>
    <x v="175"/>
    <x v="175"/>
    <s v="Corporate"/>
    <s v="United States"/>
    <s v="Clinton"/>
    <s v="Maryland"/>
    <n v="20735"/>
    <s v="East"/>
    <x v="72"/>
    <s v="Office Supplies"/>
    <s v="Storage"/>
    <x v="72"/>
    <x v="2862"/>
    <n v="7"/>
    <n v="0"/>
    <n v="0"/>
  </r>
  <r>
    <n v="3732"/>
    <s v="CA-2015-109575"/>
    <x v="227"/>
    <d v="2015-09-23T00:00:00"/>
    <s v="Standard Class"/>
    <x v="175"/>
    <x v="175"/>
    <s v="Corporate"/>
    <s v="United States"/>
    <s v="Clinton"/>
    <s v="Maryland"/>
    <n v="20735"/>
    <s v="East"/>
    <x v="1577"/>
    <s v="Technology"/>
    <s v="Phones"/>
    <x v="1568"/>
    <x v="2863"/>
    <n v="1"/>
    <n v="0"/>
    <n v="129.9974"/>
  </r>
  <r>
    <n v="3733"/>
    <s v="CA-2015-109575"/>
    <x v="227"/>
    <d v="2015-09-23T00:00:00"/>
    <s v="Standard Class"/>
    <x v="175"/>
    <x v="175"/>
    <s v="Corporate"/>
    <s v="United States"/>
    <s v="Clinton"/>
    <s v="Maryland"/>
    <n v="20735"/>
    <s v="East"/>
    <x v="1149"/>
    <s v="Technology"/>
    <s v="Phones"/>
    <x v="1137"/>
    <x v="2864"/>
    <n v="7"/>
    <n v="0"/>
    <n v="327.58179999999999"/>
  </r>
  <r>
    <n v="3734"/>
    <s v="CA-2015-109575"/>
    <x v="227"/>
    <d v="2015-09-23T00:00:00"/>
    <s v="Standard Class"/>
    <x v="175"/>
    <x v="175"/>
    <s v="Corporate"/>
    <s v="United States"/>
    <s v="Clinton"/>
    <s v="Maryland"/>
    <n v="20735"/>
    <s v="East"/>
    <x v="1526"/>
    <s v="Office Supplies"/>
    <s v="Binders"/>
    <x v="1513"/>
    <x v="2865"/>
    <n v="4"/>
    <n v="0"/>
    <n v="31.889199999999999"/>
  </r>
  <r>
    <n v="3735"/>
    <s v="CA-2017-168193"/>
    <x v="904"/>
    <d v="2017-03-11T00:00:00"/>
    <s v="Second Class"/>
    <x v="717"/>
    <x v="717"/>
    <s v="Consumer"/>
    <s v="United States"/>
    <s v="New York City"/>
    <s v="New York"/>
    <n v="10011"/>
    <s v="East"/>
    <x v="145"/>
    <s v="Office Supplies"/>
    <s v="Paper"/>
    <x v="146"/>
    <x v="970"/>
    <n v="1"/>
    <n v="0"/>
    <n v="12.1348"/>
  </r>
  <r>
    <n v="3736"/>
    <s v="CA-2017-168193"/>
    <x v="904"/>
    <d v="2017-03-11T00:00:00"/>
    <s v="Second Class"/>
    <x v="717"/>
    <x v="717"/>
    <s v="Consumer"/>
    <s v="United States"/>
    <s v="New York City"/>
    <s v="New York"/>
    <n v="10011"/>
    <s v="East"/>
    <x v="928"/>
    <s v="Furniture"/>
    <s v="Furnishings"/>
    <x v="921"/>
    <x v="2866"/>
    <n v="3"/>
    <n v="0"/>
    <n v="16.553100000000001"/>
  </r>
  <r>
    <n v="3737"/>
    <s v="CA-2016-115476"/>
    <x v="716"/>
    <d v="2016-03-17T00:00:00"/>
    <s v="Same Day"/>
    <x v="718"/>
    <x v="718"/>
    <s v="Consumer"/>
    <s v="United States"/>
    <s v="Newark"/>
    <s v="Delaware"/>
    <n v="19711"/>
    <s v="East"/>
    <x v="1417"/>
    <s v="Technology"/>
    <s v="Phones"/>
    <x v="1405"/>
    <x v="2214"/>
    <n v="2"/>
    <n v="0"/>
    <n v="62.3904"/>
  </r>
  <r>
    <n v="3738"/>
    <s v="CA-2016-115476"/>
    <x v="716"/>
    <d v="2016-03-17T00:00:00"/>
    <s v="Same Day"/>
    <x v="718"/>
    <x v="718"/>
    <s v="Consumer"/>
    <s v="United States"/>
    <s v="Newark"/>
    <s v="Delaware"/>
    <n v="19711"/>
    <s v="East"/>
    <x v="1526"/>
    <s v="Office Supplies"/>
    <s v="Binders"/>
    <x v="1513"/>
    <x v="2867"/>
    <n v="2"/>
    <n v="0"/>
    <n v="15.944599999999999"/>
  </r>
  <r>
    <n v="3739"/>
    <s v="CA-2016-133340"/>
    <x v="10"/>
    <d v="2016-12-13T00:00:00"/>
    <s v="Standard Class"/>
    <x v="109"/>
    <x v="109"/>
    <s v="Consumer"/>
    <s v="United States"/>
    <s v="Jackson"/>
    <s v="Michigan"/>
    <n v="49201"/>
    <s v="Central"/>
    <x v="47"/>
    <s v="Technology"/>
    <s v="Phones"/>
    <x v="47"/>
    <x v="2868"/>
    <n v="1"/>
    <n v="0"/>
    <n v="3.052"/>
  </r>
  <r>
    <n v="3740"/>
    <s v="CA-2016-133340"/>
    <x v="10"/>
    <d v="2016-12-13T00:00:00"/>
    <s v="Standard Class"/>
    <x v="109"/>
    <x v="109"/>
    <s v="Consumer"/>
    <s v="United States"/>
    <s v="Jackson"/>
    <s v="Michigan"/>
    <n v="49201"/>
    <s v="Central"/>
    <x v="1016"/>
    <s v="Technology"/>
    <s v="Accessories"/>
    <x v="1007"/>
    <x v="2759"/>
    <n v="2"/>
    <n v="0"/>
    <n v="25.191600000000001"/>
  </r>
  <r>
    <n v="3741"/>
    <s v="CA-2016-133340"/>
    <x v="10"/>
    <d v="2016-12-13T00:00:00"/>
    <s v="Standard Class"/>
    <x v="109"/>
    <x v="109"/>
    <s v="Consumer"/>
    <s v="United States"/>
    <s v="Jackson"/>
    <s v="Michigan"/>
    <n v="49201"/>
    <s v="Central"/>
    <x v="14"/>
    <s v="Office Supplies"/>
    <s v="Appliances"/>
    <x v="14"/>
    <x v="2869"/>
    <n v="1"/>
    <n v="0.1"/>
    <n v="23.395399999999999"/>
  </r>
  <r>
    <n v="3742"/>
    <s v="CA-2016-137848"/>
    <x v="804"/>
    <d v="2016-01-21T00:00:00"/>
    <s v="Standard Class"/>
    <x v="576"/>
    <x v="576"/>
    <s v="Consumer"/>
    <s v="United States"/>
    <s v="New York City"/>
    <s v="New York"/>
    <n v="10011"/>
    <s v="East"/>
    <x v="318"/>
    <s v="Office Supplies"/>
    <s v="Envelopes"/>
    <x v="318"/>
    <x v="1045"/>
    <n v="4"/>
    <n v="0"/>
    <n v="7.5991999999999997"/>
  </r>
  <r>
    <n v="3743"/>
    <s v="CA-2016-137848"/>
    <x v="804"/>
    <d v="2016-01-21T00:00:00"/>
    <s v="Standard Class"/>
    <x v="576"/>
    <x v="576"/>
    <s v="Consumer"/>
    <s v="United States"/>
    <s v="New York City"/>
    <s v="New York"/>
    <n v="10011"/>
    <s v="East"/>
    <x v="1283"/>
    <s v="Office Supplies"/>
    <s v="Paper"/>
    <x v="1268"/>
    <x v="1817"/>
    <n v="9"/>
    <n v="0"/>
    <n v="28.857600000000001"/>
  </r>
  <r>
    <n v="3744"/>
    <s v="CA-2016-137848"/>
    <x v="804"/>
    <d v="2016-01-21T00:00:00"/>
    <s v="Standard Class"/>
    <x v="576"/>
    <x v="576"/>
    <s v="Consumer"/>
    <s v="United States"/>
    <s v="New York City"/>
    <s v="New York"/>
    <n v="10011"/>
    <s v="East"/>
    <x v="340"/>
    <s v="Office Supplies"/>
    <s v="Binders"/>
    <x v="340"/>
    <x v="361"/>
    <n v="3"/>
    <n v="0.2"/>
    <n v="17.337599999999998"/>
  </r>
  <r>
    <n v="3745"/>
    <s v="CA-2014-113047"/>
    <x v="745"/>
    <d v="2014-10-24T00:00:00"/>
    <s v="Same Day"/>
    <x v="275"/>
    <x v="275"/>
    <s v="Consumer"/>
    <s v="United States"/>
    <s v="Rock Hill"/>
    <s v="South Carolina"/>
    <n v="29730"/>
    <s v="South"/>
    <x v="1432"/>
    <s v="Office Supplies"/>
    <s v="Fasteners"/>
    <x v="1420"/>
    <x v="2870"/>
    <n v="3"/>
    <n v="0"/>
    <n v="3.7919999999999998"/>
  </r>
  <r>
    <n v="3746"/>
    <s v="CA-2016-149979"/>
    <x v="713"/>
    <d v="2016-09-28T00:00:00"/>
    <s v="Second Class"/>
    <x v="154"/>
    <x v="154"/>
    <s v="Consumer"/>
    <s v="United States"/>
    <s v="Columbus"/>
    <s v="Georgia"/>
    <n v="31907"/>
    <s v="South"/>
    <x v="392"/>
    <s v="Office Supplies"/>
    <s v="Storage"/>
    <x v="393"/>
    <x v="2871"/>
    <n v="5"/>
    <n v="0"/>
    <n v="34.292499999999997"/>
  </r>
  <r>
    <n v="3747"/>
    <s v="CA-2016-149979"/>
    <x v="713"/>
    <d v="2016-09-28T00:00:00"/>
    <s v="Second Class"/>
    <x v="154"/>
    <x v="154"/>
    <s v="Consumer"/>
    <s v="United States"/>
    <s v="Columbus"/>
    <s v="Georgia"/>
    <n v="31907"/>
    <s v="South"/>
    <x v="1265"/>
    <s v="Furniture"/>
    <s v="Chairs"/>
    <x v="1249"/>
    <x v="2363"/>
    <n v="3"/>
    <n v="0"/>
    <n v="81.173400000000001"/>
  </r>
  <r>
    <n v="3748"/>
    <s v="CA-2017-161956"/>
    <x v="151"/>
    <d v="2017-08-29T00:00:00"/>
    <s v="Second Class"/>
    <x v="112"/>
    <x v="112"/>
    <s v="Corporate"/>
    <s v="United States"/>
    <s v="Inglewood"/>
    <s v="California"/>
    <n v="90301"/>
    <s v="West"/>
    <x v="1071"/>
    <s v="Furniture"/>
    <s v="Furnishings"/>
    <x v="1060"/>
    <x v="1403"/>
    <n v="2"/>
    <n v="0"/>
    <n v="99.23"/>
  </r>
  <r>
    <n v="3749"/>
    <s v="CA-2017-161956"/>
    <x v="151"/>
    <d v="2017-08-29T00:00:00"/>
    <s v="Second Class"/>
    <x v="112"/>
    <x v="112"/>
    <s v="Corporate"/>
    <s v="United States"/>
    <s v="Inglewood"/>
    <s v="California"/>
    <n v="90301"/>
    <s v="West"/>
    <x v="1429"/>
    <s v="Office Supplies"/>
    <s v="Appliances"/>
    <x v="1417"/>
    <x v="2872"/>
    <n v="4"/>
    <n v="0"/>
    <n v="96.575999999999993"/>
  </r>
  <r>
    <n v="3750"/>
    <s v="CA-2017-161956"/>
    <x v="151"/>
    <d v="2017-08-29T00:00:00"/>
    <s v="Second Class"/>
    <x v="112"/>
    <x v="112"/>
    <s v="Corporate"/>
    <s v="United States"/>
    <s v="Inglewood"/>
    <s v="California"/>
    <n v="90301"/>
    <s v="West"/>
    <x v="1572"/>
    <s v="Technology"/>
    <s v="Copiers"/>
    <x v="1563"/>
    <x v="2873"/>
    <n v="2"/>
    <n v="0.2"/>
    <n v="329.99400000000003"/>
  </r>
  <r>
    <n v="3751"/>
    <s v="CA-2017-161956"/>
    <x v="151"/>
    <d v="2017-08-29T00:00:00"/>
    <s v="Second Class"/>
    <x v="112"/>
    <x v="112"/>
    <s v="Corporate"/>
    <s v="United States"/>
    <s v="Inglewood"/>
    <s v="California"/>
    <n v="90301"/>
    <s v="West"/>
    <x v="675"/>
    <s v="Office Supplies"/>
    <s v="Supplies"/>
    <x v="675"/>
    <x v="158"/>
    <n v="5"/>
    <n v="0"/>
    <n v="8.2360000000000007"/>
  </r>
  <r>
    <n v="3752"/>
    <s v="CA-2017-161956"/>
    <x v="151"/>
    <d v="2017-08-29T00:00:00"/>
    <s v="Second Class"/>
    <x v="112"/>
    <x v="112"/>
    <s v="Corporate"/>
    <s v="United States"/>
    <s v="Inglewood"/>
    <s v="California"/>
    <n v="90301"/>
    <s v="West"/>
    <x v="370"/>
    <s v="Furniture"/>
    <s v="Chairs"/>
    <x v="371"/>
    <x v="2145"/>
    <n v="3"/>
    <n v="0.2"/>
    <n v="23.027999999999999"/>
  </r>
  <r>
    <n v="3753"/>
    <s v="CA-2017-161956"/>
    <x v="151"/>
    <d v="2017-08-29T00:00:00"/>
    <s v="Second Class"/>
    <x v="112"/>
    <x v="112"/>
    <s v="Corporate"/>
    <s v="United States"/>
    <s v="Inglewood"/>
    <s v="California"/>
    <n v="90301"/>
    <s v="West"/>
    <x v="968"/>
    <s v="Office Supplies"/>
    <s v="Paper"/>
    <x v="961"/>
    <x v="2207"/>
    <n v="3"/>
    <n v="0"/>
    <n v="56.977200000000003"/>
  </r>
  <r>
    <n v="3754"/>
    <s v="CA-2017-161956"/>
    <x v="151"/>
    <d v="2017-08-29T00:00:00"/>
    <s v="Second Class"/>
    <x v="112"/>
    <x v="112"/>
    <s v="Corporate"/>
    <s v="United States"/>
    <s v="Inglewood"/>
    <s v="California"/>
    <n v="90301"/>
    <s v="West"/>
    <x v="115"/>
    <s v="Office Supplies"/>
    <s v="Binders"/>
    <x v="115"/>
    <x v="841"/>
    <n v="2"/>
    <n v="0.2"/>
    <n v="294.54880000000003"/>
  </r>
  <r>
    <n v="3755"/>
    <s v="CA-2017-161956"/>
    <x v="151"/>
    <d v="2017-08-29T00:00:00"/>
    <s v="Second Class"/>
    <x v="112"/>
    <x v="112"/>
    <s v="Corporate"/>
    <s v="United States"/>
    <s v="Inglewood"/>
    <s v="California"/>
    <n v="90301"/>
    <s v="West"/>
    <x v="1043"/>
    <s v="Office Supplies"/>
    <s v="Storage"/>
    <x v="1032"/>
    <x v="1367"/>
    <n v="5"/>
    <n v="0"/>
    <n v="17.745000000000001"/>
  </r>
  <r>
    <n v="3756"/>
    <s v="CA-2016-116799"/>
    <x v="840"/>
    <d v="2016-03-06T00:00:00"/>
    <s v="First Class"/>
    <x v="684"/>
    <x v="684"/>
    <s v="Corporate"/>
    <s v="United States"/>
    <s v="Odessa"/>
    <s v="Texas"/>
    <n v="79762"/>
    <s v="Central"/>
    <x v="827"/>
    <s v="Office Supplies"/>
    <s v="Paper"/>
    <x v="823"/>
    <x v="2874"/>
    <n v="7"/>
    <n v="0.2"/>
    <n v="15.5092"/>
  </r>
  <r>
    <n v="3757"/>
    <s v="CA-2016-116799"/>
    <x v="840"/>
    <d v="2016-03-06T00:00:00"/>
    <s v="First Class"/>
    <x v="684"/>
    <x v="684"/>
    <s v="Corporate"/>
    <s v="United States"/>
    <s v="Odessa"/>
    <s v="Texas"/>
    <n v="79762"/>
    <s v="Central"/>
    <x v="1578"/>
    <s v="Furniture"/>
    <s v="Chairs"/>
    <x v="1569"/>
    <x v="2875"/>
    <n v="5"/>
    <n v="0.3"/>
    <n v="-56.343000000000004"/>
  </r>
  <r>
    <n v="3758"/>
    <s v="CA-2016-111283"/>
    <x v="905"/>
    <d v="2016-03-04T00:00:00"/>
    <s v="Standard Class"/>
    <x v="48"/>
    <x v="48"/>
    <s v="Consumer"/>
    <s v="United States"/>
    <s v="Newark"/>
    <s v="Ohio"/>
    <n v="43055"/>
    <s v="East"/>
    <x v="1500"/>
    <s v="Office Supplies"/>
    <s v="Art"/>
    <x v="1488"/>
    <x v="2876"/>
    <n v="7"/>
    <n v="0.2"/>
    <n v="8.3328000000000007"/>
  </r>
  <r>
    <n v="3759"/>
    <s v="CA-2015-167745"/>
    <x v="227"/>
    <d v="2015-09-23T00:00:00"/>
    <s v="Standard Class"/>
    <x v="334"/>
    <x v="334"/>
    <s v="Corporate"/>
    <s v="United States"/>
    <s v="Los Angeles"/>
    <s v="California"/>
    <n v="90049"/>
    <s v="West"/>
    <x v="241"/>
    <s v="Office Supplies"/>
    <s v="Art"/>
    <x v="242"/>
    <x v="2582"/>
    <n v="2"/>
    <n v="0"/>
    <n v="5.4896000000000003"/>
  </r>
  <r>
    <n v="3760"/>
    <s v="CA-2015-167745"/>
    <x v="227"/>
    <d v="2015-09-23T00:00:00"/>
    <s v="Standard Class"/>
    <x v="334"/>
    <x v="334"/>
    <s v="Corporate"/>
    <s v="United States"/>
    <s v="Los Angeles"/>
    <s v="California"/>
    <n v="90049"/>
    <s v="West"/>
    <x v="1566"/>
    <s v="Office Supplies"/>
    <s v="Supplies"/>
    <x v="1557"/>
    <x v="2877"/>
    <n v="2"/>
    <n v="0"/>
    <n v="5.07"/>
  </r>
  <r>
    <n v="3761"/>
    <s v="CA-2015-167745"/>
    <x v="227"/>
    <d v="2015-09-23T00:00:00"/>
    <s v="Standard Class"/>
    <x v="334"/>
    <x v="334"/>
    <s v="Corporate"/>
    <s v="United States"/>
    <s v="Los Angeles"/>
    <s v="California"/>
    <n v="90049"/>
    <s v="West"/>
    <x v="1122"/>
    <s v="Furniture"/>
    <s v="Furnishings"/>
    <x v="1110"/>
    <x v="2878"/>
    <n v="2"/>
    <n v="0"/>
    <n v="10.247999999999999"/>
  </r>
  <r>
    <n v="3762"/>
    <s v="CA-2017-104577"/>
    <x v="605"/>
    <d v="2017-05-17T00:00:00"/>
    <s v="Standard Class"/>
    <x v="237"/>
    <x v="237"/>
    <s v="Consumer"/>
    <s v="United States"/>
    <s v="Everett"/>
    <s v="Massachusetts"/>
    <n v="2149"/>
    <s v="East"/>
    <x v="161"/>
    <s v="Office Supplies"/>
    <s v="Paper"/>
    <x v="1295"/>
    <x v="2879"/>
    <n v="5"/>
    <n v="0"/>
    <n v="42.048000000000002"/>
  </r>
  <r>
    <n v="3763"/>
    <s v="CA-2016-156251"/>
    <x v="572"/>
    <d v="2016-08-18T00:00:00"/>
    <s v="Second Class"/>
    <x v="378"/>
    <x v="378"/>
    <s v="Corporate"/>
    <s v="United States"/>
    <s v="West Allis"/>
    <s v="Wisconsin"/>
    <n v="53214"/>
    <s v="Central"/>
    <x v="430"/>
    <s v="Furniture"/>
    <s v="Bookcases"/>
    <x v="430"/>
    <x v="1776"/>
    <n v="2"/>
    <n v="0"/>
    <n v="24.196000000000002"/>
  </r>
  <r>
    <n v="3764"/>
    <s v="CA-2016-156251"/>
    <x v="572"/>
    <d v="2016-08-18T00:00:00"/>
    <s v="Second Class"/>
    <x v="378"/>
    <x v="378"/>
    <s v="Corporate"/>
    <s v="United States"/>
    <s v="West Allis"/>
    <s v="Wisconsin"/>
    <n v="53214"/>
    <s v="Central"/>
    <x v="798"/>
    <s v="Office Supplies"/>
    <s v="Binders"/>
    <x v="796"/>
    <x v="2880"/>
    <n v="3"/>
    <n v="0"/>
    <n v="4.1748000000000003"/>
  </r>
  <r>
    <n v="3765"/>
    <s v="CA-2017-125878"/>
    <x v="906"/>
    <d v="2017-03-02T00:00:00"/>
    <s v="Standard Class"/>
    <x v="659"/>
    <x v="659"/>
    <s v="Consumer"/>
    <s v="United States"/>
    <s v="Chicago"/>
    <s v="Illinois"/>
    <n v="60623"/>
    <s v="Central"/>
    <x v="98"/>
    <s v="Office Supplies"/>
    <s v="Binders"/>
    <x v="98"/>
    <x v="99"/>
    <n v="3"/>
    <n v="0.8"/>
    <n v="-3.0396000000000001"/>
  </r>
  <r>
    <n v="3766"/>
    <s v="CA-2016-163153"/>
    <x v="844"/>
    <d v="2016-03-25T00:00:00"/>
    <s v="Standard Class"/>
    <x v="678"/>
    <x v="678"/>
    <s v="Corporate"/>
    <s v="United States"/>
    <s v="Houston"/>
    <s v="Texas"/>
    <n v="77036"/>
    <s v="Central"/>
    <x v="1169"/>
    <s v="Furniture"/>
    <s v="Tables"/>
    <x v="1156"/>
    <x v="2742"/>
    <n v="2"/>
    <n v="0.3"/>
    <n v="-1.4196"/>
  </r>
  <r>
    <n v="3767"/>
    <s v="CA-2016-163153"/>
    <x v="844"/>
    <d v="2016-03-25T00:00:00"/>
    <s v="Standard Class"/>
    <x v="678"/>
    <x v="678"/>
    <s v="Corporate"/>
    <s v="United States"/>
    <s v="Houston"/>
    <s v="Texas"/>
    <n v="77036"/>
    <s v="Central"/>
    <x v="59"/>
    <s v="Office Supplies"/>
    <s v="Art"/>
    <x v="59"/>
    <x v="2000"/>
    <n v="1"/>
    <n v="0.2"/>
    <n v="0.504"/>
  </r>
  <r>
    <n v="3768"/>
    <s v="CA-2015-103205"/>
    <x v="575"/>
    <d v="2015-12-10T00:00:00"/>
    <s v="Second Class"/>
    <x v="342"/>
    <x v="342"/>
    <s v="Home Office"/>
    <s v="United States"/>
    <s v="Houston"/>
    <s v="Texas"/>
    <n v="77036"/>
    <s v="Central"/>
    <x v="173"/>
    <s v="Technology"/>
    <s v="Phones"/>
    <x v="174"/>
    <x v="664"/>
    <n v="5"/>
    <n v="0.2"/>
    <n v="11.996"/>
  </r>
  <r>
    <n v="3769"/>
    <s v="CA-2014-153913"/>
    <x v="757"/>
    <d v="2014-12-20T00:00:00"/>
    <s v="Second Class"/>
    <x v="10"/>
    <x v="10"/>
    <s v="Corporate"/>
    <s v="United States"/>
    <s v="Hialeah"/>
    <s v="Florida"/>
    <n v="33012"/>
    <s v="South"/>
    <x v="1153"/>
    <s v="Furniture"/>
    <s v="Chairs"/>
    <x v="1141"/>
    <x v="2881"/>
    <n v="9"/>
    <n v="0.2"/>
    <n v="101.3832"/>
  </r>
  <r>
    <n v="3770"/>
    <s v="CA-2014-153913"/>
    <x v="757"/>
    <d v="2014-12-20T00:00:00"/>
    <s v="Second Class"/>
    <x v="10"/>
    <x v="10"/>
    <s v="Corporate"/>
    <s v="United States"/>
    <s v="Hialeah"/>
    <s v="Florida"/>
    <n v="33012"/>
    <s v="South"/>
    <x v="310"/>
    <s v="Office Supplies"/>
    <s v="Fasteners"/>
    <x v="310"/>
    <x v="2882"/>
    <n v="2"/>
    <n v="0.2"/>
    <n v="0.66959999999999997"/>
  </r>
  <r>
    <n v="3771"/>
    <s v="CA-2016-155530"/>
    <x v="907"/>
    <d v="2016-12-21T00:00:00"/>
    <s v="Standard Class"/>
    <x v="380"/>
    <x v="380"/>
    <s v="Consumer"/>
    <s v="United States"/>
    <s v="San Francisco"/>
    <s v="California"/>
    <n v="94122"/>
    <s v="West"/>
    <x v="489"/>
    <s v="Furniture"/>
    <s v="Tables"/>
    <x v="489"/>
    <x v="2883"/>
    <n v="6"/>
    <n v="0.2"/>
    <n v="-325.572"/>
  </r>
  <r>
    <n v="3772"/>
    <s v="US-2016-101196"/>
    <x v="536"/>
    <d v="2016-05-17T00:00:00"/>
    <s v="Standard Class"/>
    <x v="524"/>
    <x v="524"/>
    <s v="Corporate"/>
    <s v="United States"/>
    <s v="Philadelphia"/>
    <s v="Pennsylvania"/>
    <n v="19140"/>
    <s v="East"/>
    <x v="232"/>
    <s v="Office Supplies"/>
    <s v="Storage"/>
    <x v="233"/>
    <x v="249"/>
    <n v="2"/>
    <n v="0.2"/>
    <n v="-19.5624"/>
  </r>
  <r>
    <n v="3773"/>
    <s v="CA-2014-115357"/>
    <x v="908"/>
    <d v="2014-08-11T00:00:00"/>
    <s v="Second Class"/>
    <x v="288"/>
    <x v="288"/>
    <s v="Consumer"/>
    <s v="United States"/>
    <s v="Columbia"/>
    <s v="South Carolina"/>
    <n v="29203"/>
    <s v="South"/>
    <x v="917"/>
    <s v="Technology"/>
    <s v="Accessories"/>
    <x v="909"/>
    <x v="2884"/>
    <n v="3"/>
    <n v="0"/>
    <n v="22.647600000000001"/>
  </r>
  <r>
    <n v="3774"/>
    <s v="US-2014-102715"/>
    <x v="909"/>
    <d v="2014-04-13T00:00:00"/>
    <s v="Second Class"/>
    <x v="271"/>
    <x v="271"/>
    <s v="Consumer"/>
    <s v="United States"/>
    <s v="Miami"/>
    <s v="Florida"/>
    <n v="33180"/>
    <s v="South"/>
    <x v="1579"/>
    <s v="Office Supplies"/>
    <s v="Fasteners"/>
    <x v="1570"/>
    <x v="2721"/>
    <n v="3"/>
    <n v="0.2"/>
    <n v="2.3328000000000002"/>
  </r>
  <r>
    <n v="3775"/>
    <s v="US-2014-102715"/>
    <x v="909"/>
    <d v="2014-04-13T00:00:00"/>
    <s v="Second Class"/>
    <x v="271"/>
    <x v="271"/>
    <s v="Consumer"/>
    <s v="United States"/>
    <s v="Miami"/>
    <s v="Florida"/>
    <n v="33180"/>
    <s v="South"/>
    <x v="265"/>
    <s v="Technology"/>
    <s v="Accessories"/>
    <x v="265"/>
    <x v="2885"/>
    <n v="3"/>
    <n v="0.2"/>
    <n v="81.594899999999996"/>
  </r>
  <r>
    <n v="3776"/>
    <s v="US-2014-102715"/>
    <x v="909"/>
    <d v="2014-04-13T00:00:00"/>
    <s v="Second Class"/>
    <x v="271"/>
    <x v="271"/>
    <s v="Consumer"/>
    <s v="United States"/>
    <s v="Miami"/>
    <s v="Florida"/>
    <n v="33180"/>
    <s v="South"/>
    <x v="815"/>
    <s v="Office Supplies"/>
    <s v="Paper"/>
    <x v="811"/>
    <x v="559"/>
    <n v="2"/>
    <n v="0.2"/>
    <n v="3.6288"/>
  </r>
  <r>
    <n v="3777"/>
    <s v="US-2014-102715"/>
    <x v="909"/>
    <d v="2014-04-13T00:00:00"/>
    <s v="Second Class"/>
    <x v="271"/>
    <x v="271"/>
    <s v="Consumer"/>
    <s v="United States"/>
    <s v="Miami"/>
    <s v="Florida"/>
    <n v="33180"/>
    <s v="South"/>
    <x v="1580"/>
    <s v="Technology"/>
    <s v="Accessories"/>
    <x v="1571"/>
    <x v="2886"/>
    <n v="7"/>
    <n v="0.2"/>
    <n v="41.993000000000002"/>
  </r>
  <r>
    <n v="3778"/>
    <s v="CA-2015-107937"/>
    <x v="910"/>
    <d v="2015-05-08T00:00:00"/>
    <s v="Standard Class"/>
    <x v="674"/>
    <x v="674"/>
    <s v="Home Office"/>
    <s v="United States"/>
    <s v="Chula Vista"/>
    <s v="California"/>
    <n v="91911"/>
    <s v="West"/>
    <x v="1319"/>
    <s v="Furniture"/>
    <s v="Furnishings"/>
    <x v="1305"/>
    <x v="16"/>
    <n v="6"/>
    <n v="0"/>
    <n v="106.5408"/>
  </r>
  <r>
    <n v="3779"/>
    <s v="US-2017-148768"/>
    <x v="329"/>
    <d v="2017-12-02T00:00:00"/>
    <s v="Second Class"/>
    <x v="43"/>
    <x v="43"/>
    <s v="Home Office"/>
    <s v="United States"/>
    <s v="Miami"/>
    <s v="Florida"/>
    <n v="33180"/>
    <s v="South"/>
    <x v="993"/>
    <s v="Technology"/>
    <s v="Phones"/>
    <x v="985"/>
    <x v="973"/>
    <n v="3"/>
    <n v="0.2"/>
    <n v="8.9969999999999999"/>
  </r>
  <r>
    <n v="3780"/>
    <s v="CA-2017-118521"/>
    <x v="911"/>
    <d v="2017-02-20T00:00:00"/>
    <s v="Standard Class"/>
    <x v="166"/>
    <x v="166"/>
    <s v="Consumer"/>
    <s v="United States"/>
    <s v="New York City"/>
    <s v="New York"/>
    <n v="10035"/>
    <s v="East"/>
    <x v="423"/>
    <s v="Office Supplies"/>
    <s v="Paper"/>
    <x v="423"/>
    <x v="2428"/>
    <n v="2"/>
    <n v="0"/>
    <n v="18.211200000000002"/>
  </r>
  <r>
    <n v="3781"/>
    <s v="CA-2014-149643"/>
    <x v="912"/>
    <d v="2014-11-20T00:00:00"/>
    <s v="Standard Class"/>
    <x v="563"/>
    <x v="563"/>
    <s v="Home Office"/>
    <s v="United States"/>
    <s v="Manhattan"/>
    <s v="Kansas"/>
    <n v="66502"/>
    <s v="Central"/>
    <x v="1075"/>
    <s v="Technology"/>
    <s v="Phones"/>
    <x v="1065"/>
    <x v="2887"/>
    <n v="2"/>
    <n v="0"/>
    <n v="10.958399999999999"/>
  </r>
  <r>
    <n v="3782"/>
    <s v="CA-2015-135314"/>
    <x v="584"/>
    <d v="2015-07-14T00:00:00"/>
    <s v="Second Class"/>
    <x v="430"/>
    <x v="430"/>
    <s v="Consumer"/>
    <s v="United States"/>
    <s v="Philadelphia"/>
    <s v="Pennsylvania"/>
    <n v="19120"/>
    <s v="East"/>
    <x v="1334"/>
    <s v="Technology"/>
    <s v="Phones"/>
    <x v="1319"/>
    <x v="2888"/>
    <n v="3"/>
    <n v="0.4"/>
    <n v="40.497300000000003"/>
  </r>
  <r>
    <n v="3783"/>
    <s v="CA-2017-165204"/>
    <x v="38"/>
    <d v="2017-11-16T00:00:00"/>
    <s v="Second Class"/>
    <x v="438"/>
    <x v="438"/>
    <s v="Consumer"/>
    <s v="United States"/>
    <s v="Memphis"/>
    <s v="Tennessee"/>
    <n v="38109"/>
    <s v="South"/>
    <x v="1101"/>
    <s v="Office Supplies"/>
    <s v="Paper"/>
    <x v="1090"/>
    <x v="821"/>
    <n v="3"/>
    <n v="0.2"/>
    <n v="3.339"/>
  </r>
  <r>
    <n v="3784"/>
    <s v="CA-2017-165204"/>
    <x v="38"/>
    <d v="2017-11-16T00:00:00"/>
    <s v="Second Class"/>
    <x v="438"/>
    <x v="438"/>
    <s v="Consumer"/>
    <s v="United States"/>
    <s v="Memphis"/>
    <s v="Tennessee"/>
    <n v="38109"/>
    <s v="South"/>
    <x v="906"/>
    <s v="Office Supplies"/>
    <s v="Storage"/>
    <x v="898"/>
    <x v="2889"/>
    <n v="4"/>
    <n v="0.2"/>
    <n v="-63.005600000000001"/>
  </r>
  <r>
    <n v="3785"/>
    <s v="CA-2017-125752"/>
    <x v="689"/>
    <d v="2017-08-04T00:00:00"/>
    <s v="Standard Class"/>
    <x v="258"/>
    <x v="258"/>
    <s v="Home Office"/>
    <s v="United States"/>
    <s v="Fort Lauderdale"/>
    <s v="Florida"/>
    <n v="33311"/>
    <s v="South"/>
    <x v="1113"/>
    <s v="Technology"/>
    <s v="Accessories"/>
    <x v="1102"/>
    <x v="2890"/>
    <n v="2"/>
    <n v="0.2"/>
    <n v="8.2848000000000006"/>
  </r>
  <r>
    <n v="3786"/>
    <s v="CA-2017-112487"/>
    <x v="377"/>
    <d v="2017-12-30T00:00:00"/>
    <s v="Standard Class"/>
    <x v="426"/>
    <x v="426"/>
    <s v="Home Office"/>
    <s v="United States"/>
    <s v="Columbus"/>
    <s v="Ohio"/>
    <n v="43229"/>
    <s v="East"/>
    <x v="1581"/>
    <s v="Office Supplies"/>
    <s v="Binders"/>
    <x v="1572"/>
    <x v="2891"/>
    <n v="2"/>
    <n v="0.7"/>
    <n v="-2.61"/>
  </r>
  <r>
    <n v="3787"/>
    <s v="CA-2016-144218"/>
    <x v="731"/>
    <d v="2016-11-04T00:00:00"/>
    <s v="Standard Class"/>
    <x v="63"/>
    <x v="63"/>
    <s v="Corporate"/>
    <s v="United States"/>
    <s v="Los Angeles"/>
    <s v="California"/>
    <n v="90045"/>
    <s v="West"/>
    <x v="1449"/>
    <s v="Office Supplies"/>
    <s v="Storage"/>
    <x v="1436"/>
    <x v="2892"/>
    <n v="7"/>
    <n v="0"/>
    <n v="282.20920000000001"/>
  </r>
  <r>
    <n v="3788"/>
    <s v="CA-2016-169971"/>
    <x v="913"/>
    <d v="2016-09-09T00:00:00"/>
    <s v="Standard Class"/>
    <x v="582"/>
    <x v="582"/>
    <s v="Consumer"/>
    <s v="United States"/>
    <s v="Houston"/>
    <s v="Texas"/>
    <n v="77041"/>
    <s v="Central"/>
    <x v="282"/>
    <s v="Office Supplies"/>
    <s v="Art"/>
    <x v="282"/>
    <x v="2893"/>
    <n v="1"/>
    <n v="0.2"/>
    <n v="1.0268999999999999"/>
  </r>
  <r>
    <n v="3789"/>
    <s v="CA-2016-169971"/>
    <x v="913"/>
    <d v="2016-09-09T00:00:00"/>
    <s v="Standard Class"/>
    <x v="582"/>
    <x v="582"/>
    <s v="Consumer"/>
    <s v="United States"/>
    <s v="Houston"/>
    <s v="Texas"/>
    <n v="77041"/>
    <s v="Central"/>
    <x v="1062"/>
    <s v="Office Supplies"/>
    <s v="Art"/>
    <x v="1051"/>
    <x v="2894"/>
    <n v="3"/>
    <n v="0.2"/>
    <n v="7.0172999999999996"/>
  </r>
  <r>
    <n v="3790"/>
    <s v="US-2016-133508"/>
    <x v="764"/>
    <d v="2016-04-21T00:00:00"/>
    <s v="Standard Class"/>
    <x v="680"/>
    <x v="680"/>
    <s v="Home Office"/>
    <s v="United States"/>
    <s v="Omaha"/>
    <s v="Nebraska"/>
    <n v="68104"/>
    <s v="Central"/>
    <x v="195"/>
    <s v="Office Supplies"/>
    <s v="Fasteners"/>
    <x v="196"/>
    <x v="2895"/>
    <n v="5"/>
    <n v="0"/>
    <n v="9.0054999999999996"/>
  </r>
  <r>
    <n v="3791"/>
    <s v="CA-2014-107139"/>
    <x v="260"/>
    <d v="2014-07-11T00:00:00"/>
    <s v="Standard Class"/>
    <x v="503"/>
    <x v="503"/>
    <s v="Home Office"/>
    <s v="United States"/>
    <s v="Los Angeles"/>
    <s v="California"/>
    <n v="90004"/>
    <s v="West"/>
    <x v="443"/>
    <s v="Office Supplies"/>
    <s v="Binders"/>
    <x v="443"/>
    <x v="2131"/>
    <n v="6"/>
    <n v="0.2"/>
    <n v="67.86"/>
  </r>
  <r>
    <n v="3792"/>
    <s v="CA-2015-111325"/>
    <x v="914"/>
    <d v="2015-02-28T00:00:00"/>
    <s v="First Class"/>
    <x v="387"/>
    <x v="387"/>
    <s v="Corporate"/>
    <s v="United States"/>
    <s v="Altoona"/>
    <s v="Pennsylvania"/>
    <n v="16602"/>
    <s v="East"/>
    <x v="185"/>
    <s v="Office Supplies"/>
    <s v="Binders"/>
    <x v="186"/>
    <x v="2896"/>
    <n v="3"/>
    <n v="0.7"/>
    <n v="-3.3879000000000001"/>
  </r>
  <r>
    <n v="3793"/>
    <s v="CA-2015-111325"/>
    <x v="914"/>
    <d v="2015-02-28T00:00:00"/>
    <s v="First Class"/>
    <x v="387"/>
    <x v="387"/>
    <s v="Corporate"/>
    <s v="United States"/>
    <s v="Altoona"/>
    <s v="Pennsylvania"/>
    <n v="16602"/>
    <s v="East"/>
    <x v="1216"/>
    <s v="Office Supplies"/>
    <s v="Art"/>
    <x v="1200"/>
    <x v="2897"/>
    <n v="6"/>
    <n v="0.2"/>
    <n v="2.2044000000000001"/>
  </r>
  <r>
    <n v="3794"/>
    <s v="CA-2015-163762"/>
    <x v="154"/>
    <d v="2015-12-01T00:00:00"/>
    <s v="Standard Class"/>
    <x v="188"/>
    <x v="188"/>
    <s v="Consumer"/>
    <s v="United States"/>
    <s v="New York City"/>
    <s v="New York"/>
    <n v="10024"/>
    <s v="East"/>
    <x v="1068"/>
    <s v="Office Supplies"/>
    <s v="Art"/>
    <x v="1057"/>
    <x v="1400"/>
    <n v="3"/>
    <n v="0"/>
    <n v="12.511799999999999"/>
  </r>
  <r>
    <n v="3795"/>
    <s v="US-2014-117163"/>
    <x v="915"/>
    <d v="2014-02-02T00:00:00"/>
    <s v="Standard Class"/>
    <x v="719"/>
    <x v="719"/>
    <s v="Consumer"/>
    <s v="United States"/>
    <s v="San Diego"/>
    <s v="California"/>
    <n v="92037"/>
    <s v="West"/>
    <x v="1277"/>
    <s v="Office Supplies"/>
    <s v="Storage"/>
    <x v="1262"/>
    <x v="2898"/>
    <n v="1"/>
    <n v="0"/>
    <n v="14.307499999999999"/>
  </r>
  <r>
    <n v="3796"/>
    <s v="US-2014-117163"/>
    <x v="915"/>
    <d v="2014-02-02T00:00:00"/>
    <s v="Standard Class"/>
    <x v="719"/>
    <x v="719"/>
    <s v="Consumer"/>
    <s v="United States"/>
    <s v="San Diego"/>
    <s v="California"/>
    <n v="92037"/>
    <s v="West"/>
    <x v="1582"/>
    <s v="Furniture"/>
    <s v="Tables"/>
    <x v="1573"/>
    <x v="2899"/>
    <n v="3"/>
    <n v="0.2"/>
    <n v="-16.649999999999999"/>
  </r>
  <r>
    <n v="3797"/>
    <s v="US-2014-117163"/>
    <x v="915"/>
    <d v="2014-02-02T00:00:00"/>
    <s v="Standard Class"/>
    <x v="719"/>
    <x v="719"/>
    <s v="Consumer"/>
    <s v="United States"/>
    <s v="San Diego"/>
    <s v="California"/>
    <n v="92037"/>
    <s v="West"/>
    <x v="1583"/>
    <s v="Office Supplies"/>
    <s v="Art"/>
    <x v="1574"/>
    <x v="2900"/>
    <n v="4"/>
    <n v="0"/>
    <n v="12.0252"/>
  </r>
  <r>
    <n v="3798"/>
    <s v="CA-2017-121314"/>
    <x v="397"/>
    <d v="2017-09-26T00:00:00"/>
    <s v="First Class"/>
    <x v="648"/>
    <x v="648"/>
    <s v="Consumer"/>
    <s v="United States"/>
    <s v="Miami"/>
    <s v="Florida"/>
    <n v="33178"/>
    <s v="South"/>
    <x v="656"/>
    <s v="Office Supplies"/>
    <s v="Paper"/>
    <x v="656"/>
    <x v="1140"/>
    <n v="3"/>
    <n v="0.2"/>
    <n v="88.073999999999998"/>
  </r>
  <r>
    <n v="3799"/>
    <s v="CA-2017-147760"/>
    <x v="259"/>
    <d v="2017-11-05T00:00:00"/>
    <s v="First Class"/>
    <x v="126"/>
    <x v="126"/>
    <s v="Corporate"/>
    <s v="United States"/>
    <s v="Greensboro"/>
    <s v="North Carolina"/>
    <n v="27405"/>
    <s v="South"/>
    <x v="309"/>
    <s v="Furniture"/>
    <s v="Tables"/>
    <x v="309"/>
    <x v="2901"/>
    <n v="3"/>
    <n v="0.4"/>
    <n v="-192.04679999999999"/>
  </r>
  <r>
    <n v="3800"/>
    <s v="CA-2017-147760"/>
    <x v="259"/>
    <d v="2017-11-05T00:00:00"/>
    <s v="First Class"/>
    <x v="126"/>
    <x v="126"/>
    <s v="Corporate"/>
    <s v="United States"/>
    <s v="Greensboro"/>
    <s v="North Carolina"/>
    <n v="27405"/>
    <s v="South"/>
    <x v="1194"/>
    <s v="Technology"/>
    <s v="Phones"/>
    <x v="1179"/>
    <x v="2902"/>
    <n v="5"/>
    <n v="0.2"/>
    <n v="118.9965"/>
  </r>
  <r>
    <n v="3801"/>
    <s v="CA-2016-156503"/>
    <x v="500"/>
    <d v="2016-10-20T00:00:00"/>
    <s v="Standard Class"/>
    <x v="720"/>
    <x v="720"/>
    <s v="Consumer"/>
    <s v="United States"/>
    <s v="Jacksonville"/>
    <s v="North Carolina"/>
    <n v="28540"/>
    <s v="South"/>
    <x v="1584"/>
    <s v="Furniture"/>
    <s v="Chairs"/>
    <x v="1575"/>
    <x v="2903"/>
    <n v="1"/>
    <n v="0.2"/>
    <n v="10.2592"/>
  </r>
  <r>
    <n v="3802"/>
    <s v="CA-2016-156503"/>
    <x v="500"/>
    <d v="2016-10-20T00:00:00"/>
    <s v="Standard Class"/>
    <x v="720"/>
    <x v="720"/>
    <s v="Consumer"/>
    <s v="United States"/>
    <s v="Jacksonville"/>
    <s v="North Carolina"/>
    <n v="28540"/>
    <s v="South"/>
    <x v="721"/>
    <s v="Technology"/>
    <s v="Accessories"/>
    <x v="720"/>
    <x v="216"/>
    <n v="1"/>
    <n v="0.2"/>
    <n v="5.9598000000000004"/>
  </r>
  <r>
    <n v="3803"/>
    <s v="CA-2016-156503"/>
    <x v="500"/>
    <d v="2016-10-20T00:00:00"/>
    <s v="Standard Class"/>
    <x v="720"/>
    <x v="720"/>
    <s v="Consumer"/>
    <s v="United States"/>
    <s v="Jacksonville"/>
    <s v="North Carolina"/>
    <n v="28540"/>
    <s v="South"/>
    <x v="1413"/>
    <s v="Office Supplies"/>
    <s v="Paper"/>
    <x v="1400"/>
    <x v="2502"/>
    <n v="3"/>
    <n v="0.2"/>
    <n v="33.721200000000003"/>
  </r>
  <r>
    <n v="3804"/>
    <s v="CA-2016-156503"/>
    <x v="500"/>
    <d v="2016-10-20T00:00:00"/>
    <s v="Standard Class"/>
    <x v="720"/>
    <x v="720"/>
    <s v="Consumer"/>
    <s v="United States"/>
    <s v="Jacksonville"/>
    <s v="North Carolina"/>
    <n v="28540"/>
    <s v="South"/>
    <x v="1444"/>
    <s v="Office Supplies"/>
    <s v="Supplies"/>
    <x v="327"/>
    <x v="2543"/>
    <n v="2"/>
    <n v="0.2"/>
    <n v="1.4363999999999999"/>
  </r>
  <r>
    <n v="3805"/>
    <s v="CA-2016-156503"/>
    <x v="500"/>
    <d v="2016-10-20T00:00:00"/>
    <s v="Standard Class"/>
    <x v="720"/>
    <x v="720"/>
    <s v="Consumer"/>
    <s v="United States"/>
    <s v="Jacksonville"/>
    <s v="North Carolina"/>
    <n v="28540"/>
    <s v="South"/>
    <x v="466"/>
    <s v="Office Supplies"/>
    <s v="Envelopes"/>
    <x v="467"/>
    <x v="2904"/>
    <n v="4"/>
    <n v="0.2"/>
    <n v="13.128"/>
  </r>
  <r>
    <n v="3806"/>
    <s v="CA-2016-156503"/>
    <x v="500"/>
    <d v="2016-10-20T00:00:00"/>
    <s v="Standard Class"/>
    <x v="720"/>
    <x v="720"/>
    <s v="Consumer"/>
    <s v="United States"/>
    <s v="Jacksonville"/>
    <s v="North Carolina"/>
    <n v="28540"/>
    <s v="South"/>
    <x v="126"/>
    <s v="Office Supplies"/>
    <s v="Paper"/>
    <x v="127"/>
    <x v="2905"/>
    <n v="1"/>
    <n v="0.2"/>
    <n v="14.682"/>
  </r>
  <r>
    <n v="3807"/>
    <s v="CA-2015-113628"/>
    <x v="768"/>
    <d v="2015-11-19T00:00:00"/>
    <s v="Standard Class"/>
    <x v="706"/>
    <x v="706"/>
    <s v="Corporate"/>
    <s v="United States"/>
    <s v="Plantation"/>
    <s v="Florida"/>
    <n v="33317"/>
    <s v="South"/>
    <x v="454"/>
    <s v="Office Supplies"/>
    <s v="Art"/>
    <x v="455"/>
    <x v="2660"/>
    <n v="5"/>
    <n v="0.2"/>
    <n v="1.323"/>
  </r>
  <r>
    <n v="3808"/>
    <s v="CA-2015-113628"/>
    <x v="768"/>
    <d v="2015-11-19T00:00:00"/>
    <s v="Standard Class"/>
    <x v="706"/>
    <x v="706"/>
    <s v="Corporate"/>
    <s v="United States"/>
    <s v="Plantation"/>
    <s v="Florida"/>
    <n v="33317"/>
    <s v="South"/>
    <x v="44"/>
    <s v="Office Supplies"/>
    <s v="Binders"/>
    <x v="44"/>
    <x v="2906"/>
    <n v="2"/>
    <n v="0.7"/>
    <n v="-4.0157999999999996"/>
  </r>
  <r>
    <n v="3809"/>
    <s v="CA-2015-113628"/>
    <x v="768"/>
    <d v="2015-11-19T00:00:00"/>
    <s v="Standard Class"/>
    <x v="706"/>
    <x v="706"/>
    <s v="Corporate"/>
    <s v="United States"/>
    <s v="Plantation"/>
    <s v="Florida"/>
    <n v="33317"/>
    <s v="South"/>
    <x v="1472"/>
    <s v="Office Supplies"/>
    <s v="Binders"/>
    <x v="1459"/>
    <x v="2907"/>
    <n v="3"/>
    <n v="0.7"/>
    <n v="-3.7296"/>
  </r>
  <r>
    <n v="3810"/>
    <s v="CA-2015-113628"/>
    <x v="768"/>
    <d v="2015-11-19T00:00:00"/>
    <s v="Standard Class"/>
    <x v="706"/>
    <x v="706"/>
    <s v="Corporate"/>
    <s v="United States"/>
    <s v="Plantation"/>
    <s v="Florida"/>
    <n v="33317"/>
    <s v="South"/>
    <x v="1585"/>
    <s v="Furniture"/>
    <s v="Chairs"/>
    <x v="1576"/>
    <x v="2908"/>
    <n v="5"/>
    <n v="0.2"/>
    <n v="-72.039000000000001"/>
  </r>
  <r>
    <n v="3811"/>
    <s v="CA-2015-113628"/>
    <x v="768"/>
    <d v="2015-11-19T00:00:00"/>
    <s v="Standard Class"/>
    <x v="706"/>
    <x v="706"/>
    <s v="Corporate"/>
    <s v="United States"/>
    <s v="Plantation"/>
    <s v="Florida"/>
    <n v="33317"/>
    <s v="South"/>
    <x v="1066"/>
    <s v="Technology"/>
    <s v="Phones"/>
    <x v="1055"/>
    <x v="515"/>
    <n v="1"/>
    <n v="0.2"/>
    <n v="10.0792"/>
  </r>
  <r>
    <n v="3812"/>
    <s v="CA-2015-113628"/>
    <x v="768"/>
    <d v="2015-11-19T00:00:00"/>
    <s v="Standard Class"/>
    <x v="706"/>
    <x v="706"/>
    <s v="Corporate"/>
    <s v="United States"/>
    <s v="Plantation"/>
    <s v="Florida"/>
    <n v="33317"/>
    <s v="South"/>
    <x v="212"/>
    <s v="Furniture"/>
    <s v="Chairs"/>
    <x v="213"/>
    <x v="2909"/>
    <n v="3"/>
    <n v="0.2"/>
    <n v="16.440300000000001"/>
  </r>
  <r>
    <n v="3813"/>
    <s v="CA-2017-147753"/>
    <x v="916"/>
    <d v="2017-03-05T00:00:00"/>
    <s v="Same Day"/>
    <x v="7"/>
    <x v="7"/>
    <s v="Consumer"/>
    <s v="United States"/>
    <s v="Milwaukee"/>
    <s v="Wisconsin"/>
    <n v="53209"/>
    <s v="Central"/>
    <x v="1586"/>
    <s v="Office Supplies"/>
    <s v="Labels"/>
    <x v="1577"/>
    <x v="2910"/>
    <n v="2"/>
    <n v="0"/>
    <n v="11.7782"/>
  </r>
  <r>
    <n v="3814"/>
    <s v="CA-2015-103961"/>
    <x v="599"/>
    <d v="2015-11-09T00:00:00"/>
    <s v="Standard Class"/>
    <x v="159"/>
    <x v="159"/>
    <s v="Consumer"/>
    <s v="United States"/>
    <s v="Quincy"/>
    <s v="Illinois"/>
    <n v="62301"/>
    <s v="Central"/>
    <x v="617"/>
    <s v="Office Supplies"/>
    <s v="Labels"/>
    <x v="617"/>
    <x v="2911"/>
    <n v="6"/>
    <n v="0.2"/>
    <n v="6.4428000000000001"/>
  </r>
  <r>
    <n v="3815"/>
    <s v="CA-2016-152471"/>
    <x v="630"/>
    <d v="2016-07-08T00:00:00"/>
    <s v="Same Day"/>
    <x v="9"/>
    <x v="9"/>
    <s v="Consumer"/>
    <s v="United States"/>
    <s v="Jacksonville"/>
    <s v="Florida"/>
    <n v="32216"/>
    <s v="South"/>
    <x v="1164"/>
    <s v="Technology"/>
    <s v="Phones"/>
    <x v="1151"/>
    <x v="2912"/>
    <n v="5"/>
    <n v="0.2"/>
    <n v="51.497500000000002"/>
  </r>
  <r>
    <n v="3816"/>
    <s v="CA-2016-152471"/>
    <x v="630"/>
    <d v="2016-07-08T00:00:00"/>
    <s v="Same Day"/>
    <x v="9"/>
    <x v="9"/>
    <s v="Consumer"/>
    <s v="United States"/>
    <s v="Jacksonville"/>
    <s v="Florida"/>
    <n v="32216"/>
    <s v="South"/>
    <x v="112"/>
    <s v="Office Supplies"/>
    <s v="Paper"/>
    <x v="112"/>
    <x v="2913"/>
    <n v="2"/>
    <n v="0.2"/>
    <n v="4.9950000000000001"/>
  </r>
  <r>
    <n v="3817"/>
    <s v="CA-2015-102582"/>
    <x v="426"/>
    <d v="2015-09-19T00:00:00"/>
    <s v="Standard Class"/>
    <x v="508"/>
    <x v="508"/>
    <s v="Consumer"/>
    <s v="United States"/>
    <s v="Mobile"/>
    <s v="Alabama"/>
    <n v="36608"/>
    <s v="South"/>
    <x v="1382"/>
    <s v="Furniture"/>
    <s v="Tables"/>
    <x v="1367"/>
    <x v="2770"/>
    <n v="2"/>
    <n v="0"/>
    <n v="200.49"/>
  </r>
  <r>
    <n v="3818"/>
    <s v="CA-2015-102582"/>
    <x v="426"/>
    <d v="2015-09-19T00:00:00"/>
    <s v="Standard Class"/>
    <x v="508"/>
    <x v="508"/>
    <s v="Consumer"/>
    <s v="United States"/>
    <s v="Mobile"/>
    <s v="Alabama"/>
    <n v="36608"/>
    <s v="South"/>
    <x v="1431"/>
    <s v="Technology"/>
    <s v="Phones"/>
    <x v="1419"/>
    <x v="127"/>
    <n v="3"/>
    <n v="0"/>
    <n v="0"/>
  </r>
  <r>
    <n v="3819"/>
    <s v="CA-2015-102582"/>
    <x v="426"/>
    <d v="2015-09-19T00:00:00"/>
    <s v="Standard Class"/>
    <x v="508"/>
    <x v="508"/>
    <s v="Consumer"/>
    <s v="United States"/>
    <s v="Mobile"/>
    <s v="Alabama"/>
    <n v="36608"/>
    <s v="South"/>
    <x v="531"/>
    <s v="Furniture"/>
    <s v="Chairs"/>
    <x v="531"/>
    <x v="2914"/>
    <n v="7"/>
    <n v="0"/>
    <n v="306.48939999999999"/>
  </r>
  <r>
    <n v="3820"/>
    <s v="CA-2017-141873"/>
    <x v="449"/>
    <d v="2017-10-14T00:00:00"/>
    <s v="Standard Class"/>
    <x v="668"/>
    <x v="668"/>
    <s v="Consumer"/>
    <s v="United States"/>
    <s v="New York City"/>
    <s v="New York"/>
    <n v="10024"/>
    <s v="East"/>
    <x v="880"/>
    <s v="Office Supplies"/>
    <s v="Binders"/>
    <x v="874"/>
    <x v="2915"/>
    <n v="3"/>
    <n v="0.2"/>
    <n v="4.3254000000000001"/>
  </r>
  <r>
    <n v="3821"/>
    <s v="CA-2017-141873"/>
    <x v="449"/>
    <d v="2017-10-14T00:00:00"/>
    <s v="Standard Class"/>
    <x v="668"/>
    <x v="668"/>
    <s v="Consumer"/>
    <s v="United States"/>
    <s v="New York City"/>
    <s v="New York"/>
    <n v="10024"/>
    <s v="East"/>
    <x v="1219"/>
    <s v="Furniture"/>
    <s v="Bookcases"/>
    <x v="1203"/>
    <x v="2317"/>
    <n v="3"/>
    <n v="0.2"/>
    <n v="-15.717599999999999"/>
  </r>
  <r>
    <n v="3822"/>
    <s v="CA-2017-141873"/>
    <x v="449"/>
    <d v="2017-10-14T00:00:00"/>
    <s v="Standard Class"/>
    <x v="668"/>
    <x v="668"/>
    <s v="Consumer"/>
    <s v="United States"/>
    <s v="New York City"/>
    <s v="New York"/>
    <n v="10024"/>
    <s v="East"/>
    <x v="1587"/>
    <s v="Office Supplies"/>
    <s v="Paper"/>
    <x v="1578"/>
    <x v="2916"/>
    <n v="2"/>
    <n v="0"/>
    <n v="8.9206000000000003"/>
  </r>
  <r>
    <n v="3823"/>
    <s v="CA-2017-141873"/>
    <x v="449"/>
    <d v="2017-10-14T00:00:00"/>
    <s v="Standard Class"/>
    <x v="668"/>
    <x v="668"/>
    <s v="Consumer"/>
    <s v="United States"/>
    <s v="New York City"/>
    <s v="New York"/>
    <n v="10024"/>
    <s v="East"/>
    <x v="1469"/>
    <s v="Office Supplies"/>
    <s v="Binders"/>
    <x v="1456"/>
    <x v="2556"/>
    <n v="6"/>
    <n v="0.2"/>
    <n v="6.1559999999999997"/>
  </r>
  <r>
    <n v="3824"/>
    <s v="CA-2015-140984"/>
    <x v="471"/>
    <d v="2015-09-18T00:00:00"/>
    <s v="Standard Class"/>
    <x v="530"/>
    <x v="530"/>
    <s v="Consumer"/>
    <s v="United States"/>
    <s v="New York City"/>
    <s v="New York"/>
    <n v="10011"/>
    <s v="East"/>
    <x v="546"/>
    <s v="Office Supplies"/>
    <s v="Storage"/>
    <x v="546"/>
    <x v="2917"/>
    <n v="6"/>
    <n v="0"/>
    <n v="257.71199999999999"/>
  </r>
  <r>
    <n v="3825"/>
    <s v="CA-2015-140984"/>
    <x v="471"/>
    <d v="2015-09-18T00:00:00"/>
    <s v="Standard Class"/>
    <x v="530"/>
    <x v="530"/>
    <s v="Consumer"/>
    <s v="United States"/>
    <s v="New York City"/>
    <s v="New York"/>
    <n v="10011"/>
    <s v="East"/>
    <x v="1572"/>
    <s v="Technology"/>
    <s v="Copiers"/>
    <x v="1563"/>
    <x v="2873"/>
    <n v="2"/>
    <n v="0.2"/>
    <n v="329.99400000000003"/>
  </r>
  <r>
    <n v="3826"/>
    <s v="CA-2015-140984"/>
    <x v="471"/>
    <d v="2015-09-18T00:00:00"/>
    <s v="Standard Class"/>
    <x v="530"/>
    <x v="530"/>
    <s v="Consumer"/>
    <s v="United States"/>
    <s v="New York City"/>
    <s v="New York"/>
    <n v="10011"/>
    <s v="East"/>
    <x v="751"/>
    <s v="Office Supplies"/>
    <s v="Binders"/>
    <x v="749"/>
    <x v="91"/>
    <n v="9"/>
    <n v="0.2"/>
    <n v="4.5359999999999996"/>
  </r>
  <r>
    <n v="3827"/>
    <s v="CA-2014-132801"/>
    <x v="273"/>
    <d v="2014-10-12T00:00:00"/>
    <s v="Standard Class"/>
    <x v="189"/>
    <x v="189"/>
    <s v="Corporate"/>
    <s v="United States"/>
    <s v="Dallas"/>
    <s v="Texas"/>
    <n v="75217"/>
    <s v="Central"/>
    <x v="230"/>
    <s v="Office Supplies"/>
    <s v="Storage"/>
    <x v="231"/>
    <x v="2025"/>
    <n v="10"/>
    <n v="0.2"/>
    <n v="10.744"/>
  </r>
  <r>
    <n v="3828"/>
    <s v="CA-2017-141733"/>
    <x v="917"/>
    <d v="2017-05-11T00:00:00"/>
    <s v="Standard Class"/>
    <x v="459"/>
    <x v="459"/>
    <s v="Corporate"/>
    <s v="United States"/>
    <s v="Detroit"/>
    <s v="Michigan"/>
    <n v="48234"/>
    <s v="Central"/>
    <x v="284"/>
    <s v="Furniture"/>
    <s v="Chairs"/>
    <x v="284"/>
    <x v="2918"/>
    <n v="5"/>
    <n v="0"/>
    <n v="423.00850000000003"/>
  </r>
  <r>
    <n v="3829"/>
    <s v="CA-2017-141733"/>
    <x v="917"/>
    <d v="2017-05-11T00:00:00"/>
    <s v="Standard Class"/>
    <x v="459"/>
    <x v="459"/>
    <s v="Corporate"/>
    <s v="United States"/>
    <s v="Detroit"/>
    <s v="Michigan"/>
    <n v="48234"/>
    <s v="Central"/>
    <x v="1391"/>
    <s v="Furniture"/>
    <s v="Chairs"/>
    <x v="1377"/>
    <x v="2919"/>
    <n v="1"/>
    <n v="0"/>
    <n v="7.4592000000000001"/>
  </r>
  <r>
    <n v="3830"/>
    <s v="CA-2017-141733"/>
    <x v="917"/>
    <d v="2017-05-11T00:00:00"/>
    <s v="Standard Class"/>
    <x v="459"/>
    <x v="459"/>
    <s v="Corporate"/>
    <s v="United States"/>
    <s v="Detroit"/>
    <s v="Michigan"/>
    <n v="48234"/>
    <s v="Central"/>
    <x v="467"/>
    <s v="Furniture"/>
    <s v="Chairs"/>
    <x v="468"/>
    <x v="2920"/>
    <n v="2"/>
    <n v="0"/>
    <n v="119.2"/>
  </r>
  <r>
    <n v="3831"/>
    <s v="CA-2017-141733"/>
    <x v="917"/>
    <d v="2017-05-11T00:00:00"/>
    <s v="Standard Class"/>
    <x v="459"/>
    <x v="459"/>
    <s v="Corporate"/>
    <s v="United States"/>
    <s v="Detroit"/>
    <s v="Michigan"/>
    <n v="48234"/>
    <s v="Central"/>
    <x v="535"/>
    <s v="Office Supplies"/>
    <s v="Appliances"/>
    <x v="535"/>
    <x v="2921"/>
    <n v="2"/>
    <n v="0.1"/>
    <n v="18.4604"/>
  </r>
  <r>
    <n v="3832"/>
    <s v="US-2015-111927"/>
    <x v="717"/>
    <d v="2015-11-19T00:00:00"/>
    <s v="Standard Class"/>
    <x v="721"/>
    <x v="721"/>
    <s v="Consumer"/>
    <s v="United States"/>
    <s v="Dover"/>
    <s v="Delaware"/>
    <n v="19901"/>
    <s v="East"/>
    <x v="216"/>
    <s v="Furniture"/>
    <s v="Furnishings"/>
    <x v="1579"/>
    <x v="2922"/>
    <n v="3"/>
    <n v="0"/>
    <n v="26.649000000000001"/>
  </r>
  <r>
    <n v="3833"/>
    <s v="US-2015-111927"/>
    <x v="717"/>
    <d v="2015-11-19T00:00:00"/>
    <s v="Standard Class"/>
    <x v="721"/>
    <x v="721"/>
    <s v="Consumer"/>
    <s v="United States"/>
    <s v="Dover"/>
    <s v="Delaware"/>
    <n v="19901"/>
    <s v="East"/>
    <x v="1230"/>
    <s v="Office Supplies"/>
    <s v="Binders"/>
    <x v="1213"/>
    <x v="2923"/>
    <n v="2"/>
    <n v="0"/>
    <n v="9.3811999999999998"/>
  </r>
  <r>
    <n v="3834"/>
    <s v="CA-2014-105984"/>
    <x v="156"/>
    <d v="2014-11-24T00:00:00"/>
    <s v="Same Day"/>
    <x v="501"/>
    <x v="501"/>
    <s v="Corporate"/>
    <s v="United States"/>
    <s v="Columbus"/>
    <s v="Ohio"/>
    <n v="43229"/>
    <s v="East"/>
    <x v="754"/>
    <s v="Technology"/>
    <s v="Phones"/>
    <x v="752"/>
    <x v="2924"/>
    <n v="5"/>
    <n v="0.4"/>
    <n v="-209.994"/>
  </r>
  <r>
    <n v="3835"/>
    <s v="CA-2014-105984"/>
    <x v="156"/>
    <d v="2014-11-24T00:00:00"/>
    <s v="Same Day"/>
    <x v="501"/>
    <x v="501"/>
    <s v="Corporate"/>
    <s v="United States"/>
    <s v="Columbus"/>
    <s v="Ohio"/>
    <n v="43229"/>
    <s v="East"/>
    <x v="1003"/>
    <s v="Furniture"/>
    <s v="Chairs"/>
    <x v="995"/>
    <x v="2925"/>
    <n v="3"/>
    <n v="0.3"/>
    <n v="-34.9176"/>
  </r>
  <r>
    <n v="3836"/>
    <s v="CA-2014-100363"/>
    <x v="918"/>
    <d v="2014-04-15T00:00:00"/>
    <s v="Standard Class"/>
    <x v="487"/>
    <x v="487"/>
    <s v="Corporate"/>
    <s v="United States"/>
    <s v="Glendale"/>
    <s v="Arizona"/>
    <n v="85301"/>
    <s v="West"/>
    <x v="1084"/>
    <s v="Office Supplies"/>
    <s v="Fasteners"/>
    <x v="1074"/>
    <x v="2926"/>
    <n v="2"/>
    <n v="0.2"/>
    <n v="0.82879999999999998"/>
  </r>
  <r>
    <n v="3837"/>
    <s v="CA-2014-100363"/>
    <x v="918"/>
    <d v="2014-04-15T00:00:00"/>
    <s v="Standard Class"/>
    <x v="487"/>
    <x v="487"/>
    <s v="Corporate"/>
    <s v="United States"/>
    <s v="Glendale"/>
    <s v="Arizona"/>
    <n v="85301"/>
    <s v="West"/>
    <x v="1588"/>
    <s v="Office Supplies"/>
    <s v="Paper"/>
    <x v="1580"/>
    <x v="2927"/>
    <n v="3"/>
    <n v="0.2"/>
    <n v="6.8903999999999996"/>
  </r>
  <r>
    <n v="3838"/>
    <s v="CA-2014-126760"/>
    <x v="711"/>
    <d v="2014-08-02T00:00:00"/>
    <s v="Standard Class"/>
    <x v="27"/>
    <x v="27"/>
    <s v="Consumer"/>
    <s v="United States"/>
    <s v="North Las Vegas"/>
    <s v="Nevada"/>
    <n v="89031"/>
    <s v="West"/>
    <x v="432"/>
    <s v="Technology"/>
    <s v="Phones"/>
    <x v="432"/>
    <x v="2928"/>
    <n v="2"/>
    <n v="0.2"/>
    <n v="113.998"/>
  </r>
  <r>
    <n v="3839"/>
    <s v="CA-2014-126760"/>
    <x v="711"/>
    <d v="2014-08-02T00:00:00"/>
    <s v="Standard Class"/>
    <x v="27"/>
    <x v="27"/>
    <s v="Consumer"/>
    <s v="United States"/>
    <s v="North Las Vegas"/>
    <s v="Nevada"/>
    <n v="89031"/>
    <s v="West"/>
    <x v="299"/>
    <s v="Furniture"/>
    <s v="Chairs"/>
    <x v="299"/>
    <x v="2929"/>
    <n v="3"/>
    <n v="0.2"/>
    <n v="-109.5822"/>
  </r>
  <r>
    <n v="3840"/>
    <s v="CA-2014-126760"/>
    <x v="711"/>
    <d v="2014-08-02T00:00:00"/>
    <s v="Standard Class"/>
    <x v="27"/>
    <x v="27"/>
    <s v="Consumer"/>
    <s v="United States"/>
    <s v="North Las Vegas"/>
    <s v="Nevada"/>
    <n v="89031"/>
    <s v="West"/>
    <x v="943"/>
    <s v="Furniture"/>
    <s v="Furnishings"/>
    <x v="936"/>
    <x v="2930"/>
    <n v="9"/>
    <n v="0"/>
    <n v="36.182699999999997"/>
  </r>
  <r>
    <n v="3841"/>
    <s v="CA-2014-126760"/>
    <x v="711"/>
    <d v="2014-08-02T00:00:00"/>
    <s v="Standard Class"/>
    <x v="27"/>
    <x v="27"/>
    <s v="Consumer"/>
    <s v="United States"/>
    <s v="North Las Vegas"/>
    <s v="Nevada"/>
    <n v="89031"/>
    <s v="West"/>
    <x v="1589"/>
    <s v="Technology"/>
    <s v="Accessories"/>
    <x v="1581"/>
    <x v="2931"/>
    <n v="3"/>
    <n v="0"/>
    <n v="70.097700000000003"/>
  </r>
  <r>
    <n v="3842"/>
    <s v="US-2014-109162"/>
    <x v="785"/>
    <d v="2014-06-12T00:00:00"/>
    <s v="Standard Class"/>
    <x v="722"/>
    <x v="722"/>
    <s v="Corporate"/>
    <s v="United States"/>
    <s v="Bristol"/>
    <s v="Tennessee"/>
    <n v="37620"/>
    <s v="South"/>
    <x v="474"/>
    <s v="Furniture"/>
    <s v="Chairs"/>
    <x v="475"/>
    <x v="2932"/>
    <n v="3"/>
    <n v="0.2"/>
    <n v="10.647"/>
  </r>
  <r>
    <n v="3843"/>
    <s v="CA-2014-101931"/>
    <x v="919"/>
    <d v="2014-10-31T00:00:00"/>
    <s v="First Class"/>
    <x v="477"/>
    <x v="477"/>
    <s v="Corporate"/>
    <s v="United States"/>
    <s v="Los Angeles"/>
    <s v="California"/>
    <n v="90049"/>
    <s v="West"/>
    <x v="307"/>
    <s v="Office Supplies"/>
    <s v="Binders"/>
    <x v="307"/>
    <x v="1576"/>
    <n v="2"/>
    <n v="0.2"/>
    <n v="2.2450000000000001"/>
  </r>
  <r>
    <n v="3844"/>
    <s v="CA-2014-101931"/>
    <x v="919"/>
    <d v="2014-10-31T00:00:00"/>
    <s v="First Class"/>
    <x v="477"/>
    <x v="477"/>
    <s v="Corporate"/>
    <s v="United States"/>
    <s v="Los Angeles"/>
    <s v="California"/>
    <n v="90049"/>
    <s v="West"/>
    <x v="1590"/>
    <s v="Office Supplies"/>
    <s v="Supplies"/>
    <x v="1582"/>
    <x v="2933"/>
    <n v="2"/>
    <n v="0"/>
    <n v="6.2799999999999995E-2"/>
  </r>
  <r>
    <n v="3845"/>
    <s v="CA-2014-101931"/>
    <x v="919"/>
    <d v="2014-10-31T00:00:00"/>
    <s v="First Class"/>
    <x v="477"/>
    <x v="477"/>
    <s v="Corporate"/>
    <s v="United States"/>
    <s v="Los Angeles"/>
    <s v="California"/>
    <n v="90049"/>
    <s v="West"/>
    <x v="262"/>
    <s v="Office Supplies"/>
    <s v="Supplies"/>
    <x v="262"/>
    <x v="2934"/>
    <n v="2"/>
    <n v="0"/>
    <n v="14.4222"/>
  </r>
  <r>
    <n v="3846"/>
    <s v="CA-2014-101931"/>
    <x v="919"/>
    <d v="2014-10-31T00:00:00"/>
    <s v="First Class"/>
    <x v="477"/>
    <x v="477"/>
    <s v="Corporate"/>
    <s v="United States"/>
    <s v="Los Angeles"/>
    <s v="California"/>
    <n v="90049"/>
    <s v="West"/>
    <x v="430"/>
    <s v="Furniture"/>
    <s v="Bookcases"/>
    <x v="430"/>
    <x v="2935"/>
    <n v="6"/>
    <n v="0.15"/>
    <n v="-36.293999999999997"/>
  </r>
  <r>
    <n v="3847"/>
    <s v="CA-2014-101931"/>
    <x v="919"/>
    <d v="2014-10-31T00:00:00"/>
    <s v="First Class"/>
    <x v="477"/>
    <x v="477"/>
    <s v="Corporate"/>
    <s v="United States"/>
    <s v="Los Angeles"/>
    <s v="California"/>
    <n v="90049"/>
    <s v="West"/>
    <x v="86"/>
    <s v="Office Supplies"/>
    <s v="Storage"/>
    <x v="86"/>
    <x v="1581"/>
    <n v="5"/>
    <n v="0"/>
    <n v="38.177999999999997"/>
  </r>
  <r>
    <n v="3848"/>
    <s v="CA-2017-129000"/>
    <x v="920"/>
    <d v="2017-11-27T00:00:00"/>
    <s v="Second Class"/>
    <x v="449"/>
    <x v="449"/>
    <s v="Home Office"/>
    <s v="United States"/>
    <s v="Canton"/>
    <s v="Michigan"/>
    <n v="48187"/>
    <s v="Central"/>
    <x v="749"/>
    <s v="Office Supplies"/>
    <s v="Storage"/>
    <x v="747"/>
    <x v="875"/>
    <n v="3"/>
    <n v="0"/>
    <n v="0"/>
  </r>
  <r>
    <n v="3849"/>
    <s v="CA-2017-161053"/>
    <x v="585"/>
    <d v="2017-09-23T00:00:00"/>
    <s v="First Class"/>
    <x v="32"/>
    <x v="32"/>
    <s v="Consumer"/>
    <s v="United States"/>
    <s v="Fayetteville"/>
    <s v="Arkansas"/>
    <n v="72701"/>
    <s v="South"/>
    <x v="1591"/>
    <s v="Office Supplies"/>
    <s v="Binders"/>
    <x v="1583"/>
    <x v="2936"/>
    <n v="4"/>
    <n v="0"/>
    <n v="318.30160000000001"/>
  </r>
  <r>
    <n v="3850"/>
    <s v="CA-2017-161053"/>
    <x v="585"/>
    <d v="2017-09-23T00:00:00"/>
    <s v="First Class"/>
    <x v="32"/>
    <x v="32"/>
    <s v="Consumer"/>
    <s v="United States"/>
    <s v="Fayetteville"/>
    <s v="Arkansas"/>
    <n v="72701"/>
    <s v="South"/>
    <x v="60"/>
    <s v="Technology"/>
    <s v="Accessories"/>
    <x v="60"/>
    <x v="2700"/>
    <n v="5"/>
    <n v="0"/>
    <n v="15.378"/>
  </r>
  <r>
    <n v="3851"/>
    <s v="CA-2015-142377"/>
    <x v="784"/>
    <d v="2015-12-09T00:00:00"/>
    <s v="Standard Class"/>
    <x v="99"/>
    <x v="99"/>
    <s v="Corporate"/>
    <s v="United States"/>
    <s v="Springfield"/>
    <s v="Missouri"/>
    <n v="65807"/>
    <s v="Central"/>
    <x v="314"/>
    <s v="Office Supplies"/>
    <s v="Paper"/>
    <x v="314"/>
    <x v="2937"/>
    <n v="7"/>
    <n v="0"/>
    <n v="40.401200000000003"/>
  </r>
  <r>
    <n v="3852"/>
    <s v="CA-2015-127593"/>
    <x v="481"/>
    <d v="2015-09-21T00:00:00"/>
    <s v="Same Day"/>
    <x v="723"/>
    <x v="723"/>
    <s v="Home Office"/>
    <s v="United States"/>
    <s v="Quincy"/>
    <s v="Massachusetts"/>
    <n v="2169"/>
    <s v="East"/>
    <x v="101"/>
    <s v="Furniture"/>
    <s v="Furnishings"/>
    <x v="101"/>
    <x v="2938"/>
    <n v="2"/>
    <n v="0"/>
    <n v="14.500999999999999"/>
  </r>
  <r>
    <n v="3853"/>
    <s v="CA-2017-130526"/>
    <x v="200"/>
    <d v="2017-11-29T00:00:00"/>
    <s v="First Class"/>
    <x v="150"/>
    <x v="150"/>
    <s v="Consumer"/>
    <s v="United States"/>
    <s v="Rockford"/>
    <s v="Illinois"/>
    <n v="61107"/>
    <s v="Central"/>
    <x v="301"/>
    <s v="Office Supplies"/>
    <s v="Binders"/>
    <x v="301"/>
    <x v="2939"/>
    <n v="8"/>
    <n v="0.8"/>
    <n v="-53.708799999999997"/>
  </r>
  <r>
    <n v="3854"/>
    <s v="US-2017-131849"/>
    <x v="921"/>
    <d v="2017-06-10T00:00:00"/>
    <s v="Standard Class"/>
    <x v="689"/>
    <x v="689"/>
    <s v="Home Office"/>
    <s v="United States"/>
    <s v="San Francisco"/>
    <s v="California"/>
    <n v="94122"/>
    <s v="West"/>
    <x v="1592"/>
    <s v="Furniture"/>
    <s v="Furnishings"/>
    <x v="1584"/>
    <x v="1900"/>
    <n v="1"/>
    <n v="0"/>
    <n v="2.1779999999999999"/>
  </r>
  <r>
    <n v="3855"/>
    <s v="US-2017-131849"/>
    <x v="921"/>
    <d v="2017-06-10T00:00:00"/>
    <s v="Standard Class"/>
    <x v="689"/>
    <x v="689"/>
    <s v="Home Office"/>
    <s v="United States"/>
    <s v="San Francisco"/>
    <s v="California"/>
    <n v="94122"/>
    <s v="West"/>
    <x v="1505"/>
    <s v="Office Supplies"/>
    <s v="Storage"/>
    <x v="1492"/>
    <x v="1579"/>
    <n v="5"/>
    <n v="0"/>
    <n v="0"/>
  </r>
  <r>
    <n v="3856"/>
    <s v="US-2017-105389"/>
    <x v="436"/>
    <d v="2017-10-28T00:00:00"/>
    <s v="Second Class"/>
    <x v="661"/>
    <x v="661"/>
    <s v="Consumer"/>
    <s v="United States"/>
    <s v="San Antonio"/>
    <s v="Texas"/>
    <n v="78207"/>
    <s v="Central"/>
    <x v="990"/>
    <s v="Office Supplies"/>
    <s v="Binders"/>
    <x v="305"/>
    <x v="2940"/>
    <n v="3"/>
    <n v="0.8"/>
    <n v="-6.2370000000000001"/>
  </r>
  <r>
    <n v="3857"/>
    <s v="US-2017-105389"/>
    <x v="436"/>
    <d v="2017-10-28T00:00:00"/>
    <s v="Second Class"/>
    <x v="661"/>
    <x v="661"/>
    <s v="Consumer"/>
    <s v="United States"/>
    <s v="San Antonio"/>
    <s v="Texas"/>
    <n v="78207"/>
    <s v="Central"/>
    <x v="1164"/>
    <s v="Technology"/>
    <s v="Phones"/>
    <x v="1151"/>
    <x v="2912"/>
    <n v="5"/>
    <n v="0.2"/>
    <n v="51.497500000000002"/>
  </r>
  <r>
    <n v="3858"/>
    <s v="US-2017-105389"/>
    <x v="436"/>
    <d v="2017-10-28T00:00:00"/>
    <s v="Second Class"/>
    <x v="661"/>
    <x v="661"/>
    <s v="Consumer"/>
    <s v="United States"/>
    <s v="San Antonio"/>
    <s v="Texas"/>
    <n v="78207"/>
    <s v="Central"/>
    <x v="1005"/>
    <s v="Office Supplies"/>
    <s v="Art"/>
    <x v="997"/>
    <x v="1495"/>
    <n v="3"/>
    <n v="0.2"/>
    <n v="0.89880000000000004"/>
  </r>
  <r>
    <n v="3859"/>
    <s v="CA-2014-140816"/>
    <x v="414"/>
    <d v="2014-12-20T00:00:00"/>
    <s v="Same Day"/>
    <x v="646"/>
    <x v="646"/>
    <s v="Consumer"/>
    <s v="United States"/>
    <s v="Thornton"/>
    <s v="Colorado"/>
    <n v="80229"/>
    <s v="West"/>
    <x v="1593"/>
    <s v="Technology"/>
    <s v="Accessories"/>
    <x v="1585"/>
    <x v="2941"/>
    <n v="7"/>
    <n v="0.2"/>
    <n v="89.588800000000006"/>
  </r>
  <r>
    <n v="3860"/>
    <s v="CA-2017-154039"/>
    <x v="922"/>
    <d v="2017-02-22T00:00:00"/>
    <s v="Standard Class"/>
    <x v="451"/>
    <x v="451"/>
    <s v="Home Office"/>
    <s v="United States"/>
    <s v="Chicago"/>
    <s v="Illinois"/>
    <n v="60653"/>
    <s v="Central"/>
    <x v="855"/>
    <s v="Furniture"/>
    <s v="Tables"/>
    <x v="848"/>
    <x v="2942"/>
    <n v="3"/>
    <n v="0.5"/>
    <n v="-269.33760000000001"/>
  </r>
  <r>
    <n v="3861"/>
    <s v="CA-2017-154039"/>
    <x v="922"/>
    <d v="2017-02-22T00:00:00"/>
    <s v="Standard Class"/>
    <x v="451"/>
    <x v="451"/>
    <s v="Home Office"/>
    <s v="United States"/>
    <s v="Chicago"/>
    <s v="Illinois"/>
    <n v="60653"/>
    <s v="Central"/>
    <x v="1594"/>
    <s v="Technology"/>
    <s v="Phones"/>
    <x v="1586"/>
    <x v="1858"/>
    <n v="1"/>
    <n v="0.2"/>
    <n v="10.9193"/>
  </r>
  <r>
    <n v="3862"/>
    <s v="CA-2014-135755"/>
    <x v="523"/>
    <d v="2014-05-10T00:00:00"/>
    <s v="Standard Class"/>
    <x v="720"/>
    <x v="720"/>
    <s v="Consumer"/>
    <s v="United States"/>
    <s v="Yonkers"/>
    <s v="New York"/>
    <n v="10701"/>
    <s v="East"/>
    <x v="1595"/>
    <s v="Office Supplies"/>
    <s v="Binders"/>
    <x v="1587"/>
    <x v="2943"/>
    <n v="3"/>
    <n v="0.2"/>
    <n v="14.563800000000001"/>
  </r>
  <r>
    <n v="3863"/>
    <s v="CA-2014-135755"/>
    <x v="523"/>
    <d v="2014-05-10T00:00:00"/>
    <s v="Standard Class"/>
    <x v="720"/>
    <x v="720"/>
    <s v="Consumer"/>
    <s v="United States"/>
    <s v="Yonkers"/>
    <s v="New York"/>
    <n v="10701"/>
    <s v="East"/>
    <x v="109"/>
    <s v="Office Supplies"/>
    <s v="Binders"/>
    <x v="109"/>
    <x v="2944"/>
    <n v="3"/>
    <n v="0.2"/>
    <n v="3.9498000000000002"/>
  </r>
  <r>
    <n v="3864"/>
    <s v="CA-2017-123246"/>
    <x v="161"/>
    <d v="2017-10-19T00:00:00"/>
    <s v="Second Class"/>
    <x v="195"/>
    <x v="195"/>
    <s v="Consumer"/>
    <s v="United States"/>
    <s v="San Diego"/>
    <s v="California"/>
    <n v="92037"/>
    <s v="West"/>
    <x v="1596"/>
    <s v="Office Supplies"/>
    <s v="Art"/>
    <x v="1588"/>
    <x v="2945"/>
    <n v="4"/>
    <n v="0"/>
    <n v="2.7664"/>
  </r>
  <r>
    <n v="3865"/>
    <s v="CA-2015-157133"/>
    <x v="109"/>
    <d v="2015-12-03T00:00:00"/>
    <s v="Standard Class"/>
    <x v="62"/>
    <x v="62"/>
    <s v="Consumer"/>
    <s v="United States"/>
    <s v="Champaign"/>
    <s v="Illinois"/>
    <n v="61821"/>
    <s v="Central"/>
    <x v="1597"/>
    <s v="Furniture"/>
    <s v="Furnishings"/>
    <x v="1589"/>
    <x v="2946"/>
    <n v="5"/>
    <n v="0.6"/>
    <n v="-182.352"/>
  </r>
  <r>
    <n v="3866"/>
    <s v="CA-2014-124709"/>
    <x v="923"/>
    <d v="2014-07-29T00:00:00"/>
    <s v="Second Class"/>
    <x v="543"/>
    <x v="543"/>
    <s v="Consumer"/>
    <s v="United States"/>
    <s v="San Francisco"/>
    <s v="California"/>
    <n v="94122"/>
    <s v="West"/>
    <x v="1200"/>
    <s v="Technology"/>
    <s v="Accessories"/>
    <x v="1185"/>
    <x v="1657"/>
    <n v="2"/>
    <n v="0"/>
    <n v="38.08"/>
  </r>
  <r>
    <n v="3867"/>
    <s v="CA-2017-146360"/>
    <x v="756"/>
    <d v="2017-04-25T00:00:00"/>
    <s v="Second Class"/>
    <x v="253"/>
    <x v="253"/>
    <s v="Consumer"/>
    <s v="United States"/>
    <s v="Lawrence"/>
    <s v="Indiana"/>
    <n v="46226"/>
    <s v="Central"/>
    <x v="1113"/>
    <s v="Technology"/>
    <s v="Accessories"/>
    <x v="1102"/>
    <x v="2947"/>
    <n v="6"/>
    <n v="0"/>
    <n v="55.922400000000003"/>
  </r>
  <r>
    <n v="3868"/>
    <s v="CA-2015-132486"/>
    <x v="924"/>
    <d v="2015-10-27T00:00:00"/>
    <s v="Second Class"/>
    <x v="282"/>
    <x v="282"/>
    <s v="Consumer"/>
    <s v="United States"/>
    <s v="San Diego"/>
    <s v="California"/>
    <n v="92105"/>
    <s v="West"/>
    <x v="678"/>
    <s v="Technology"/>
    <s v="Accessories"/>
    <x v="678"/>
    <x v="2948"/>
    <n v="9"/>
    <n v="0"/>
    <n v="63.7776"/>
  </r>
  <r>
    <n v="3869"/>
    <s v="CA-2015-132486"/>
    <x v="924"/>
    <d v="2015-10-27T00:00:00"/>
    <s v="Second Class"/>
    <x v="282"/>
    <x v="282"/>
    <s v="Consumer"/>
    <s v="United States"/>
    <s v="San Diego"/>
    <s v="California"/>
    <n v="92105"/>
    <s v="West"/>
    <x v="1496"/>
    <s v="Furniture"/>
    <s v="Chairs"/>
    <x v="1484"/>
    <x v="2949"/>
    <n v="1"/>
    <n v="0.2"/>
    <n v="27.088200000000001"/>
  </r>
  <r>
    <n v="3870"/>
    <s v="CA-2015-132486"/>
    <x v="924"/>
    <d v="2015-10-27T00:00:00"/>
    <s v="Second Class"/>
    <x v="282"/>
    <x v="282"/>
    <s v="Consumer"/>
    <s v="United States"/>
    <s v="San Diego"/>
    <s v="California"/>
    <n v="92105"/>
    <s v="West"/>
    <x v="877"/>
    <s v="Furniture"/>
    <s v="Chairs"/>
    <x v="871"/>
    <x v="2950"/>
    <n v="7"/>
    <n v="0.2"/>
    <n v="16.7972"/>
  </r>
  <r>
    <n v="3871"/>
    <s v="CA-2015-132486"/>
    <x v="924"/>
    <d v="2015-10-27T00:00:00"/>
    <s v="Second Class"/>
    <x v="282"/>
    <x v="282"/>
    <s v="Consumer"/>
    <s v="United States"/>
    <s v="San Diego"/>
    <s v="California"/>
    <n v="92105"/>
    <s v="West"/>
    <x v="609"/>
    <s v="Office Supplies"/>
    <s v="Paper"/>
    <x v="609"/>
    <x v="1049"/>
    <n v="2"/>
    <n v="0"/>
    <n v="5.6643999999999997"/>
  </r>
  <r>
    <n v="3872"/>
    <s v="CA-2015-132486"/>
    <x v="924"/>
    <d v="2015-10-27T00:00:00"/>
    <s v="Second Class"/>
    <x v="282"/>
    <x v="282"/>
    <s v="Consumer"/>
    <s v="United States"/>
    <s v="San Diego"/>
    <s v="California"/>
    <n v="92105"/>
    <s v="West"/>
    <x v="111"/>
    <s v="Office Supplies"/>
    <s v="Envelopes"/>
    <x v="111"/>
    <x v="2951"/>
    <n v="4"/>
    <n v="0"/>
    <n v="5.6639999999999997"/>
  </r>
  <r>
    <n v="3873"/>
    <s v="CA-2015-132486"/>
    <x v="924"/>
    <d v="2015-10-27T00:00:00"/>
    <s v="Second Class"/>
    <x v="282"/>
    <x v="282"/>
    <s v="Consumer"/>
    <s v="United States"/>
    <s v="San Diego"/>
    <s v="California"/>
    <n v="92105"/>
    <s v="West"/>
    <x v="1131"/>
    <s v="Furniture"/>
    <s v="Chairs"/>
    <x v="1119"/>
    <x v="2952"/>
    <n v="3"/>
    <n v="0.2"/>
    <n v="42.117600000000003"/>
  </r>
  <r>
    <n v="3874"/>
    <s v="CA-2016-136231"/>
    <x v="64"/>
    <d v="2016-09-07T00:00:00"/>
    <s v="Second Class"/>
    <x v="661"/>
    <x v="661"/>
    <s v="Consumer"/>
    <s v="United States"/>
    <s v="Johnson City"/>
    <s v="Tennessee"/>
    <n v="37604"/>
    <s v="South"/>
    <x v="706"/>
    <s v="Office Supplies"/>
    <s v="Envelopes"/>
    <x v="153"/>
    <x v="2953"/>
    <n v="3"/>
    <n v="0.2"/>
    <n v="7.6284000000000001"/>
  </r>
  <r>
    <n v="3875"/>
    <s v="CA-2016-136231"/>
    <x v="64"/>
    <d v="2016-09-07T00:00:00"/>
    <s v="Second Class"/>
    <x v="661"/>
    <x v="661"/>
    <s v="Consumer"/>
    <s v="United States"/>
    <s v="Johnson City"/>
    <s v="Tennessee"/>
    <n v="37604"/>
    <s v="South"/>
    <x v="800"/>
    <s v="Office Supplies"/>
    <s v="Binders"/>
    <x v="798"/>
    <x v="2954"/>
    <n v="7"/>
    <n v="0.7"/>
    <n v="-63.109200000000001"/>
  </r>
  <r>
    <n v="3876"/>
    <s v="CA-2016-136231"/>
    <x v="64"/>
    <d v="2016-09-07T00:00:00"/>
    <s v="Second Class"/>
    <x v="661"/>
    <x v="661"/>
    <s v="Consumer"/>
    <s v="United States"/>
    <s v="Johnson City"/>
    <s v="Tennessee"/>
    <n v="37604"/>
    <s v="South"/>
    <x v="704"/>
    <s v="Technology"/>
    <s v="Phones"/>
    <x v="704"/>
    <x v="2955"/>
    <n v="2"/>
    <n v="0.2"/>
    <n v="6.7990000000000004"/>
  </r>
  <r>
    <n v="3877"/>
    <s v="CA-2016-136231"/>
    <x v="64"/>
    <d v="2016-09-07T00:00:00"/>
    <s v="Second Class"/>
    <x v="661"/>
    <x v="661"/>
    <s v="Consumer"/>
    <s v="United States"/>
    <s v="Johnson City"/>
    <s v="Tennessee"/>
    <n v="37604"/>
    <s v="South"/>
    <x v="1450"/>
    <s v="Office Supplies"/>
    <s v="Paper"/>
    <x v="1437"/>
    <x v="1495"/>
    <n v="3"/>
    <n v="0.2"/>
    <n v="3.21"/>
  </r>
  <r>
    <n v="3878"/>
    <s v="CA-2016-140641"/>
    <x v="99"/>
    <d v="2016-11-02T00:00:00"/>
    <s v="Standard Class"/>
    <x v="212"/>
    <x v="212"/>
    <s v="Consumer"/>
    <s v="United States"/>
    <s v="Tampa"/>
    <s v="Florida"/>
    <n v="33614"/>
    <s v="South"/>
    <x v="986"/>
    <s v="Office Supplies"/>
    <s v="Binders"/>
    <x v="979"/>
    <x v="2956"/>
    <n v="5"/>
    <n v="0.7"/>
    <n v="-26.733000000000001"/>
  </r>
  <r>
    <n v="3879"/>
    <s v="CA-2014-151001"/>
    <x v="267"/>
    <d v="2014-04-07T00:00:00"/>
    <s v="First Class"/>
    <x v="189"/>
    <x v="189"/>
    <s v="Corporate"/>
    <s v="United States"/>
    <s v="Decatur"/>
    <s v="Illinois"/>
    <n v="62521"/>
    <s v="Central"/>
    <x v="170"/>
    <s v="Office Supplies"/>
    <s v="Storage"/>
    <x v="171"/>
    <x v="1587"/>
    <n v="4"/>
    <n v="0.2"/>
    <n v="3.7223999999999999"/>
  </r>
  <r>
    <n v="3880"/>
    <s v="CA-2014-151001"/>
    <x v="267"/>
    <d v="2014-04-07T00:00:00"/>
    <s v="First Class"/>
    <x v="189"/>
    <x v="189"/>
    <s v="Corporate"/>
    <s v="United States"/>
    <s v="Decatur"/>
    <s v="Illinois"/>
    <n v="62521"/>
    <s v="Central"/>
    <x v="1569"/>
    <s v="Office Supplies"/>
    <s v="Storage"/>
    <x v="1560"/>
    <x v="2957"/>
    <n v="4"/>
    <n v="0.2"/>
    <n v="3.9072"/>
  </r>
  <r>
    <n v="3881"/>
    <s v="CA-2015-129896"/>
    <x v="925"/>
    <d v="2015-06-20T00:00:00"/>
    <s v="Standard Class"/>
    <x v="724"/>
    <x v="724"/>
    <s v="Consumer"/>
    <s v="United States"/>
    <s v="Gilbert"/>
    <s v="Arizona"/>
    <n v="85234"/>
    <s v="West"/>
    <x v="1357"/>
    <s v="Office Supplies"/>
    <s v="Paper"/>
    <x v="1343"/>
    <x v="380"/>
    <n v="2"/>
    <n v="0.2"/>
    <n v="2.99"/>
  </r>
  <r>
    <n v="3882"/>
    <s v="CA-2015-129896"/>
    <x v="925"/>
    <d v="2015-06-20T00:00:00"/>
    <s v="Standard Class"/>
    <x v="724"/>
    <x v="724"/>
    <s v="Consumer"/>
    <s v="United States"/>
    <s v="Gilbert"/>
    <s v="Arizona"/>
    <n v="85234"/>
    <s v="West"/>
    <x v="232"/>
    <s v="Office Supplies"/>
    <s v="Storage"/>
    <x v="233"/>
    <x v="249"/>
    <n v="2"/>
    <n v="0.2"/>
    <n v="-19.5624"/>
  </r>
  <r>
    <n v="3883"/>
    <s v="CA-2015-129896"/>
    <x v="925"/>
    <d v="2015-06-20T00:00:00"/>
    <s v="Standard Class"/>
    <x v="724"/>
    <x v="724"/>
    <s v="Consumer"/>
    <s v="United States"/>
    <s v="Gilbert"/>
    <s v="Arizona"/>
    <n v="85234"/>
    <s v="West"/>
    <x v="1597"/>
    <s v="Furniture"/>
    <s v="Furnishings"/>
    <x v="1589"/>
    <x v="2958"/>
    <n v="6"/>
    <n v="0.2"/>
    <n v="-36.470399999999998"/>
  </r>
  <r>
    <n v="3884"/>
    <s v="CA-2015-129896"/>
    <x v="925"/>
    <d v="2015-06-20T00:00:00"/>
    <s v="Standard Class"/>
    <x v="724"/>
    <x v="724"/>
    <s v="Consumer"/>
    <s v="United States"/>
    <s v="Gilbert"/>
    <s v="Arizona"/>
    <n v="85234"/>
    <s v="West"/>
    <x v="1598"/>
    <s v="Furniture"/>
    <s v="Furnishings"/>
    <x v="1590"/>
    <x v="2959"/>
    <n v="4"/>
    <n v="0.2"/>
    <n v="11.070399999999999"/>
  </r>
  <r>
    <n v="3885"/>
    <s v="CA-2014-152849"/>
    <x v="260"/>
    <d v="2014-07-12T00:00:00"/>
    <s v="Standard Class"/>
    <x v="694"/>
    <x v="694"/>
    <s v="Corporate"/>
    <s v="United States"/>
    <s v="Knoxville"/>
    <s v="Tennessee"/>
    <n v="37918"/>
    <s v="South"/>
    <x v="6"/>
    <s v="Office Supplies"/>
    <s v="Art"/>
    <x v="6"/>
    <x v="964"/>
    <n v="3"/>
    <n v="0.2"/>
    <n v="0.38219999999999998"/>
  </r>
  <r>
    <n v="3886"/>
    <s v="US-2017-127341"/>
    <x v="926"/>
    <d v="2017-02-02T00:00:00"/>
    <s v="Standard Class"/>
    <x v="242"/>
    <x v="242"/>
    <s v="Consumer"/>
    <s v="United States"/>
    <s v="Chicago"/>
    <s v="Illinois"/>
    <n v="60653"/>
    <s v="Central"/>
    <x v="280"/>
    <s v="Office Supplies"/>
    <s v="Binders"/>
    <x v="280"/>
    <x v="2960"/>
    <n v="4"/>
    <n v="0.8"/>
    <n v="-20.617599999999999"/>
  </r>
  <r>
    <n v="3887"/>
    <s v="CA-2016-167759"/>
    <x v="840"/>
    <d v="2016-03-08T00:00:00"/>
    <s v="Second Class"/>
    <x v="113"/>
    <x v="113"/>
    <s v="Consumer"/>
    <s v="United States"/>
    <s v="Bloomington"/>
    <s v="Indiana"/>
    <n v="47401"/>
    <s v="Central"/>
    <x v="1517"/>
    <s v="Technology"/>
    <s v="Phones"/>
    <x v="1504"/>
    <x v="2961"/>
    <n v="3"/>
    <n v="0"/>
    <n v="37.758000000000003"/>
  </r>
  <r>
    <n v="3888"/>
    <s v="CA-2014-100895"/>
    <x v="270"/>
    <d v="2014-06-06T00:00:00"/>
    <s v="Standard Class"/>
    <x v="647"/>
    <x v="647"/>
    <s v="Consumer"/>
    <s v="United States"/>
    <s v="Roswell"/>
    <s v="Georgia"/>
    <n v="30076"/>
    <s v="South"/>
    <x v="1253"/>
    <s v="Office Supplies"/>
    <s v="Art"/>
    <x v="1237"/>
    <x v="18"/>
    <n v="2"/>
    <n v="0"/>
    <n v="2.6536"/>
  </r>
  <r>
    <n v="3889"/>
    <s v="CA-2014-100895"/>
    <x v="270"/>
    <d v="2014-06-06T00:00:00"/>
    <s v="Standard Class"/>
    <x v="647"/>
    <x v="647"/>
    <s v="Consumer"/>
    <s v="United States"/>
    <s v="Roswell"/>
    <s v="Georgia"/>
    <n v="30076"/>
    <s v="South"/>
    <x v="516"/>
    <s v="Technology"/>
    <s v="Phones"/>
    <x v="516"/>
    <x v="758"/>
    <n v="3"/>
    <n v="0"/>
    <n v="67.191599999999994"/>
  </r>
  <r>
    <n v="3890"/>
    <s v="CA-2014-100895"/>
    <x v="270"/>
    <d v="2014-06-06T00:00:00"/>
    <s v="Standard Class"/>
    <x v="647"/>
    <x v="647"/>
    <s v="Consumer"/>
    <s v="United States"/>
    <s v="Roswell"/>
    <s v="Georgia"/>
    <n v="30076"/>
    <s v="South"/>
    <x v="518"/>
    <s v="Office Supplies"/>
    <s v="Storage"/>
    <x v="518"/>
    <x v="2962"/>
    <n v="2"/>
    <n v="0"/>
    <n v="107.08199999999999"/>
  </r>
  <r>
    <n v="3891"/>
    <s v="US-2016-163881"/>
    <x v="390"/>
    <d v="2016-11-30T00:00:00"/>
    <s v="Standard Class"/>
    <x v="133"/>
    <x v="133"/>
    <s v="Corporate"/>
    <s v="United States"/>
    <s v="Los Angeles"/>
    <s v="California"/>
    <n v="90036"/>
    <s v="West"/>
    <x v="764"/>
    <s v="Technology"/>
    <s v="Accessories"/>
    <x v="763"/>
    <x v="2963"/>
    <n v="2"/>
    <n v="0"/>
    <n v="217.767"/>
  </r>
  <r>
    <n v="3892"/>
    <s v="US-2016-163881"/>
    <x v="390"/>
    <d v="2016-11-30T00:00:00"/>
    <s v="Standard Class"/>
    <x v="133"/>
    <x v="133"/>
    <s v="Corporate"/>
    <s v="United States"/>
    <s v="Los Angeles"/>
    <s v="California"/>
    <n v="90036"/>
    <s v="West"/>
    <x v="654"/>
    <s v="Furniture"/>
    <s v="Chairs"/>
    <x v="654"/>
    <x v="2964"/>
    <n v="6"/>
    <n v="0.2"/>
    <n v="210.59399999999999"/>
  </r>
  <r>
    <n v="3893"/>
    <s v="US-2016-163881"/>
    <x v="390"/>
    <d v="2016-11-30T00:00:00"/>
    <s v="Standard Class"/>
    <x v="133"/>
    <x v="133"/>
    <s v="Corporate"/>
    <s v="United States"/>
    <s v="Los Angeles"/>
    <s v="California"/>
    <n v="90036"/>
    <s v="West"/>
    <x v="1509"/>
    <s v="Technology"/>
    <s v="Accessories"/>
    <x v="1496"/>
    <x v="2965"/>
    <n v="8"/>
    <n v="0"/>
    <n v="190.37280000000001"/>
  </r>
  <r>
    <n v="3894"/>
    <s v="US-2016-144547"/>
    <x v="338"/>
    <d v="2016-11-14T00:00:00"/>
    <s v="Standard Class"/>
    <x v="474"/>
    <x v="474"/>
    <s v="Consumer"/>
    <s v="United States"/>
    <s v="Houston"/>
    <s v="Texas"/>
    <n v="77036"/>
    <s v="Central"/>
    <x v="648"/>
    <s v="Technology"/>
    <s v="Accessories"/>
    <x v="648"/>
    <x v="1761"/>
    <n v="7"/>
    <n v="0.2"/>
    <n v="48.990200000000002"/>
  </r>
  <r>
    <n v="3895"/>
    <s v="US-2014-112200"/>
    <x v="754"/>
    <d v="2014-11-28T00:00:00"/>
    <s v="Standard Class"/>
    <x v="679"/>
    <x v="679"/>
    <s v="Home Office"/>
    <s v="United States"/>
    <s v="Bolingbrook"/>
    <s v="Illinois"/>
    <n v="60440"/>
    <s v="Central"/>
    <x v="1230"/>
    <s v="Office Supplies"/>
    <s v="Binders"/>
    <x v="1213"/>
    <x v="2966"/>
    <n v="5"/>
    <n v="0.8"/>
    <n v="-16.466999999999999"/>
  </r>
  <r>
    <n v="3896"/>
    <s v="CA-2017-110212"/>
    <x v="927"/>
    <d v="2017-05-05T00:00:00"/>
    <s v="Standard Class"/>
    <x v="319"/>
    <x v="319"/>
    <s v="Home Office"/>
    <s v="United States"/>
    <s v="Texarkana"/>
    <s v="Arkansas"/>
    <n v="71854"/>
    <s v="South"/>
    <x v="1599"/>
    <s v="Technology"/>
    <s v="Accessories"/>
    <x v="1591"/>
    <x v="2967"/>
    <n v="5"/>
    <n v="0"/>
    <n v="18.093"/>
  </r>
  <r>
    <n v="3897"/>
    <s v="CA-2017-134285"/>
    <x v="226"/>
    <d v="2017-12-12T00:00:00"/>
    <s v="Standard Class"/>
    <x v="103"/>
    <x v="103"/>
    <s v="Corporate"/>
    <s v="United States"/>
    <s v="San Antonio"/>
    <s v="Texas"/>
    <n v="78207"/>
    <s v="Central"/>
    <x v="1084"/>
    <s v="Office Supplies"/>
    <s v="Fasteners"/>
    <x v="1074"/>
    <x v="1480"/>
    <n v="3"/>
    <n v="0.2"/>
    <n v="1.2432000000000001"/>
  </r>
  <r>
    <n v="3898"/>
    <s v="CA-2017-134285"/>
    <x v="226"/>
    <d v="2017-12-12T00:00:00"/>
    <s v="Standard Class"/>
    <x v="103"/>
    <x v="103"/>
    <s v="Corporate"/>
    <s v="United States"/>
    <s v="San Antonio"/>
    <s v="Texas"/>
    <n v="78207"/>
    <s v="Central"/>
    <x v="88"/>
    <s v="Office Supplies"/>
    <s v="Paper"/>
    <x v="88"/>
    <x v="12"/>
    <n v="3"/>
    <n v="0.2"/>
    <n v="5.4432"/>
  </r>
  <r>
    <n v="3899"/>
    <s v="CA-2017-102267"/>
    <x v="329"/>
    <d v="2017-12-04T00:00:00"/>
    <s v="Standard Class"/>
    <x v="561"/>
    <x v="561"/>
    <s v="Consumer"/>
    <s v="United States"/>
    <s v="Edinburg"/>
    <s v="Texas"/>
    <n v="78539"/>
    <s v="Central"/>
    <x v="1084"/>
    <s v="Office Supplies"/>
    <s v="Fasteners"/>
    <x v="1074"/>
    <x v="2926"/>
    <n v="2"/>
    <n v="0.2"/>
    <n v="0.82879999999999998"/>
  </r>
  <r>
    <n v="3900"/>
    <s v="CA-2017-157980"/>
    <x v="226"/>
    <d v="2017-12-09T00:00:00"/>
    <s v="First Class"/>
    <x v="129"/>
    <x v="129"/>
    <s v="Consumer"/>
    <s v="United States"/>
    <s v="Toledo"/>
    <s v="Ohio"/>
    <n v="43615"/>
    <s v="East"/>
    <x v="428"/>
    <s v="Technology"/>
    <s v="Accessories"/>
    <x v="428"/>
    <x v="2454"/>
    <n v="2"/>
    <n v="0.2"/>
    <n v="25.596800000000002"/>
  </r>
  <r>
    <n v="3901"/>
    <s v="CA-2015-121097"/>
    <x v="928"/>
    <d v="2015-01-08T00:00:00"/>
    <s v="Standard Class"/>
    <x v="245"/>
    <x v="245"/>
    <s v="Corporate"/>
    <s v="United States"/>
    <s v="Baytown"/>
    <s v="Texas"/>
    <n v="77520"/>
    <s v="Central"/>
    <x v="289"/>
    <s v="Office Supplies"/>
    <s v="Paper"/>
    <x v="289"/>
    <x v="559"/>
    <n v="2"/>
    <n v="0.2"/>
    <n v="3.6288"/>
  </r>
  <r>
    <n v="3902"/>
    <s v="CA-2015-151043"/>
    <x v="717"/>
    <d v="2015-11-20T00:00:00"/>
    <s v="Standard Class"/>
    <x v="67"/>
    <x v="67"/>
    <s v="Home Office"/>
    <s v="United States"/>
    <s v="Philadelphia"/>
    <s v="Pennsylvania"/>
    <n v="19143"/>
    <s v="East"/>
    <x v="1600"/>
    <s v="Technology"/>
    <s v="Accessories"/>
    <x v="1592"/>
    <x v="730"/>
    <n v="2"/>
    <n v="0.2"/>
    <n v="-1.1996"/>
  </r>
  <r>
    <n v="3903"/>
    <s v="US-2015-119312"/>
    <x v="653"/>
    <d v="2015-10-07T00:00:00"/>
    <s v="Second Class"/>
    <x v="37"/>
    <x v="37"/>
    <s v="Home Office"/>
    <s v="United States"/>
    <s v="Los Angeles"/>
    <s v="California"/>
    <n v="90045"/>
    <s v="West"/>
    <x v="1220"/>
    <s v="Office Supplies"/>
    <s v="Storage"/>
    <x v="1204"/>
    <x v="2968"/>
    <n v="14"/>
    <n v="0"/>
    <n v="75.6952"/>
  </r>
  <r>
    <n v="3904"/>
    <s v="CA-2015-167010"/>
    <x v="57"/>
    <d v="2015-04-10T00:00:00"/>
    <s v="Standard Class"/>
    <x v="725"/>
    <x v="725"/>
    <s v="Home Office"/>
    <s v="United States"/>
    <s v="Philadelphia"/>
    <s v="Pennsylvania"/>
    <n v="19143"/>
    <s v="East"/>
    <x v="1297"/>
    <s v="Office Supplies"/>
    <s v="Appliances"/>
    <x v="1282"/>
    <x v="2969"/>
    <n v="7"/>
    <n v="0.2"/>
    <n v="18.396000000000001"/>
  </r>
  <r>
    <n v="3905"/>
    <s v="CA-2015-167010"/>
    <x v="57"/>
    <d v="2015-04-10T00:00:00"/>
    <s v="Standard Class"/>
    <x v="725"/>
    <x v="725"/>
    <s v="Home Office"/>
    <s v="United States"/>
    <s v="Philadelphia"/>
    <s v="Pennsylvania"/>
    <n v="19143"/>
    <s v="East"/>
    <x v="718"/>
    <s v="Office Supplies"/>
    <s v="Storage"/>
    <x v="717"/>
    <x v="2480"/>
    <n v="4"/>
    <n v="0.2"/>
    <n v="21.142800000000001"/>
  </r>
  <r>
    <n v="3906"/>
    <s v="CA-2015-167010"/>
    <x v="57"/>
    <d v="2015-04-10T00:00:00"/>
    <s v="Standard Class"/>
    <x v="725"/>
    <x v="725"/>
    <s v="Home Office"/>
    <s v="United States"/>
    <s v="Philadelphia"/>
    <s v="Pennsylvania"/>
    <n v="19143"/>
    <s v="East"/>
    <x v="844"/>
    <s v="Office Supplies"/>
    <s v="Binders"/>
    <x v="838"/>
    <x v="2970"/>
    <n v="4"/>
    <n v="0.7"/>
    <n v="-6.952"/>
  </r>
  <r>
    <n v="3907"/>
    <s v="CA-2015-167010"/>
    <x v="57"/>
    <d v="2015-04-10T00:00:00"/>
    <s v="Standard Class"/>
    <x v="725"/>
    <x v="725"/>
    <s v="Home Office"/>
    <s v="United States"/>
    <s v="Philadelphia"/>
    <s v="Pennsylvania"/>
    <n v="19143"/>
    <s v="East"/>
    <x v="1304"/>
    <s v="Furniture"/>
    <s v="Furnishings"/>
    <x v="1289"/>
    <x v="1926"/>
    <n v="4"/>
    <n v="0.2"/>
    <n v="-68.391999999999996"/>
  </r>
  <r>
    <n v="3908"/>
    <s v="CA-2015-167010"/>
    <x v="57"/>
    <d v="2015-04-10T00:00:00"/>
    <s v="Standard Class"/>
    <x v="725"/>
    <x v="725"/>
    <s v="Home Office"/>
    <s v="United States"/>
    <s v="Philadelphia"/>
    <s v="Pennsylvania"/>
    <n v="19143"/>
    <s v="East"/>
    <x v="500"/>
    <s v="Technology"/>
    <s v="Phones"/>
    <x v="500"/>
    <x v="542"/>
    <n v="5"/>
    <n v="0.4"/>
    <n v="-3.2174999999999998"/>
  </r>
  <r>
    <n v="3909"/>
    <s v="CA-2015-167010"/>
    <x v="57"/>
    <d v="2015-04-10T00:00:00"/>
    <s v="Standard Class"/>
    <x v="725"/>
    <x v="725"/>
    <s v="Home Office"/>
    <s v="United States"/>
    <s v="Philadelphia"/>
    <s v="Pennsylvania"/>
    <n v="19143"/>
    <s v="East"/>
    <x v="104"/>
    <s v="Technology"/>
    <s v="Phones"/>
    <x v="104"/>
    <x v="2971"/>
    <n v="2"/>
    <n v="0.4"/>
    <n v="-9.7972000000000001"/>
  </r>
  <r>
    <n v="3910"/>
    <s v="CA-2015-167010"/>
    <x v="57"/>
    <d v="2015-04-10T00:00:00"/>
    <s v="Standard Class"/>
    <x v="725"/>
    <x v="725"/>
    <s v="Home Office"/>
    <s v="United States"/>
    <s v="Philadelphia"/>
    <s v="Pennsylvania"/>
    <n v="19143"/>
    <s v="East"/>
    <x v="1183"/>
    <s v="Furniture"/>
    <s v="Furnishings"/>
    <x v="1169"/>
    <x v="2972"/>
    <n v="1"/>
    <n v="0.2"/>
    <n v="2.37"/>
  </r>
  <r>
    <n v="3911"/>
    <s v="CA-2015-167010"/>
    <x v="57"/>
    <d v="2015-04-10T00:00:00"/>
    <s v="Standard Class"/>
    <x v="725"/>
    <x v="725"/>
    <s v="Home Office"/>
    <s v="United States"/>
    <s v="Philadelphia"/>
    <s v="Pennsylvania"/>
    <n v="19143"/>
    <s v="East"/>
    <x v="1601"/>
    <s v="Furniture"/>
    <s v="Bookcases"/>
    <x v="1593"/>
    <x v="2973"/>
    <n v="5"/>
    <n v="0.5"/>
    <n v="-211.47"/>
  </r>
  <r>
    <n v="3912"/>
    <s v="CA-2017-126788"/>
    <x v="929"/>
    <d v="2017-06-06T00:00:00"/>
    <s v="First Class"/>
    <x v="455"/>
    <x v="455"/>
    <s v="Consumer"/>
    <s v="United States"/>
    <s v="Pearland"/>
    <s v="Texas"/>
    <n v="77581"/>
    <s v="Central"/>
    <x v="1602"/>
    <s v="Technology"/>
    <s v="Phones"/>
    <x v="1594"/>
    <x v="549"/>
    <n v="3"/>
    <n v="0.2"/>
    <n v="52.917299999999997"/>
  </r>
  <r>
    <n v="3913"/>
    <s v="CA-2017-148068"/>
    <x v="65"/>
    <d v="2017-09-25T00:00:00"/>
    <s v="Standard Class"/>
    <x v="152"/>
    <x v="152"/>
    <s v="Corporate"/>
    <s v="United States"/>
    <s v="New York City"/>
    <s v="New York"/>
    <n v="10035"/>
    <s v="East"/>
    <x v="988"/>
    <s v="Office Supplies"/>
    <s v="Paper"/>
    <x v="981"/>
    <x v="537"/>
    <n v="3"/>
    <n v="0"/>
    <n v="9.3312000000000008"/>
  </r>
  <r>
    <n v="3914"/>
    <s v="CA-2017-148068"/>
    <x v="65"/>
    <d v="2017-09-25T00:00:00"/>
    <s v="Standard Class"/>
    <x v="152"/>
    <x v="152"/>
    <s v="Corporate"/>
    <s v="United States"/>
    <s v="New York City"/>
    <s v="New York"/>
    <n v="10035"/>
    <s v="East"/>
    <x v="875"/>
    <s v="Furniture"/>
    <s v="Furnishings"/>
    <x v="869"/>
    <x v="759"/>
    <n v="2"/>
    <n v="0"/>
    <n v="3.2406000000000001"/>
  </r>
  <r>
    <n v="3915"/>
    <s v="US-2017-142573"/>
    <x v="930"/>
    <d v="2017-07-23T00:00:00"/>
    <s v="Standard Class"/>
    <x v="586"/>
    <x v="586"/>
    <s v="Consumer"/>
    <s v="United States"/>
    <s v="Phoenix"/>
    <s v="Arizona"/>
    <n v="85023"/>
    <s v="West"/>
    <x v="855"/>
    <s v="Furniture"/>
    <s v="Tables"/>
    <x v="848"/>
    <x v="2974"/>
    <n v="5"/>
    <n v="0.5"/>
    <n v="-448.89600000000002"/>
  </r>
  <r>
    <n v="3916"/>
    <s v="US-2017-142573"/>
    <x v="930"/>
    <d v="2017-07-23T00:00:00"/>
    <s v="Standard Class"/>
    <x v="586"/>
    <x v="586"/>
    <s v="Consumer"/>
    <s v="United States"/>
    <s v="Phoenix"/>
    <s v="Arizona"/>
    <n v="85023"/>
    <s v="West"/>
    <x v="38"/>
    <s v="Furniture"/>
    <s v="Chairs"/>
    <x v="38"/>
    <x v="224"/>
    <n v="2"/>
    <n v="0.2"/>
    <n v="10.098000000000001"/>
  </r>
  <r>
    <n v="3917"/>
    <s v="US-2017-142573"/>
    <x v="930"/>
    <d v="2017-07-23T00:00:00"/>
    <s v="Standard Class"/>
    <x v="586"/>
    <x v="586"/>
    <s v="Consumer"/>
    <s v="United States"/>
    <s v="Phoenix"/>
    <s v="Arizona"/>
    <n v="85023"/>
    <s v="West"/>
    <x v="1603"/>
    <s v="Office Supplies"/>
    <s v="Paper"/>
    <x v="1595"/>
    <x v="2975"/>
    <n v="2"/>
    <n v="0.2"/>
    <n v="5.2312000000000003"/>
  </r>
  <r>
    <n v="3918"/>
    <s v="US-2017-142573"/>
    <x v="930"/>
    <d v="2017-07-23T00:00:00"/>
    <s v="Standard Class"/>
    <x v="586"/>
    <x v="586"/>
    <s v="Consumer"/>
    <s v="United States"/>
    <s v="Phoenix"/>
    <s v="Arizona"/>
    <n v="85023"/>
    <s v="West"/>
    <x v="849"/>
    <s v="Office Supplies"/>
    <s v="Binders"/>
    <x v="842"/>
    <x v="2976"/>
    <n v="4"/>
    <n v="0.7"/>
    <n v="-6.1247999999999996"/>
  </r>
  <r>
    <n v="3919"/>
    <s v="US-2017-142573"/>
    <x v="930"/>
    <d v="2017-07-23T00:00:00"/>
    <s v="Standard Class"/>
    <x v="586"/>
    <x v="586"/>
    <s v="Consumer"/>
    <s v="United States"/>
    <s v="Phoenix"/>
    <s v="Arizona"/>
    <n v="85023"/>
    <s v="West"/>
    <x v="70"/>
    <s v="Furniture"/>
    <s v="Chairs"/>
    <x v="70"/>
    <x v="2977"/>
    <n v="3"/>
    <n v="0.2"/>
    <n v="-42.896700000000003"/>
  </r>
  <r>
    <n v="3920"/>
    <s v="US-2015-148817"/>
    <x v="494"/>
    <d v="2015-12-07T00:00:00"/>
    <s v="Standard Class"/>
    <x v="470"/>
    <x v="470"/>
    <s v="Corporate"/>
    <s v="United States"/>
    <s v="Chesapeake"/>
    <s v="Virginia"/>
    <n v="23320"/>
    <s v="South"/>
    <x v="421"/>
    <s v="Office Supplies"/>
    <s v="Storage"/>
    <x v="421"/>
    <x v="2978"/>
    <n v="4"/>
    <n v="0"/>
    <n v="16.653600000000001"/>
  </r>
  <r>
    <n v="3921"/>
    <s v="US-2015-148817"/>
    <x v="494"/>
    <d v="2015-12-07T00:00:00"/>
    <s v="Standard Class"/>
    <x v="470"/>
    <x v="470"/>
    <s v="Corporate"/>
    <s v="United States"/>
    <s v="Chesapeake"/>
    <s v="Virginia"/>
    <n v="23320"/>
    <s v="South"/>
    <x v="1399"/>
    <s v="Office Supplies"/>
    <s v="Binders"/>
    <x v="1386"/>
    <x v="1458"/>
    <n v="4"/>
    <n v="0"/>
    <n v="30.700800000000001"/>
  </r>
  <r>
    <n v="3922"/>
    <s v="CA-2016-110044"/>
    <x v="931"/>
    <d v="2016-07-02T00:00:00"/>
    <s v="Second Class"/>
    <x v="288"/>
    <x v="288"/>
    <s v="Consumer"/>
    <s v="United States"/>
    <s v="Chicago"/>
    <s v="Illinois"/>
    <n v="60610"/>
    <s v="Central"/>
    <x v="1501"/>
    <s v="Technology"/>
    <s v="Phones"/>
    <x v="1489"/>
    <x v="1988"/>
    <n v="3"/>
    <n v="0.2"/>
    <n v="35.997599999999998"/>
  </r>
  <r>
    <n v="3923"/>
    <s v="CA-2017-146920"/>
    <x v="735"/>
    <d v="2017-09-01T00:00:00"/>
    <s v="Standard Class"/>
    <x v="253"/>
    <x v="253"/>
    <s v="Consumer"/>
    <s v="United States"/>
    <s v="Chicago"/>
    <s v="Illinois"/>
    <n v="60623"/>
    <s v="Central"/>
    <x v="218"/>
    <s v="Office Supplies"/>
    <s v="Paper"/>
    <x v="219"/>
    <x v="863"/>
    <n v="6"/>
    <n v="0.2"/>
    <n v="7.92"/>
  </r>
  <r>
    <n v="3924"/>
    <s v="CA-2017-146920"/>
    <x v="735"/>
    <d v="2017-09-01T00:00:00"/>
    <s v="Standard Class"/>
    <x v="253"/>
    <x v="253"/>
    <s v="Consumer"/>
    <s v="United States"/>
    <s v="Chicago"/>
    <s v="Illinois"/>
    <n v="60623"/>
    <s v="Central"/>
    <x v="1604"/>
    <s v="Office Supplies"/>
    <s v="Paper"/>
    <x v="1596"/>
    <x v="2979"/>
    <n v="5"/>
    <n v="0.2"/>
    <n v="9.3520000000000003"/>
  </r>
  <r>
    <n v="3925"/>
    <s v="CA-2014-103940"/>
    <x v="328"/>
    <d v="2014-09-21T00:00:00"/>
    <s v="Standard Class"/>
    <x v="202"/>
    <x v="202"/>
    <s v="Consumer"/>
    <s v="United States"/>
    <s v="Seattle"/>
    <s v="Washington"/>
    <n v="98103"/>
    <s v="West"/>
    <x v="464"/>
    <s v="Office Supplies"/>
    <s v="Storage"/>
    <x v="465"/>
    <x v="2980"/>
    <n v="2"/>
    <n v="0"/>
    <n v="1.2112000000000001"/>
  </r>
  <r>
    <n v="3926"/>
    <s v="CA-2014-103940"/>
    <x v="328"/>
    <d v="2014-09-21T00:00:00"/>
    <s v="Standard Class"/>
    <x v="202"/>
    <x v="202"/>
    <s v="Consumer"/>
    <s v="United States"/>
    <s v="Seattle"/>
    <s v="Washington"/>
    <n v="98103"/>
    <s v="West"/>
    <x v="1220"/>
    <s v="Office Supplies"/>
    <s v="Storage"/>
    <x v="1204"/>
    <x v="2981"/>
    <n v="3"/>
    <n v="0"/>
    <n v="16.220400000000001"/>
  </r>
  <r>
    <n v="3927"/>
    <s v="CA-2014-103940"/>
    <x v="328"/>
    <d v="2014-09-21T00:00:00"/>
    <s v="Standard Class"/>
    <x v="202"/>
    <x v="202"/>
    <s v="Consumer"/>
    <s v="United States"/>
    <s v="Seattle"/>
    <s v="Washington"/>
    <n v="98103"/>
    <s v="West"/>
    <x v="1381"/>
    <s v="Furniture"/>
    <s v="Furnishings"/>
    <x v="1366"/>
    <x v="2233"/>
    <n v="2"/>
    <n v="0"/>
    <n v="13.4292"/>
  </r>
  <r>
    <n v="3928"/>
    <s v="CA-2014-103940"/>
    <x v="328"/>
    <d v="2014-09-21T00:00:00"/>
    <s v="Standard Class"/>
    <x v="202"/>
    <x v="202"/>
    <s v="Consumer"/>
    <s v="United States"/>
    <s v="Seattle"/>
    <s v="Washington"/>
    <n v="98103"/>
    <s v="West"/>
    <x v="141"/>
    <s v="Office Supplies"/>
    <s v="Binders"/>
    <x v="142"/>
    <x v="1944"/>
    <n v="5"/>
    <n v="0.2"/>
    <n v="46.3185"/>
  </r>
  <r>
    <n v="3929"/>
    <s v="CA-2016-162082"/>
    <x v="560"/>
    <d v="2016-03-17T00:00:00"/>
    <s v="First Class"/>
    <x v="365"/>
    <x v="365"/>
    <s v="Consumer"/>
    <s v="United States"/>
    <s v="Harlingen"/>
    <s v="Texas"/>
    <n v="78550"/>
    <s v="Central"/>
    <x v="631"/>
    <s v="Furniture"/>
    <s v="Bookcases"/>
    <x v="631"/>
    <x v="2982"/>
    <n v="5"/>
    <n v="0.32"/>
    <n v="-14.196"/>
  </r>
  <r>
    <n v="3930"/>
    <s v="CA-2016-162082"/>
    <x v="560"/>
    <d v="2016-03-17T00:00:00"/>
    <s v="First Class"/>
    <x v="365"/>
    <x v="365"/>
    <s v="Consumer"/>
    <s v="United States"/>
    <s v="Harlingen"/>
    <s v="Texas"/>
    <n v="78550"/>
    <s v="Central"/>
    <x v="548"/>
    <s v="Office Supplies"/>
    <s v="Paper"/>
    <x v="548"/>
    <x v="1170"/>
    <n v="1"/>
    <n v="0.2"/>
    <n v="1.8792"/>
  </r>
  <r>
    <n v="3931"/>
    <s v="CA-2016-162082"/>
    <x v="560"/>
    <d v="2016-03-17T00:00:00"/>
    <s v="First Class"/>
    <x v="365"/>
    <x v="365"/>
    <s v="Consumer"/>
    <s v="United States"/>
    <s v="Harlingen"/>
    <s v="Texas"/>
    <n v="78550"/>
    <s v="Central"/>
    <x v="1062"/>
    <s v="Office Supplies"/>
    <s v="Art"/>
    <x v="1051"/>
    <x v="2983"/>
    <n v="7"/>
    <n v="0.2"/>
    <n v="16.373699999999999"/>
  </r>
  <r>
    <n v="3932"/>
    <s v="CA-2016-132094"/>
    <x v="370"/>
    <d v="2016-09-02T00:00:00"/>
    <s v="Standard Class"/>
    <x v="500"/>
    <x v="500"/>
    <s v="Corporate"/>
    <s v="United States"/>
    <s v="Philadelphia"/>
    <s v="Pennsylvania"/>
    <n v="19140"/>
    <s v="East"/>
    <x v="1605"/>
    <s v="Office Supplies"/>
    <s v="Art"/>
    <x v="1597"/>
    <x v="2984"/>
    <n v="3"/>
    <n v="0.2"/>
    <n v="1.6415999999999999"/>
  </r>
  <r>
    <n v="3933"/>
    <s v="CA-2016-132094"/>
    <x v="370"/>
    <d v="2016-09-02T00:00:00"/>
    <s v="Standard Class"/>
    <x v="500"/>
    <x v="500"/>
    <s v="Corporate"/>
    <s v="United States"/>
    <s v="Philadelphia"/>
    <s v="Pennsylvania"/>
    <n v="19140"/>
    <s v="East"/>
    <x v="1016"/>
    <s v="Technology"/>
    <s v="Accessories"/>
    <x v="1007"/>
    <x v="730"/>
    <n v="2"/>
    <n v="0.2"/>
    <n v="13.195600000000001"/>
  </r>
  <r>
    <n v="3934"/>
    <s v="CA-2017-123001"/>
    <x v="264"/>
    <d v="2017-09-08T00:00:00"/>
    <s v="Standard Class"/>
    <x v="497"/>
    <x v="497"/>
    <s v="Consumer"/>
    <s v="United States"/>
    <s v="Bakersfield"/>
    <s v="California"/>
    <n v="93309"/>
    <s v="West"/>
    <x v="868"/>
    <s v="Office Supplies"/>
    <s v="Art"/>
    <x v="862"/>
    <x v="2985"/>
    <n v="5"/>
    <n v="0"/>
    <n v="2.726"/>
  </r>
  <r>
    <n v="3935"/>
    <s v="CA-2017-123001"/>
    <x v="264"/>
    <d v="2017-09-08T00:00:00"/>
    <s v="Standard Class"/>
    <x v="497"/>
    <x v="497"/>
    <s v="Consumer"/>
    <s v="United States"/>
    <s v="Bakersfield"/>
    <s v="California"/>
    <n v="93309"/>
    <s v="West"/>
    <x v="198"/>
    <s v="Office Supplies"/>
    <s v="Labels"/>
    <x v="199"/>
    <x v="2986"/>
    <n v="5"/>
    <n v="0"/>
    <n v="37"/>
  </r>
  <r>
    <n v="3936"/>
    <s v="CA-2017-123001"/>
    <x v="264"/>
    <d v="2017-09-08T00:00:00"/>
    <s v="Standard Class"/>
    <x v="497"/>
    <x v="497"/>
    <s v="Consumer"/>
    <s v="United States"/>
    <s v="Bakersfield"/>
    <s v="California"/>
    <n v="93309"/>
    <s v="West"/>
    <x v="1551"/>
    <s v="Technology"/>
    <s v="Phones"/>
    <x v="1539"/>
    <x v="1212"/>
    <n v="2"/>
    <n v="0.2"/>
    <n v="12.599"/>
  </r>
  <r>
    <n v="3937"/>
    <s v="CA-2015-118955"/>
    <x v="382"/>
    <d v="2015-06-20T00:00:00"/>
    <s v="Standard Class"/>
    <x v="721"/>
    <x v="721"/>
    <s v="Consumer"/>
    <s v="United States"/>
    <s v="Grand Prairie"/>
    <s v="Texas"/>
    <n v="75051"/>
    <s v="Central"/>
    <x v="1606"/>
    <s v="Office Supplies"/>
    <s v="Envelopes"/>
    <x v="153"/>
    <x v="1505"/>
    <n v="3"/>
    <n v="0.2"/>
    <n v="9.3444000000000003"/>
  </r>
  <r>
    <n v="3938"/>
    <s v="CA-2015-118955"/>
    <x v="382"/>
    <d v="2015-06-20T00:00:00"/>
    <s v="Standard Class"/>
    <x v="721"/>
    <x v="721"/>
    <s v="Consumer"/>
    <s v="United States"/>
    <s v="Grand Prairie"/>
    <s v="Texas"/>
    <n v="75051"/>
    <s v="Central"/>
    <x v="752"/>
    <s v="Office Supplies"/>
    <s v="Paper"/>
    <x v="750"/>
    <x v="1908"/>
    <n v="3"/>
    <n v="0.2"/>
    <n v="9.8658000000000001"/>
  </r>
  <r>
    <n v="3939"/>
    <s v="CA-2015-118955"/>
    <x v="382"/>
    <d v="2015-06-20T00:00:00"/>
    <s v="Standard Class"/>
    <x v="721"/>
    <x v="721"/>
    <s v="Consumer"/>
    <s v="United States"/>
    <s v="Grand Prairie"/>
    <s v="Texas"/>
    <n v="75051"/>
    <s v="Central"/>
    <x v="901"/>
    <s v="Furniture"/>
    <s v="Chairs"/>
    <x v="893"/>
    <x v="2987"/>
    <n v="2"/>
    <n v="0.3"/>
    <n v="-25.3764"/>
  </r>
  <r>
    <n v="3940"/>
    <s v="US-2016-143448"/>
    <x v="107"/>
    <d v="2016-12-10T00:00:00"/>
    <s v="Same Day"/>
    <x v="708"/>
    <x v="708"/>
    <s v="Consumer"/>
    <s v="United States"/>
    <s v="Greenwood"/>
    <s v="Indiana"/>
    <n v="46142"/>
    <s v="Central"/>
    <x v="463"/>
    <s v="Furniture"/>
    <s v="Chairs"/>
    <x v="464"/>
    <x v="2988"/>
    <n v="5"/>
    <n v="0"/>
    <n v="356.22500000000002"/>
  </r>
  <r>
    <n v="3941"/>
    <s v="CA-2017-117863"/>
    <x v="796"/>
    <d v="2017-05-23T00:00:00"/>
    <s v="Standard Class"/>
    <x v="358"/>
    <x v="358"/>
    <s v="Consumer"/>
    <s v="United States"/>
    <s v="New York City"/>
    <s v="New York"/>
    <n v="10024"/>
    <s v="East"/>
    <x v="1027"/>
    <s v="Furniture"/>
    <s v="Furnishings"/>
    <x v="1018"/>
    <x v="58"/>
    <n v="2"/>
    <n v="0"/>
    <n v="6.2607999999999997"/>
  </r>
  <r>
    <n v="3942"/>
    <s v="CA-2017-117863"/>
    <x v="796"/>
    <d v="2017-05-23T00:00:00"/>
    <s v="Standard Class"/>
    <x v="358"/>
    <x v="358"/>
    <s v="Consumer"/>
    <s v="United States"/>
    <s v="New York City"/>
    <s v="New York"/>
    <n v="10024"/>
    <s v="East"/>
    <x v="536"/>
    <s v="Office Supplies"/>
    <s v="Binders"/>
    <x v="536"/>
    <x v="334"/>
    <n v="1"/>
    <n v="0.2"/>
    <n v="1.0286999999999999"/>
  </r>
  <r>
    <n v="3943"/>
    <s v="CA-2017-160458"/>
    <x v="837"/>
    <d v="2017-05-29T00:00:00"/>
    <s v="Second Class"/>
    <x v="13"/>
    <x v="13"/>
    <s v="Consumer"/>
    <s v="United States"/>
    <s v="Memphis"/>
    <s v="Tennessee"/>
    <n v="38109"/>
    <s v="South"/>
    <x v="778"/>
    <s v="Office Supplies"/>
    <s v="Paper"/>
    <x v="777"/>
    <x v="233"/>
    <n v="5"/>
    <n v="0.2"/>
    <n v="9.0719999999999992"/>
  </r>
  <r>
    <n v="3944"/>
    <s v="US-2016-142685"/>
    <x v="661"/>
    <d v="2016-06-30T00:00:00"/>
    <s v="Standard Class"/>
    <x v="726"/>
    <x v="726"/>
    <s v="Consumer"/>
    <s v="United States"/>
    <s v="Buffalo"/>
    <s v="New York"/>
    <n v="14215"/>
    <s v="East"/>
    <x v="1420"/>
    <s v="Office Supplies"/>
    <s v="Supplies"/>
    <x v="1408"/>
    <x v="2989"/>
    <n v="7"/>
    <n v="0"/>
    <n v="16.703399999999998"/>
  </r>
  <r>
    <n v="3945"/>
    <s v="CA-2016-133144"/>
    <x v="458"/>
    <d v="2016-05-21T00:00:00"/>
    <s v="Second Class"/>
    <x v="157"/>
    <x v="157"/>
    <s v="Consumer"/>
    <s v="United States"/>
    <s v="Los Angeles"/>
    <s v="California"/>
    <n v="90036"/>
    <s v="West"/>
    <x v="609"/>
    <s v="Office Supplies"/>
    <s v="Paper"/>
    <x v="609"/>
    <x v="1686"/>
    <n v="3"/>
    <n v="0"/>
    <n v="8.4966000000000008"/>
  </r>
  <r>
    <n v="3946"/>
    <s v="CA-2017-167871"/>
    <x v="551"/>
    <d v="2017-11-23T00:00:00"/>
    <s v="Standard Class"/>
    <x v="578"/>
    <x v="578"/>
    <s v="Consumer"/>
    <s v="United States"/>
    <s v="Homestead"/>
    <s v="Florida"/>
    <n v="33030"/>
    <s v="South"/>
    <x v="1486"/>
    <s v="Office Supplies"/>
    <s v="Paper"/>
    <x v="1473"/>
    <x v="2990"/>
    <n v="1"/>
    <n v="0.2"/>
    <n v="15.5344"/>
  </r>
  <r>
    <n v="3947"/>
    <s v="CA-2017-167871"/>
    <x v="551"/>
    <d v="2017-11-23T00:00:00"/>
    <s v="Standard Class"/>
    <x v="578"/>
    <x v="578"/>
    <s v="Consumer"/>
    <s v="United States"/>
    <s v="Homestead"/>
    <s v="Florida"/>
    <n v="33030"/>
    <s v="South"/>
    <x v="327"/>
    <s v="Office Supplies"/>
    <s v="Supplies"/>
    <x v="327"/>
    <x v="2991"/>
    <n v="1"/>
    <n v="0.2"/>
    <n v="-0.66239999999999999"/>
  </r>
  <r>
    <n v="3948"/>
    <s v="CA-2016-119963"/>
    <x v="741"/>
    <d v="2016-11-22T00:00:00"/>
    <s v="Standard Class"/>
    <x v="17"/>
    <x v="17"/>
    <s v="Home Office"/>
    <s v="United States"/>
    <s v="Pasadena"/>
    <s v="Texas"/>
    <n v="77506"/>
    <s v="Central"/>
    <x v="181"/>
    <s v="Office Supplies"/>
    <s v="Art"/>
    <x v="182"/>
    <x v="2850"/>
    <n v="2"/>
    <n v="0.2"/>
    <n v="1.0347999999999999"/>
  </r>
  <r>
    <n v="3949"/>
    <s v="CA-2016-119963"/>
    <x v="741"/>
    <d v="2016-11-22T00:00:00"/>
    <s v="Standard Class"/>
    <x v="17"/>
    <x v="17"/>
    <s v="Home Office"/>
    <s v="United States"/>
    <s v="Pasadena"/>
    <s v="Texas"/>
    <n v="77506"/>
    <s v="Central"/>
    <x v="580"/>
    <s v="Office Supplies"/>
    <s v="Labels"/>
    <x v="580"/>
    <x v="2992"/>
    <n v="2"/>
    <n v="0.2"/>
    <n v="15.8756"/>
  </r>
  <r>
    <n v="3950"/>
    <s v="CA-2016-119963"/>
    <x v="741"/>
    <d v="2016-11-22T00:00:00"/>
    <s v="Standard Class"/>
    <x v="17"/>
    <x v="17"/>
    <s v="Home Office"/>
    <s v="United States"/>
    <s v="Pasadena"/>
    <s v="Texas"/>
    <n v="77506"/>
    <s v="Central"/>
    <x v="314"/>
    <s v="Office Supplies"/>
    <s v="Paper"/>
    <x v="314"/>
    <x v="2993"/>
    <n v="2"/>
    <n v="0.2"/>
    <n v="6.6311999999999998"/>
  </r>
  <r>
    <n v="3951"/>
    <s v="CA-2016-119963"/>
    <x v="741"/>
    <d v="2016-11-22T00:00:00"/>
    <s v="Standard Class"/>
    <x v="17"/>
    <x v="17"/>
    <s v="Home Office"/>
    <s v="United States"/>
    <s v="Pasadena"/>
    <s v="Texas"/>
    <n v="77506"/>
    <s v="Central"/>
    <x v="163"/>
    <s v="Furniture"/>
    <s v="Chairs"/>
    <x v="164"/>
    <x v="2994"/>
    <n v="6"/>
    <n v="0.3"/>
    <n v="-18.222000000000001"/>
  </r>
  <r>
    <n v="3952"/>
    <s v="CA-2014-121167"/>
    <x v="683"/>
    <d v="2014-11-30T00:00:00"/>
    <s v="Second Class"/>
    <x v="373"/>
    <x v="373"/>
    <s v="Consumer"/>
    <s v="United States"/>
    <s v="Freeport"/>
    <s v="New York"/>
    <n v="11520"/>
    <s v="East"/>
    <x v="828"/>
    <s v="Office Supplies"/>
    <s v="Binders"/>
    <x v="824"/>
    <x v="2995"/>
    <n v="2"/>
    <n v="0.2"/>
    <n v="6.0368000000000004"/>
  </r>
  <r>
    <n v="3953"/>
    <s v="US-2016-151862"/>
    <x v="398"/>
    <d v="2016-03-08T00:00:00"/>
    <s v="Standard Class"/>
    <x v="21"/>
    <x v="21"/>
    <s v="Corporate"/>
    <s v="United States"/>
    <s v="Denver"/>
    <s v="Colorado"/>
    <n v="80219"/>
    <s v="West"/>
    <x v="1607"/>
    <s v="Technology"/>
    <s v="Phones"/>
    <x v="1598"/>
    <x v="1290"/>
    <n v="2"/>
    <n v="0.2"/>
    <n v="13.9986"/>
  </r>
  <r>
    <n v="3954"/>
    <s v="CA-2017-152961"/>
    <x v="787"/>
    <d v="2017-01-19T00:00:00"/>
    <s v="Standard Class"/>
    <x v="183"/>
    <x v="183"/>
    <s v="Consumer"/>
    <s v="United States"/>
    <s v="Quincy"/>
    <s v="Massachusetts"/>
    <n v="2169"/>
    <s v="East"/>
    <x v="69"/>
    <s v="Office Supplies"/>
    <s v="Paper"/>
    <x v="69"/>
    <x v="1418"/>
    <n v="2"/>
    <n v="0"/>
    <n v="5.8419999999999996"/>
  </r>
  <r>
    <n v="3955"/>
    <s v="CA-2014-133228"/>
    <x v="527"/>
    <d v="2014-04-09T00:00:00"/>
    <s v="Standard Class"/>
    <x v="384"/>
    <x v="384"/>
    <s v="Consumer"/>
    <s v="United States"/>
    <s v="Detroit"/>
    <s v="Michigan"/>
    <n v="48205"/>
    <s v="Central"/>
    <x v="493"/>
    <s v="Furniture"/>
    <s v="Furnishings"/>
    <x v="493"/>
    <x v="2996"/>
    <n v="1"/>
    <n v="0"/>
    <n v="2.3521000000000001"/>
  </r>
  <r>
    <n v="3956"/>
    <s v="CA-2014-133228"/>
    <x v="527"/>
    <d v="2014-04-09T00:00:00"/>
    <s v="Standard Class"/>
    <x v="384"/>
    <x v="384"/>
    <s v="Consumer"/>
    <s v="United States"/>
    <s v="Detroit"/>
    <s v="Michigan"/>
    <n v="48205"/>
    <s v="Central"/>
    <x v="1041"/>
    <s v="Office Supplies"/>
    <s v="Art"/>
    <x v="1030"/>
    <x v="1362"/>
    <n v="4"/>
    <n v="0"/>
    <n v="23.808"/>
  </r>
  <r>
    <n v="3957"/>
    <s v="CA-2016-114951"/>
    <x v="190"/>
    <d v="2016-07-03T00:00:00"/>
    <s v="Standard Class"/>
    <x v="35"/>
    <x v="35"/>
    <s v="Consumer"/>
    <s v="United States"/>
    <s v="San Francisco"/>
    <s v="California"/>
    <n v="94109"/>
    <s v="West"/>
    <x v="1256"/>
    <s v="Furniture"/>
    <s v="Furnishings"/>
    <x v="1240"/>
    <x v="2997"/>
    <n v="3"/>
    <n v="0"/>
    <n v="6.4206000000000003"/>
  </r>
  <r>
    <n v="3958"/>
    <s v="CA-2016-156573"/>
    <x v="211"/>
    <d v="2016-06-02T00:00:00"/>
    <s v="Standard Class"/>
    <x v="181"/>
    <x v="181"/>
    <s v="Consumer"/>
    <s v="United States"/>
    <s v="Nashville"/>
    <s v="Tennessee"/>
    <n v="37211"/>
    <s v="South"/>
    <x v="1095"/>
    <s v="Office Supplies"/>
    <s v="Binders"/>
    <x v="1085"/>
    <x v="2998"/>
    <n v="3"/>
    <n v="0.7"/>
    <n v="-8.6456999999999997"/>
  </r>
  <r>
    <n v="3959"/>
    <s v="CA-2016-156573"/>
    <x v="211"/>
    <d v="2016-06-02T00:00:00"/>
    <s v="Standard Class"/>
    <x v="181"/>
    <x v="181"/>
    <s v="Consumer"/>
    <s v="United States"/>
    <s v="Nashville"/>
    <s v="Tennessee"/>
    <n v="37211"/>
    <s v="South"/>
    <x v="324"/>
    <s v="Office Supplies"/>
    <s v="Art"/>
    <x v="324"/>
    <x v="2999"/>
    <n v="2"/>
    <n v="0.2"/>
    <n v="0.33360000000000001"/>
  </r>
  <r>
    <n v="3960"/>
    <s v="CA-2016-156573"/>
    <x v="211"/>
    <d v="2016-06-02T00:00:00"/>
    <s v="Standard Class"/>
    <x v="181"/>
    <x v="181"/>
    <s v="Consumer"/>
    <s v="United States"/>
    <s v="Nashville"/>
    <s v="Tennessee"/>
    <n v="37211"/>
    <s v="South"/>
    <x v="1608"/>
    <s v="Furniture"/>
    <s v="Furnishings"/>
    <x v="1599"/>
    <x v="3000"/>
    <n v="3"/>
    <n v="0.2"/>
    <n v="14.547000000000001"/>
  </r>
  <r>
    <n v="3961"/>
    <s v="CA-2015-113901"/>
    <x v="324"/>
    <d v="2015-10-24T00:00:00"/>
    <s v="Standard Class"/>
    <x v="468"/>
    <x v="468"/>
    <s v="Corporate"/>
    <s v="United States"/>
    <s v="Detroit"/>
    <s v="Michigan"/>
    <n v="48227"/>
    <s v="Central"/>
    <x v="1206"/>
    <s v="Office Supplies"/>
    <s v="Binders"/>
    <x v="1191"/>
    <x v="3001"/>
    <n v="6"/>
    <n v="0"/>
    <n v="17.608799999999999"/>
  </r>
  <r>
    <n v="3962"/>
    <s v="CA-2015-113901"/>
    <x v="324"/>
    <d v="2015-10-24T00:00:00"/>
    <s v="Standard Class"/>
    <x v="468"/>
    <x v="468"/>
    <s v="Corporate"/>
    <s v="United States"/>
    <s v="Detroit"/>
    <s v="Michigan"/>
    <n v="48227"/>
    <s v="Central"/>
    <x v="993"/>
    <s v="Technology"/>
    <s v="Phones"/>
    <x v="985"/>
    <x v="179"/>
    <n v="5"/>
    <n v="0"/>
    <n v="44.984999999999999"/>
  </r>
  <r>
    <n v="3963"/>
    <s v="CA-2017-134838"/>
    <x v="600"/>
    <d v="2017-02-20T00:00:00"/>
    <s v="First Class"/>
    <x v="525"/>
    <x v="525"/>
    <s v="Home Office"/>
    <s v="United States"/>
    <s v="Los Angeles"/>
    <s v="California"/>
    <n v="90045"/>
    <s v="West"/>
    <x v="1005"/>
    <s v="Office Supplies"/>
    <s v="Art"/>
    <x v="997"/>
    <x v="1371"/>
    <n v="3"/>
    <n v="0"/>
    <n v="3.4668000000000001"/>
  </r>
  <r>
    <n v="3964"/>
    <s v="CA-2017-134838"/>
    <x v="600"/>
    <d v="2017-02-20T00:00:00"/>
    <s v="First Class"/>
    <x v="525"/>
    <x v="525"/>
    <s v="Home Office"/>
    <s v="United States"/>
    <s v="Los Angeles"/>
    <s v="California"/>
    <n v="90045"/>
    <s v="West"/>
    <x v="943"/>
    <s v="Furniture"/>
    <s v="Furnishings"/>
    <x v="936"/>
    <x v="3002"/>
    <n v="3"/>
    <n v="0"/>
    <n v="12.0609"/>
  </r>
  <r>
    <n v="3965"/>
    <s v="CA-2016-120257"/>
    <x v="897"/>
    <d v="2016-09-28T00:00:00"/>
    <s v="Standard Class"/>
    <x v="617"/>
    <x v="617"/>
    <s v="Consumer"/>
    <s v="United States"/>
    <s v="Philadelphia"/>
    <s v="Pennsylvania"/>
    <n v="19140"/>
    <s v="East"/>
    <x v="1609"/>
    <s v="Office Supplies"/>
    <s v="Art"/>
    <x v="1600"/>
    <x v="956"/>
    <n v="3"/>
    <n v="0.2"/>
    <n v="0.88560000000000005"/>
  </r>
  <r>
    <n v="3966"/>
    <s v="CA-2014-164910"/>
    <x v="607"/>
    <d v="2014-11-17T00:00:00"/>
    <s v="Second Class"/>
    <x v="664"/>
    <x v="664"/>
    <s v="Corporate"/>
    <s v="United States"/>
    <s v="Asheville"/>
    <s v="North Carolina"/>
    <n v="28806"/>
    <s v="South"/>
    <x v="279"/>
    <s v="Office Supplies"/>
    <s v="Art"/>
    <x v="279"/>
    <x v="956"/>
    <n v="3"/>
    <n v="0.2"/>
    <n v="0.88560000000000005"/>
  </r>
  <r>
    <n v="3967"/>
    <s v="CA-2016-149902"/>
    <x v="178"/>
    <d v="2016-04-06T00:00:00"/>
    <s v="Standard Class"/>
    <x v="386"/>
    <x v="386"/>
    <s v="Consumer"/>
    <s v="United States"/>
    <s v="New York City"/>
    <s v="New York"/>
    <n v="10024"/>
    <s v="East"/>
    <x v="666"/>
    <s v="Office Supplies"/>
    <s v="Art"/>
    <x v="666"/>
    <x v="1912"/>
    <n v="4"/>
    <n v="0"/>
    <n v="22.8904"/>
  </r>
  <r>
    <n v="3968"/>
    <s v="CA-2016-146010"/>
    <x v="244"/>
    <d v="2016-05-23T00:00:00"/>
    <s v="First Class"/>
    <x v="258"/>
    <x v="258"/>
    <s v="Home Office"/>
    <s v="United States"/>
    <s v="Colorado Springs"/>
    <s v="Colorado"/>
    <n v="80906"/>
    <s v="West"/>
    <x v="612"/>
    <s v="Office Supplies"/>
    <s v="Binders"/>
    <x v="612"/>
    <x v="3003"/>
    <n v="7"/>
    <n v="0.7"/>
    <n v="-32.508000000000003"/>
  </r>
  <r>
    <n v="3969"/>
    <s v="US-2015-163685"/>
    <x v="932"/>
    <d v="2015-06-05T00:00:00"/>
    <s v="Standard Class"/>
    <x v="722"/>
    <x v="722"/>
    <s v="Corporate"/>
    <s v="United States"/>
    <s v="San Antonio"/>
    <s v="Texas"/>
    <n v="78207"/>
    <s v="Central"/>
    <x v="175"/>
    <s v="Office Supplies"/>
    <s v="Binders"/>
    <x v="176"/>
    <x v="3004"/>
    <n v="8"/>
    <n v="0.8"/>
    <n v="-9.1647999999999996"/>
  </r>
  <r>
    <n v="3970"/>
    <s v="US-2015-163685"/>
    <x v="932"/>
    <d v="2015-06-05T00:00:00"/>
    <s v="Standard Class"/>
    <x v="722"/>
    <x v="722"/>
    <s v="Corporate"/>
    <s v="United States"/>
    <s v="San Antonio"/>
    <s v="Texas"/>
    <n v="78207"/>
    <s v="Central"/>
    <x v="1610"/>
    <s v="Office Supplies"/>
    <s v="Paper"/>
    <x v="1601"/>
    <x v="3005"/>
    <n v="10"/>
    <n v="0.2"/>
    <n v="13.2"/>
  </r>
  <r>
    <n v="3971"/>
    <s v="CA-2014-135090"/>
    <x v="754"/>
    <d v="2014-11-26T00:00:00"/>
    <s v="Standard Class"/>
    <x v="727"/>
    <x v="727"/>
    <s v="Consumer"/>
    <s v="United States"/>
    <s v="Los Angeles"/>
    <s v="California"/>
    <n v="90036"/>
    <s v="West"/>
    <x v="1357"/>
    <s v="Office Supplies"/>
    <s v="Paper"/>
    <x v="1343"/>
    <x v="3006"/>
    <n v="9"/>
    <n v="0"/>
    <n v="24.219000000000001"/>
  </r>
  <r>
    <n v="3972"/>
    <s v="CA-2015-132374"/>
    <x v="933"/>
    <d v="2015-02-24T00:00:00"/>
    <s v="Second Class"/>
    <x v="390"/>
    <x v="390"/>
    <s v="Home Office"/>
    <s v="United States"/>
    <s v="Sterling Heights"/>
    <s v="Michigan"/>
    <n v="48310"/>
    <s v="Central"/>
    <x v="1500"/>
    <s v="Office Supplies"/>
    <s v="Art"/>
    <x v="1488"/>
    <x v="1362"/>
    <n v="4"/>
    <n v="0"/>
    <n v="20.633600000000001"/>
  </r>
  <r>
    <n v="3973"/>
    <s v="CA-2016-167556"/>
    <x v="892"/>
    <d v="2016-04-02T00:00:00"/>
    <s v="Standard Class"/>
    <x v="49"/>
    <x v="49"/>
    <s v="Consumer"/>
    <s v="United States"/>
    <s v="New York City"/>
    <s v="New York"/>
    <n v="10009"/>
    <s v="East"/>
    <x v="949"/>
    <s v="Office Supplies"/>
    <s v="Paper"/>
    <x v="942"/>
    <x v="808"/>
    <n v="2"/>
    <n v="0"/>
    <n v="6.74"/>
  </r>
  <r>
    <n v="3974"/>
    <s v="CA-2016-167556"/>
    <x v="892"/>
    <d v="2016-04-02T00:00:00"/>
    <s v="Standard Class"/>
    <x v="49"/>
    <x v="49"/>
    <s v="Consumer"/>
    <s v="United States"/>
    <s v="New York City"/>
    <s v="New York"/>
    <n v="10009"/>
    <s v="East"/>
    <x v="985"/>
    <s v="Office Supplies"/>
    <s v="Binders"/>
    <x v="978"/>
    <x v="1263"/>
    <n v="5"/>
    <n v="0.2"/>
    <n v="9.3125"/>
  </r>
  <r>
    <n v="3975"/>
    <s v="CA-2016-167556"/>
    <x v="892"/>
    <d v="2016-04-02T00:00:00"/>
    <s v="Standard Class"/>
    <x v="49"/>
    <x v="49"/>
    <s v="Consumer"/>
    <s v="United States"/>
    <s v="New York City"/>
    <s v="New York"/>
    <n v="10009"/>
    <s v="East"/>
    <x v="28"/>
    <s v="Furniture"/>
    <s v="Furnishings"/>
    <x v="28"/>
    <x v="3007"/>
    <n v="8"/>
    <n v="0"/>
    <n v="124.2"/>
  </r>
  <r>
    <n v="3976"/>
    <s v="CA-2016-167556"/>
    <x v="892"/>
    <d v="2016-04-02T00:00:00"/>
    <s v="Standard Class"/>
    <x v="49"/>
    <x v="49"/>
    <s v="Consumer"/>
    <s v="United States"/>
    <s v="New York City"/>
    <s v="New York"/>
    <n v="10009"/>
    <s v="East"/>
    <x v="777"/>
    <s v="Office Supplies"/>
    <s v="Binders"/>
    <x v="776"/>
    <x v="3008"/>
    <n v="7"/>
    <n v="0.2"/>
    <n v="14.981400000000001"/>
  </r>
  <r>
    <n v="3977"/>
    <s v="US-2016-116400"/>
    <x v="332"/>
    <d v="2016-10-24T00:00:00"/>
    <s v="First Class"/>
    <x v="518"/>
    <x v="518"/>
    <s v="Consumer"/>
    <s v="United States"/>
    <s v="Richmond"/>
    <s v="Virginia"/>
    <n v="23223"/>
    <s v="South"/>
    <x v="1611"/>
    <s v="Furniture"/>
    <s v="Furnishings"/>
    <x v="1602"/>
    <x v="3009"/>
    <n v="4"/>
    <n v="0"/>
    <n v="11.1776"/>
  </r>
  <r>
    <n v="3978"/>
    <s v="CA-2017-101308"/>
    <x v="280"/>
    <d v="2017-10-07T00:00:00"/>
    <s v="Standard Class"/>
    <x v="435"/>
    <x v="435"/>
    <s v="Home Office"/>
    <s v="United States"/>
    <s v="Seattle"/>
    <s v="Washington"/>
    <n v="98105"/>
    <s v="West"/>
    <x v="127"/>
    <s v="Office Supplies"/>
    <s v="Fasteners"/>
    <x v="128"/>
    <x v="3010"/>
    <n v="3"/>
    <n v="0"/>
    <n v="4.1124000000000001"/>
  </r>
  <r>
    <n v="3979"/>
    <s v="CA-2017-101308"/>
    <x v="280"/>
    <d v="2017-10-07T00:00:00"/>
    <s v="Standard Class"/>
    <x v="435"/>
    <x v="435"/>
    <s v="Home Office"/>
    <s v="United States"/>
    <s v="Seattle"/>
    <s v="Washington"/>
    <n v="98105"/>
    <s v="West"/>
    <x v="509"/>
    <s v="Technology"/>
    <s v="Phones"/>
    <x v="509"/>
    <x v="556"/>
    <n v="2"/>
    <n v="0.2"/>
    <n v="-20.136199999999999"/>
  </r>
  <r>
    <n v="3980"/>
    <s v="CA-2014-114517"/>
    <x v="851"/>
    <d v="2014-12-27T00:00:00"/>
    <s v="Standard Class"/>
    <x v="260"/>
    <x v="260"/>
    <s v="Corporate"/>
    <s v="United States"/>
    <s v="New York City"/>
    <s v="New York"/>
    <n v="10024"/>
    <s v="East"/>
    <x v="972"/>
    <s v="Furniture"/>
    <s v="Tables"/>
    <x v="966"/>
    <x v="3011"/>
    <n v="2"/>
    <n v="0.4"/>
    <n v="-19.549199999999999"/>
  </r>
  <r>
    <n v="3981"/>
    <s v="CA-2014-114517"/>
    <x v="851"/>
    <d v="2014-12-27T00:00:00"/>
    <s v="Standard Class"/>
    <x v="260"/>
    <x v="260"/>
    <s v="Corporate"/>
    <s v="United States"/>
    <s v="New York City"/>
    <s v="New York"/>
    <n v="10024"/>
    <s v="East"/>
    <x v="551"/>
    <s v="Office Supplies"/>
    <s v="Appliances"/>
    <x v="550"/>
    <x v="3012"/>
    <n v="3"/>
    <n v="0"/>
    <n v="15.8256"/>
  </r>
  <r>
    <n v="3982"/>
    <s v="CA-2017-119564"/>
    <x v="934"/>
    <d v="2017-12-20T00:00:00"/>
    <s v="Standard Class"/>
    <x v="484"/>
    <x v="484"/>
    <s v="Home Office"/>
    <s v="United States"/>
    <s v="Seattle"/>
    <s v="Washington"/>
    <n v="98115"/>
    <s v="West"/>
    <x v="560"/>
    <s v="Furniture"/>
    <s v="Furnishings"/>
    <x v="559"/>
    <x v="3013"/>
    <n v="3"/>
    <n v="0"/>
    <n v="9.7911000000000001"/>
  </r>
  <r>
    <n v="3983"/>
    <s v="CA-2016-135265"/>
    <x v="274"/>
    <d v="2016-07-09T00:00:00"/>
    <s v="Second Class"/>
    <x v="666"/>
    <x v="666"/>
    <s v="Consumer"/>
    <s v="United States"/>
    <s v="Los Angeles"/>
    <s v="California"/>
    <n v="90045"/>
    <s v="West"/>
    <x v="51"/>
    <s v="Furniture"/>
    <s v="Chairs"/>
    <x v="51"/>
    <x v="2736"/>
    <n v="4"/>
    <n v="0.2"/>
    <n v="-3.5996000000000001"/>
  </r>
  <r>
    <n v="3984"/>
    <s v="CA-2016-135265"/>
    <x v="274"/>
    <d v="2016-07-09T00:00:00"/>
    <s v="Second Class"/>
    <x v="666"/>
    <x v="666"/>
    <s v="Consumer"/>
    <s v="United States"/>
    <s v="Los Angeles"/>
    <s v="California"/>
    <n v="90045"/>
    <s v="West"/>
    <x v="1293"/>
    <s v="Technology"/>
    <s v="Copiers"/>
    <x v="1279"/>
    <x v="2430"/>
    <n v="5"/>
    <n v="0.2"/>
    <n v="944.98649999999998"/>
  </r>
  <r>
    <n v="3985"/>
    <s v="CA-2016-135265"/>
    <x v="274"/>
    <d v="2016-07-09T00:00:00"/>
    <s v="Second Class"/>
    <x v="666"/>
    <x v="666"/>
    <s v="Consumer"/>
    <s v="United States"/>
    <s v="Los Angeles"/>
    <s v="California"/>
    <n v="90045"/>
    <s v="West"/>
    <x v="1438"/>
    <s v="Office Supplies"/>
    <s v="Paper"/>
    <x v="1426"/>
    <x v="1529"/>
    <n v="1"/>
    <n v="0"/>
    <n v="24.47"/>
  </r>
  <r>
    <n v="3986"/>
    <s v="CA-2016-108735"/>
    <x v="764"/>
    <d v="2016-04-21T00:00:00"/>
    <s v="Standard Class"/>
    <x v="341"/>
    <x v="341"/>
    <s v="Consumer"/>
    <s v="United States"/>
    <s v="Lakewood"/>
    <s v="California"/>
    <n v="90712"/>
    <s v="West"/>
    <x v="713"/>
    <s v="Furniture"/>
    <s v="Bookcases"/>
    <x v="712"/>
    <x v="3014"/>
    <n v="3"/>
    <n v="0.15"/>
    <n v="24.235199999999999"/>
  </r>
  <r>
    <n v="3987"/>
    <s v="CA-2017-112333"/>
    <x v="798"/>
    <d v="2017-04-14T00:00:00"/>
    <s v="Standard Class"/>
    <x v="580"/>
    <x v="580"/>
    <s v="Home Office"/>
    <s v="United States"/>
    <s v="Plainfield"/>
    <s v="New Jersey"/>
    <n v="7060"/>
    <s v="East"/>
    <x v="486"/>
    <s v="Office Supplies"/>
    <s v="Storage"/>
    <x v="486"/>
    <x v="3015"/>
    <n v="4"/>
    <n v="0"/>
    <n v="621.97439999999995"/>
  </r>
  <r>
    <n v="3988"/>
    <s v="CA-2017-112333"/>
    <x v="798"/>
    <d v="2017-04-14T00:00:00"/>
    <s v="Standard Class"/>
    <x v="580"/>
    <x v="580"/>
    <s v="Home Office"/>
    <s v="United States"/>
    <s v="Plainfield"/>
    <s v="New Jersey"/>
    <n v="7060"/>
    <s v="East"/>
    <x v="1612"/>
    <s v="Office Supplies"/>
    <s v="Appliances"/>
    <x v="1603"/>
    <x v="3016"/>
    <n v="5"/>
    <n v="0"/>
    <n v="10.487500000000001"/>
  </r>
  <r>
    <n v="3989"/>
    <s v="US-2016-159415"/>
    <x v="764"/>
    <d v="2016-04-22T00:00:00"/>
    <s v="Standard Class"/>
    <x v="728"/>
    <x v="728"/>
    <s v="Corporate"/>
    <s v="United States"/>
    <s v="Columbia"/>
    <s v="Tennessee"/>
    <n v="38401"/>
    <s v="South"/>
    <x v="1613"/>
    <s v="Furniture"/>
    <s v="Furnishings"/>
    <x v="1604"/>
    <x v="3017"/>
    <n v="5"/>
    <n v="0.2"/>
    <n v="13.846"/>
  </r>
  <r>
    <n v="3990"/>
    <s v="CA-2014-122588"/>
    <x v="641"/>
    <d v="2014-11-27T00:00:00"/>
    <s v="Second Class"/>
    <x v="481"/>
    <x v="481"/>
    <s v="Consumer"/>
    <s v="United States"/>
    <s v="Woonsocket"/>
    <s v="Rhode Island"/>
    <n v="2895"/>
    <s v="East"/>
    <x v="750"/>
    <s v="Furniture"/>
    <s v="Furnishings"/>
    <x v="748"/>
    <x v="3018"/>
    <n v="2"/>
    <n v="0"/>
    <n v="20.1248"/>
  </r>
  <r>
    <n v="3991"/>
    <s v="CA-2014-137589"/>
    <x v="935"/>
    <d v="2014-11-08T00:00:00"/>
    <s v="Standard Class"/>
    <x v="474"/>
    <x v="474"/>
    <s v="Consumer"/>
    <s v="United States"/>
    <s v="Lancaster"/>
    <s v="Pennsylvania"/>
    <n v="17602"/>
    <s v="East"/>
    <x v="1420"/>
    <s v="Office Supplies"/>
    <s v="Supplies"/>
    <x v="1408"/>
    <x v="3019"/>
    <n v="3"/>
    <n v="0.2"/>
    <n v="-64.427400000000006"/>
  </r>
  <r>
    <n v="3992"/>
    <s v="CA-2015-161998"/>
    <x v="489"/>
    <d v="2015-05-05T00:00:00"/>
    <s v="Standard Class"/>
    <x v="106"/>
    <x v="106"/>
    <s v="Corporate"/>
    <s v="United States"/>
    <s v="Tampa"/>
    <s v="Florida"/>
    <n v="33614"/>
    <s v="South"/>
    <x v="750"/>
    <s v="Furniture"/>
    <s v="Furnishings"/>
    <x v="748"/>
    <x v="3020"/>
    <n v="3"/>
    <n v="0.2"/>
    <n v="14.299200000000001"/>
  </r>
  <r>
    <n v="3993"/>
    <s v="CA-2015-161998"/>
    <x v="489"/>
    <d v="2015-05-05T00:00:00"/>
    <s v="Standard Class"/>
    <x v="106"/>
    <x v="106"/>
    <s v="Corporate"/>
    <s v="United States"/>
    <s v="Tampa"/>
    <s v="Florida"/>
    <n v="33614"/>
    <s v="South"/>
    <x v="610"/>
    <s v="Office Supplies"/>
    <s v="Supplies"/>
    <x v="610"/>
    <x v="3021"/>
    <n v="3"/>
    <n v="0.2"/>
    <n v="4.6547999999999998"/>
  </r>
  <r>
    <n v="3994"/>
    <s v="CA-2015-161998"/>
    <x v="489"/>
    <d v="2015-05-05T00:00:00"/>
    <s v="Standard Class"/>
    <x v="106"/>
    <x v="106"/>
    <s v="Corporate"/>
    <s v="United States"/>
    <s v="Tampa"/>
    <s v="Florida"/>
    <n v="33614"/>
    <s v="South"/>
    <x v="915"/>
    <s v="Office Supplies"/>
    <s v="Art"/>
    <x v="907"/>
    <x v="3022"/>
    <n v="6"/>
    <n v="0.2"/>
    <n v="10.794"/>
  </r>
  <r>
    <n v="3995"/>
    <s v="CA-2015-105627"/>
    <x v="936"/>
    <d v="2015-03-12T00:00:00"/>
    <s v="Standard Class"/>
    <x v="729"/>
    <x v="729"/>
    <s v="Consumer"/>
    <s v="United States"/>
    <s v="Kenosha"/>
    <s v="Wisconsin"/>
    <n v="53142"/>
    <s v="Central"/>
    <x v="1528"/>
    <s v="Furniture"/>
    <s v="Bookcases"/>
    <x v="1515"/>
    <x v="3023"/>
    <n v="3"/>
    <n v="0"/>
    <n v="97.458600000000004"/>
  </r>
  <r>
    <n v="3996"/>
    <s v="CA-2015-105627"/>
    <x v="936"/>
    <d v="2015-03-12T00:00:00"/>
    <s v="Standard Class"/>
    <x v="729"/>
    <x v="729"/>
    <s v="Consumer"/>
    <s v="United States"/>
    <s v="Kenosha"/>
    <s v="Wisconsin"/>
    <n v="53142"/>
    <s v="Central"/>
    <x v="1265"/>
    <s v="Furniture"/>
    <s v="Chairs"/>
    <x v="1249"/>
    <x v="3024"/>
    <n v="7"/>
    <n v="0"/>
    <n v="189.40459999999999"/>
  </r>
  <r>
    <n v="3997"/>
    <s v="CA-2015-105627"/>
    <x v="936"/>
    <d v="2015-03-12T00:00:00"/>
    <s v="Standard Class"/>
    <x v="729"/>
    <x v="729"/>
    <s v="Consumer"/>
    <s v="United States"/>
    <s v="Kenosha"/>
    <s v="Wisconsin"/>
    <n v="53142"/>
    <s v="Central"/>
    <x v="348"/>
    <s v="Technology"/>
    <s v="Phones"/>
    <x v="348"/>
    <x v="3025"/>
    <n v="5"/>
    <n v="0"/>
    <n v="223.28550000000001"/>
  </r>
  <r>
    <n v="3998"/>
    <s v="CA-2015-105627"/>
    <x v="936"/>
    <d v="2015-03-12T00:00:00"/>
    <s v="Standard Class"/>
    <x v="729"/>
    <x v="729"/>
    <s v="Consumer"/>
    <s v="United States"/>
    <s v="Kenosha"/>
    <s v="Wisconsin"/>
    <n v="53142"/>
    <s v="Central"/>
    <x v="1614"/>
    <s v="Office Supplies"/>
    <s v="Art"/>
    <x v="1605"/>
    <x v="1852"/>
    <n v="1"/>
    <n v="0"/>
    <n v="4.4939999999999998"/>
  </r>
  <r>
    <n v="3999"/>
    <s v="CA-2015-105627"/>
    <x v="936"/>
    <d v="2015-03-12T00:00:00"/>
    <s v="Standard Class"/>
    <x v="729"/>
    <x v="729"/>
    <s v="Consumer"/>
    <s v="United States"/>
    <s v="Kenosha"/>
    <s v="Wisconsin"/>
    <n v="53142"/>
    <s v="Central"/>
    <x v="1292"/>
    <s v="Furniture"/>
    <s v="Furnishings"/>
    <x v="1278"/>
    <x v="3026"/>
    <n v="6"/>
    <n v="0"/>
    <n v="82.077600000000004"/>
  </r>
  <r>
    <n v="4000"/>
    <s v="US-2015-149629"/>
    <x v="789"/>
    <d v="2015-07-20T00:00:00"/>
    <s v="Second Class"/>
    <x v="172"/>
    <x v="172"/>
    <s v="Corporate"/>
    <s v="United States"/>
    <s v="Port Saint Lucie"/>
    <s v="Florida"/>
    <n v="34952"/>
    <s v="South"/>
    <x v="266"/>
    <s v="Furniture"/>
    <s v="Bookcases"/>
    <x v="266"/>
    <x v="3027"/>
    <n v="5"/>
    <n v="0.2"/>
    <n v="5.798"/>
  </r>
  <r>
    <n v="4001"/>
    <s v="CA-2014-116834"/>
    <x v="856"/>
    <d v="2014-10-16T00:00:00"/>
    <s v="Standard Class"/>
    <x v="656"/>
    <x v="656"/>
    <s v="Home Office"/>
    <s v="United States"/>
    <s v="Seattle"/>
    <s v="Washington"/>
    <n v="98115"/>
    <s v="West"/>
    <x v="1137"/>
    <s v="Furniture"/>
    <s v="Furnishings"/>
    <x v="1125"/>
    <x v="3028"/>
    <n v="11"/>
    <n v="0"/>
    <n v="19.041"/>
  </r>
  <r>
    <n v="4002"/>
    <s v="CA-2014-116834"/>
    <x v="856"/>
    <d v="2014-10-16T00:00:00"/>
    <s v="Standard Class"/>
    <x v="656"/>
    <x v="656"/>
    <s v="Home Office"/>
    <s v="United States"/>
    <s v="Seattle"/>
    <s v="Washington"/>
    <n v="98115"/>
    <s v="West"/>
    <x v="1615"/>
    <s v="Technology"/>
    <s v="Accessories"/>
    <x v="1606"/>
    <x v="2013"/>
    <n v="5"/>
    <n v="0"/>
    <n v="58.65"/>
  </r>
  <r>
    <n v="4003"/>
    <s v="CA-2016-145730"/>
    <x v="840"/>
    <d v="2016-03-08T00:00:00"/>
    <s v="Standard Class"/>
    <x v="417"/>
    <x v="417"/>
    <s v="Consumer"/>
    <s v="United States"/>
    <s v="San Antonio"/>
    <s v="Texas"/>
    <n v="78207"/>
    <s v="Central"/>
    <x v="335"/>
    <s v="Furniture"/>
    <s v="Tables"/>
    <x v="335"/>
    <x v="3029"/>
    <n v="3"/>
    <n v="0.3"/>
    <n v="-127.5792"/>
  </r>
  <r>
    <n v="4004"/>
    <s v="CA-2016-145730"/>
    <x v="840"/>
    <d v="2016-03-08T00:00:00"/>
    <s v="Standard Class"/>
    <x v="417"/>
    <x v="417"/>
    <s v="Consumer"/>
    <s v="United States"/>
    <s v="San Antonio"/>
    <s v="Texas"/>
    <n v="78207"/>
    <s v="Central"/>
    <x v="1616"/>
    <s v="Technology"/>
    <s v="Machines"/>
    <x v="1607"/>
    <x v="3030"/>
    <n v="3"/>
    <n v="0.4"/>
    <n v="33.589500000000001"/>
  </r>
  <r>
    <n v="4005"/>
    <s v="CA-2016-145730"/>
    <x v="840"/>
    <d v="2016-03-08T00:00:00"/>
    <s v="Standard Class"/>
    <x v="417"/>
    <x v="417"/>
    <s v="Consumer"/>
    <s v="United States"/>
    <s v="San Antonio"/>
    <s v="Texas"/>
    <n v="78207"/>
    <s v="Central"/>
    <x v="373"/>
    <s v="Office Supplies"/>
    <s v="Envelopes"/>
    <x v="374"/>
    <x v="3031"/>
    <n v="3"/>
    <n v="0.2"/>
    <n v="11.895"/>
  </r>
  <r>
    <n v="4006"/>
    <s v="US-2015-168732"/>
    <x v="895"/>
    <d v="2015-12-16T00:00:00"/>
    <s v="Standard Class"/>
    <x v="730"/>
    <x v="730"/>
    <s v="Consumer"/>
    <s v="United States"/>
    <s v="Roswell"/>
    <s v="Georgia"/>
    <n v="30076"/>
    <s v="South"/>
    <x v="1325"/>
    <s v="Office Supplies"/>
    <s v="Art"/>
    <x v="772"/>
    <x v="3032"/>
    <n v="1"/>
    <n v="0"/>
    <n v="0.49840000000000001"/>
  </r>
  <r>
    <n v="4007"/>
    <s v="US-2015-168732"/>
    <x v="895"/>
    <d v="2015-12-16T00:00:00"/>
    <s v="Standard Class"/>
    <x v="730"/>
    <x v="730"/>
    <s v="Consumer"/>
    <s v="United States"/>
    <s v="Roswell"/>
    <s v="Georgia"/>
    <n v="30076"/>
    <s v="South"/>
    <x v="1440"/>
    <s v="Office Supplies"/>
    <s v="Paper"/>
    <x v="1428"/>
    <x v="233"/>
    <n v="4"/>
    <n v="0"/>
    <n v="12.441599999999999"/>
  </r>
  <r>
    <n v="4008"/>
    <s v="US-2015-168732"/>
    <x v="895"/>
    <d v="2015-12-16T00:00:00"/>
    <s v="Standard Class"/>
    <x v="730"/>
    <x v="730"/>
    <s v="Consumer"/>
    <s v="United States"/>
    <s v="Roswell"/>
    <s v="Georgia"/>
    <n v="30076"/>
    <s v="South"/>
    <x v="1617"/>
    <s v="Technology"/>
    <s v="Accessories"/>
    <x v="1608"/>
    <x v="3033"/>
    <n v="6"/>
    <n v="0"/>
    <n v="21.407399999999999"/>
  </r>
  <r>
    <n v="4009"/>
    <s v="CA-2015-107468"/>
    <x v="217"/>
    <d v="2015-12-22T00:00:00"/>
    <s v="Standard Class"/>
    <x v="149"/>
    <x v="149"/>
    <s v="Corporate"/>
    <s v="United States"/>
    <s v="Louisville"/>
    <s v="Colorado"/>
    <n v="80027"/>
    <s v="West"/>
    <x v="1005"/>
    <s v="Office Supplies"/>
    <s v="Art"/>
    <x v="997"/>
    <x v="1297"/>
    <n v="2"/>
    <n v="0.2"/>
    <n v="0.59919999999999995"/>
  </r>
  <r>
    <n v="4010"/>
    <s v="CA-2017-144463"/>
    <x v="314"/>
    <d v="2017-01-05T00:00:00"/>
    <s v="Standard Class"/>
    <x v="56"/>
    <x v="56"/>
    <s v="Consumer"/>
    <s v="United States"/>
    <s v="Los Angeles"/>
    <s v="California"/>
    <n v="90036"/>
    <s v="West"/>
    <x v="1618"/>
    <s v="Furniture"/>
    <s v="Furnishings"/>
    <x v="1609"/>
    <x v="3034"/>
    <n v="11"/>
    <n v="0"/>
    <n v="199.26060000000001"/>
  </r>
  <r>
    <n v="4011"/>
    <s v="CA-2017-100811"/>
    <x v="610"/>
    <d v="2017-11-24T00:00:00"/>
    <s v="First Class"/>
    <x v="693"/>
    <x v="693"/>
    <s v="Consumer"/>
    <s v="United States"/>
    <s v="Philadelphia"/>
    <s v="Pennsylvania"/>
    <n v="19143"/>
    <s v="East"/>
    <x v="523"/>
    <s v="Office Supplies"/>
    <s v="Paper"/>
    <x v="523"/>
    <x v="578"/>
    <n v="2"/>
    <n v="0.2"/>
    <n v="2.64"/>
  </r>
  <r>
    <n v="4012"/>
    <s v="CA-2017-100811"/>
    <x v="610"/>
    <d v="2017-11-24T00:00:00"/>
    <s v="First Class"/>
    <x v="693"/>
    <x v="693"/>
    <s v="Consumer"/>
    <s v="United States"/>
    <s v="Philadelphia"/>
    <s v="Pennsylvania"/>
    <n v="19143"/>
    <s v="East"/>
    <x v="576"/>
    <s v="Office Supplies"/>
    <s v="Storage"/>
    <x v="576"/>
    <x v="3035"/>
    <n v="4"/>
    <n v="0.2"/>
    <n v="3.9296000000000002"/>
  </r>
  <r>
    <n v="4013"/>
    <s v="CA-2015-153612"/>
    <x v="937"/>
    <d v="2015-12-27T00:00:00"/>
    <s v="Standard Class"/>
    <x v="457"/>
    <x v="457"/>
    <s v="Home Office"/>
    <s v="United States"/>
    <s v="Superior"/>
    <s v="Wisconsin"/>
    <n v="54880"/>
    <s v="Central"/>
    <x v="786"/>
    <s v="Office Supplies"/>
    <s v="Art"/>
    <x v="785"/>
    <x v="854"/>
    <n v="4"/>
    <n v="0"/>
    <n v="4.9648000000000003"/>
  </r>
  <r>
    <n v="4014"/>
    <s v="CA-2015-165624"/>
    <x v="841"/>
    <d v="2015-08-28T00:00:00"/>
    <s v="Standard Class"/>
    <x v="651"/>
    <x v="651"/>
    <s v="Consumer"/>
    <s v="United States"/>
    <s v="Atlanta"/>
    <s v="Georgia"/>
    <n v="30318"/>
    <s v="South"/>
    <x v="1107"/>
    <s v="Office Supplies"/>
    <s v="Appliances"/>
    <x v="1096"/>
    <x v="3036"/>
    <n v="3"/>
    <n v="0"/>
    <n v="152.0232"/>
  </r>
  <r>
    <n v="4015"/>
    <s v="CA-2015-165624"/>
    <x v="841"/>
    <d v="2015-08-28T00:00:00"/>
    <s v="Standard Class"/>
    <x v="651"/>
    <x v="651"/>
    <s v="Consumer"/>
    <s v="United States"/>
    <s v="Atlanta"/>
    <s v="Georgia"/>
    <n v="30318"/>
    <s v="South"/>
    <x v="1186"/>
    <s v="Office Supplies"/>
    <s v="Labels"/>
    <x v="1172"/>
    <x v="874"/>
    <n v="3"/>
    <n v="0"/>
    <n v="4.2336"/>
  </r>
  <r>
    <n v="4016"/>
    <s v="CA-2015-165624"/>
    <x v="841"/>
    <d v="2015-08-28T00:00:00"/>
    <s v="Standard Class"/>
    <x v="651"/>
    <x v="651"/>
    <s v="Consumer"/>
    <s v="United States"/>
    <s v="Atlanta"/>
    <s v="Georgia"/>
    <n v="30318"/>
    <s v="South"/>
    <x v="1413"/>
    <s v="Office Supplies"/>
    <s v="Paper"/>
    <x v="1400"/>
    <x v="3037"/>
    <n v="5"/>
    <n v="0"/>
    <n v="94.962000000000003"/>
  </r>
  <r>
    <n v="4017"/>
    <s v="CA-2015-165624"/>
    <x v="841"/>
    <d v="2015-08-28T00:00:00"/>
    <s v="Standard Class"/>
    <x v="651"/>
    <x v="651"/>
    <s v="Consumer"/>
    <s v="United States"/>
    <s v="Atlanta"/>
    <s v="Georgia"/>
    <n v="30318"/>
    <s v="South"/>
    <x v="1117"/>
    <s v="Office Supplies"/>
    <s v="Paper"/>
    <x v="1105"/>
    <x v="1567"/>
    <n v="5"/>
    <n v="0"/>
    <n v="9.6300000000000008"/>
  </r>
  <r>
    <n v="4018"/>
    <s v="CA-2015-165624"/>
    <x v="841"/>
    <d v="2015-08-28T00:00:00"/>
    <s v="Standard Class"/>
    <x v="651"/>
    <x v="651"/>
    <s v="Consumer"/>
    <s v="United States"/>
    <s v="Atlanta"/>
    <s v="Georgia"/>
    <n v="30318"/>
    <s v="South"/>
    <x v="1619"/>
    <s v="Office Supplies"/>
    <s v="Paper"/>
    <x v="1610"/>
    <x v="3038"/>
    <n v="2"/>
    <n v="0"/>
    <n v="48.94"/>
  </r>
  <r>
    <n v="4019"/>
    <s v="CA-2015-165624"/>
    <x v="841"/>
    <d v="2015-08-28T00:00:00"/>
    <s v="Standard Class"/>
    <x v="651"/>
    <x v="651"/>
    <s v="Consumer"/>
    <s v="United States"/>
    <s v="Atlanta"/>
    <s v="Georgia"/>
    <n v="30318"/>
    <s v="South"/>
    <x v="1130"/>
    <s v="Technology"/>
    <s v="Accessories"/>
    <x v="1118"/>
    <x v="1742"/>
    <n v="9"/>
    <n v="0"/>
    <n v="47.862900000000003"/>
  </r>
  <r>
    <n v="4020"/>
    <s v="CA-2015-165624"/>
    <x v="841"/>
    <d v="2015-08-28T00:00:00"/>
    <s v="Standard Class"/>
    <x v="651"/>
    <x v="651"/>
    <s v="Consumer"/>
    <s v="United States"/>
    <s v="Atlanta"/>
    <s v="Georgia"/>
    <n v="30318"/>
    <s v="South"/>
    <x v="22"/>
    <s v="Office Supplies"/>
    <s v="Appliances"/>
    <x v="22"/>
    <x v="3039"/>
    <n v="3"/>
    <n v="0"/>
    <n v="6.7236000000000002"/>
  </r>
  <r>
    <n v="4021"/>
    <s v="CA-2014-154963"/>
    <x v="169"/>
    <d v="2014-06-27T00:00:00"/>
    <s v="Standard Class"/>
    <x v="731"/>
    <x v="731"/>
    <s v="Consumer"/>
    <s v="United States"/>
    <s v="Chester"/>
    <s v="Pennsylvania"/>
    <n v="19013"/>
    <s v="East"/>
    <x v="167"/>
    <s v="Furniture"/>
    <s v="Chairs"/>
    <x v="168"/>
    <x v="3040"/>
    <n v="3"/>
    <n v="0.3"/>
    <n v="-4.8587999999999996"/>
  </r>
  <r>
    <n v="4022"/>
    <s v="CA-2014-154963"/>
    <x v="169"/>
    <d v="2014-06-27T00:00:00"/>
    <s v="Standard Class"/>
    <x v="731"/>
    <x v="731"/>
    <s v="Consumer"/>
    <s v="United States"/>
    <s v="Chester"/>
    <s v="Pennsylvania"/>
    <n v="19013"/>
    <s v="East"/>
    <x v="40"/>
    <s v="Technology"/>
    <s v="Phones"/>
    <x v="40"/>
    <x v="3041"/>
    <n v="3"/>
    <n v="0.4"/>
    <n v="-15.1767"/>
  </r>
  <r>
    <n v="4023"/>
    <s v="CA-2014-154963"/>
    <x v="169"/>
    <d v="2014-06-27T00:00:00"/>
    <s v="Standard Class"/>
    <x v="731"/>
    <x v="731"/>
    <s v="Consumer"/>
    <s v="United States"/>
    <s v="Chester"/>
    <s v="Pennsylvania"/>
    <n v="19013"/>
    <s v="East"/>
    <x v="1"/>
    <s v="Furniture"/>
    <s v="Chairs"/>
    <x v="1"/>
    <x v="3042"/>
    <n v="5"/>
    <n v="0.3"/>
    <n v="0"/>
  </r>
  <r>
    <n v="4024"/>
    <s v="CA-2017-130764"/>
    <x v="855"/>
    <d v="2017-10-28T00:00:00"/>
    <s v="First Class"/>
    <x v="705"/>
    <x v="705"/>
    <s v="Corporate"/>
    <s v="United States"/>
    <s v="San Francisco"/>
    <s v="California"/>
    <n v="94110"/>
    <s v="West"/>
    <x v="1219"/>
    <s v="Furniture"/>
    <s v="Bookcases"/>
    <x v="1203"/>
    <x v="3043"/>
    <n v="5"/>
    <n v="0.15"/>
    <n v="6.5490000000000004"/>
  </r>
  <r>
    <n v="4025"/>
    <s v="CA-2017-130764"/>
    <x v="855"/>
    <d v="2017-10-28T00:00:00"/>
    <s v="First Class"/>
    <x v="705"/>
    <x v="705"/>
    <s v="Corporate"/>
    <s v="United States"/>
    <s v="San Francisco"/>
    <s v="California"/>
    <n v="94110"/>
    <s v="West"/>
    <x v="1620"/>
    <s v="Technology"/>
    <s v="Phones"/>
    <x v="1611"/>
    <x v="3044"/>
    <n v="4"/>
    <n v="0.2"/>
    <n v="34.741999999999997"/>
  </r>
  <r>
    <n v="4026"/>
    <s v="CA-2017-139311"/>
    <x v="938"/>
    <d v="2017-08-13T00:00:00"/>
    <s v="First Class"/>
    <x v="245"/>
    <x v="245"/>
    <s v="Corporate"/>
    <s v="United States"/>
    <s v="Bedford"/>
    <s v="Texas"/>
    <n v="76021"/>
    <s v="Central"/>
    <x v="1286"/>
    <s v="Office Supplies"/>
    <s v="Paper"/>
    <x v="1272"/>
    <x v="3045"/>
    <n v="4"/>
    <n v="0.2"/>
    <n v="10.0116"/>
  </r>
  <r>
    <n v="4027"/>
    <s v="CA-2017-139311"/>
    <x v="938"/>
    <d v="2017-08-13T00:00:00"/>
    <s v="First Class"/>
    <x v="245"/>
    <x v="245"/>
    <s v="Corporate"/>
    <s v="United States"/>
    <s v="Bedford"/>
    <s v="Texas"/>
    <n v="76021"/>
    <s v="Central"/>
    <x v="1199"/>
    <s v="Office Supplies"/>
    <s v="Art"/>
    <x v="1184"/>
    <x v="1964"/>
    <n v="7"/>
    <n v="0.2"/>
    <n v="2.87"/>
  </r>
  <r>
    <n v="4028"/>
    <s v="CA-2017-139311"/>
    <x v="938"/>
    <d v="2017-08-13T00:00:00"/>
    <s v="First Class"/>
    <x v="245"/>
    <x v="245"/>
    <s v="Corporate"/>
    <s v="United States"/>
    <s v="Bedford"/>
    <s v="Texas"/>
    <n v="76021"/>
    <s v="Central"/>
    <x v="664"/>
    <s v="Technology"/>
    <s v="Phones"/>
    <x v="664"/>
    <x v="2045"/>
    <n v="2"/>
    <n v="0.2"/>
    <n v="13.438599999999999"/>
  </r>
  <r>
    <n v="4029"/>
    <s v="CA-2017-139311"/>
    <x v="938"/>
    <d v="2017-08-13T00:00:00"/>
    <s v="First Class"/>
    <x v="245"/>
    <x v="245"/>
    <s v="Corporate"/>
    <s v="United States"/>
    <s v="Bedford"/>
    <s v="Texas"/>
    <n v="76021"/>
    <s v="Central"/>
    <x v="1232"/>
    <s v="Office Supplies"/>
    <s v="Binders"/>
    <x v="1215"/>
    <x v="3046"/>
    <n v="8"/>
    <n v="0.8"/>
    <n v="-22.512"/>
  </r>
  <r>
    <n v="4030"/>
    <s v="CA-2017-124296"/>
    <x v="165"/>
    <d v="2017-12-28T00:00:00"/>
    <s v="Standard Class"/>
    <x v="394"/>
    <x v="394"/>
    <s v="Consumer"/>
    <s v="United States"/>
    <s v="Lafayette"/>
    <s v="Louisiana"/>
    <n v="70506"/>
    <s v="South"/>
    <x v="958"/>
    <s v="Technology"/>
    <s v="Machines"/>
    <x v="951"/>
    <x v="647"/>
    <n v="3"/>
    <n v="0"/>
    <n v="239.98500000000001"/>
  </r>
  <r>
    <n v="4031"/>
    <s v="CA-2017-124296"/>
    <x v="165"/>
    <d v="2017-12-28T00:00:00"/>
    <s v="Standard Class"/>
    <x v="394"/>
    <x v="394"/>
    <s v="Consumer"/>
    <s v="United States"/>
    <s v="Lafayette"/>
    <s v="Louisiana"/>
    <n v="70506"/>
    <s v="South"/>
    <x v="1340"/>
    <s v="Furniture"/>
    <s v="Chairs"/>
    <x v="1325"/>
    <x v="3047"/>
    <n v="4"/>
    <n v="0"/>
    <n v="60.5488"/>
  </r>
  <r>
    <n v="4032"/>
    <s v="CA-2016-169957"/>
    <x v="182"/>
    <d v="2016-09-30T00:00:00"/>
    <s v="Standard Class"/>
    <x v="17"/>
    <x v="17"/>
    <s v="Home Office"/>
    <s v="United States"/>
    <s v="Covington"/>
    <s v="Washington"/>
    <n v="98042"/>
    <s v="West"/>
    <x v="643"/>
    <s v="Office Supplies"/>
    <s v="Appliances"/>
    <x v="643"/>
    <x v="3048"/>
    <n v="6"/>
    <n v="0"/>
    <n v="66.326400000000007"/>
  </r>
  <r>
    <n v="4033"/>
    <s v="CA-2016-169957"/>
    <x v="182"/>
    <d v="2016-09-30T00:00:00"/>
    <s v="Standard Class"/>
    <x v="17"/>
    <x v="17"/>
    <s v="Home Office"/>
    <s v="United States"/>
    <s v="Covington"/>
    <s v="Washington"/>
    <n v="98042"/>
    <s v="West"/>
    <x v="99"/>
    <s v="Office Supplies"/>
    <s v="Paper"/>
    <x v="99"/>
    <x v="2680"/>
    <n v="5"/>
    <n v="0"/>
    <n v="14.651"/>
  </r>
  <r>
    <n v="4034"/>
    <s v="CA-2016-169957"/>
    <x v="182"/>
    <d v="2016-09-30T00:00:00"/>
    <s v="Standard Class"/>
    <x v="17"/>
    <x v="17"/>
    <s v="Home Office"/>
    <s v="United States"/>
    <s v="Covington"/>
    <s v="Washington"/>
    <n v="98042"/>
    <s v="West"/>
    <x v="1072"/>
    <s v="Technology"/>
    <s v="Accessories"/>
    <x v="1061"/>
    <x v="1483"/>
    <n v="4"/>
    <n v="0"/>
    <n v="21"/>
  </r>
  <r>
    <n v="4035"/>
    <s v="US-2016-108777"/>
    <x v="939"/>
    <d v="2016-12-12T00:00:00"/>
    <s v="Same Day"/>
    <x v="487"/>
    <x v="487"/>
    <s v="Corporate"/>
    <s v="United States"/>
    <s v="Lorain"/>
    <s v="Ohio"/>
    <n v="44052"/>
    <s v="East"/>
    <x v="350"/>
    <s v="Office Supplies"/>
    <s v="Binders"/>
    <x v="350"/>
    <x v="3049"/>
    <n v="3"/>
    <n v="0.7"/>
    <n v="-14.331300000000001"/>
  </r>
  <r>
    <n v="4036"/>
    <s v="US-2016-108777"/>
    <x v="939"/>
    <d v="2016-12-12T00:00:00"/>
    <s v="Same Day"/>
    <x v="487"/>
    <x v="487"/>
    <s v="Corporate"/>
    <s v="United States"/>
    <s v="Lorain"/>
    <s v="Ohio"/>
    <n v="44052"/>
    <s v="East"/>
    <x v="428"/>
    <s v="Technology"/>
    <s v="Accessories"/>
    <x v="428"/>
    <x v="3050"/>
    <n v="6"/>
    <n v="0.2"/>
    <n v="76.790400000000005"/>
  </r>
  <r>
    <n v="4037"/>
    <s v="CA-2015-148859"/>
    <x v="75"/>
    <d v="2016-01-01T00:00:00"/>
    <s v="Standard Class"/>
    <x v="651"/>
    <x v="651"/>
    <s v="Consumer"/>
    <s v="United States"/>
    <s v="Chicago"/>
    <s v="Illinois"/>
    <n v="60623"/>
    <s v="Central"/>
    <x v="1018"/>
    <s v="Office Supplies"/>
    <s v="Storage"/>
    <x v="1519"/>
    <x v="176"/>
    <n v="2"/>
    <n v="0.2"/>
    <n v="1.5509999999999999"/>
  </r>
  <r>
    <n v="4038"/>
    <s v="CA-2014-110786"/>
    <x v="282"/>
    <d v="2015-01-02T00:00:00"/>
    <s v="Standard Class"/>
    <x v="295"/>
    <x v="295"/>
    <s v="Corporate"/>
    <s v="United States"/>
    <s v="San Francisco"/>
    <s v="California"/>
    <n v="94110"/>
    <s v="West"/>
    <x v="1467"/>
    <s v="Furniture"/>
    <s v="Furnishings"/>
    <x v="1454"/>
    <x v="1663"/>
    <n v="5"/>
    <n v="0"/>
    <n v="8.2170000000000005"/>
  </r>
  <r>
    <n v="4039"/>
    <s v="CA-2014-110786"/>
    <x v="282"/>
    <d v="2015-01-02T00:00:00"/>
    <s v="Standard Class"/>
    <x v="295"/>
    <x v="295"/>
    <s v="Corporate"/>
    <s v="United States"/>
    <s v="San Francisco"/>
    <s v="California"/>
    <n v="94110"/>
    <s v="West"/>
    <x v="1157"/>
    <s v="Office Supplies"/>
    <s v="Paper"/>
    <x v="1145"/>
    <x v="3051"/>
    <n v="4"/>
    <n v="0"/>
    <n v="9.5039999999999996"/>
  </r>
  <r>
    <n v="4040"/>
    <s v="CA-2014-110786"/>
    <x v="282"/>
    <d v="2015-01-02T00:00:00"/>
    <s v="Standard Class"/>
    <x v="295"/>
    <x v="295"/>
    <s v="Corporate"/>
    <s v="United States"/>
    <s v="San Francisco"/>
    <s v="California"/>
    <n v="94110"/>
    <s v="West"/>
    <x v="958"/>
    <s v="Technology"/>
    <s v="Machines"/>
    <x v="951"/>
    <x v="3052"/>
    <n v="6"/>
    <n v="0.2"/>
    <n v="287.98200000000003"/>
  </r>
  <r>
    <n v="4041"/>
    <s v="CA-2014-110786"/>
    <x v="282"/>
    <d v="2015-01-02T00:00:00"/>
    <s v="Standard Class"/>
    <x v="295"/>
    <x v="295"/>
    <s v="Corporate"/>
    <s v="United States"/>
    <s v="San Francisco"/>
    <s v="California"/>
    <n v="94110"/>
    <s v="West"/>
    <x v="570"/>
    <s v="Office Supplies"/>
    <s v="Binders"/>
    <x v="570"/>
    <x v="642"/>
    <n v="3"/>
    <n v="0.2"/>
    <n v="4.6643999999999997"/>
  </r>
  <r>
    <n v="4042"/>
    <s v="CA-2014-110786"/>
    <x v="282"/>
    <d v="2015-01-02T00:00:00"/>
    <s v="Standard Class"/>
    <x v="295"/>
    <x v="295"/>
    <s v="Corporate"/>
    <s v="United States"/>
    <s v="San Francisco"/>
    <s v="California"/>
    <n v="94110"/>
    <s v="West"/>
    <x v="516"/>
    <s v="Technology"/>
    <s v="Phones"/>
    <x v="516"/>
    <x v="1807"/>
    <n v="3"/>
    <n v="0.2"/>
    <n v="19.197600000000001"/>
  </r>
  <r>
    <n v="4043"/>
    <s v="CA-2014-110786"/>
    <x v="282"/>
    <d v="2015-01-02T00:00:00"/>
    <s v="Standard Class"/>
    <x v="295"/>
    <x v="295"/>
    <s v="Corporate"/>
    <s v="United States"/>
    <s v="San Francisco"/>
    <s v="California"/>
    <n v="94110"/>
    <s v="West"/>
    <x v="933"/>
    <s v="Office Supplies"/>
    <s v="Labels"/>
    <x v="926"/>
    <x v="3053"/>
    <n v="9"/>
    <n v="0"/>
    <n v="126.3942"/>
  </r>
  <r>
    <n v="4044"/>
    <s v="CA-2014-110786"/>
    <x v="282"/>
    <d v="2015-01-02T00:00:00"/>
    <s v="Standard Class"/>
    <x v="295"/>
    <x v="295"/>
    <s v="Corporate"/>
    <s v="United States"/>
    <s v="San Francisco"/>
    <s v="California"/>
    <n v="94110"/>
    <s v="West"/>
    <x v="1530"/>
    <s v="Furniture"/>
    <s v="Furnishings"/>
    <x v="1517"/>
    <x v="2623"/>
    <n v="6"/>
    <n v="0"/>
    <n v="23.990400000000001"/>
  </r>
  <r>
    <n v="4045"/>
    <s v="CA-2015-137750"/>
    <x v="608"/>
    <d v="2015-06-30T00:00:00"/>
    <s v="Standard Class"/>
    <x v="535"/>
    <x v="535"/>
    <s v="Consumer"/>
    <s v="United States"/>
    <s v="San Francisco"/>
    <s v="California"/>
    <n v="94110"/>
    <s v="West"/>
    <x v="514"/>
    <s v="Furniture"/>
    <s v="Furnishings"/>
    <x v="514"/>
    <x v="3054"/>
    <n v="5"/>
    <n v="0"/>
    <n v="57.357999999999997"/>
  </r>
  <r>
    <n v="4046"/>
    <s v="CA-2015-136378"/>
    <x v="788"/>
    <d v="2015-04-07T00:00:00"/>
    <s v="Standard Class"/>
    <x v="688"/>
    <x v="688"/>
    <s v="Corporate"/>
    <s v="United States"/>
    <s v="Houston"/>
    <s v="Texas"/>
    <n v="77070"/>
    <s v="Central"/>
    <x v="785"/>
    <s v="Office Supplies"/>
    <s v="Binders"/>
    <x v="784"/>
    <x v="1723"/>
    <n v="3"/>
    <n v="0.8"/>
    <n v="-13.734"/>
  </r>
  <r>
    <n v="4047"/>
    <s v="CA-2017-100356"/>
    <x v="208"/>
    <d v="2017-10-25T00:00:00"/>
    <s v="Standard Class"/>
    <x v="727"/>
    <x v="727"/>
    <s v="Consumer"/>
    <s v="United States"/>
    <s v="Chicago"/>
    <s v="Illinois"/>
    <n v="60653"/>
    <s v="Central"/>
    <x v="810"/>
    <s v="Office Supplies"/>
    <s v="Appliances"/>
    <x v="808"/>
    <x v="3055"/>
    <n v="2"/>
    <n v="0.8"/>
    <n v="-62.379199999999997"/>
  </r>
  <r>
    <n v="4048"/>
    <s v="US-2015-166520"/>
    <x v="747"/>
    <d v="2015-07-19T00:00:00"/>
    <s v="First Class"/>
    <x v="722"/>
    <x v="722"/>
    <s v="Corporate"/>
    <s v="United States"/>
    <s v="New York City"/>
    <s v="New York"/>
    <n v="10035"/>
    <s v="East"/>
    <x v="982"/>
    <s v="Office Supplies"/>
    <s v="Paper"/>
    <x v="975"/>
    <x v="152"/>
    <n v="3"/>
    <n v="0"/>
    <n v="39.6312"/>
  </r>
  <r>
    <n v="4049"/>
    <s v="US-2015-166520"/>
    <x v="747"/>
    <d v="2015-07-19T00:00:00"/>
    <s v="First Class"/>
    <x v="722"/>
    <x v="722"/>
    <s v="Corporate"/>
    <s v="United States"/>
    <s v="New York City"/>
    <s v="New York"/>
    <n v="10035"/>
    <s v="East"/>
    <x v="876"/>
    <s v="Technology"/>
    <s v="Accessories"/>
    <x v="870"/>
    <x v="3056"/>
    <n v="10"/>
    <n v="0"/>
    <n v="191.96799999999999"/>
  </r>
  <r>
    <n v="4050"/>
    <s v="CA-2017-136350"/>
    <x v="92"/>
    <d v="2017-06-26T00:00:00"/>
    <s v="Second Class"/>
    <x v="654"/>
    <x v="654"/>
    <s v="Consumer"/>
    <s v="United States"/>
    <s v="New York City"/>
    <s v="New York"/>
    <n v="10011"/>
    <s v="East"/>
    <x v="737"/>
    <s v="Furniture"/>
    <s v="Furnishings"/>
    <x v="736"/>
    <x v="3057"/>
    <n v="3"/>
    <n v="0"/>
    <n v="49.804200000000002"/>
  </r>
  <r>
    <n v="4051"/>
    <s v="CA-2017-136350"/>
    <x v="92"/>
    <d v="2017-06-26T00:00:00"/>
    <s v="Second Class"/>
    <x v="654"/>
    <x v="654"/>
    <s v="Consumer"/>
    <s v="United States"/>
    <s v="New York City"/>
    <s v="New York"/>
    <n v="10011"/>
    <s v="East"/>
    <x v="268"/>
    <s v="Furniture"/>
    <s v="Chairs"/>
    <x v="268"/>
    <x v="3058"/>
    <n v="2"/>
    <n v="0.1"/>
    <n v="32.633200000000002"/>
  </r>
  <r>
    <n v="4052"/>
    <s v="CA-2014-122931"/>
    <x v="411"/>
    <d v="2014-10-03T00:00:00"/>
    <s v="Standard Class"/>
    <x v="416"/>
    <x v="416"/>
    <s v="Corporate"/>
    <s v="United States"/>
    <s v="Philadelphia"/>
    <s v="Pennsylvania"/>
    <n v="19134"/>
    <s v="East"/>
    <x v="1273"/>
    <s v="Office Supplies"/>
    <s v="Art"/>
    <x v="1258"/>
    <x v="1700"/>
    <n v="3"/>
    <n v="0.2"/>
    <n v="1.4783999999999999"/>
  </r>
  <r>
    <n v="4053"/>
    <s v="CA-2014-122931"/>
    <x v="411"/>
    <d v="2014-10-03T00:00:00"/>
    <s v="Standard Class"/>
    <x v="416"/>
    <x v="416"/>
    <s v="Corporate"/>
    <s v="United States"/>
    <s v="Philadelphia"/>
    <s v="Pennsylvania"/>
    <n v="19134"/>
    <s v="East"/>
    <x v="1168"/>
    <s v="Furniture"/>
    <s v="Tables"/>
    <x v="1155"/>
    <x v="3059"/>
    <n v="2"/>
    <n v="0.4"/>
    <n v="-81.854399999999998"/>
  </r>
  <r>
    <n v="4054"/>
    <s v="CA-2014-122931"/>
    <x v="411"/>
    <d v="2014-10-03T00:00:00"/>
    <s v="Standard Class"/>
    <x v="416"/>
    <x v="416"/>
    <s v="Corporate"/>
    <s v="United States"/>
    <s v="Philadelphia"/>
    <s v="Pennsylvania"/>
    <n v="19134"/>
    <s v="East"/>
    <x v="1621"/>
    <s v="Office Supplies"/>
    <s v="Labels"/>
    <x v="1612"/>
    <x v="3060"/>
    <n v="11"/>
    <n v="0.2"/>
    <n v="18.018000000000001"/>
  </r>
  <r>
    <n v="4055"/>
    <s v="CA-2014-122931"/>
    <x v="411"/>
    <d v="2014-10-03T00:00:00"/>
    <s v="Standard Class"/>
    <x v="416"/>
    <x v="416"/>
    <s v="Corporate"/>
    <s v="United States"/>
    <s v="Philadelphia"/>
    <s v="Pennsylvania"/>
    <n v="19134"/>
    <s v="East"/>
    <x v="1221"/>
    <s v="Office Supplies"/>
    <s v="Paper"/>
    <x v="1205"/>
    <x v="2523"/>
    <n v="4"/>
    <n v="0.2"/>
    <n v="6.8015999999999996"/>
  </r>
  <r>
    <n v="4056"/>
    <s v="CA-2014-122931"/>
    <x v="411"/>
    <d v="2014-10-03T00:00:00"/>
    <s v="Standard Class"/>
    <x v="416"/>
    <x v="416"/>
    <s v="Corporate"/>
    <s v="United States"/>
    <s v="Philadelphia"/>
    <s v="Pennsylvania"/>
    <n v="19134"/>
    <s v="East"/>
    <x v="458"/>
    <s v="Office Supplies"/>
    <s v="Storage"/>
    <x v="459"/>
    <x v="2084"/>
    <n v="6"/>
    <n v="0.2"/>
    <n v="-337.80599999999998"/>
  </r>
  <r>
    <n v="4057"/>
    <s v="CA-2014-122931"/>
    <x v="411"/>
    <d v="2014-10-03T00:00:00"/>
    <s v="Standard Class"/>
    <x v="416"/>
    <x v="416"/>
    <s v="Corporate"/>
    <s v="United States"/>
    <s v="Philadelphia"/>
    <s v="Pennsylvania"/>
    <n v="19134"/>
    <s v="East"/>
    <x v="823"/>
    <s v="Furniture"/>
    <s v="Tables"/>
    <x v="819"/>
    <x v="3061"/>
    <n v="1"/>
    <n v="0.4"/>
    <n v="-20.152799999999999"/>
  </r>
  <r>
    <n v="4058"/>
    <s v="CA-2014-163034"/>
    <x v="156"/>
    <d v="2014-11-28T00:00:00"/>
    <s v="Standard Class"/>
    <x v="213"/>
    <x v="213"/>
    <s v="Consumer"/>
    <s v="United States"/>
    <s v="Chicago"/>
    <s v="Illinois"/>
    <n v="60610"/>
    <s v="Central"/>
    <x v="765"/>
    <s v="Office Supplies"/>
    <s v="Storage"/>
    <x v="764"/>
    <x v="3062"/>
    <n v="5"/>
    <n v="0.2"/>
    <n v="-8.0775000000000006"/>
  </r>
  <r>
    <n v="4059"/>
    <s v="CA-2015-124058"/>
    <x v="312"/>
    <d v="2015-11-24T00:00:00"/>
    <s v="Standard Class"/>
    <x v="62"/>
    <x v="62"/>
    <s v="Consumer"/>
    <s v="United States"/>
    <s v="Oakland"/>
    <s v="California"/>
    <n v="94601"/>
    <s v="West"/>
    <x v="714"/>
    <s v="Technology"/>
    <s v="Phones"/>
    <x v="713"/>
    <x v="3063"/>
    <n v="7"/>
    <n v="0.2"/>
    <n v="-15.4581"/>
  </r>
  <r>
    <n v="4060"/>
    <s v="CA-2015-124058"/>
    <x v="312"/>
    <d v="2015-11-24T00:00:00"/>
    <s v="Standard Class"/>
    <x v="62"/>
    <x v="62"/>
    <s v="Consumer"/>
    <s v="United States"/>
    <s v="Oakland"/>
    <s v="California"/>
    <n v="94601"/>
    <s v="West"/>
    <x v="467"/>
    <s v="Furniture"/>
    <s v="Chairs"/>
    <x v="468"/>
    <x v="3064"/>
    <n v="3"/>
    <n v="0.2"/>
    <n v="35.76"/>
  </r>
  <r>
    <n v="4061"/>
    <s v="CA-2016-129196"/>
    <x v="474"/>
    <d v="2016-11-07T00:00:00"/>
    <s v="Standard Class"/>
    <x v="190"/>
    <x v="190"/>
    <s v="Consumer"/>
    <s v="United States"/>
    <s v="Chicago"/>
    <s v="Illinois"/>
    <n v="60610"/>
    <s v="Central"/>
    <x v="721"/>
    <s v="Technology"/>
    <s v="Accessories"/>
    <x v="720"/>
    <x v="3065"/>
    <n v="3"/>
    <n v="0.2"/>
    <n v="17.8794"/>
  </r>
  <r>
    <n v="4062"/>
    <s v="US-2015-138716"/>
    <x v="14"/>
    <d v="2015-09-20T00:00:00"/>
    <s v="First Class"/>
    <x v="688"/>
    <x v="688"/>
    <s v="Corporate"/>
    <s v="United States"/>
    <s v="Seattle"/>
    <s v="Washington"/>
    <n v="98105"/>
    <s v="West"/>
    <x v="1124"/>
    <s v="Office Supplies"/>
    <s v="Binders"/>
    <x v="1112"/>
    <x v="3066"/>
    <n v="3"/>
    <n v="0.2"/>
    <n v="7.8224999999999998"/>
  </r>
  <r>
    <n v="4063"/>
    <s v="US-2016-122182"/>
    <x v="612"/>
    <d v="2016-03-14T00:00:00"/>
    <s v="Standard Class"/>
    <x v="420"/>
    <x v="420"/>
    <s v="Consumer"/>
    <s v="United States"/>
    <s v="Philadelphia"/>
    <s v="Pennsylvania"/>
    <n v="19143"/>
    <s v="East"/>
    <x v="1233"/>
    <s v="Technology"/>
    <s v="Accessories"/>
    <x v="1216"/>
    <x v="3067"/>
    <n v="1"/>
    <n v="0.2"/>
    <n v="7.4984999999999999"/>
  </r>
  <r>
    <n v="4064"/>
    <s v="US-2014-130358"/>
    <x v="670"/>
    <d v="2014-06-26T00:00:00"/>
    <s v="First Class"/>
    <x v="658"/>
    <x v="658"/>
    <s v="Consumer"/>
    <s v="United States"/>
    <s v="Concord"/>
    <s v="North Carolina"/>
    <n v="28027"/>
    <s v="South"/>
    <x v="1622"/>
    <s v="Office Supplies"/>
    <s v="Art"/>
    <x v="1050"/>
    <x v="184"/>
    <n v="9"/>
    <n v="0.2"/>
    <n v="1.7514000000000001"/>
  </r>
  <r>
    <n v="4065"/>
    <s v="US-2014-130358"/>
    <x v="670"/>
    <d v="2014-06-26T00:00:00"/>
    <s v="First Class"/>
    <x v="658"/>
    <x v="658"/>
    <s v="Consumer"/>
    <s v="United States"/>
    <s v="Concord"/>
    <s v="North Carolina"/>
    <n v="28027"/>
    <s v="South"/>
    <x v="1562"/>
    <s v="Office Supplies"/>
    <s v="Supplies"/>
    <x v="1553"/>
    <x v="3068"/>
    <n v="1"/>
    <n v="0.2"/>
    <n v="0.34920000000000001"/>
  </r>
  <r>
    <n v="4066"/>
    <s v="CA-2014-102673"/>
    <x v="301"/>
    <d v="2014-11-05T00:00:00"/>
    <s v="Standard Class"/>
    <x v="175"/>
    <x v="175"/>
    <s v="Corporate"/>
    <s v="United States"/>
    <s v="Charlotte"/>
    <s v="North Carolina"/>
    <n v="28205"/>
    <s v="South"/>
    <x v="1014"/>
    <s v="Office Supplies"/>
    <s v="Fasteners"/>
    <x v="128"/>
    <x v="1990"/>
    <n v="5"/>
    <n v="0.2"/>
    <n v="1.41"/>
  </r>
  <r>
    <n v="4067"/>
    <s v="CA-2014-102673"/>
    <x v="301"/>
    <d v="2014-11-05T00:00:00"/>
    <s v="Standard Class"/>
    <x v="175"/>
    <x v="175"/>
    <s v="Corporate"/>
    <s v="United States"/>
    <s v="Charlotte"/>
    <s v="North Carolina"/>
    <n v="28205"/>
    <s v="South"/>
    <x v="1005"/>
    <s v="Office Supplies"/>
    <s v="Art"/>
    <x v="997"/>
    <x v="1495"/>
    <n v="3"/>
    <n v="0.2"/>
    <n v="0.89880000000000004"/>
  </r>
  <r>
    <n v="4068"/>
    <s v="CA-2014-102673"/>
    <x v="301"/>
    <d v="2014-11-05T00:00:00"/>
    <s v="Standard Class"/>
    <x v="175"/>
    <x v="175"/>
    <s v="Corporate"/>
    <s v="United States"/>
    <s v="Charlotte"/>
    <s v="North Carolina"/>
    <n v="28205"/>
    <s v="South"/>
    <x v="1140"/>
    <s v="Office Supplies"/>
    <s v="Labels"/>
    <x v="1128"/>
    <x v="3069"/>
    <n v="12"/>
    <n v="0.2"/>
    <n v="15.537599999999999"/>
  </r>
  <r>
    <n v="4069"/>
    <s v="CA-2014-102673"/>
    <x v="301"/>
    <d v="2014-11-05T00:00:00"/>
    <s v="Standard Class"/>
    <x v="175"/>
    <x v="175"/>
    <s v="Corporate"/>
    <s v="United States"/>
    <s v="Charlotte"/>
    <s v="North Carolina"/>
    <n v="28205"/>
    <s v="South"/>
    <x v="1623"/>
    <s v="Technology"/>
    <s v="Phones"/>
    <x v="1613"/>
    <x v="3070"/>
    <n v="9"/>
    <n v="0.2"/>
    <n v="110.1195"/>
  </r>
  <r>
    <n v="4070"/>
    <s v="CA-2016-145303"/>
    <x v="770"/>
    <d v="2016-08-31T00:00:00"/>
    <s v="First Class"/>
    <x v="599"/>
    <x v="599"/>
    <s v="Consumer"/>
    <s v="United States"/>
    <s v="Dallas"/>
    <s v="Texas"/>
    <n v="75081"/>
    <s v="Central"/>
    <x v="347"/>
    <s v="Office Supplies"/>
    <s v="Binders"/>
    <x v="347"/>
    <x v="3071"/>
    <n v="9"/>
    <n v="0.8"/>
    <n v="-21.681000000000001"/>
  </r>
  <r>
    <n v="4071"/>
    <s v="CA-2016-145303"/>
    <x v="770"/>
    <d v="2016-08-31T00:00:00"/>
    <s v="First Class"/>
    <x v="599"/>
    <x v="599"/>
    <s v="Consumer"/>
    <s v="United States"/>
    <s v="Dallas"/>
    <s v="Texas"/>
    <n v="75081"/>
    <s v="Central"/>
    <x v="1095"/>
    <s v="Office Supplies"/>
    <s v="Binders"/>
    <x v="1085"/>
    <x v="3072"/>
    <n v="4"/>
    <n v="0.8"/>
    <n v="-16.5396"/>
  </r>
  <r>
    <n v="4072"/>
    <s v="CA-2016-145303"/>
    <x v="770"/>
    <d v="2016-08-31T00:00:00"/>
    <s v="First Class"/>
    <x v="599"/>
    <x v="599"/>
    <s v="Consumer"/>
    <s v="United States"/>
    <s v="Dallas"/>
    <s v="Texas"/>
    <n v="75081"/>
    <s v="Central"/>
    <x v="1121"/>
    <s v="Furniture"/>
    <s v="Bookcases"/>
    <x v="1109"/>
    <x v="3073"/>
    <n v="2"/>
    <n v="0.32"/>
    <n v="-52.890799999999999"/>
  </r>
  <r>
    <n v="4073"/>
    <s v="CA-2015-156104"/>
    <x v="401"/>
    <d v="2015-12-08T00:00:00"/>
    <s v="Second Class"/>
    <x v="472"/>
    <x v="472"/>
    <s v="Home Office"/>
    <s v="United States"/>
    <s v="Indianapolis"/>
    <s v="Indiana"/>
    <n v="46203"/>
    <s v="Central"/>
    <x v="615"/>
    <s v="Technology"/>
    <s v="Copiers"/>
    <x v="615"/>
    <x v="3074"/>
    <n v="2"/>
    <n v="0"/>
    <n v="449.99099999999999"/>
  </r>
  <r>
    <n v="4074"/>
    <s v="US-2015-164308"/>
    <x v="496"/>
    <d v="2015-09-27T00:00:00"/>
    <s v="First Class"/>
    <x v="649"/>
    <x v="649"/>
    <s v="Home Office"/>
    <s v="United States"/>
    <s v="Broken Arrow"/>
    <s v="Oklahoma"/>
    <n v="74012"/>
    <s v="Central"/>
    <x v="1546"/>
    <s v="Technology"/>
    <s v="Phones"/>
    <x v="1534"/>
    <x v="3075"/>
    <n v="6"/>
    <n v="0"/>
    <n v="213.70439999999999"/>
  </r>
  <r>
    <n v="4075"/>
    <s v="CA-2017-108112"/>
    <x v="940"/>
    <d v="2017-11-20T00:00:00"/>
    <s v="Standard Class"/>
    <x v="729"/>
    <x v="729"/>
    <s v="Consumer"/>
    <s v="United States"/>
    <s v="Miramar"/>
    <s v="Florida"/>
    <n v="33023"/>
    <s v="South"/>
    <x v="568"/>
    <s v="Furniture"/>
    <s v="Furnishings"/>
    <x v="568"/>
    <x v="3076"/>
    <n v="4"/>
    <n v="0.2"/>
    <n v="55.015999999999998"/>
  </r>
  <r>
    <n v="4076"/>
    <s v="CA-2017-108112"/>
    <x v="940"/>
    <d v="2017-11-20T00:00:00"/>
    <s v="Standard Class"/>
    <x v="729"/>
    <x v="729"/>
    <s v="Consumer"/>
    <s v="United States"/>
    <s v="Miramar"/>
    <s v="Florida"/>
    <n v="33023"/>
    <s v="South"/>
    <x v="1060"/>
    <s v="Furniture"/>
    <s v="Furnishings"/>
    <x v="1049"/>
    <x v="3077"/>
    <n v="4"/>
    <n v="0.2"/>
    <n v="0"/>
  </r>
  <r>
    <n v="4077"/>
    <s v="CA-2015-100685"/>
    <x v="546"/>
    <d v="2015-12-21T00:00:00"/>
    <s v="Second Class"/>
    <x v="416"/>
    <x v="416"/>
    <s v="Corporate"/>
    <s v="United States"/>
    <s v="Omaha"/>
    <s v="Nebraska"/>
    <n v="68104"/>
    <s v="Central"/>
    <x v="653"/>
    <s v="Office Supplies"/>
    <s v="Binders"/>
    <x v="653"/>
    <x v="983"/>
    <n v="2"/>
    <n v="0"/>
    <n v="3.3088000000000002"/>
  </r>
  <r>
    <n v="4078"/>
    <s v="CA-2015-100685"/>
    <x v="546"/>
    <d v="2015-12-21T00:00:00"/>
    <s v="Second Class"/>
    <x v="416"/>
    <x v="416"/>
    <s v="Corporate"/>
    <s v="United States"/>
    <s v="Omaha"/>
    <s v="Nebraska"/>
    <n v="68104"/>
    <s v="Central"/>
    <x v="242"/>
    <s v="Office Supplies"/>
    <s v="Fasteners"/>
    <x v="243"/>
    <x v="1310"/>
    <n v="4"/>
    <n v="0"/>
    <n v="0.2016"/>
  </r>
  <r>
    <n v="4079"/>
    <s v="CA-2015-100685"/>
    <x v="546"/>
    <d v="2015-12-21T00:00:00"/>
    <s v="Second Class"/>
    <x v="416"/>
    <x v="416"/>
    <s v="Corporate"/>
    <s v="United States"/>
    <s v="Omaha"/>
    <s v="Nebraska"/>
    <n v="68104"/>
    <s v="Central"/>
    <x v="968"/>
    <s v="Office Supplies"/>
    <s v="Paper"/>
    <x v="961"/>
    <x v="2207"/>
    <n v="3"/>
    <n v="0"/>
    <n v="56.977200000000003"/>
  </r>
  <r>
    <n v="4080"/>
    <s v="CA-2015-165414"/>
    <x v="379"/>
    <d v="2015-12-24T00:00:00"/>
    <s v="First Class"/>
    <x v="201"/>
    <x v="201"/>
    <s v="Consumer"/>
    <s v="United States"/>
    <s v="Jacksonville"/>
    <s v="North Carolina"/>
    <n v="28540"/>
    <s v="South"/>
    <x v="125"/>
    <s v="Technology"/>
    <s v="Phones"/>
    <x v="126"/>
    <x v="331"/>
    <n v="3"/>
    <n v="0.2"/>
    <n v="4.7976000000000001"/>
  </r>
  <r>
    <n v="4081"/>
    <s v="CA-2016-140417"/>
    <x v="477"/>
    <d v="2016-09-29T00:00:00"/>
    <s v="Standard Class"/>
    <x v="722"/>
    <x v="722"/>
    <s v="Corporate"/>
    <s v="United States"/>
    <s v="Tigard"/>
    <s v="Oregon"/>
    <n v="97224"/>
    <s v="West"/>
    <x v="1305"/>
    <s v="Office Supplies"/>
    <s v="Paper"/>
    <x v="1290"/>
    <x v="3078"/>
    <n v="9"/>
    <n v="0.2"/>
    <n v="22.518000000000001"/>
  </r>
  <r>
    <n v="4082"/>
    <s v="CA-2016-140417"/>
    <x v="477"/>
    <d v="2016-09-29T00:00:00"/>
    <s v="Standard Class"/>
    <x v="722"/>
    <x v="722"/>
    <s v="Corporate"/>
    <s v="United States"/>
    <s v="Tigard"/>
    <s v="Oregon"/>
    <n v="97224"/>
    <s v="West"/>
    <x v="1595"/>
    <s v="Office Supplies"/>
    <s v="Binders"/>
    <x v="1587"/>
    <x v="3079"/>
    <n v="1"/>
    <n v="0.7"/>
    <n v="-3.5154000000000001"/>
  </r>
  <r>
    <n v="4083"/>
    <s v="US-2017-151316"/>
    <x v="92"/>
    <d v="2017-06-30T00:00:00"/>
    <s v="Standard Class"/>
    <x v="637"/>
    <x v="637"/>
    <s v="Corporate"/>
    <s v="United States"/>
    <s v="Decatur"/>
    <s v="Illinois"/>
    <n v="62521"/>
    <s v="Central"/>
    <x v="569"/>
    <s v="Office Supplies"/>
    <s v="Binders"/>
    <x v="569"/>
    <x v="641"/>
    <n v="3"/>
    <n v="0.8"/>
    <n v="-320.23950000000002"/>
  </r>
  <r>
    <n v="4084"/>
    <s v="US-2017-151316"/>
    <x v="92"/>
    <d v="2017-06-30T00:00:00"/>
    <s v="Standard Class"/>
    <x v="637"/>
    <x v="637"/>
    <s v="Corporate"/>
    <s v="United States"/>
    <s v="Decatur"/>
    <s v="Illinois"/>
    <n v="62521"/>
    <s v="Central"/>
    <x v="1450"/>
    <s v="Office Supplies"/>
    <s v="Paper"/>
    <x v="1437"/>
    <x v="1495"/>
    <n v="3"/>
    <n v="0.2"/>
    <n v="3.21"/>
  </r>
  <r>
    <n v="4085"/>
    <s v="CA-2017-163692"/>
    <x v="210"/>
    <d v="2017-09-09T00:00:00"/>
    <s v="First Class"/>
    <x v="656"/>
    <x v="656"/>
    <s v="Home Office"/>
    <s v="United States"/>
    <s v="Phoenix"/>
    <s v="Arizona"/>
    <n v="85023"/>
    <s v="West"/>
    <x v="44"/>
    <s v="Office Supplies"/>
    <s v="Binders"/>
    <x v="44"/>
    <x v="3080"/>
    <n v="3"/>
    <n v="0.7"/>
    <n v="-6.0236999999999998"/>
  </r>
  <r>
    <n v="4086"/>
    <s v="CA-2016-111913"/>
    <x v="578"/>
    <d v="2016-08-06T00:00:00"/>
    <s v="Second Class"/>
    <x v="18"/>
    <x v="18"/>
    <s v="Corporate"/>
    <s v="United States"/>
    <s v="Sacramento"/>
    <s v="California"/>
    <n v="95823"/>
    <s v="West"/>
    <x v="7"/>
    <s v="Technology"/>
    <s v="Phones"/>
    <x v="7"/>
    <x v="3081"/>
    <n v="2"/>
    <n v="0.2"/>
    <n v="30.238399999999999"/>
  </r>
  <r>
    <n v="4087"/>
    <s v="CA-2016-111913"/>
    <x v="578"/>
    <d v="2016-08-06T00:00:00"/>
    <s v="Second Class"/>
    <x v="18"/>
    <x v="18"/>
    <s v="Corporate"/>
    <s v="United States"/>
    <s v="Sacramento"/>
    <s v="California"/>
    <n v="95823"/>
    <s v="West"/>
    <x v="44"/>
    <s v="Office Supplies"/>
    <s v="Binders"/>
    <x v="44"/>
    <x v="3082"/>
    <n v="3"/>
    <n v="0.2"/>
    <n v="7.0712999999999999"/>
  </r>
  <r>
    <n v="4088"/>
    <s v="CA-2016-111913"/>
    <x v="578"/>
    <d v="2016-08-06T00:00:00"/>
    <s v="Second Class"/>
    <x v="18"/>
    <x v="18"/>
    <s v="Corporate"/>
    <s v="United States"/>
    <s v="Sacramento"/>
    <s v="California"/>
    <n v="95823"/>
    <s v="West"/>
    <x v="185"/>
    <s v="Office Supplies"/>
    <s v="Binders"/>
    <x v="186"/>
    <x v="692"/>
    <n v="3"/>
    <n v="0.2"/>
    <n v="3.9771000000000001"/>
  </r>
  <r>
    <n v="4089"/>
    <s v="US-2014-156559"/>
    <x v="710"/>
    <d v="2014-08-26T00:00:00"/>
    <s v="Standard Class"/>
    <x v="23"/>
    <x v="23"/>
    <s v="Consumer"/>
    <s v="United States"/>
    <s v="Jonesboro"/>
    <s v="Arkansas"/>
    <n v="72401"/>
    <s v="South"/>
    <x v="1624"/>
    <s v="Furniture"/>
    <s v="Bookcases"/>
    <x v="1614"/>
    <x v="3083"/>
    <n v="9"/>
    <n v="0"/>
    <n v="172.48140000000001"/>
  </r>
  <r>
    <n v="4090"/>
    <s v="CA-2016-161473"/>
    <x v="178"/>
    <d v="2016-04-05T00:00:00"/>
    <s v="Standard Class"/>
    <x v="533"/>
    <x v="533"/>
    <s v="Corporate"/>
    <s v="United States"/>
    <s v="New York City"/>
    <s v="New York"/>
    <n v="10035"/>
    <s v="East"/>
    <x v="488"/>
    <s v="Office Supplies"/>
    <s v="Labels"/>
    <x v="488"/>
    <x v="343"/>
    <n v="2"/>
    <n v="0"/>
    <n v="9.9359999999999999"/>
  </r>
  <r>
    <n v="4091"/>
    <s v="CA-2016-161473"/>
    <x v="178"/>
    <d v="2016-04-05T00:00:00"/>
    <s v="Standard Class"/>
    <x v="533"/>
    <x v="533"/>
    <s v="Corporate"/>
    <s v="United States"/>
    <s v="New York City"/>
    <s v="New York"/>
    <n v="10035"/>
    <s v="East"/>
    <x v="503"/>
    <s v="Office Supplies"/>
    <s v="Supplies"/>
    <x v="503"/>
    <x v="1023"/>
    <n v="3"/>
    <n v="0"/>
    <n v="3.2850000000000001"/>
  </r>
  <r>
    <n v="4092"/>
    <s v="CA-2016-161473"/>
    <x v="178"/>
    <d v="2016-04-05T00:00:00"/>
    <s v="Standard Class"/>
    <x v="533"/>
    <x v="533"/>
    <s v="Corporate"/>
    <s v="United States"/>
    <s v="New York City"/>
    <s v="New York"/>
    <n v="10035"/>
    <s v="East"/>
    <x v="570"/>
    <s v="Office Supplies"/>
    <s v="Binders"/>
    <x v="570"/>
    <x v="642"/>
    <n v="3"/>
    <n v="0.2"/>
    <n v="4.6643999999999997"/>
  </r>
  <r>
    <n v="4093"/>
    <s v="CA-2017-166576"/>
    <x v="941"/>
    <d v="2017-05-18T00:00:00"/>
    <s v="First Class"/>
    <x v="622"/>
    <x v="622"/>
    <s v="Consumer"/>
    <s v="United States"/>
    <s v="Akron"/>
    <s v="Ohio"/>
    <n v="44312"/>
    <s v="East"/>
    <x v="942"/>
    <s v="Office Supplies"/>
    <s v="Storage"/>
    <x v="935"/>
    <x v="3084"/>
    <n v="2"/>
    <n v="0.2"/>
    <n v="-55.256"/>
  </r>
  <r>
    <n v="4094"/>
    <s v="CA-2015-102491"/>
    <x v="252"/>
    <d v="2015-08-28T00:00:00"/>
    <s v="Standard Class"/>
    <x v="147"/>
    <x v="147"/>
    <s v="Consumer"/>
    <s v="United States"/>
    <s v="Florence"/>
    <s v="Kentucky"/>
    <n v="41042"/>
    <s v="South"/>
    <x v="200"/>
    <s v="Technology"/>
    <s v="Machines"/>
    <x v="201"/>
    <x v="3085"/>
    <n v="7"/>
    <n v="0"/>
    <n v="1416.8"/>
  </r>
  <r>
    <n v="4095"/>
    <s v="CA-2015-102491"/>
    <x v="252"/>
    <d v="2015-08-28T00:00:00"/>
    <s v="Standard Class"/>
    <x v="147"/>
    <x v="147"/>
    <s v="Consumer"/>
    <s v="United States"/>
    <s v="Florence"/>
    <s v="Kentucky"/>
    <n v="41042"/>
    <s v="South"/>
    <x v="1235"/>
    <s v="Technology"/>
    <s v="Accessories"/>
    <x v="1218"/>
    <x v="1095"/>
    <n v="4"/>
    <n v="0"/>
    <n v="18.390799999999999"/>
  </r>
  <r>
    <n v="4096"/>
    <s v="CA-2015-102491"/>
    <x v="252"/>
    <d v="2015-08-28T00:00:00"/>
    <s v="Standard Class"/>
    <x v="147"/>
    <x v="147"/>
    <s v="Consumer"/>
    <s v="United States"/>
    <s v="Florence"/>
    <s v="Kentucky"/>
    <n v="41042"/>
    <s v="South"/>
    <x v="1602"/>
    <s v="Technology"/>
    <s v="Phones"/>
    <x v="1594"/>
    <x v="2133"/>
    <n v="3"/>
    <n v="0"/>
    <n v="170.51130000000001"/>
  </r>
  <r>
    <n v="4097"/>
    <s v="CA-2014-116904"/>
    <x v="865"/>
    <d v="2014-09-28T00:00:00"/>
    <s v="Standard Class"/>
    <x v="183"/>
    <x v="183"/>
    <s v="Consumer"/>
    <s v="United States"/>
    <s v="Minneapolis"/>
    <s v="Minnesota"/>
    <n v="55407"/>
    <s v="Central"/>
    <x v="974"/>
    <s v="Office Supplies"/>
    <s v="Paper"/>
    <x v="968"/>
    <x v="56"/>
    <n v="5"/>
    <n v="0"/>
    <n v="15.552"/>
  </r>
  <r>
    <n v="4098"/>
    <s v="CA-2014-116904"/>
    <x v="865"/>
    <d v="2014-09-28T00:00:00"/>
    <s v="Standard Class"/>
    <x v="183"/>
    <x v="183"/>
    <s v="Consumer"/>
    <s v="United States"/>
    <s v="Minneapolis"/>
    <s v="Minnesota"/>
    <n v="55407"/>
    <s v="Central"/>
    <x v="459"/>
    <s v="Office Supplies"/>
    <s v="Storage"/>
    <x v="460"/>
    <x v="3086"/>
    <n v="5"/>
    <n v="0"/>
    <n v="16.196000000000002"/>
  </r>
  <r>
    <n v="4099"/>
    <s v="CA-2014-116904"/>
    <x v="865"/>
    <d v="2014-09-28T00:00:00"/>
    <s v="Standard Class"/>
    <x v="183"/>
    <x v="183"/>
    <s v="Consumer"/>
    <s v="United States"/>
    <s v="Minneapolis"/>
    <s v="Minnesota"/>
    <n v="55407"/>
    <s v="Central"/>
    <x v="1625"/>
    <s v="Office Supplies"/>
    <s v="Binders"/>
    <x v="1615"/>
    <x v="3087"/>
    <n v="5"/>
    <n v="0"/>
    <n v="4630.4754999999996"/>
  </r>
  <r>
    <n v="4100"/>
    <s v="CA-2014-116904"/>
    <x v="865"/>
    <d v="2014-09-28T00:00:00"/>
    <s v="Standard Class"/>
    <x v="183"/>
    <x v="183"/>
    <s v="Consumer"/>
    <s v="United States"/>
    <s v="Minneapolis"/>
    <s v="Minnesota"/>
    <n v="55407"/>
    <s v="Central"/>
    <x v="625"/>
    <s v="Office Supplies"/>
    <s v="Binders"/>
    <x v="625"/>
    <x v="3088"/>
    <n v="2"/>
    <n v="0"/>
    <n v="6.47"/>
  </r>
  <r>
    <n v="4101"/>
    <s v="US-2017-102288"/>
    <x v="249"/>
    <d v="2017-06-23T00:00:00"/>
    <s v="Standard Class"/>
    <x v="233"/>
    <x v="233"/>
    <s v="Consumer"/>
    <s v="United States"/>
    <s v="Houston"/>
    <s v="Texas"/>
    <n v="77095"/>
    <s v="Central"/>
    <x v="1626"/>
    <s v="Office Supplies"/>
    <s v="Appliances"/>
    <x v="1616"/>
    <x v="3089"/>
    <n v="1"/>
    <n v="0.8"/>
    <n v="-5.2072000000000003"/>
  </r>
  <r>
    <n v="4102"/>
    <s v="US-2017-102288"/>
    <x v="249"/>
    <d v="2017-06-23T00:00:00"/>
    <s v="Standard Class"/>
    <x v="233"/>
    <x v="233"/>
    <s v="Consumer"/>
    <s v="United States"/>
    <s v="Houston"/>
    <s v="Texas"/>
    <n v="77095"/>
    <s v="Central"/>
    <x v="1108"/>
    <s v="Office Supplies"/>
    <s v="Appliances"/>
    <x v="1097"/>
    <x v="3090"/>
    <n v="1"/>
    <n v="0.8"/>
    <n v="-1.1100000000000001"/>
  </r>
  <r>
    <n v="4103"/>
    <s v="US-2017-102288"/>
    <x v="249"/>
    <d v="2017-06-23T00:00:00"/>
    <s v="Standard Class"/>
    <x v="233"/>
    <x v="233"/>
    <s v="Consumer"/>
    <s v="United States"/>
    <s v="Houston"/>
    <s v="Texas"/>
    <n v="77095"/>
    <s v="Central"/>
    <x v="1264"/>
    <s v="Office Supplies"/>
    <s v="Paper"/>
    <x v="1248"/>
    <x v="3091"/>
    <n v="8"/>
    <n v="0.2"/>
    <n v="47.507199999999997"/>
  </r>
  <r>
    <n v="4104"/>
    <s v="CA-2017-137456"/>
    <x v="202"/>
    <d v="2017-12-21T00:00:00"/>
    <s v="Same Day"/>
    <x v="46"/>
    <x v="46"/>
    <s v="Home Office"/>
    <s v="United States"/>
    <s v="Fremont"/>
    <s v="Nebraska"/>
    <n v="68025"/>
    <s v="Central"/>
    <x v="740"/>
    <s v="Furniture"/>
    <s v="Furnishings"/>
    <x v="222"/>
    <x v="204"/>
    <n v="2"/>
    <n v="0"/>
    <n v="7.0048000000000004"/>
  </r>
  <r>
    <n v="4105"/>
    <s v="US-2017-155999"/>
    <x v="783"/>
    <d v="2017-08-13T00:00:00"/>
    <s v="Standard Class"/>
    <x v="271"/>
    <x v="271"/>
    <s v="Consumer"/>
    <s v="United States"/>
    <s v="San Diego"/>
    <s v="California"/>
    <n v="92105"/>
    <s v="West"/>
    <x v="884"/>
    <s v="Technology"/>
    <s v="Phones"/>
    <x v="878"/>
    <x v="3092"/>
    <n v="5"/>
    <n v="0.2"/>
    <n v="17.9955"/>
  </r>
  <r>
    <n v="4106"/>
    <s v="US-2017-155999"/>
    <x v="783"/>
    <d v="2017-08-13T00:00:00"/>
    <s v="Standard Class"/>
    <x v="271"/>
    <x v="271"/>
    <s v="Consumer"/>
    <s v="United States"/>
    <s v="San Diego"/>
    <s v="California"/>
    <n v="92105"/>
    <s v="West"/>
    <x v="480"/>
    <s v="Office Supplies"/>
    <s v="Binders"/>
    <x v="481"/>
    <x v="1273"/>
    <n v="2"/>
    <n v="0.2"/>
    <n v="4.6440000000000001"/>
  </r>
  <r>
    <n v="4107"/>
    <s v="US-2016-148334"/>
    <x v="250"/>
    <d v="2016-08-26T00:00:00"/>
    <s v="Standard Class"/>
    <x v="732"/>
    <x v="732"/>
    <s v="Consumer"/>
    <s v="United States"/>
    <s v="Houston"/>
    <s v="Texas"/>
    <n v="77041"/>
    <s v="Central"/>
    <x v="828"/>
    <s v="Office Supplies"/>
    <s v="Binders"/>
    <x v="824"/>
    <x v="3093"/>
    <n v="2"/>
    <n v="0.8"/>
    <n v="-6.8992000000000004"/>
  </r>
  <r>
    <n v="4108"/>
    <s v="CA-2015-105599"/>
    <x v="67"/>
    <d v="2015-09-07T00:00:00"/>
    <s v="Same Day"/>
    <x v="507"/>
    <x v="507"/>
    <s v="Consumer"/>
    <s v="United States"/>
    <s v="New York City"/>
    <s v="New York"/>
    <n v="10011"/>
    <s v="East"/>
    <x v="700"/>
    <s v="Office Supplies"/>
    <s v="Storage"/>
    <x v="700"/>
    <x v="540"/>
    <n v="2"/>
    <n v="0"/>
    <n v="0.2792"/>
  </r>
  <r>
    <n v="4109"/>
    <s v="CA-2015-105599"/>
    <x v="67"/>
    <d v="2015-09-07T00:00:00"/>
    <s v="Same Day"/>
    <x v="507"/>
    <x v="507"/>
    <s v="Consumer"/>
    <s v="United States"/>
    <s v="New York City"/>
    <s v="New York"/>
    <n v="10011"/>
    <s v="East"/>
    <x v="1479"/>
    <s v="Furniture"/>
    <s v="Tables"/>
    <x v="1466"/>
    <x v="3094"/>
    <n v="3"/>
    <n v="0.4"/>
    <n v="-14.1639"/>
  </r>
  <r>
    <n v="4110"/>
    <s v="CA-2015-153717"/>
    <x v="707"/>
    <d v="2016-01-01T00:00:00"/>
    <s v="Standard Class"/>
    <x v="393"/>
    <x v="393"/>
    <s v="Corporate"/>
    <s v="United States"/>
    <s v="Detroit"/>
    <s v="Michigan"/>
    <n v="48227"/>
    <s v="Central"/>
    <x v="687"/>
    <s v="Technology"/>
    <s v="Phones"/>
    <x v="687"/>
    <x v="2227"/>
    <n v="2"/>
    <n v="0"/>
    <n v="19.974599999999999"/>
  </r>
  <r>
    <n v="4111"/>
    <s v="CA-2015-153717"/>
    <x v="707"/>
    <d v="2016-01-01T00:00:00"/>
    <s v="Standard Class"/>
    <x v="393"/>
    <x v="393"/>
    <s v="Corporate"/>
    <s v="United States"/>
    <s v="Detroit"/>
    <s v="Michigan"/>
    <n v="48227"/>
    <s v="Central"/>
    <x v="1627"/>
    <s v="Furniture"/>
    <s v="Bookcases"/>
    <x v="1617"/>
    <x v="3095"/>
    <n v="1"/>
    <n v="0"/>
    <n v="20.927399999999999"/>
  </r>
  <r>
    <n v="4112"/>
    <s v="CA-2015-153717"/>
    <x v="707"/>
    <d v="2016-01-01T00:00:00"/>
    <s v="Standard Class"/>
    <x v="393"/>
    <x v="393"/>
    <s v="Corporate"/>
    <s v="United States"/>
    <s v="Detroit"/>
    <s v="Michigan"/>
    <n v="48227"/>
    <s v="Central"/>
    <x v="1215"/>
    <s v="Office Supplies"/>
    <s v="Paper"/>
    <x v="1199"/>
    <x v="1686"/>
    <n v="3"/>
    <n v="0"/>
    <n v="8.4966000000000008"/>
  </r>
  <r>
    <n v="4113"/>
    <s v="CA-2015-153717"/>
    <x v="707"/>
    <d v="2016-01-01T00:00:00"/>
    <s v="Standard Class"/>
    <x v="393"/>
    <x v="393"/>
    <s v="Corporate"/>
    <s v="United States"/>
    <s v="Detroit"/>
    <s v="Michigan"/>
    <n v="48227"/>
    <s v="Central"/>
    <x v="836"/>
    <s v="Office Supplies"/>
    <s v="Art"/>
    <x v="831"/>
    <x v="175"/>
    <n v="1"/>
    <n v="0"/>
    <n v="0.95120000000000005"/>
  </r>
  <r>
    <n v="4114"/>
    <s v="CA-2015-116687"/>
    <x v="942"/>
    <d v="2015-05-07T00:00:00"/>
    <s v="Standard Class"/>
    <x v="544"/>
    <x v="544"/>
    <s v="Corporate"/>
    <s v="United States"/>
    <s v="Houston"/>
    <s v="Texas"/>
    <n v="77095"/>
    <s v="Central"/>
    <x v="1139"/>
    <s v="Office Supplies"/>
    <s v="Labels"/>
    <x v="1127"/>
    <x v="3096"/>
    <n v="3"/>
    <n v="0.2"/>
    <n v="2.9889000000000001"/>
  </r>
  <r>
    <n v="4115"/>
    <s v="CA-2015-116687"/>
    <x v="942"/>
    <d v="2015-05-07T00:00:00"/>
    <s v="Standard Class"/>
    <x v="544"/>
    <x v="544"/>
    <s v="Corporate"/>
    <s v="United States"/>
    <s v="Houston"/>
    <s v="Texas"/>
    <n v="77095"/>
    <s v="Central"/>
    <x v="984"/>
    <s v="Technology"/>
    <s v="Phones"/>
    <x v="977"/>
    <x v="3097"/>
    <n v="3"/>
    <n v="0.2"/>
    <n v="13.857900000000001"/>
  </r>
  <r>
    <n v="4116"/>
    <s v="CA-2016-163573"/>
    <x v="390"/>
    <d v="2016-11-27T00:00:00"/>
    <s v="First Class"/>
    <x v="549"/>
    <x v="549"/>
    <s v="Consumer"/>
    <s v="United States"/>
    <s v="Seattle"/>
    <s v="Washington"/>
    <n v="98105"/>
    <s v="West"/>
    <x v="569"/>
    <s v="Office Supplies"/>
    <s v="Binders"/>
    <x v="569"/>
    <x v="3098"/>
    <n v="5"/>
    <n v="0.2"/>
    <n v="381.23750000000001"/>
  </r>
  <r>
    <n v="4117"/>
    <s v="CA-2015-153416"/>
    <x v="27"/>
    <d v="2015-11-29T00:00:00"/>
    <s v="Standard Class"/>
    <x v="358"/>
    <x v="358"/>
    <s v="Consumer"/>
    <s v="United States"/>
    <s v="Los Angeles"/>
    <s v="California"/>
    <n v="90036"/>
    <s v="West"/>
    <x v="922"/>
    <s v="Office Supplies"/>
    <s v="Binders"/>
    <x v="914"/>
    <x v="754"/>
    <n v="2"/>
    <n v="0.2"/>
    <n v="0.99"/>
  </r>
  <r>
    <n v="4118"/>
    <s v="CA-2015-153416"/>
    <x v="27"/>
    <d v="2015-11-29T00:00:00"/>
    <s v="Standard Class"/>
    <x v="358"/>
    <x v="358"/>
    <s v="Consumer"/>
    <s v="United States"/>
    <s v="Los Angeles"/>
    <s v="California"/>
    <n v="90036"/>
    <s v="West"/>
    <x v="510"/>
    <s v="Office Supplies"/>
    <s v="Paper"/>
    <x v="510"/>
    <x v="537"/>
    <n v="3"/>
    <n v="0"/>
    <n v="9.3312000000000008"/>
  </r>
  <r>
    <n v="4119"/>
    <s v="CA-2015-153416"/>
    <x v="27"/>
    <d v="2015-11-29T00:00:00"/>
    <s v="Standard Class"/>
    <x v="358"/>
    <x v="358"/>
    <s v="Consumer"/>
    <s v="United States"/>
    <s v="Los Angeles"/>
    <s v="California"/>
    <n v="90036"/>
    <s v="West"/>
    <x v="391"/>
    <s v="Office Supplies"/>
    <s v="Storage"/>
    <x v="392"/>
    <x v="3099"/>
    <n v="7"/>
    <n v="0"/>
    <n v="54.583199999999998"/>
  </r>
  <r>
    <n v="4120"/>
    <s v="CA-2015-153416"/>
    <x v="27"/>
    <d v="2015-11-29T00:00:00"/>
    <s v="Standard Class"/>
    <x v="358"/>
    <x v="358"/>
    <s v="Consumer"/>
    <s v="United States"/>
    <s v="Los Angeles"/>
    <s v="California"/>
    <n v="90036"/>
    <s v="West"/>
    <x v="276"/>
    <s v="Office Supplies"/>
    <s v="Binders"/>
    <x v="276"/>
    <x v="3100"/>
    <n v="8"/>
    <n v="0.2"/>
    <n v="29.702400000000001"/>
  </r>
  <r>
    <n v="4121"/>
    <s v="CA-2017-117394"/>
    <x v="507"/>
    <d v="2017-09-10T00:00:00"/>
    <s v="Standard Class"/>
    <x v="462"/>
    <x v="462"/>
    <s v="Consumer"/>
    <s v="United States"/>
    <s v="Philadelphia"/>
    <s v="Pennsylvania"/>
    <n v="19120"/>
    <s v="East"/>
    <x v="1628"/>
    <s v="Technology"/>
    <s v="Accessories"/>
    <x v="1618"/>
    <x v="2160"/>
    <n v="4"/>
    <n v="0.2"/>
    <n v="-1.4279999999999999"/>
  </r>
  <r>
    <n v="4122"/>
    <s v="CA-2017-133823"/>
    <x v="943"/>
    <d v="2017-05-12T00:00:00"/>
    <s v="Same Day"/>
    <x v="221"/>
    <x v="221"/>
    <s v="Consumer"/>
    <s v="United States"/>
    <s v="Seattle"/>
    <s v="Washington"/>
    <n v="98103"/>
    <s v="West"/>
    <x v="910"/>
    <s v="Office Supplies"/>
    <s v="Paper"/>
    <x v="902"/>
    <x v="776"/>
    <n v="6"/>
    <n v="0"/>
    <n v="16.847999999999999"/>
  </r>
  <r>
    <n v="4123"/>
    <s v="CA-2017-133823"/>
    <x v="943"/>
    <d v="2017-05-12T00:00:00"/>
    <s v="Same Day"/>
    <x v="221"/>
    <x v="221"/>
    <s v="Consumer"/>
    <s v="United States"/>
    <s v="Seattle"/>
    <s v="Washington"/>
    <n v="98103"/>
    <s v="West"/>
    <x v="1351"/>
    <s v="Office Supplies"/>
    <s v="Labels"/>
    <x v="1337"/>
    <x v="3101"/>
    <n v="3"/>
    <n v="0"/>
    <n v="17.667300000000001"/>
  </r>
  <r>
    <n v="4124"/>
    <s v="CA-2017-133823"/>
    <x v="943"/>
    <d v="2017-05-12T00:00:00"/>
    <s v="Same Day"/>
    <x v="221"/>
    <x v="221"/>
    <s v="Consumer"/>
    <s v="United States"/>
    <s v="Seattle"/>
    <s v="Washington"/>
    <n v="98103"/>
    <s v="West"/>
    <x v="1526"/>
    <s v="Office Supplies"/>
    <s v="Binders"/>
    <x v="1513"/>
    <x v="3102"/>
    <n v="2"/>
    <n v="0.2"/>
    <n v="9.4366000000000003"/>
  </r>
  <r>
    <n v="4125"/>
    <s v="CA-2014-127523"/>
    <x v="218"/>
    <d v="2014-05-18T00:00:00"/>
    <s v="Standard Class"/>
    <x v="410"/>
    <x v="410"/>
    <s v="Corporate"/>
    <s v="United States"/>
    <s v="Watertown"/>
    <s v="New York"/>
    <n v="13601"/>
    <s v="East"/>
    <x v="360"/>
    <s v="Office Supplies"/>
    <s v="Appliances"/>
    <x v="360"/>
    <x v="382"/>
    <n v="3"/>
    <n v="0"/>
    <n v="9.6957000000000004"/>
  </r>
  <r>
    <n v="4126"/>
    <s v="CA-2017-123239"/>
    <x v="944"/>
    <d v="2017-07-31T00:00:00"/>
    <s v="Second Class"/>
    <x v="207"/>
    <x v="207"/>
    <s v="Consumer"/>
    <s v="United States"/>
    <s v="Jacksonville"/>
    <s v="Florida"/>
    <n v="32216"/>
    <s v="South"/>
    <x v="767"/>
    <s v="Furniture"/>
    <s v="Furnishings"/>
    <x v="766"/>
    <x v="3103"/>
    <n v="3"/>
    <n v="0.2"/>
    <n v="-2.2757999999999998"/>
  </r>
  <r>
    <n v="4127"/>
    <s v="CA-2017-156769"/>
    <x v="636"/>
    <d v="2017-05-09T00:00:00"/>
    <s v="First Class"/>
    <x v="47"/>
    <x v="47"/>
    <s v="Consumer"/>
    <s v="United States"/>
    <s v="Arlington"/>
    <s v="Virginia"/>
    <n v="22204"/>
    <s v="South"/>
    <x v="1583"/>
    <s v="Office Supplies"/>
    <s v="Art"/>
    <x v="1574"/>
    <x v="3104"/>
    <n v="6"/>
    <n v="0"/>
    <n v="18.037800000000001"/>
  </r>
  <r>
    <n v="4128"/>
    <s v="CA-2014-127299"/>
    <x v="111"/>
    <d v="2014-09-24T00:00:00"/>
    <s v="Standard Class"/>
    <x v="252"/>
    <x v="252"/>
    <s v="Consumer"/>
    <s v="United States"/>
    <s v="Charlotte"/>
    <s v="North Carolina"/>
    <n v="28205"/>
    <s v="South"/>
    <x v="768"/>
    <s v="Office Supplies"/>
    <s v="Storage"/>
    <x v="767"/>
    <x v="3105"/>
    <n v="6"/>
    <n v="0.2"/>
    <n v="7.5762"/>
  </r>
  <r>
    <n v="4129"/>
    <s v="CA-2014-127299"/>
    <x v="111"/>
    <d v="2014-09-24T00:00:00"/>
    <s v="Standard Class"/>
    <x v="252"/>
    <x v="252"/>
    <s v="Consumer"/>
    <s v="United States"/>
    <s v="Charlotte"/>
    <s v="North Carolina"/>
    <n v="28205"/>
    <s v="South"/>
    <x v="1629"/>
    <s v="Technology"/>
    <s v="Machines"/>
    <x v="1619"/>
    <x v="3106"/>
    <n v="3"/>
    <n v="0.5"/>
    <n v="-944.99459999999999"/>
  </r>
  <r>
    <n v="4130"/>
    <s v="CA-2015-121272"/>
    <x v="368"/>
    <d v="2015-04-04T00:00:00"/>
    <s v="Standard Class"/>
    <x v="157"/>
    <x v="157"/>
    <s v="Consumer"/>
    <s v="United States"/>
    <s v="Seattle"/>
    <s v="Washington"/>
    <n v="98103"/>
    <s v="West"/>
    <x v="1549"/>
    <s v="Office Supplies"/>
    <s v="Appliances"/>
    <x v="1537"/>
    <x v="3107"/>
    <n v="4"/>
    <n v="0"/>
    <n v="21.251200000000001"/>
  </r>
  <r>
    <n v="4131"/>
    <s v="CA-2014-115336"/>
    <x v="728"/>
    <d v="2014-11-25T00:00:00"/>
    <s v="Standard Class"/>
    <x v="448"/>
    <x v="448"/>
    <s v="Corporate"/>
    <s v="United States"/>
    <s v="Chicago"/>
    <s v="Illinois"/>
    <n v="60623"/>
    <s v="Central"/>
    <x v="497"/>
    <s v="Office Supplies"/>
    <s v="Binders"/>
    <x v="497"/>
    <x v="3108"/>
    <n v="5"/>
    <n v="0.8"/>
    <n v="-23.891999999999999"/>
  </r>
  <r>
    <n v="4132"/>
    <s v="CA-2015-111703"/>
    <x v="740"/>
    <d v="2015-07-09T00:00:00"/>
    <s v="Standard Class"/>
    <x v="41"/>
    <x v="41"/>
    <s v="Consumer"/>
    <s v="United States"/>
    <s v="Hollywood"/>
    <s v="Florida"/>
    <n v="33021"/>
    <s v="South"/>
    <x v="811"/>
    <s v="Office Supplies"/>
    <s v="Paper"/>
    <x v="33"/>
    <x v="1627"/>
    <n v="3"/>
    <n v="0.2"/>
    <n v="4.0338000000000003"/>
  </r>
  <r>
    <n v="4133"/>
    <s v="CA-2015-111703"/>
    <x v="740"/>
    <d v="2015-07-09T00:00:00"/>
    <s v="Standard Class"/>
    <x v="41"/>
    <x v="41"/>
    <s v="Consumer"/>
    <s v="United States"/>
    <s v="Hollywood"/>
    <s v="Florida"/>
    <n v="33021"/>
    <s v="South"/>
    <x v="219"/>
    <s v="Office Supplies"/>
    <s v="Paper"/>
    <x v="220"/>
    <x v="12"/>
    <n v="3"/>
    <n v="0.2"/>
    <n v="5.6375999999999999"/>
  </r>
  <r>
    <n v="4134"/>
    <s v="CA-2014-128839"/>
    <x v="78"/>
    <d v="2014-09-13T00:00:00"/>
    <s v="Standard Class"/>
    <x v="74"/>
    <x v="74"/>
    <s v="Consumer"/>
    <s v="United States"/>
    <s v="Chesapeake"/>
    <s v="Virginia"/>
    <n v="23320"/>
    <s v="South"/>
    <x v="659"/>
    <s v="Office Supplies"/>
    <s v="Fasteners"/>
    <x v="659"/>
    <x v="47"/>
    <n v="9"/>
    <n v="0"/>
    <n v="21.6"/>
  </r>
  <r>
    <n v="4135"/>
    <s v="CA-2014-128839"/>
    <x v="78"/>
    <d v="2014-09-13T00:00:00"/>
    <s v="Standard Class"/>
    <x v="74"/>
    <x v="74"/>
    <s v="Consumer"/>
    <s v="United States"/>
    <s v="Chesapeake"/>
    <s v="Virginia"/>
    <n v="23320"/>
    <s v="South"/>
    <x v="380"/>
    <s v="Technology"/>
    <s v="Machines"/>
    <x v="381"/>
    <x v="2713"/>
    <n v="3"/>
    <n v="0"/>
    <n v="90.287099999999995"/>
  </r>
  <r>
    <n v="4136"/>
    <s v="CA-2017-105914"/>
    <x v="280"/>
    <d v="2017-10-08T00:00:00"/>
    <s v="Standard Class"/>
    <x v="391"/>
    <x v="391"/>
    <s v="Home Office"/>
    <s v="United States"/>
    <s v="Los Angeles"/>
    <s v="California"/>
    <n v="90036"/>
    <s v="West"/>
    <x v="912"/>
    <s v="Office Supplies"/>
    <s v="Binders"/>
    <x v="904"/>
    <x v="3109"/>
    <n v="5"/>
    <n v="0.2"/>
    <n v="42.045000000000002"/>
  </r>
  <r>
    <n v="4137"/>
    <s v="CA-2017-105914"/>
    <x v="280"/>
    <d v="2017-10-08T00:00:00"/>
    <s v="Standard Class"/>
    <x v="391"/>
    <x v="391"/>
    <s v="Home Office"/>
    <s v="United States"/>
    <s v="Los Angeles"/>
    <s v="California"/>
    <n v="90036"/>
    <s v="West"/>
    <x v="906"/>
    <s v="Office Supplies"/>
    <s v="Storage"/>
    <x v="898"/>
    <x v="3110"/>
    <n v="7"/>
    <n v="0"/>
    <n v="204.76820000000001"/>
  </r>
  <r>
    <n v="4138"/>
    <s v="CA-2017-110926"/>
    <x v="123"/>
    <d v="2017-11-23T00:00:00"/>
    <s v="Standard Class"/>
    <x v="732"/>
    <x v="732"/>
    <s v="Consumer"/>
    <s v="United States"/>
    <s v="Alexandria"/>
    <s v="Virginia"/>
    <n v="22304"/>
    <s v="South"/>
    <x v="294"/>
    <s v="Office Supplies"/>
    <s v="Fasteners"/>
    <x v="294"/>
    <x v="2910"/>
    <n v="7"/>
    <n v="0"/>
    <n v="12.53"/>
  </r>
  <r>
    <n v="4139"/>
    <s v="CA-2016-117226"/>
    <x v="945"/>
    <d v="2017-01-01T00:00:00"/>
    <s v="First Class"/>
    <x v="470"/>
    <x v="470"/>
    <s v="Corporate"/>
    <s v="United States"/>
    <s v="Deer Park"/>
    <s v="Texas"/>
    <n v="77536"/>
    <s v="Central"/>
    <x v="68"/>
    <s v="Office Supplies"/>
    <s v="Binders"/>
    <x v="68"/>
    <x v="3111"/>
    <n v="6"/>
    <n v="0.8"/>
    <n v="-10.385999999999999"/>
  </r>
  <r>
    <n v="4140"/>
    <s v="CA-2017-127313"/>
    <x v="96"/>
    <d v="2017-12-04T00:00:00"/>
    <s v="First Class"/>
    <x v="267"/>
    <x v="267"/>
    <s v="Consumer"/>
    <s v="United States"/>
    <s v="Philadelphia"/>
    <s v="Pennsylvania"/>
    <n v="19120"/>
    <s v="East"/>
    <x v="230"/>
    <s v="Office Supplies"/>
    <s v="Storage"/>
    <x v="450"/>
    <x v="3112"/>
    <n v="3"/>
    <n v="0.2"/>
    <n v="2.3370000000000002"/>
  </r>
  <r>
    <n v="4141"/>
    <s v="CA-2017-127313"/>
    <x v="96"/>
    <d v="2017-12-04T00:00:00"/>
    <s v="First Class"/>
    <x v="267"/>
    <x v="267"/>
    <s v="Consumer"/>
    <s v="United States"/>
    <s v="Philadelphia"/>
    <s v="Pennsylvania"/>
    <n v="19120"/>
    <s v="East"/>
    <x v="1613"/>
    <s v="Furniture"/>
    <s v="Furnishings"/>
    <x v="1604"/>
    <x v="3017"/>
    <n v="5"/>
    <n v="0.2"/>
    <n v="13.846"/>
  </r>
  <r>
    <n v="4142"/>
    <s v="CA-2016-136287"/>
    <x v="900"/>
    <d v="2016-06-17T00:00:00"/>
    <s v="Standard Class"/>
    <x v="196"/>
    <x v="196"/>
    <s v="Consumer"/>
    <s v="United States"/>
    <s v="Wichita"/>
    <s v="Kansas"/>
    <n v="67212"/>
    <s v="Central"/>
    <x v="165"/>
    <s v="Office Supplies"/>
    <s v="Labels"/>
    <x v="166"/>
    <x v="1365"/>
    <n v="3"/>
    <n v="0"/>
    <n v="8.6940000000000008"/>
  </r>
  <r>
    <n v="4143"/>
    <s v="US-2014-107699"/>
    <x v="946"/>
    <d v="2014-05-23T00:00:00"/>
    <s v="Standard Class"/>
    <x v="581"/>
    <x v="581"/>
    <s v="Consumer"/>
    <s v="United States"/>
    <s v="Midland"/>
    <s v="Michigan"/>
    <n v="48640"/>
    <s v="Central"/>
    <x v="1206"/>
    <s v="Office Supplies"/>
    <s v="Binders"/>
    <x v="1191"/>
    <x v="3113"/>
    <n v="9"/>
    <n v="0"/>
    <n v="26.4132"/>
  </r>
  <r>
    <n v="4144"/>
    <s v="CA-2017-112725"/>
    <x v="289"/>
    <d v="2017-02-06T00:00:00"/>
    <s v="Standard Class"/>
    <x v="258"/>
    <x v="258"/>
    <s v="Home Office"/>
    <s v="United States"/>
    <s v="San Francisco"/>
    <s v="California"/>
    <n v="94110"/>
    <s v="West"/>
    <x v="853"/>
    <s v="Office Supplies"/>
    <s v="Art"/>
    <x v="846"/>
    <x v="3114"/>
    <n v="7"/>
    <n v="0"/>
    <n v="5.7329999999999997"/>
  </r>
  <r>
    <n v="4145"/>
    <s v="CA-2017-112725"/>
    <x v="289"/>
    <d v="2017-02-06T00:00:00"/>
    <s v="Standard Class"/>
    <x v="258"/>
    <x v="258"/>
    <s v="Home Office"/>
    <s v="United States"/>
    <s v="San Francisco"/>
    <s v="California"/>
    <n v="94110"/>
    <s v="West"/>
    <x v="1630"/>
    <s v="Office Supplies"/>
    <s v="Art"/>
    <x v="1620"/>
    <x v="138"/>
    <n v="3"/>
    <n v="0"/>
    <n v="2.3814000000000002"/>
  </r>
  <r>
    <n v="4146"/>
    <s v="CA-2017-112725"/>
    <x v="289"/>
    <d v="2017-02-06T00:00:00"/>
    <s v="Standard Class"/>
    <x v="258"/>
    <x v="258"/>
    <s v="Home Office"/>
    <s v="United States"/>
    <s v="San Francisco"/>
    <s v="California"/>
    <n v="94110"/>
    <s v="West"/>
    <x v="83"/>
    <s v="Furniture"/>
    <s v="Chairs"/>
    <x v="83"/>
    <x v="3115"/>
    <n v="1"/>
    <n v="0.2"/>
    <n v="-13.588200000000001"/>
  </r>
  <r>
    <n v="4147"/>
    <s v="CA-2015-136196"/>
    <x v="109"/>
    <d v="2015-12-04T00:00:00"/>
    <s v="Standard Class"/>
    <x v="599"/>
    <x v="599"/>
    <s v="Consumer"/>
    <s v="United States"/>
    <s v="Freeport"/>
    <s v="New York"/>
    <n v="11520"/>
    <s v="East"/>
    <x v="216"/>
    <s v="Furniture"/>
    <s v="Furnishings"/>
    <x v="217"/>
    <x v="802"/>
    <n v="3"/>
    <n v="0"/>
    <n v="64.518000000000001"/>
  </r>
  <r>
    <n v="4148"/>
    <s v="CA-2017-106068"/>
    <x v="436"/>
    <d v="2017-10-28T00:00:00"/>
    <s v="Standard Class"/>
    <x v="713"/>
    <x v="713"/>
    <s v="Consumer"/>
    <s v="United States"/>
    <s v="Austin"/>
    <s v="Texas"/>
    <n v="78745"/>
    <s v="Central"/>
    <x v="1526"/>
    <s v="Office Supplies"/>
    <s v="Binders"/>
    <x v="1513"/>
    <x v="3116"/>
    <n v="3"/>
    <n v="0.8"/>
    <n v="-15.1311"/>
  </r>
  <r>
    <n v="4149"/>
    <s v="CA-2017-106068"/>
    <x v="436"/>
    <d v="2017-10-28T00:00:00"/>
    <s v="Standard Class"/>
    <x v="713"/>
    <x v="713"/>
    <s v="Consumer"/>
    <s v="United States"/>
    <s v="Austin"/>
    <s v="Texas"/>
    <n v="78745"/>
    <s v="Central"/>
    <x v="456"/>
    <s v="Office Supplies"/>
    <s v="Storage"/>
    <x v="457"/>
    <x v="3117"/>
    <n v="1"/>
    <n v="0.2"/>
    <n v="1.2004999999999999"/>
  </r>
  <r>
    <n v="4150"/>
    <s v="CA-2017-106068"/>
    <x v="436"/>
    <d v="2017-10-28T00:00:00"/>
    <s v="Standard Class"/>
    <x v="713"/>
    <x v="713"/>
    <s v="Consumer"/>
    <s v="United States"/>
    <s v="Austin"/>
    <s v="Texas"/>
    <n v="78745"/>
    <s v="Central"/>
    <x v="1615"/>
    <s v="Technology"/>
    <s v="Accessories"/>
    <x v="1606"/>
    <x v="3118"/>
    <n v="1"/>
    <n v="0.2"/>
    <n v="-2.0699999999999998"/>
  </r>
  <r>
    <n v="4151"/>
    <s v="CA-2017-106068"/>
    <x v="436"/>
    <d v="2017-10-28T00:00:00"/>
    <s v="Standard Class"/>
    <x v="713"/>
    <x v="713"/>
    <s v="Consumer"/>
    <s v="United States"/>
    <s v="Austin"/>
    <s v="Texas"/>
    <n v="78745"/>
    <s v="Central"/>
    <x v="871"/>
    <s v="Office Supplies"/>
    <s v="Storage"/>
    <x v="865"/>
    <x v="1764"/>
    <n v="4"/>
    <n v="0.2"/>
    <n v="-58.305599999999998"/>
  </r>
  <r>
    <n v="4152"/>
    <s v="CA-2017-100160"/>
    <x v="210"/>
    <d v="2017-09-11T00:00:00"/>
    <s v="Standard Class"/>
    <x v="90"/>
    <x v="90"/>
    <s v="Consumer"/>
    <s v="United States"/>
    <s v="Philadelphia"/>
    <s v="Pennsylvania"/>
    <n v="19134"/>
    <s v="East"/>
    <x v="148"/>
    <s v="Office Supplies"/>
    <s v="Labels"/>
    <x v="149"/>
    <x v="3119"/>
    <n v="5"/>
    <n v="0.2"/>
    <n v="9.8684999999999992"/>
  </r>
  <r>
    <n v="4153"/>
    <s v="CA-2017-100160"/>
    <x v="210"/>
    <d v="2017-09-11T00:00:00"/>
    <s v="Standard Class"/>
    <x v="90"/>
    <x v="90"/>
    <s v="Consumer"/>
    <s v="United States"/>
    <s v="Philadelphia"/>
    <s v="Pennsylvania"/>
    <n v="19134"/>
    <s v="East"/>
    <x v="934"/>
    <s v="Office Supplies"/>
    <s v="Paper"/>
    <x v="927"/>
    <x v="12"/>
    <n v="3"/>
    <n v="0.2"/>
    <n v="5.4432"/>
  </r>
  <r>
    <n v="4154"/>
    <s v="CA-2017-100160"/>
    <x v="210"/>
    <d v="2017-09-11T00:00:00"/>
    <s v="Standard Class"/>
    <x v="90"/>
    <x v="90"/>
    <s v="Consumer"/>
    <s v="United States"/>
    <s v="Philadelphia"/>
    <s v="Pennsylvania"/>
    <n v="19134"/>
    <s v="East"/>
    <x v="29"/>
    <s v="Office Supplies"/>
    <s v="Envelopes"/>
    <x v="29"/>
    <x v="319"/>
    <n v="3"/>
    <n v="0.2"/>
    <n v="1.6524000000000001"/>
  </r>
  <r>
    <n v="4155"/>
    <s v="CA-2016-139689"/>
    <x v="723"/>
    <d v="2017-01-03T00:00:00"/>
    <s v="Standard Class"/>
    <x v="172"/>
    <x v="172"/>
    <s v="Corporate"/>
    <s v="United States"/>
    <s v="Bristol"/>
    <s v="Tennessee"/>
    <n v="37620"/>
    <s v="South"/>
    <x v="132"/>
    <s v="Office Supplies"/>
    <s v="Binders"/>
    <x v="133"/>
    <x v="1795"/>
    <n v="4"/>
    <n v="0.7"/>
    <n v="-27.9312"/>
  </r>
  <r>
    <n v="4156"/>
    <s v="CA-2016-139689"/>
    <x v="723"/>
    <d v="2017-01-03T00:00:00"/>
    <s v="Standard Class"/>
    <x v="172"/>
    <x v="172"/>
    <s v="Corporate"/>
    <s v="United States"/>
    <s v="Bristol"/>
    <s v="Tennessee"/>
    <n v="37620"/>
    <s v="South"/>
    <x v="744"/>
    <s v="Office Supplies"/>
    <s v="Binders"/>
    <x v="742"/>
    <x v="1774"/>
    <n v="3"/>
    <n v="0.7"/>
    <n v="-1.9656"/>
  </r>
  <r>
    <n v="4157"/>
    <s v="CA-2015-101091"/>
    <x v="901"/>
    <d v="2015-12-09T00:00:00"/>
    <s v="Second Class"/>
    <x v="573"/>
    <x v="573"/>
    <s v="Consumer"/>
    <s v="United States"/>
    <s v="Philadelphia"/>
    <s v="Pennsylvania"/>
    <n v="19140"/>
    <s v="East"/>
    <x v="1048"/>
    <s v="Technology"/>
    <s v="Accessories"/>
    <x v="1037"/>
    <x v="730"/>
    <n v="2"/>
    <n v="0.2"/>
    <n v="0.5998"/>
  </r>
  <r>
    <n v="4158"/>
    <s v="CA-2015-101091"/>
    <x v="901"/>
    <d v="2015-12-09T00:00:00"/>
    <s v="Second Class"/>
    <x v="573"/>
    <x v="573"/>
    <s v="Consumer"/>
    <s v="United States"/>
    <s v="Philadelphia"/>
    <s v="Pennsylvania"/>
    <n v="19140"/>
    <s v="East"/>
    <x v="497"/>
    <s v="Office Supplies"/>
    <s v="Binders"/>
    <x v="497"/>
    <x v="3120"/>
    <n v="6"/>
    <n v="0.7"/>
    <n v="-19.982399999999998"/>
  </r>
  <r>
    <n v="4159"/>
    <s v="CA-2014-126907"/>
    <x v="301"/>
    <d v="2014-11-08T00:00:00"/>
    <s v="Standard Class"/>
    <x v="416"/>
    <x v="416"/>
    <s v="Corporate"/>
    <s v="United States"/>
    <s v="Chicago"/>
    <s v="Illinois"/>
    <n v="60610"/>
    <s v="Central"/>
    <x v="1221"/>
    <s v="Office Supplies"/>
    <s v="Paper"/>
    <x v="1205"/>
    <x v="929"/>
    <n v="3"/>
    <n v="0.2"/>
    <n v="5.1012000000000004"/>
  </r>
  <r>
    <n v="4160"/>
    <s v="US-2016-164588"/>
    <x v="947"/>
    <d v="2016-04-23T00:00:00"/>
    <s v="Standard Class"/>
    <x v="275"/>
    <x v="275"/>
    <s v="Consumer"/>
    <s v="United States"/>
    <s v="Columbus"/>
    <s v="Georgia"/>
    <n v="31907"/>
    <s v="South"/>
    <x v="18"/>
    <s v="Office Supplies"/>
    <s v="Art"/>
    <x v="18"/>
    <x v="1371"/>
    <n v="3"/>
    <n v="0"/>
    <n v="3.7235999999999998"/>
  </r>
  <r>
    <n v="4161"/>
    <s v="CA-2017-115546"/>
    <x v="304"/>
    <d v="2017-05-18T00:00:00"/>
    <s v="Standard Class"/>
    <x v="733"/>
    <x v="733"/>
    <s v="Consumer"/>
    <s v="United States"/>
    <s v="New York City"/>
    <s v="New York"/>
    <n v="10035"/>
    <s v="East"/>
    <x v="1400"/>
    <s v="Technology"/>
    <s v="Phones"/>
    <x v="1387"/>
    <x v="2451"/>
    <n v="3"/>
    <n v="0"/>
    <n v="134.99250000000001"/>
  </r>
  <r>
    <n v="4162"/>
    <s v="CA-2017-115546"/>
    <x v="304"/>
    <d v="2017-05-18T00:00:00"/>
    <s v="Standard Class"/>
    <x v="733"/>
    <x v="733"/>
    <s v="Consumer"/>
    <s v="United States"/>
    <s v="New York City"/>
    <s v="New York"/>
    <n v="10035"/>
    <s v="East"/>
    <x v="1011"/>
    <s v="Office Supplies"/>
    <s v="Storage"/>
    <x v="1003"/>
    <x v="2383"/>
    <n v="2"/>
    <n v="0"/>
    <n v="5.8708"/>
  </r>
  <r>
    <n v="4163"/>
    <s v="CA-2015-163587"/>
    <x v="948"/>
    <d v="2015-03-18T00:00:00"/>
    <s v="Standard Class"/>
    <x v="212"/>
    <x v="212"/>
    <s v="Consumer"/>
    <s v="United States"/>
    <s v="Dover"/>
    <s v="New Hampshire"/>
    <n v="3820"/>
    <s v="East"/>
    <x v="617"/>
    <s v="Office Supplies"/>
    <s v="Labels"/>
    <x v="617"/>
    <x v="1045"/>
    <n v="4"/>
    <n v="0"/>
    <n v="7.5991999999999997"/>
  </r>
  <r>
    <n v="4164"/>
    <s v="CA-2015-163587"/>
    <x v="948"/>
    <d v="2015-03-18T00:00:00"/>
    <s v="Standard Class"/>
    <x v="212"/>
    <x v="212"/>
    <s v="Consumer"/>
    <s v="United States"/>
    <s v="Dover"/>
    <s v="New Hampshire"/>
    <n v="3820"/>
    <s v="East"/>
    <x v="1188"/>
    <s v="Office Supplies"/>
    <s v="Binders"/>
    <x v="1174"/>
    <x v="3121"/>
    <n v="3"/>
    <n v="0"/>
    <n v="315.81180000000001"/>
  </r>
  <r>
    <n v="4165"/>
    <s v="US-2017-106131"/>
    <x v="424"/>
    <d v="2017-01-16T00:00:00"/>
    <s v="First Class"/>
    <x v="734"/>
    <x v="734"/>
    <s v="Corporate"/>
    <s v="United States"/>
    <s v="Aurora"/>
    <s v="Colorado"/>
    <n v="80013"/>
    <s v="West"/>
    <x v="25"/>
    <s v="Technology"/>
    <s v="Accessories"/>
    <x v="25"/>
    <x v="3122"/>
    <n v="7"/>
    <n v="0.2"/>
    <n v="-14.793100000000001"/>
  </r>
  <r>
    <n v="4166"/>
    <s v="US-2017-106131"/>
    <x v="424"/>
    <d v="2017-01-16T00:00:00"/>
    <s v="First Class"/>
    <x v="734"/>
    <x v="734"/>
    <s v="Corporate"/>
    <s v="United States"/>
    <s v="Aurora"/>
    <s v="Colorado"/>
    <n v="80013"/>
    <s v="West"/>
    <x v="1247"/>
    <s v="Office Supplies"/>
    <s v="Storage"/>
    <x v="1231"/>
    <x v="3123"/>
    <n v="9"/>
    <n v="0.2"/>
    <n v="14.7546"/>
  </r>
  <r>
    <n v="4167"/>
    <s v="CA-2015-160213"/>
    <x v="936"/>
    <d v="2015-03-13T00:00:00"/>
    <s v="Standard Class"/>
    <x v="255"/>
    <x v="255"/>
    <s v="Corporate"/>
    <s v="United States"/>
    <s v="Long Beach"/>
    <s v="New York"/>
    <n v="11561"/>
    <s v="East"/>
    <x v="1465"/>
    <s v="Office Supplies"/>
    <s v="Paper"/>
    <x v="1451"/>
    <x v="537"/>
    <n v="3"/>
    <n v="0"/>
    <n v="9.3312000000000008"/>
  </r>
  <r>
    <n v="4168"/>
    <s v="CA-2014-157924"/>
    <x v="856"/>
    <d v="2014-10-13T00:00:00"/>
    <s v="First Class"/>
    <x v="66"/>
    <x v="66"/>
    <s v="Consumer"/>
    <s v="United States"/>
    <s v="Pasadena"/>
    <s v="California"/>
    <n v="91104"/>
    <s v="West"/>
    <x v="861"/>
    <s v="Office Supplies"/>
    <s v="Storage"/>
    <x v="855"/>
    <x v="1043"/>
    <n v="4"/>
    <n v="0"/>
    <n v="8.2992000000000008"/>
  </r>
  <r>
    <n v="4169"/>
    <s v="CA-2014-157924"/>
    <x v="856"/>
    <d v="2014-10-13T00:00:00"/>
    <s v="First Class"/>
    <x v="66"/>
    <x v="66"/>
    <s v="Consumer"/>
    <s v="United States"/>
    <s v="Pasadena"/>
    <s v="California"/>
    <n v="91104"/>
    <s v="West"/>
    <x v="1631"/>
    <s v="Furniture"/>
    <s v="Chairs"/>
    <x v="1621"/>
    <x v="3124"/>
    <n v="2"/>
    <n v="0.2"/>
    <n v="-65.035200000000003"/>
  </r>
  <r>
    <n v="4170"/>
    <s v="CA-2015-100216"/>
    <x v="657"/>
    <d v="2015-04-14T00:00:00"/>
    <s v="First Class"/>
    <x v="707"/>
    <x v="707"/>
    <s v="Home Office"/>
    <s v="United States"/>
    <s v="Mesa"/>
    <s v="Arizona"/>
    <n v="85204"/>
    <s v="West"/>
    <x v="739"/>
    <s v="Office Supplies"/>
    <s v="Paper"/>
    <x v="738"/>
    <x v="276"/>
    <n v="6"/>
    <n v="0.2"/>
    <n v="10.8864"/>
  </r>
  <r>
    <n v="4171"/>
    <s v="CA-2015-100216"/>
    <x v="657"/>
    <d v="2015-04-14T00:00:00"/>
    <s v="First Class"/>
    <x v="707"/>
    <x v="707"/>
    <s v="Home Office"/>
    <s v="United States"/>
    <s v="Mesa"/>
    <s v="Arizona"/>
    <n v="85204"/>
    <s v="West"/>
    <x v="926"/>
    <s v="Office Supplies"/>
    <s v="Paper"/>
    <x v="918"/>
    <x v="1548"/>
    <n v="3"/>
    <n v="0.2"/>
    <n v="17.815200000000001"/>
  </r>
  <r>
    <n v="4172"/>
    <s v="CA-2017-100601"/>
    <x v="673"/>
    <d v="2017-11-20T00:00:00"/>
    <s v="Standard Class"/>
    <x v="271"/>
    <x v="271"/>
    <s v="Consumer"/>
    <s v="United States"/>
    <s v="Fresno"/>
    <s v="California"/>
    <n v="93727"/>
    <s v="West"/>
    <x v="700"/>
    <s v="Office Supplies"/>
    <s v="Storage"/>
    <x v="700"/>
    <x v="5"/>
    <n v="7"/>
    <n v="0"/>
    <n v="0.97719999999999996"/>
  </r>
  <r>
    <n v="4173"/>
    <s v="CA-2016-152163"/>
    <x v="949"/>
    <d v="2016-07-01T00:00:00"/>
    <s v="Same Day"/>
    <x v="282"/>
    <x v="282"/>
    <s v="Consumer"/>
    <s v="United States"/>
    <s v="Columbia"/>
    <s v="South Carolina"/>
    <n v="29203"/>
    <s v="South"/>
    <x v="20"/>
    <s v="Office Supplies"/>
    <s v="Binders"/>
    <x v="20"/>
    <x v="1168"/>
    <n v="2"/>
    <n v="0"/>
    <n v="6.532"/>
  </r>
  <r>
    <n v="4174"/>
    <s v="CA-2016-152163"/>
    <x v="949"/>
    <d v="2016-07-01T00:00:00"/>
    <s v="Same Day"/>
    <x v="282"/>
    <x v="282"/>
    <s v="Consumer"/>
    <s v="United States"/>
    <s v="Columbia"/>
    <s v="South Carolina"/>
    <n v="29203"/>
    <s v="South"/>
    <x v="739"/>
    <s v="Office Supplies"/>
    <s v="Paper"/>
    <x v="738"/>
    <x v="91"/>
    <n v="2"/>
    <n v="0"/>
    <n v="6.2207999999999997"/>
  </r>
  <r>
    <n v="4175"/>
    <s v="CA-2016-152163"/>
    <x v="949"/>
    <d v="2016-07-01T00:00:00"/>
    <s v="Same Day"/>
    <x v="282"/>
    <x v="282"/>
    <s v="Consumer"/>
    <s v="United States"/>
    <s v="Columbia"/>
    <s v="South Carolina"/>
    <n v="29203"/>
    <s v="South"/>
    <x v="705"/>
    <s v="Office Supplies"/>
    <s v="Binders"/>
    <x v="705"/>
    <x v="2450"/>
    <n v="2"/>
    <n v="0"/>
    <n v="28.0032"/>
  </r>
  <r>
    <n v="4176"/>
    <s v="CA-2015-154340"/>
    <x v="239"/>
    <d v="2015-11-30T00:00:00"/>
    <s v="First Class"/>
    <x v="735"/>
    <x v="735"/>
    <s v="Home Office"/>
    <s v="United States"/>
    <s v="Santa Ana"/>
    <s v="California"/>
    <n v="92704"/>
    <s v="West"/>
    <x v="1473"/>
    <s v="Office Supplies"/>
    <s v="Art"/>
    <x v="1460"/>
    <x v="2420"/>
    <n v="2"/>
    <n v="0"/>
    <n v="15.763999999999999"/>
  </r>
  <r>
    <n v="4177"/>
    <s v="CA-2014-128846"/>
    <x v="884"/>
    <d v="2014-04-12T00:00:00"/>
    <s v="Standard Class"/>
    <x v="276"/>
    <x v="276"/>
    <s v="Corporate"/>
    <s v="United States"/>
    <s v="Columbia"/>
    <s v="South Carolina"/>
    <n v="29203"/>
    <s v="South"/>
    <x v="172"/>
    <s v="Technology"/>
    <s v="Phones"/>
    <x v="173"/>
    <x v="3125"/>
    <n v="5"/>
    <n v="0"/>
    <n v="163.78700000000001"/>
  </r>
  <r>
    <n v="4178"/>
    <s v="CA-2014-128846"/>
    <x v="884"/>
    <d v="2014-04-12T00:00:00"/>
    <s v="Standard Class"/>
    <x v="276"/>
    <x v="276"/>
    <s v="Corporate"/>
    <s v="United States"/>
    <s v="Columbia"/>
    <s v="South Carolina"/>
    <n v="29203"/>
    <s v="South"/>
    <x v="839"/>
    <s v="Office Supplies"/>
    <s v="Paper"/>
    <x v="833"/>
    <x v="1232"/>
    <n v="3"/>
    <n v="0"/>
    <n v="60.255299999999998"/>
  </r>
  <r>
    <n v="4179"/>
    <s v="CA-2016-148593"/>
    <x v="950"/>
    <d v="2016-06-18T00:00:00"/>
    <s v="Second Class"/>
    <x v="217"/>
    <x v="217"/>
    <s v="Consumer"/>
    <s v="United States"/>
    <s v="Los Angeles"/>
    <s v="California"/>
    <n v="90045"/>
    <s v="West"/>
    <x v="1286"/>
    <s v="Office Supplies"/>
    <s v="Paper"/>
    <x v="1272"/>
    <x v="3126"/>
    <n v="5"/>
    <n v="0"/>
    <n v="21.784500000000001"/>
  </r>
  <r>
    <n v="4180"/>
    <s v="US-2017-119039"/>
    <x v="904"/>
    <d v="2017-03-10T00:00:00"/>
    <s v="Standard Class"/>
    <x v="408"/>
    <x v="408"/>
    <s v="Home Office"/>
    <s v="United States"/>
    <s v="San Francisco"/>
    <s v="California"/>
    <n v="94109"/>
    <s v="West"/>
    <x v="73"/>
    <s v="Office Supplies"/>
    <s v="Binders"/>
    <x v="73"/>
    <x v="2671"/>
    <n v="9"/>
    <n v="0.2"/>
    <n v="5.4287999999999998"/>
  </r>
  <r>
    <n v="4181"/>
    <s v="CA-2017-128426"/>
    <x v="566"/>
    <d v="2017-10-11T00:00:00"/>
    <s v="Standard Class"/>
    <x v="300"/>
    <x v="300"/>
    <s v="Consumer"/>
    <s v="United States"/>
    <s v="Houston"/>
    <s v="Texas"/>
    <n v="77036"/>
    <s v="Central"/>
    <x v="15"/>
    <s v="Office Supplies"/>
    <s v="Binders"/>
    <x v="15"/>
    <x v="3127"/>
    <n v="5"/>
    <n v="0.8"/>
    <n v="-6.36"/>
  </r>
  <r>
    <n v="4182"/>
    <s v="US-2017-136868"/>
    <x v="833"/>
    <d v="2017-10-12T00:00:00"/>
    <s v="Standard Class"/>
    <x v="736"/>
    <x v="736"/>
    <s v="Home Office"/>
    <s v="United States"/>
    <s v="New York City"/>
    <s v="New York"/>
    <n v="10035"/>
    <s v="East"/>
    <x v="1593"/>
    <s v="Technology"/>
    <s v="Accessories"/>
    <x v="1585"/>
    <x v="3128"/>
    <n v="4"/>
    <n v="0"/>
    <n v="115.18559999999999"/>
  </r>
  <r>
    <n v="4183"/>
    <s v="US-2017-136868"/>
    <x v="833"/>
    <d v="2017-10-12T00:00:00"/>
    <s v="Standard Class"/>
    <x v="736"/>
    <x v="736"/>
    <s v="Home Office"/>
    <s v="United States"/>
    <s v="New York City"/>
    <s v="New York"/>
    <n v="10035"/>
    <s v="East"/>
    <x v="126"/>
    <s v="Office Supplies"/>
    <s v="Paper"/>
    <x v="562"/>
    <x v="339"/>
    <n v="3"/>
    <n v="0"/>
    <n v="7.6680000000000001"/>
  </r>
  <r>
    <n v="4184"/>
    <s v="US-2017-136868"/>
    <x v="833"/>
    <d v="2017-10-12T00:00:00"/>
    <s v="Standard Class"/>
    <x v="736"/>
    <x v="736"/>
    <s v="Home Office"/>
    <s v="United States"/>
    <s v="New York City"/>
    <s v="New York"/>
    <n v="10035"/>
    <s v="East"/>
    <x v="156"/>
    <s v="Office Supplies"/>
    <s v="Storage"/>
    <x v="157"/>
    <x v="3129"/>
    <n v="3"/>
    <n v="0"/>
    <n v="10.347300000000001"/>
  </r>
  <r>
    <n v="4185"/>
    <s v="CA-2016-143749"/>
    <x v="5"/>
    <d v="2016-12-07T00:00:00"/>
    <s v="First Class"/>
    <x v="636"/>
    <x v="636"/>
    <s v="Corporate"/>
    <s v="United States"/>
    <s v="Franklin"/>
    <s v="Massachusetts"/>
    <n v="2038"/>
    <s v="East"/>
    <x v="1632"/>
    <s v="Furniture"/>
    <s v="Bookcases"/>
    <x v="1622"/>
    <x v="3130"/>
    <n v="1"/>
    <n v="0"/>
    <n v="20.484999999999999"/>
  </r>
  <r>
    <n v="4186"/>
    <s v="CA-2016-111493"/>
    <x v="147"/>
    <d v="2016-10-22T00:00:00"/>
    <s v="First Class"/>
    <x v="380"/>
    <x v="380"/>
    <s v="Consumer"/>
    <s v="United States"/>
    <s v="Baltimore"/>
    <s v="Maryland"/>
    <n v="21215"/>
    <s v="East"/>
    <x v="960"/>
    <s v="Technology"/>
    <s v="Accessories"/>
    <x v="953"/>
    <x v="1524"/>
    <n v="6"/>
    <n v="0"/>
    <n v="9.8160000000000007"/>
  </r>
  <r>
    <n v="4187"/>
    <s v="CA-2017-112536"/>
    <x v="796"/>
    <d v="2017-05-23T00:00:00"/>
    <s v="Standard Class"/>
    <x v="737"/>
    <x v="737"/>
    <s v="Corporate"/>
    <s v="United States"/>
    <s v="Mcallen"/>
    <s v="Texas"/>
    <n v="78501"/>
    <s v="Central"/>
    <x v="696"/>
    <s v="Office Supplies"/>
    <s v="Binders"/>
    <x v="696"/>
    <x v="3131"/>
    <n v="7"/>
    <n v="0.8"/>
    <n v="-10.6547"/>
  </r>
  <r>
    <n v="4188"/>
    <s v="CA-2017-112536"/>
    <x v="796"/>
    <d v="2017-05-23T00:00:00"/>
    <s v="Standard Class"/>
    <x v="737"/>
    <x v="737"/>
    <s v="Corporate"/>
    <s v="United States"/>
    <s v="Mcallen"/>
    <s v="Texas"/>
    <n v="78501"/>
    <s v="Central"/>
    <x v="1230"/>
    <s v="Office Supplies"/>
    <s v="Binders"/>
    <x v="1213"/>
    <x v="3132"/>
    <n v="1"/>
    <n v="0.8"/>
    <n v="-3.2934000000000001"/>
  </r>
  <r>
    <n v="4189"/>
    <s v="CA-2017-112536"/>
    <x v="796"/>
    <d v="2017-05-23T00:00:00"/>
    <s v="Standard Class"/>
    <x v="737"/>
    <x v="737"/>
    <s v="Corporate"/>
    <s v="United States"/>
    <s v="Mcallen"/>
    <s v="Texas"/>
    <n v="78501"/>
    <s v="Central"/>
    <x v="1427"/>
    <s v="Office Supplies"/>
    <s v="Storage"/>
    <x v="1415"/>
    <x v="433"/>
    <n v="2"/>
    <n v="0.2"/>
    <n v="0.66959999999999997"/>
  </r>
  <r>
    <n v="4190"/>
    <s v="CA-2016-157714"/>
    <x v="182"/>
    <d v="2016-10-01T00:00:00"/>
    <s v="Second Class"/>
    <x v="728"/>
    <x v="728"/>
    <s v="Corporate"/>
    <s v="United States"/>
    <s v="Iowa City"/>
    <s v="Iowa"/>
    <n v="52240"/>
    <s v="Central"/>
    <x v="1633"/>
    <s v="Office Supplies"/>
    <s v="Paper"/>
    <x v="1623"/>
    <x v="1036"/>
    <n v="1"/>
    <n v="0"/>
    <n v="4.4954999999999998"/>
  </r>
  <r>
    <n v="4191"/>
    <s v="CA-2017-166709"/>
    <x v="701"/>
    <d v="2017-11-22T00:00:00"/>
    <s v="Standard Class"/>
    <x v="332"/>
    <x v="332"/>
    <s v="Consumer"/>
    <s v="United States"/>
    <s v="Newark"/>
    <s v="Delaware"/>
    <n v="19711"/>
    <s v="East"/>
    <x v="1388"/>
    <s v="Technology"/>
    <s v="Copiers"/>
    <x v="1374"/>
    <x v="3133"/>
    <n v="3"/>
    <n v="0"/>
    <n v="5039.9856"/>
  </r>
  <r>
    <n v="4192"/>
    <s v="CA-2015-129392"/>
    <x v="951"/>
    <d v="2015-07-08T00:00:00"/>
    <s v="Same Day"/>
    <x v="661"/>
    <x v="661"/>
    <s v="Consumer"/>
    <s v="United States"/>
    <s v="Houston"/>
    <s v="Texas"/>
    <n v="77070"/>
    <s v="Central"/>
    <x v="1634"/>
    <s v="Office Supplies"/>
    <s v="Paper"/>
    <x v="1624"/>
    <x v="3051"/>
    <n v="5"/>
    <n v="0.2"/>
    <n v="6.6"/>
  </r>
  <r>
    <n v="4193"/>
    <s v="CA-2015-150875"/>
    <x v="547"/>
    <d v="2015-11-20T00:00:00"/>
    <s v="Standard Class"/>
    <x v="96"/>
    <x v="96"/>
    <s v="Corporate"/>
    <s v="United States"/>
    <s v="Boise"/>
    <s v="Idaho"/>
    <n v="83704"/>
    <s v="West"/>
    <x v="3"/>
    <s v="Furniture"/>
    <s v="Tables"/>
    <x v="3"/>
    <x v="3134"/>
    <n v="2"/>
    <n v="0"/>
    <n v="160.17660000000001"/>
  </r>
  <r>
    <n v="4194"/>
    <s v="CA-2015-150875"/>
    <x v="547"/>
    <d v="2015-11-20T00:00:00"/>
    <s v="Standard Class"/>
    <x v="96"/>
    <x v="96"/>
    <s v="Corporate"/>
    <s v="United States"/>
    <s v="Boise"/>
    <s v="Idaho"/>
    <n v="83704"/>
    <s v="West"/>
    <x v="143"/>
    <s v="Technology"/>
    <s v="Phones"/>
    <x v="144"/>
    <x v="3135"/>
    <n v="3"/>
    <n v="0.2"/>
    <n v="22.8582"/>
  </r>
  <r>
    <n v="4195"/>
    <s v="CA-2015-154200"/>
    <x v="652"/>
    <d v="2015-06-22T00:00:00"/>
    <s v="Standard Class"/>
    <x v="696"/>
    <x v="696"/>
    <s v="Consumer"/>
    <s v="United States"/>
    <s v="San Diego"/>
    <s v="California"/>
    <n v="92105"/>
    <s v="West"/>
    <x v="1062"/>
    <s v="Office Supplies"/>
    <s v="Art"/>
    <x v="1051"/>
    <x v="3136"/>
    <n v="2"/>
    <n v="0"/>
    <n v="15.074199999999999"/>
  </r>
  <r>
    <n v="4196"/>
    <s v="CA-2016-124233"/>
    <x v="143"/>
    <d v="2016-04-14T00:00:00"/>
    <s v="Standard Class"/>
    <x v="242"/>
    <x v="242"/>
    <s v="Consumer"/>
    <s v="United States"/>
    <s v="Los Angeles"/>
    <s v="California"/>
    <n v="90032"/>
    <s v="West"/>
    <x v="627"/>
    <s v="Furniture"/>
    <s v="Furnishings"/>
    <x v="627"/>
    <x v="3137"/>
    <n v="5"/>
    <n v="0"/>
    <n v="10.374000000000001"/>
  </r>
  <r>
    <n v="4197"/>
    <s v="US-2015-134271"/>
    <x v="24"/>
    <d v="2015-04-23T00:00:00"/>
    <s v="Second Class"/>
    <x v="288"/>
    <x v="288"/>
    <s v="Consumer"/>
    <s v="United States"/>
    <s v="New York City"/>
    <s v="New York"/>
    <n v="10024"/>
    <s v="East"/>
    <x v="676"/>
    <s v="Office Supplies"/>
    <s v="Labels"/>
    <x v="676"/>
    <x v="2468"/>
    <n v="3"/>
    <n v="0"/>
    <n v="10.3071"/>
  </r>
  <r>
    <n v="4198"/>
    <s v="US-2016-161683"/>
    <x v="275"/>
    <d v="2016-12-08T00:00:00"/>
    <s v="Standard Class"/>
    <x v="170"/>
    <x v="170"/>
    <s v="Consumer"/>
    <s v="United States"/>
    <s v="Philadelphia"/>
    <s v="Pennsylvania"/>
    <n v="19134"/>
    <s v="East"/>
    <x v="532"/>
    <s v="Office Supplies"/>
    <s v="Appliances"/>
    <x v="532"/>
    <x v="3138"/>
    <n v="4"/>
    <n v="0.2"/>
    <n v="93.768799999999999"/>
  </r>
  <r>
    <n v="4199"/>
    <s v="US-2016-161683"/>
    <x v="275"/>
    <d v="2016-12-08T00:00:00"/>
    <s v="Standard Class"/>
    <x v="170"/>
    <x v="170"/>
    <s v="Consumer"/>
    <s v="United States"/>
    <s v="Philadelphia"/>
    <s v="Pennsylvania"/>
    <n v="19134"/>
    <s v="East"/>
    <x v="280"/>
    <s v="Office Supplies"/>
    <s v="Binders"/>
    <x v="280"/>
    <x v="3139"/>
    <n v="4"/>
    <n v="0.7"/>
    <n v="-14.553599999999999"/>
  </r>
  <r>
    <n v="4200"/>
    <s v="CA-2015-143105"/>
    <x v="895"/>
    <d v="2015-12-10T00:00:00"/>
    <s v="Same Day"/>
    <x v="15"/>
    <x v="15"/>
    <s v="Home Office"/>
    <s v="United States"/>
    <s v="New York City"/>
    <s v="New York"/>
    <n v="10024"/>
    <s v="East"/>
    <x v="676"/>
    <s v="Office Supplies"/>
    <s v="Labels"/>
    <x v="676"/>
    <x v="2026"/>
    <n v="1"/>
    <n v="0"/>
    <n v="3.4357000000000002"/>
  </r>
  <r>
    <n v="4201"/>
    <s v="CA-2015-143105"/>
    <x v="895"/>
    <d v="2015-12-10T00:00:00"/>
    <s v="Same Day"/>
    <x v="15"/>
    <x v="15"/>
    <s v="Home Office"/>
    <s v="United States"/>
    <s v="New York City"/>
    <s v="New York"/>
    <n v="10024"/>
    <s v="East"/>
    <x v="615"/>
    <s v="Technology"/>
    <s v="Copiers"/>
    <x v="615"/>
    <x v="3140"/>
    <n v="2"/>
    <n v="0.2"/>
    <n v="249.995"/>
  </r>
  <r>
    <n v="4202"/>
    <s v="CA-2015-143105"/>
    <x v="895"/>
    <d v="2015-12-10T00:00:00"/>
    <s v="Same Day"/>
    <x v="15"/>
    <x v="15"/>
    <s v="Home Office"/>
    <s v="United States"/>
    <s v="New York City"/>
    <s v="New York"/>
    <n v="10024"/>
    <s v="East"/>
    <x v="320"/>
    <s v="Office Supplies"/>
    <s v="Paper"/>
    <x v="320"/>
    <x v="517"/>
    <n v="6"/>
    <n v="0"/>
    <n v="18.988800000000001"/>
  </r>
  <r>
    <n v="4203"/>
    <s v="CA-2015-143105"/>
    <x v="895"/>
    <d v="2015-12-10T00:00:00"/>
    <s v="Same Day"/>
    <x v="15"/>
    <x v="15"/>
    <s v="Home Office"/>
    <s v="United States"/>
    <s v="New York City"/>
    <s v="New York"/>
    <n v="10024"/>
    <s v="East"/>
    <x v="145"/>
    <s v="Office Supplies"/>
    <s v="Paper"/>
    <x v="146"/>
    <x v="2337"/>
    <n v="7"/>
    <n v="0"/>
    <n v="84.943600000000004"/>
  </r>
  <r>
    <n v="4204"/>
    <s v="CA-2014-145387"/>
    <x v="656"/>
    <d v="2014-11-02T00:00:00"/>
    <s v="Second Class"/>
    <x v="562"/>
    <x v="562"/>
    <s v="Consumer"/>
    <s v="United States"/>
    <s v="Cranston"/>
    <s v="Rhode Island"/>
    <n v="2920"/>
    <s v="East"/>
    <x v="32"/>
    <s v="Office Supplies"/>
    <s v="Art"/>
    <x v="32"/>
    <x v="3141"/>
    <n v="5"/>
    <n v="0"/>
    <n v="18.715"/>
  </r>
  <r>
    <n v="4205"/>
    <s v="CA-2014-145387"/>
    <x v="656"/>
    <d v="2014-11-02T00:00:00"/>
    <s v="Second Class"/>
    <x v="562"/>
    <x v="562"/>
    <s v="Consumer"/>
    <s v="United States"/>
    <s v="Cranston"/>
    <s v="Rhode Island"/>
    <n v="2920"/>
    <s v="East"/>
    <x v="727"/>
    <s v="Office Supplies"/>
    <s v="Paper"/>
    <x v="726"/>
    <x v="1007"/>
    <n v="2"/>
    <n v="0"/>
    <n v="4.7751999999999999"/>
  </r>
  <r>
    <n v="4206"/>
    <s v="CA-2014-145387"/>
    <x v="656"/>
    <d v="2014-11-02T00:00:00"/>
    <s v="Second Class"/>
    <x v="562"/>
    <x v="562"/>
    <s v="Consumer"/>
    <s v="United States"/>
    <s v="Cranston"/>
    <s v="Rhode Island"/>
    <n v="2920"/>
    <s v="East"/>
    <x v="1256"/>
    <s v="Furniture"/>
    <s v="Furnishings"/>
    <x v="1240"/>
    <x v="1787"/>
    <n v="2"/>
    <n v="0"/>
    <n v="4.2804000000000002"/>
  </r>
  <r>
    <n v="4207"/>
    <s v="CA-2014-145387"/>
    <x v="656"/>
    <d v="2014-11-02T00:00:00"/>
    <s v="Second Class"/>
    <x v="562"/>
    <x v="562"/>
    <s v="Consumer"/>
    <s v="United States"/>
    <s v="Cranston"/>
    <s v="Rhode Island"/>
    <n v="2920"/>
    <s v="East"/>
    <x v="822"/>
    <s v="Office Supplies"/>
    <s v="Binders"/>
    <x v="818"/>
    <x v="3142"/>
    <n v="2"/>
    <n v="0"/>
    <n v="15.6768"/>
  </r>
  <r>
    <n v="4208"/>
    <s v="CA-2014-145387"/>
    <x v="656"/>
    <d v="2014-11-02T00:00:00"/>
    <s v="Second Class"/>
    <x v="562"/>
    <x v="562"/>
    <s v="Consumer"/>
    <s v="United States"/>
    <s v="Cranston"/>
    <s v="Rhode Island"/>
    <n v="2920"/>
    <s v="East"/>
    <x v="325"/>
    <s v="Furniture"/>
    <s v="Furnishings"/>
    <x v="325"/>
    <x v="3143"/>
    <n v="3"/>
    <n v="0"/>
    <n v="7.7747999999999999"/>
  </r>
  <r>
    <n v="4209"/>
    <s v="CA-2014-145387"/>
    <x v="656"/>
    <d v="2014-11-02T00:00:00"/>
    <s v="Second Class"/>
    <x v="562"/>
    <x v="562"/>
    <s v="Consumer"/>
    <s v="United States"/>
    <s v="Cranston"/>
    <s v="Rhode Island"/>
    <n v="2920"/>
    <s v="East"/>
    <x v="1476"/>
    <s v="Furniture"/>
    <s v="Chairs"/>
    <x v="1463"/>
    <x v="3144"/>
    <n v="5"/>
    <n v="0"/>
    <n v="481.47"/>
  </r>
  <r>
    <n v="4210"/>
    <s v="CA-2014-145387"/>
    <x v="656"/>
    <d v="2014-11-02T00:00:00"/>
    <s v="Second Class"/>
    <x v="562"/>
    <x v="562"/>
    <s v="Consumer"/>
    <s v="United States"/>
    <s v="Cranston"/>
    <s v="Rhode Island"/>
    <n v="2920"/>
    <s v="East"/>
    <x v="1258"/>
    <s v="Furniture"/>
    <s v="Tables"/>
    <x v="1242"/>
    <x v="3145"/>
    <n v="1"/>
    <n v="0.3"/>
    <n v="-60.607799999999997"/>
  </r>
  <r>
    <n v="4211"/>
    <s v="CA-2017-109715"/>
    <x v="34"/>
    <d v="2017-12-14T00:00:00"/>
    <s v="Standard Class"/>
    <x v="738"/>
    <x v="738"/>
    <s v="Consumer"/>
    <s v="United States"/>
    <s v="Chicago"/>
    <s v="Illinois"/>
    <n v="60623"/>
    <s v="Central"/>
    <x v="112"/>
    <s v="Office Supplies"/>
    <s v="Paper"/>
    <x v="112"/>
    <x v="2913"/>
    <n v="2"/>
    <n v="0.2"/>
    <n v="4.9950000000000001"/>
  </r>
  <r>
    <n v="4212"/>
    <s v="CA-2014-166457"/>
    <x v="952"/>
    <d v="2014-05-09T00:00:00"/>
    <s v="Second Class"/>
    <x v="724"/>
    <x v="724"/>
    <s v="Consumer"/>
    <s v="United States"/>
    <s v="Richmond"/>
    <s v="Kentucky"/>
    <n v="40475"/>
    <s v="South"/>
    <x v="1407"/>
    <s v="Office Supplies"/>
    <s v="Paper"/>
    <x v="1394"/>
    <x v="2276"/>
    <n v="3"/>
    <n v="0"/>
    <n v="4.2389999999999999"/>
  </r>
  <r>
    <n v="4213"/>
    <s v="CA-2014-166457"/>
    <x v="952"/>
    <d v="2014-05-09T00:00:00"/>
    <s v="Second Class"/>
    <x v="724"/>
    <x v="724"/>
    <s v="Consumer"/>
    <s v="United States"/>
    <s v="Richmond"/>
    <s v="Kentucky"/>
    <n v="40475"/>
    <s v="South"/>
    <x v="279"/>
    <s v="Office Supplies"/>
    <s v="Art"/>
    <x v="279"/>
    <x v="2578"/>
    <n v="2"/>
    <n v="0"/>
    <n v="1.9024000000000001"/>
  </r>
  <r>
    <n v="4214"/>
    <s v="CA-2014-166457"/>
    <x v="952"/>
    <d v="2014-05-09T00:00:00"/>
    <s v="Second Class"/>
    <x v="724"/>
    <x v="724"/>
    <s v="Consumer"/>
    <s v="United States"/>
    <s v="Richmond"/>
    <s v="Kentucky"/>
    <n v="40475"/>
    <s v="South"/>
    <x v="1635"/>
    <s v="Office Supplies"/>
    <s v="Paper"/>
    <x v="1625"/>
    <x v="332"/>
    <n v="2"/>
    <n v="0"/>
    <n v="11.543200000000001"/>
  </r>
  <r>
    <n v="4215"/>
    <s v="CA-2016-164637"/>
    <x v="758"/>
    <d v="2016-03-08T00:00:00"/>
    <s v="Standard Class"/>
    <x v="502"/>
    <x v="502"/>
    <s v="Consumer"/>
    <s v="United States"/>
    <s v="Mishawaka"/>
    <s v="Indiana"/>
    <n v="46544"/>
    <s v="Central"/>
    <x v="1636"/>
    <s v="Office Supplies"/>
    <s v="Binders"/>
    <x v="1626"/>
    <x v="3146"/>
    <n v="3"/>
    <n v="0"/>
    <n v="64.2"/>
  </r>
  <r>
    <n v="4216"/>
    <s v="CA-2014-103590"/>
    <x v="953"/>
    <d v="2014-12-04T00:00:00"/>
    <s v="Standard Class"/>
    <x v="145"/>
    <x v="145"/>
    <s v="Consumer"/>
    <s v="United States"/>
    <s v="Mount Vernon"/>
    <s v="New York"/>
    <n v="10550"/>
    <s v="East"/>
    <x v="1637"/>
    <s v="Office Supplies"/>
    <s v="Envelopes"/>
    <x v="1627"/>
    <x v="3147"/>
    <n v="4"/>
    <n v="0"/>
    <n v="29.271599999999999"/>
  </r>
  <r>
    <n v="4217"/>
    <s v="CA-2015-111234"/>
    <x v="954"/>
    <d v="2015-02-22T00:00:00"/>
    <s v="Standard Class"/>
    <x v="448"/>
    <x v="448"/>
    <s v="Corporate"/>
    <s v="United States"/>
    <s v="Los Angeles"/>
    <s v="California"/>
    <n v="90004"/>
    <s v="West"/>
    <x v="641"/>
    <s v="Office Supplies"/>
    <s v="Labels"/>
    <x v="641"/>
    <x v="354"/>
    <n v="3"/>
    <n v="0"/>
    <n v="4.4352"/>
  </r>
  <r>
    <n v="4218"/>
    <s v="CA-2017-149881"/>
    <x v="719"/>
    <d v="2017-04-03T00:00:00"/>
    <s v="First Class"/>
    <x v="714"/>
    <x v="714"/>
    <s v="Corporate"/>
    <s v="United States"/>
    <s v="San Francisco"/>
    <s v="California"/>
    <n v="94110"/>
    <s v="West"/>
    <x v="1638"/>
    <s v="Furniture"/>
    <s v="Bookcases"/>
    <x v="1628"/>
    <x v="3148"/>
    <n v="8"/>
    <n v="0.15"/>
    <n v="85.176000000000002"/>
  </r>
  <r>
    <n v="4219"/>
    <s v="CA-2017-149881"/>
    <x v="719"/>
    <d v="2017-04-03T00:00:00"/>
    <s v="First Class"/>
    <x v="714"/>
    <x v="714"/>
    <s v="Corporate"/>
    <s v="United States"/>
    <s v="San Francisco"/>
    <s v="California"/>
    <n v="94110"/>
    <s v="West"/>
    <x v="1497"/>
    <s v="Technology"/>
    <s v="Machines"/>
    <x v="1485"/>
    <x v="3149"/>
    <n v="2"/>
    <n v="0.2"/>
    <n v="359.99880000000002"/>
  </r>
  <r>
    <n v="4220"/>
    <s v="CA-2017-134565"/>
    <x v="532"/>
    <d v="2017-06-13T00:00:00"/>
    <s v="Second Class"/>
    <x v="483"/>
    <x v="483"/>
    <s v="Consumer"/>
    <s v="United States"/>
    <s v="Seattle"/>
    <s v="Washington"/>
    <n v="98103"/>
    <s v="West"/>
    <x v="274"/>
    <s v="Office Supplies"/>
    <s v="Paper"/>
    <x v="274"/>
    <x v="2428"/>
    <n v="2"/>
    <n v="0"/>
    <n v="18.211200000000002"/>
  </r>
  <r>
    <n v="4221"/>
    <s v="CA-2017-134565"/>
    <x v="532"/>
    <d v="2017-06-13T00:00:00"/>
    <s v="Second Class"/>
    <x v="483"/>
    <x v="483"/>
    <s v="Consumer"/>
    <s v="United States"/>
    <s v="Seattle"/>
    <s v="Washington"/>
    <n v="98103"/>
    <s v="West"/>
    <x v="733"/>
    <s v="Office Supplies"/>
    <s v="Binders"/>
    <x v="732"/>
    <x v="2146"/>
    <n v="6"/>
    <n v="0.2"/>
    <n v="6.6294000000000004"/>
  </r>
  <r>
    <n v="4222"/>
    <s v="CA-2017-134565"/>
    <x v="532"/>
    <d v="2017-06-13T00:00:00"/>
    <s v="Second Class"/>
    <x v="483"/>
    <x v="483"/>
    <s v="Consumer"/>
    <s v="United States"/>
    <s v="Seattle"/>
    <s v="Washington"/>
    <n v="98103"/>
    <s v="West"/>
    <x v="1639"/>
    <s v="Technology"/>
    <s v="Machines"/>
    <x v="1629"/>
    <x v="3150"/>
    <n v="5"/>
    <n v="0.2"/>
    <n v="130.20750000000001"/>
  </r>
  <r>
    <n v="4223"/>
    <s v="CA-2017-134565"/>
    <x v="532"/>
    <d v="2017-06-13T00:00:00"/>
    <s v="Second Class"/>
    <x v="483"/>
    <x v="483"/>
    <s v="Consumer"/>
    <s v="United States"/>
    <s v="Seattle"/>
    <s v="Washington"/>
    <n v="98103"/>
    <s v="West"/>
    <x v="232"/>
    <s v="Office Supplies"/>
    <s v="Storage"/>
    <x v="233"/>
    <x v="3151"/>
    <n v="2"/>
    <n v="0"/>
    <n v="1.0296000000000001"/>
  </r>
  <r>
    <n v="4224"/>
    <s v="CA-2017-134565"/>
    <x v="532"/>
    <d v="2017-06-13T00:00:00"/>
    <s v="Second Class"/>
    <x v="483"/>
    <x v="483"/>
    <s v="Consumer"/>
    <s v="United States"/>
    <s v="Seattle"/>
    <s v="Washington"/>
    <n v="98103"/>
    <s v="West"/>
    <x v="672"/>
    <s v="Furniture"/>
    <s v="Bookcases"/>
    <x v="672"/>
    <x v="3152"/>
    <n v="3"/>
    <n v="0"/>
    <n v="41.860799999999998"/>
  </r>
  <r>
    <n v="4225"/>
    <s v="CA-2016-108644"/>
    <x v="955"/>
    <d v="2016-10-03T00:00:00"/>
    <s v="First Class"/>
    <x v="695"/>
    <x v="695"/>
    <s v="Consumer"/>
    <s v="United States"/>
    <s v="Quincy"/>
    <s v="Illinois"/>
    <n v="62301"/>
    <s v="Central"/>
    <x v="185"/>
    <s v="Office Supplies"/>
    <s v="Binders"/>
    <x v="186"/>
    <x v="3153"/>
    <n v="2"/>
    <n v="0.8"/>
    <n v="-3.2406000000000001"/>
  </r>
  <r>
    <n v="4226"/>
    <s v="US-2014-102631"/>
    <x v="736"/>
    <d v="2014-12-17T00:00:00"/>
    <s v="Standard Class"/>
    <x v="225"/>
    <x v="225"/>
    <s v="Corporate"/>
    <s v="United States"/>
    <s v="Chicago"/>
    <s v="Illinois"/>
    <n v="60623"/>
    <s v="Central"/>
    <x v="1640"/>
    <s v="Furniture"/>
    <s v="Furnishings"/>
    <x v="1630"/>
    <x v="3154"/>
    <n v="3"/>
    <n v="0.6"/>
    <n v="-42.492600000000003"/>
  </r>
  <r>
    <n v="4227"/>
    <s v="CA-2017-120327"/>
    <x v="343"/>
    <d v="2017-11-16T00:00:00"/>
    <s v="Standard Class"/>
    <x v="576"/>
    <x v="576"/>
    <s v="Consumer"/>
    <s v="United States"/>
    <s v="Urbandale"/>
    <s v="Iowa"/>
    <n v="50322"/>
    <s v="Central"/>
    <x v="271"/>
    <s v="Office Supplies"/>
    <s v="Fasteners"/>
    <x v="271"/>
    <x v="1931"/>
    <n v="4"/>
    <n v="0"/>
    <n v="21.5824"/>
  </r>
  <r>
    <n v="4228"/>
    <s v="CA-2015-154970"/>
    <x v="956"/>
    <d v="2015-01-10T00:00:00"/>
    <s v="Standard Class"/>
    <x v="256"/>
    <x v="256"/>
    <s v="Home Office"/>
    <s v="United States"/>
    <s v="Seattle"/>
    <s v="Washington"/>
    <n v="98103"/>
    <s v="West"/>
    <x v="389"/>
    <s v="Furniture"/>
    <s v="Chairs"/>
    <x v="390"/>
    <x v="3155"/>
    <n v="1"/>
    <n v="0.2"/>
    <n v="-6.9282000000000004"/>
  </r>
  <r>
    <n v="4229"/>
    <s v="CA-2016-113803"/>
    <x v="830"/>
    <d v="2016-03-26T00:00:00"/>
    <s v="First Class"/>
    <x v="500"/>
    <x v="500"/>
    <s v="Corporate"/>
    <s v="United States"/>
    <s v="Richmond"/>
    <s v="Indiana"/>
    <n v="47374"/>
    <s v="Central"/>
    <x v="1134"/>
    <s v="Office Supplies"/>
    <s v="Paper"/>
    <x v="1122"/>
    <x v="3156"/>
    <n v="1"/>
    <n v="0"/>
    <n v="10.3408"/>
  </r>
  <r>
    <n v="4230"/>
    <s v="CA-2017-100223"/>
    <x v="957"/>
    <d v="2017-07-10T00:00:00"/>
    <s v="Standard Class"/>
    <x v="322"/>
    <x v="322"/>
    <s v="Corporate"/>
    <s v="United States"/>
    <s v="Dallas"/>
    <s v="Texas"/>
    <n v="75220"/>
    <s v="Central"/>
    <x v="737"/>
    <s v="Furniture"/>
    <s v="Furnishings"/>
    <x v="736"/>
    <x v="3157"/>
    <n v="9"/>
    <n v="0.6"/>
    <n v="-348.62939999999998"/>
  </r>
  <r>
    <n v="4231"/>
    <s v="CA-2017-100223"/>
    <x v="957"/>
    <d v="2017-07-10T00:00:00"/>
    <s v="Standard Class"/>
    <x v="322"/>
    <x v="322"/>
    <s v="Corporate"/>
    <s v="United States"/>
    <s v="Dallas"/>
    <s v="Texas"/>
    <n v="75220"/>
    <s v="Central"/>
    <x v="858"/>
    <s v="Office Supplies"/>
    <s v="Binders"/>
    <x v="852"/>
    <x v="3158"/>
    <n v="9"/>
    <n v="0.8"/>
    <n v="-17.660699999999999"/>
  </r>
  <r>
    <n v="4232"/>
    <s v="CA-2017-100223"/>
    <x v="957"/>
    <d v="2017-07-10T00:00:00"/>
    <s v="Standard Class"/>
    <x v="322"/>
    <x v="322"/>
    <s v="Corporate"/>
    <s v="United States"/>
    <s v="Dallas"/>
    <s v="Texas"/>
    <n v="75220"/>
    <s v="Central"/>
    <x v="1641"/>
    <s v="Office Supplies"/>
    <s v="Paper"/>
    <x v="1631"/>
    <x v="12"/>
    <n v="3"/>
    <n v="0.2"/>
    <n v="5.6375999999999999"/>
  </r>
  <r>
    <n v="4233"/>
    <s v="CA-2017-100223"/>
    <x v="957"/>
    <d v="2017-07-10T00:00:00"/>
    <s v="Standard Class"/>
    <x v="322"/>
    <x v="322"/>
    <s v="Corporate"/>
    <s v="United States"/>
    <s v="Dallas"/>
    <s v="Texas"/>
    <n v="75220"/>
    <s v="Central"/>
    <x v="727"/>
    <s v="Office Supplies"/>
    <s v="Paper"/>
    <x v="1552"/>
    <x v="276"/>
    <n v="6"/>
    <n v="0.2"/>
    <n v="11.2752"/>
  </r>
  <r>
    <n v="4234"/>
    <s v="CA-2017-100223"/>
    <x v="957"/>
    <d v="2017-07-10T00:00:00"/>
    <s v="Standard Class"/>
    <x v="322"/>
    <x v="322"/>
    <s v="Corporate"/>
    <s v="United States"/>
    <s v="Dallas"/>
    <s v="Texas"/>
    <n v="75220"/>
    <s v="Central"/>
    <x v="351"/>
    <s v="Office Supplies"/>
    <s v="Binders"/>
    <x v="351"/>
    <x v="3159"/>
    <n v="1"/>
    <n v="0.8"/>
    <n v="-10.4214"/>
  </r>
  <r>
    <n v="4235"/>
    <s v="CA-2014-168823"/>
    <x v="158"/>
    <d v="2014-09-24T00:00:00"/>
    <s v="First Class"/>
    <x v="15"/>
    <x v="15"/>
    <s v="Home Office"/>
    <s v="United States"/>
    <s v="Philadelphia"/>
    <s v="Pennsylvania"/>
    <n v="19143"/>
    <s v="East"/>
    <x v="204"/>
    <s v="Office Supplies"/>
    <s v="Paper"/>
    <x v="205"/>
    <x v="1366"/>
    <n v="3"/>
    <n v="0.2"/>
    <n v="4.1151"/>
  </r>
  <r>
    <n v="4236"/>
    <s v="CA-2014-168823"/>
    <x v="158"/>
    <d v="2014-09-24T00:00:00"/>
    <s v="First Class"/>
    <x v="15"/>
    <x v="15"/>
    <s v="Home Office"/>
    <s v="United States"/>
    <s v="Philadelphia"/>
    <s v="Pennsylvania"/>
    <n v="19143"/>
    <s v="East"/>
    <x v="865"/>
    <s v="Office Supplies"/>
    <s v="Labels"/>
    <x v="859"/>
    <x v="3160"/>
    <n v="9"/>
    <n v="0.2"/>
    <n v="7.0227000000000004"/>
  </r>
  <r>
    <n v="4237"/>
    <s v="CA-2016-162404"/>
    <x v="310"/>
    <d v="2016-07-27T00:00:00"/>
    <s v="Standard Class"/>
    <x v="739"/>
    <x v="739"/>
    <s v="Home Office"/>
    <s v="United States"/>
    <s v="Rockford"/>
    <s v="Illinois"/>
    <n v="61107"/>
    <s v="Central"/>
    <x v="1395"/>
    <s v="Office Supplies"/>
    <s v="Binders"/>
    <x v="1382"/>
    <x v="3161"/>
    <n v="4"/>
    <n v="0.8"/>
    <n v="-18.836400000000001"/>
  </r>
  <r>
    <n v="4238"/>
    <s v="CA-2017-104024"/>
    <x v="635"/>
    <d v="2017-09-03T00:00:00"/>
    <s v="Second Class"/>
    <x v="550"/>
    <x v="550"/>
    <s v="Corporate"/>
    <s v="United States"/>
    <s v="Philadelphia"/>
    <s v="Pennsylvania"/>
    <n v="19134"/>
    <s v="East"/>
    <x v="1642"/>
    <s v="Office Supplies"/>
    <s v="Art"/>
    <x v="1632"/>
    <x v="2541"/>
    <n v="7"/>
    <n v="0.2"/>
    <n v="0.7056"/>
  </r>
  <r>
    <n v="4239"/>
    <s v="CA-2017-147144"/>
    <x v="606"/>
    <d v="2017-03-28T00:00:00"/>
    <s v="First Class"/>
    <x v="595"/>
    <x v="595"/>
    <s v="Home Office"/>
    <s v="United States"/>
    <s v="Seattle"/>
    <s v="Washington"/>
    <n v="98105"/>
    <s v="West"/>
    <x v="1643"/>
    <s v="Office Supplies"/>
    <s v="Art"/>
    <x v="1633"/>
    <x v="3162"/>
    <n v="1"/>
    <n v="0"/>
    <n v="5.9489999999999998"/>
  </r>
  <r>
    <n v="4240"/>
    <s v="CA-2017-158673"/>
    <x v="614"/>
    <d v="2018-01-04T00:00:00"/>
    <s v="Standard Class"/>
    <x v="33"/>
    <x v="33"/>
    <s v="Corporate"/>
    <s v="United States"/>
    <s v="Grand Rapids"/>
    <s v="Michigan"/>
    <n v="49505"/>
    <s v="Central"/>
    <x v="921"/>
    <s v="Office Supplies"/>
    <s v="Paper"/>
    <x v="913"/>
    <x v="1423"/>
    <n v="2"/>
    <n v="0"/>
    <n v="100.65600000000001"/>
  </r>
  <r>
    <n v="4241"/>
    <s v="CA-2014-133704"/>
    <x v="59"/>
    <d v="2014-09-26T00:00:00"/>
    <s v="Standard Class"/>
    <x v="671"/>
    <x v="671"/>
    <s v="Home Office"/>
    <s v="United States"/>
    <s v="Los Angeles"/>
    <s v="California"/>
    <n v="90004"/>
    <s v="West"/>
    <x v="1644"/>
    <s v="Office Supplies"/>
    <s v="Appliances"/>
    <x v="360"/>
    <x v="2836"/>
    <n v="4"/>
    <n v="0"/>
    <n v="11.8584"/>
  </r>
  <r>
    <n v="4242"/>
    <s v="CA-2014-133704"/>
    <x v="59"/>
    <d v="2014-09-26T00:00:00"/>
    <s v="Standard Class"/>
    <x v="671"/>
    <x v="671"/>
    <s v="Home Office"/>
    <s v="United States"/>
    <s v="Los Angeles"/>
    <s v="California"/>
    <n v="90004"/>
    <s v="West"/>
    <x v="674"/>
    <s v="Office Supplies"/>
    <s v="Binders"/>
    <x v="674"/>
    <x v="3163"/>
    <n v="3"/>
    <n v="0.2"/>
    <n v="6.5754000000000001"/>
  </r>
  <r>
    <n v="4243"/>
    <s v="CA-2016-159142"/>
    <x v="958"/>
    <d v="2016-04-05T00:00:00"/>
    <s v="First Class"/>
    <x v="467"/>
    <x v="467"/>
    <s v="Home Office"/>
    <s v="United States"/>
    <s v="Springfield"/>
    <s v="Virginia"/>
    <n v="22153"/>
    <s v="South"/>
    <x v="140"/>
    <s v="Technology"/>
    <s v="Phones"/>
    <x v="141"/>
    <x v="145"/>
    <n v="3"/>
    <n v="0"/>
    <n v="5.9988000000000001"/>
  </r>
  <r>
    <n v="4244"/>
    <s v="CA-2016-159142"/>
    <x v="958"/>
    <d v="2016-04-05T00:00:00"/>
    <s v="First Class"/>
    <x v="467"/>
    <x v="467"/>
    <s v="Home Office"/>
    <s v="United States"/>
    <s v="Springfield"/>
    <s v="Virginia"/>
    <n v="22153"/>
    <s v="South"/>
    <x v="1286"/>
    <s v="Office Supplies"/>
    <s v="Paper"/>
    <x v="1272"/>
    <x v="3164"/>
    <n v="3"/>
    <n v="0"/>
    <n v="13.0707"/>
  </r>
  <r>
    <n v="4245"/>
    <s v="CA-2014-138436"/>
    <x v="959"/>
    <d v="2014-03-30T00:00:00"/>
    <s v="Standard Class"/>
    <x v="63"/>
    <x v="63"/>
    <s v="Corporate"/>
    <s v="United States"/>
    <s v="Los Angeles"/>
    <s v="California"/>
    <n v="90036"/>
    <s v="West"/>
    <x v="176"/>
    <s v="Technology"/>
    <s v="Accessories"/>
    <x v="177"/>
    <x v="2722"/>
    <n v="3"/>
    <n v="0"/>
    <n v="8.6189999999999998"/>
  </r>
  <r>
    <n v="4246"/>
    <s v="CA-2017-117702"/>
    <x v="354"/>
    <d v="2017-12-04T00:00:00"/>
    <s v="Standard Class"/>
    <x v="60"/>
    <x v="60"/>
    <s v="Home Office"/>
    <s v="United States"/>
    <s v="Baltimore"/>
    <s v="Maryland"/>
    <n v="21215"/>
    <s v="East"/>
    <x v="1199"/>
    <s v="Office Supplies"/>
    <s v="Art"/>
    <x v="1184"/>
    <x v="3165"/>
    <n v="1"/>
    <n v="0"/>
    <n v="0.73799999999999999"/>
  </r>
  <r>
    <n v="4247"/>
    <s v="CA-2017-117702"/>
    <x v="354"/>
    <d v="2017-12-04T00:00:00"/>
    <s v="Standard Class"/>
    <x v="60"/>
    <x v="60"/>
    <s v="Home Office"/>
    <s v="United States"/>
    <s v="Baltimore"/>
    <s v="Maryland"/>
    <n v="21215"/>
    <s v="East"/>
    <x v="220"/>
    <s v="Furniture"/>
    <s v="Furnishings"/>
    <x v="221"/>
    <x v="603"/>
    <n v="5"/>
    <n v="0"/>
    <n v="272.79199999999997"/>
  </r>
  <r>
    <n v="4248"/>
    <s v="CA-2017-117702"/>
    <x v="354"/>
    <d v="2017-12-04T00:00:00"/>
    <s v="Standard Class"/>
    <x v="60"/>
    <x v="60"/>
    <s v="Home Office"/>
    <s v="United States"/>
    <s v="Baltimore"/>
    <s v="Maryland"/>
    <n v="21215"/>
    <s v="East"/>
    <x v="1006"/>
    <s v="Furniture"/>
    <s v="Furnishings"/>
    <x v="998"/>
    <x v="3166"/>
    <n v="5"/>
    <n v="0"/>
    <n v="7.524"/>
  </r>
  <r>
    <n v="4249"/>
    <s v="CA-2016-157336"/>
    <x v="49"/>
    <d v="2016-12-05T00:00:00"/>
    <s v="Second Class"/>
    <x v="81"/>
    <x v="81"/>
    <s v="Consumer"/>
    <s v="United States"/>
    <s v="Fairfield"/>
    <s v="Connecticut"/>
    <n v="6824"/>
    <s v="East"/>
    <x v="908"/>
    <s v="Office Supplies"/>
    <s v="Binders"/>
    <x v="900"/>
    <x v="3167"/>
    <n v="6"/>
    <n v="0"/>
    <n v="40.516800000000003"/>
  </r>
  <r>
    <n v="4250"/>
    <s v="CA-2016-157336"/>
    <x v="49"/>
    <d v="2016-12-05T00:00:00"/>
    <s v="Second Class"/>
    <x v="81"/>
    <x v="81"/>
    <s v="Consumer"/>
    <s v="United States"/>
    <s v="Fairfield"/>
    <s v="Connecticut"/>
    <n v="6824"/>
    <s v="East"/>
    <x v="499"/>
    <s v="Furniture"/>
    <s v="Chairs"/>
    <x v="499"/>
    <x v="3168"/>
    <n v="4"/>
    <n v="0"/>
    <n v="150.38399999999999"/>
  </r>
  <r>
    <n v="4251"/>
    <s v="CA-2014-168130"/>
    <x v="111"/>
    <d v="2014-09-19T00:00:00"/>
    <s v="Same Day"/>
    <x v="740"/>
    <x v="740"/>
    <s v="Corporate"/>
    <s v="United States"/>
    <s v="New York City"/>
    <s v="New York"/>
    <n v="10011"/>
    <s v="East"/>
    <x v="1153"/>
    <s v="Furniture"/>
    <s v="Chairs"/>
    <x v="1141"/>
    <x v="3169"/>
    <n v="7"/>
    <n v="0.1"/>
    <n v="177.42060000000001"/>
  </r>
  <r>
    <n v="4252"/>
    <s v="CA-2015-155068"/>
    <x v="924"/>
    <d v="2015-10-23T00:00:00"/>
    <s v="Same Day"/>
    <x v="267"/>
    <x v="267"/>
    <s v="Consumer"/>
    <s v="United States"/>
    <s v="Lakeland"/>
    <s v="Florida"/>
    <n v="33801"/>
    <s v="South"/>
    <x v="1136"/>
    <s v="Technology"/>
    <s v="Phones"/>
    <x v="1124"/>
    <x v="3170"/>
    <n v="7"/>
    <n v="0.2"/>
    <n v="-13.2867"/>
  </r>
  <r>
    <n v="4253"/>
    <s v="CA-2015-155068"/>
    <x v="924"/>
    <d v="2015-10-23T00:00:00"/>
    <s v="Same Day"/>
    <x v="267"/>
    <x v="267"/>
    <s v="Consumer"/>
    <s v="United States"/>
    <s v="Lakeland"/>
    <s v="Florida"/>
    <n v="33801"/>
    <s v="South"/>
    <x v="158"/>
    <s v="Office Supplies"/>
    <s v="Art"/>
    <x v="159"/>
    <x v="1414"/>
    <n v="2"/>
    <n v="0.2"/>
    <n v="2.2711999999999999"/>
  </r>
  <r>
    <n v="4254"/>
    <s v="CA-2015-155068"/>
    <x v="924"/>
    <d v="2015-10-23T00:00:00"/>
    <s v="Same Day"/>
    <x v="267"/>
    <x v="267"/>
    <s v="Consumer"/>
    <s v="United States"/>
    <s v="Lakeland"/>
    <s v="Florida"/>
    <n v="33801"/>
    <s v="South"/>
    <x v="1179"/>
    <s v="Technology"/>
    <s v="Phones"/>
    <x v="1165"/>
    <x v="3171"/>
    <n v="2"/>
    <n v="0.2"/>
    <n v="1.0346"/>
  </r>
  <r>
    <n v="4255"/>
    <s v="CA-2017-163160"/>
    <x v="119"/>
    <d v="2017-10-16T00:00:00"/>
    <s v="First Class"/>
    <x v="59"/>
    <x v="59"/>
    <s v="Consumer"/>
    <s v="United States"/>
    <s v="Freeport"/>
    <s v="Illinois"/>
    <n v="61032"/>
    <s v="Central"/>
    <x v="813"/>
    <s v="Office Supplies"/>
    <s v="Paper"/>
    <x v="33"/>
    <x v="922"/>
    <n v="3"/>
    <n v="0.2"/>
    <n v="20.5764"/>
  </r>
  <r>
    <n v="4256"/>
    <s v="CA-2017-163160"/>
    <x v="119"/>
    <d v="2017-10-16T00:00:00"/>
    <s v="First Class"/>
    <x v="59"/>
    <x v="59"/>
    <s v="Consumer"/>
    <s v="United States"/>
    <s v="Freeport"/>
    <s v="Illinois"/>
    <n v="61032"/>
    <s v="Central"/>
    <x v="261"/>
    <s v="Office Supplies"/>
    <s v="Binders"/>
    <x v="261"/>
    <x v="3172"/>
    <n v="4"/>
    <n v="0.8"/>
    <n v="-145.17599999999999"/>
  </r>
  <r>
    <n v="4257"/>
    <s v="CA-2017-163160"/>
    <x v="119"/>
    <d v="2017-10-16T00:00:00"/>
    <s v="First Class"/>
    <x v="59"/>
    <x v="59"/>
    <s v="Consumer"/>
    <s v="United States"/>
    <s v="Freeport"/>
    <s v="Illinois"/>
    <n v="61032"/>
    <s v="Central"/>
    <x v="698"/>
    <s v="Furniture"/>
    <s v="Furnishings"/>
    <x v="698"/>
    <x v="3173"/>
    <n v="3"/>
    <n v="0.6"/>
    <n v="-6.8094000000000001"/>
  </r>
  <r>
    <n v="4258"/>
    <s v="CA-2015-101924"/>
    <x v="406"/>
    <d v="2015-09-09T00:00:00"/>
    <s v="Standard Class"/>
    <x v="10"/>
    <x v="10"/>
    <s v="Corporate"/>
    <s v="United States"/>
    <s v="Medford"/>
    <s v="Oregon"/>
    <n v="97504"/>
    <s v="West"/>
    <x v="1526"/>
    <s v="Office Supplies"/>
    <s v="Binders"/>
    <x v="1513"/>
    <x v="3116"/>
    <n v="2"/>
    <n v="0.7"/>
    <n v="-6.8334000000000001"/>
  </r>
  <r>
    <n v="4259"/>
    <s v="CA-2016-124793"/>
    <x v="560"/>
    <d v="2016-03-16T00:00:00"/>
    <s v="First Class"/>
    <x v="152"/>
    <x v="152"/>
    <s v="Corporate"/>
    <s v="United States"/>
    <s v="Seattle"/>
    <s v="Washington"/>
    <n v="98103"/>
    <s v="West"/>
    <x v="812"/>
    <s v="Furniture"/>
    <s v="Chairs"/>
    <x v="809"/>
    <x v="3174"/>
    <n v="2"/>
    <n v="0.2"/>
    <n v="-22.138200000000001"/>
  </r>
  <r>
    <n v="4260"/>
    <s v="CA-2017-118367"/>
    <x v="960"/>
    <d v="2017-11-02T00:00:00"/>
    <s v="Second Class"/>
    <x v="628"/>
    <x v="628"/>
    <s v="Corporate"/>
    <s v="United States"/>
    <s v="New York City"/>
    <s v="New York"/>
    <n v="10035"/>
    <s v="East"/>
    <x v="244"/>
    <s v="Office Supplies"/>
    <s v="Envelopes"/>
    <x v="245"/>
    <x v="3175"/>
    <n v="2"/>
    <n v="0"/>
    <n v="23.99"/>
  </r>
  <r>
    <n v="4261"/>
    <s v="CA-2017-164819"/>
    <x v="453"/>
    <d v="2017-10-19T00:00:00"/>
    <s v="Second Class"/>
    <x v="602"/>
    <x v="602"/>
    <s v="Corporate"/>
    <s v="United States"/>
    <s v="Fairfield"/>
    <s v="Connecticut"/>
    <n v="6824"/>
    <s v="East"/>
    <x v="709"/>
    <s v="Office Supplies"/>
    <s v="Labels"/>
    <x v="708"/>
    <x v="1192"/>
    <n v="5"/>
    <n v="0"/>
    <n v="6.0030000000000001"/>
  </r>
  <r>
    <n v="4262"/>
    <s v="CA-2017-158344"/>
    <x v="783"/>
    <d v="2017-08-11T00:00:00"/>
    <s v="Standard Class"/>
    <x v="693"/>
    <x v="693"/>
    <s v="Consumer"/>
    <s v="United States"/>
    <s v="Moorhead"/>
    <s v="Minnesota"/>
    <n v="56560"/>
    <s v="Central"/>
    <x v="1097"/>
    <s v="Technology"/>
    <s v="Accessories"/>
    <x v="1087"/>
    <x v="1458"/>
    <n v="4"/>
    <n v="0"/>
    <n v="19.8276"/>
  </r>
  <r>
    <n v="4263"/>
    <s v="CA-2017-123351"/>
    <x v="296"/>
    <d v="2017-09-25T00:00:00"/>
    <s v="Standard Class"/>
    <x v="409"/>
    <x v="409"/>
    <s v="Consumer"/>
    <s v="United States"/>
    <s v="Columbus"/>
    <s v="Georgia"/>
    <n v="31907"/>
    <s v="South"/>
    <x v="1429"/>
    <s v="Office Supplies"/>
    <s v="Appliances"/>
    <x v="1417"/>
    <x v="3176"/>
    <n v="1"/>
    <n v="0"/>
    <n v="24.143999999999998"/>
  </r>
  <r>
    <n v="4264"/>
    <s v="CA-2017-110429"/>
    <x v="132"/>
    <d v="2017-11-08T00:00:00"/>
    <s v="Standard Class"/>
    <x v="661"/>
    <x v="661"/>
    <s v="Consumer"/>
    <s v="United States"/>
    <s v="Philadelphia"/>
    <s v="Pennsylvania"/>
    <n v="19143"/>
    <s v="East"/>
    <x v="1645"/>
    <s v="Office Supplies"/>
    <s v="Binders"/>
    <x v="1634"/>
    <x v="3177"/>
    <n v="3"/>
    <n v="0.7"/>
    <n v="-7.782"/>
  </r>
  <r>
    <n v="4265"/>
    <s v="US-2016-131611"/>
    <x v="732"/>
    <d v="2016-11-09T00:00:00"/>
    <s v="Standard Class"/>
    <x v="212"/>
    <x v="212"/>
    <s v="Consumer"/>
    <s v="United States"/>
    <s v="Houston"/>
    <s v="Texas"/>
    <n v="77036"/>
    <s v="Central"/>
    <x v="584"/>
    <s v="Furniture"/>
    <s v="Tables"/>
    <x v="584"/>
    <x v="3178"/>
    <n v="8"/>
    <n v="0.3"/>
    <n v="-160.29519999999999"/>
  </r>
  <r>
    <n v="4266"/>
    <s v="US-2016-131611"/>
    <x v="732"/>
    <d v="2016-11-09T00:00:00"/>
    <s v="Standard Class"/>
    <x v="212"/>
    <x v="212"/>
    <s v="Consumer"/>
    <s v="United States"/>
    <s v="Houston"/>
    <s v="Texas"/>
    <n v="77036"/>
    <s v="Central"/>
    <x v="990"/>
    <s v="Office Supplies"/>
    <s v="Binders"/>
    <x v="305"/>
    <x v="2940"/>
    <n v="3"/>
    <n v="0.8"/>
    <n v="-6.2370000000000001"/>
  </r>
  <r>
    <n v="4267"/>
    <s v="US-2016-131611"/>
    <x v="732"/>
    <d v="2016-11-09T00:00:00"/>
    <s v="Standard Class"/>
    <x v="212"/>
    <x v="212"/>
    <s v="Consumer"/>
    <s v="United States"/>
    <s v="Houston"/>
    <s v="Texas"/>
    <n v="77036"/>
    <s v="Central"/>
    <x v="1333"/>
    <s v="Furniture"/>
    <s v="Bookcases"/>
    <x v="1318"/>
    <x v="1984"/>
    <n v="7"/>
    <n v="0.32"/>
    <n v="-225.0976"/>
  </r>
  <r>
    <n v="4268"/>
    <s v="US-2016-131611"/>
    <x v="732"/>
    <d v="2016-11-09T00:00:00"/>
    <s v="Standard Class"/>
    <x v="212"/>
    <x v="212"/>
    <s v="Consumer"/>
    <s v="United States"/>
    <s v="Houston"/>
    <s v="Texas"/>
    <n v="77036"/>
    <s v="Central"/>
    <x v="542"/>
    <s v="Office Supplies"/>
    <s v="Binders"/>
    <x v="542"/>
    <x v="3179"/>
    <n v="3"/>
    <n v="0.8"/>
    <n v="-20.140799999999999"/>
  </r>
  <r>
    <n v="4269"/>
    <s v="US-2016-131611"/>
    <x v="732"/>
    <d v="2016-11-09T00:00:00"/>
    <s v="Standard Class"/>
    <x v="212"/>
    <x v="212"/>
    <s v="Consumer"/>
    <s v="United States"/>
    <s v="Houston"/>
    <s v="Texas"/>
    <n v="77036"/>
    <s v="Central"/>
    <x v="1482"/>
    <s v="Technology"/>
    <s v="Accessories"/>
    <x v="1469"/>
    <x v="1363"/>
    <n v="5"/>
    <n v="0.2"/>
    <n v="45.139499999999998"/>
  </r>
  <r>
    <n v="4270"/>
    <s v="US-2017-124821"/>
    <x v="643"/>
    <d v="2017-06-29T00:00:00"/>
    <s v="Second Class"/>
    <x v="562"/>
    <x v="562"/>
    <s v="Consumer"/>
    <s v="United States"/>
    <s v="Seattle"/>
    <s v="Washington"/>
    <n v="98115"/>
    <s v="West"/>
    <x v="562"/>
    <s v="Furniture"/>
    <s v="Tables"/>
    <x v="561"/>
    <x v="3180"/>
    <n v="4"/>
    <n v="0"/>
    <n v="148.13800000000001"/>
  </r>
  <r>
    <n v="4271"/>
    <s v="CA-2015-166975"/>
    <x v="650"/>
    <d v="2015-11-30T00:00:00"/>
    <s v="Standard Class"/>
    <x v="741"/>
    <x v="741"/>
    <s v="Corporate"/>
    <s v="United States"/>
    <s v="Jackson"/>
    <s v="Tennessee"/>
    <n v="38301"/>
    <s v="South"/>
    <x v="1640"/>
    <s v="Furniture"/>
    <s v="Furnishings"/>
    <x v="1630"/>
    <x v="3181"/>
    <n v="11"/>
    <n v="0.2"/>
    <n v="190.4298"/>
  </r>
  <r>
    <n v="4272"/>
    <s v="CA-2016-123806"/>
    <x v="390"/>
    <d v="2016-11-27T00:00:00"/>
    <s v="Second Class"/>
    <x v="156"/>
    <x v="156"/>
    <s v="Corporate"/>
    <s v="United States"/>
    <s v="Baltimore"/>
    <s v="Maryland"/>
    <n v="21215"/>
    <s v="East"/>
    <x v="689"/>
    <s v="Furniture"/>
    <s v="Furnishings"/>
    <x v="689"/>
    <x v="3182"/>
    <n v="4"/>
    <n v="0"/>
    <n v="85.181600000000003"/>
  </r>
  <r>
    <n v="4273"/>
    <s v="US-2017-158505"/>
    <x v="246"/>
    <d v="2017-07-21T00:00:00"/>
    <s v="Same Day"/>
    <x v="227"/>
    <x v="227"/>
    <s v="Consumer"/>
    <s v="United States"/>
    <s v="Murray"/>
    <s v="Utah"/>
    <n v="84107"/>
    <s v="West"/>
    <x v="1557"/>
    <s v="Technology"/>
    <s v="Phones"/>
    <x v="1546"/>
    <x v="329"/>
    <n v="9"/>
    <n v="0.2"/>
    <n v="6.2937000000000003"/>
  </r>
  <r>
    <n v="4274"/>
    <s v="US-2017-158505"/>
    <x v="246"/>
    <d v="2017-07-21T00:00:00"/>
    <s v="Same Day"/>
    <x v="227"/>
    <x v="227"/>
    <s v="Consumer"/>
    <s v="United States"/>
    <s v="Murray"/>
    <s v="Utah"/>
    <n v="84107"/>
    <s v="West"/>
    <x v="1062"/>
    <s v="Office Supplies"/>
    <s v="Art"/>
    <x v="1051"/>
    <x v="2416"/>
    <n v="1"/>
    <n v="0"/>
    <n v="7.5370999999999997"/>
  </r>
  <r>
    <n v="4275"/>
    <s v="CA-2015-142692"/>
    <x v="924"/>
    <d v="2015-10-28T00:00:00"/>
    <s v="Standard Class"/>
    <x v="122"/>
    <x v="122"/>
    <s v="Corporate"/>
    <s v="United States"/>
    <s v="Seattle"/>
    <s v="Washington"/>
    <n v="98105"/>
    <s v="West"/>
    <x v="307"/>
    <s v="Office Supplies"/>
    <s v="Binders"/>
    <x v="307"/>
    <x v="3183"/>
    <n v="1"/>
    <n v="0.2"/>
    <n v="1.1225000000000001"/>
  </r>
  <r>
    <n v="4276"/>
    <s v="CA-2015-123456"/>
    <x v="584"/>
    <d v="2015-07-13T00:00:00"/>
    <s v="Standard Class"/>
    <x v="634"/>
    <x v="634"/>
    <s v="Corporate"/>
    <s v="United States"/>
    <s v="Dallas"/>
    <s v="Texas"/>
    <n v="75220"/>
    <s v="Central"/>
    <x v="166"/>
    <s v="Office Supplies"/>
    <s v="Appliances"/>
    <x v="167"/>
    <x v="3184"/>
    <n v="2"/>
    <n v="0.8"/>
    <n v="-121.58"/>
  </r>
  <r>
    <n v="4277"/>
    <s v="CA-2017-151358"/>
    <x v="238"/>
    <d v="2017-08-22T00:00:00"/>
    <s v="Standard Class"/>
    <x v="376"/>
    <x v="376"/>
    <s v="Home Office"/>
    <s v="United States"/>
    <s v="Seattle"/>
    <s v="Washington"/>
    <n v="98105"/>
    <s v="West"/>
    <x v="765"/>
    <s v="Office Supplies"/>
    <s v="Storage"/>
    <x v="764"/>
    <x v="2105"/>
    <n v="2"/>
    <n v="0"/>
    <n v="61.389000000000003"/>
  </r>
  <r>
    <n v="4278"/>
    <s v="US-2016-107440"/>
    <x v="947"/>
    <d v="2016-04-20T00:00:00"/>
    <s v="Standard Class"/>
    <x v="740"/>
    <x v="740"/>
    <s v="Corporate"/>
    <s v="United States"/>
    <s v="Lakewood"/>
    <s v="New Jersey"/>
    <n v="8701"/>
    <s v="East"/>
    <x v="1646"/>
    <s v="Technology"/>
    <s v="Machines"/>
    <x v="1635"/>
    <x v="3185"/>
    <n v="7"/>
    <n v="0"/>
    <n v="2365.9818"/>
  </r>
  <r>
    <n v="4279"/>
    <s v="US-2016-107440"/>
    <x v="947"/>
    <d v="2016-04-20T00:00:00"/>
    <s v="Standard Class"/>
    <x v="740"/>
    <x v="740"/>
    <s v="Corporate"/>
    <s v="United States"/>
    <s v="Lakewood"/>
    <s v="New Jersey"/>
    <n v="8701"/>
    <s v="East"/>
    <x v="1467"/>
    <s v="Furniture"/>
    <s v="Furnishings"/>
    <x v="1454"/>
    <x v="739"/>
    <n v="2"/>
    <n v="0"/>
    <n v="3.2867999999999999"/>
  </r>
  <r>
    <n v="4280"/>
    <s v="US-2016-107440"/>
    <x v="947"/>
    <d v="2016-04-20T00:00:00"/>
    <s v="Standard Class"/>
    <x v="740"/>
    <x v="740"/>
    <s v="Corporate"/>
    <s v="United States"/>
    <s v="Lakewood"/>
    <s v="New Jersey"/>
    <n v="8701"/>
    <s v="East"/>
    <x v="881"/>
    <s v="Office Supplies"/>
    <s v="Binders"/>
    <x v="875"/>
    <x v="3186"/>
    <n v="5"/>
    <n v="0"/>
    <n v="11.891"/>
  </r>
  <r>
    <n v="4281"/>
    <s v="CA-2014-166989"/>
    <x v="687"/>
    <d v="2014-11-18T00:00:00"/>
    <s v="Standard Class"/>
    <x v="84"/>
    <x v="84"/>
    <s v="Home Office"/>
    <s v="United States"/>
    <s v="New York City"/>
    <s v="New York"/>
    <n v="10011"/>
    <s v="East"/>
    <x v="252"/>
    <s v="Office Supplies"/>
    <s v="Paper"/>
    <x v="253"/>
    <x v="710"/>
    <n v="2"/>
    <n v="0"/>
    <n v="5.2256"/>
  </r>
  <r>
    <n v="4282"/>
    <s v="CA-2014-166989"/>
    <x v="687"/>
    <d v="2014-11-18T00:00:00"/>
    <s v="Standard Class"/>
    <x v="84"/>
    <x v="84"/>
    <s v="Home Office"/>
    <s v="United States"/>
    <s v="New York City"/>
    <s v="New York"/>
    <n v="10011"/>
    <s v="East"/>
    <x v="1464"/>
    <s v="Furniture"/>
    <s v="Chairs"/>
    <x v="1450"/>
    <x v="3187"/>
    <n v="2"/>
    <n v="0.1"/>
    <n v="14.622400000000001"/>
  </r>
  <r>
    <n v="4283"/>
    <s v="CA-2014-103100"/>
    <x v="414"/>
    <d v="2014-12-23T00:00:00"/>
    <s v="First Class"/>
    <x v="455"/>
    <x v="455"/>
    <s v="Consumer"/>
    <s v="United States"/>
    <s v="Indianapolis"/>
    <s v="Indiana"/>
    <n v="46203"/>
    <s v="Central"/>
    <x v="1647"/>
    <s v="Office Supplies"/>
    <s v="Labels"/>
    <x v="1636"/>
    <x v="1163"/>
    <n v="1"/>
    <n v="0"/>
    <n v="1.7343"/>
  </r>
  <r>
    <n v="4284"/>
    <s v="CA-2014-103100"/>
    <x v="414"/>
    <d v="2014-12-23T00:00:00"/>
    <s v="First Class"/>
    <x v="455"/>
    <x v="455"/>
    <s v="Consumer"/>
    <s v="United States"/>
    <s v="Indianapolis"/>
    <s v="Indiana"/>
    <n v="46203"/>
    <s v="Central"/>
    <x v="1498"/>
    <s v="Office Supplies"/>
    <s v="Binders"/>
    <x v="1486"/>
    <x v="3188"/>
    <n v="3"/>
    <n v="0"/>
    <n v="496.78649999999999"/>
  </r>
  <r>
    <n v="4285"/>
    <s v="CA-2015-105690"/>
    <x v="82"/>
    <d v="2015-11-26T00:00:00"/>
    <s v="Second Class"/>
    <x v="662"/>
    <x v="662"/>
    <s v="Corporate"/>
    <s v="United States"/>
    <s v="Port Arthur"/>
    <s v="Texas"/>
    <n v="77642"/>
    <s v="Central"/>
    <x v="1103"/>
    <s v="Furniture"/>
    <s v="Bookcases"/>
    <x v="1092"/>
    <x v="3189"/>
    <n v="2"/>
    <n v="0.32"/>
    <n v="-76.011600000000001"/>
  </r>
  <r>
    <n v="4286"/>
    <s v="CA-2015-105690"/>
    <x v="82"/>
    <d v="2015-11-26T00:00:00"/>
    <s v="Second Class"/>
    <x v="662"/>
    <x v="662"/>
    <s v="Corporate"/>
    <s v="United States"/>
    <s v="Port Arthur"/>
    <s v="Texas"/>
    <n v="77642"/>
    <s v="Central"/>
    <x v="2"/>
    <s v="Office Supplies"/>
    <s v="Labels"/>
    <x v="2"/>
    <x v="3190"/>
    <n v="2"/>
    <n v="0.2"/>
    <n v="3.9474"/>
  </r>
  <r>
    <n v="4287"/>
    <s v="CA-2015-105690"/>
    <x v="82"/>
    <d v="2015-11-26T00:00:00"/>
    <s v="Second Class"/>
    <x v="662"/>
    <x v="662"/>
    <s v="Corporate"/>
    <s v="United States"/>
    <s v="Port Arthur"/>
    <s v="Texas"/>
    <n v="77642"/>
    <s v="Central"/>
    <x v="1572"/>
    <s v="Technology"/>
    <s v="Copiers"/>
    <x v="1563"/>
    <x v="2838"/>
    <n v="1"/>
    <n v="0.2"/>
    <n v="164.99700000000001"/>
  </r>
  <r>
    <n v="4288"/>
    <s v="CA-2017-127516"/>
    <x v="116"/>
    <d v="2018-01-03T00:00:00"/>
    <s v="Standard Class"/>
    <x v="382"/>
    <x v="382"/>
    <s v="Home Office"/>
    <s v="United States"/>
    <s v="Nashville"/>
    <s v="Tennessee"/>
    <n v="37211"/>
    <s v="South"/>
    <x v="459"/>
    <s v="Office Supplies"/>
    <s v="Storage"/>
    <x v="460"/>
    <x v="1445"/>
    <n v="1"/>
    <n v="0.2"/>
    <n v="-12.956799999999999"/>
  </r>
  <r>
    <n v="4289"/>
    <s v="US-2015-117184"/>
    <x v="961"/>
    <d v="2015-05-21T00:00:00"/>
    <s v="Standard Class"/>
    <x v="21"/>
    <x v="21"/>
    <s v="Corporate"/>
    <s v="United States"/>
    <s v="Houston"/>
    <s v="Texas"/>
    <n v="77095"/>
    <s v="Central"/>
    <x v="1197"/>
    <s v="Office Supplies"/>
    <s v="Binders"/>
    <x v="1182"/>
    <x v="1781"/>
    <n v="5"/>
    <n v="0.8"/>
    <n v="-49.92"/>
  </r>
  <r>
    <n v="4290"/>
    <s v="US-2015-117184"/>
    <x v="961"/>
    <d v="2015-05-21T00:00:00"/>
    <s v="Standard Class"/>
    <x v="21"/>
    <x v="21"/>
    <s v="Corporate"/>
    <s v="United States"/>
    <s v="Houston"/>
    <s v="Texas"/>
    <n v="77095"/>
    <s v="Central"/>
    <x v="707"/>
    <s v="Office Supplies"/>
    <s v="Paper"/>
    <x v="706"/>
    <x v="3191"/>
    <n v="3"/>
    <n v="0.2"/>
    <n v="4.9307999999999996"/>
  </r>
  <r>
    <n v="4291"/>
    <s v="CA-2017-102407"/>
    <x v="34"/>
    <d v="2017-12-13T00:00:00"/>
    <s v="Second Class"/>
    <x v="401"/>
    <x v="401"/>
    <s v="Home Office"/>
    <s v="United States"/>
    <s v="Los Angeles"/>
    <s v="California"/>
    <n v="90004"/>
    <s v="West"/>
    <x v="311"/>
    <s v="Office Supplies"/>
    <s v="Art"/>
    <x v="311"/>
    <x v="946"/>
    <n v="2"/>
    <n v="0"/>
    <n v="2.79"/>
  </r>
  <r>
    <n v="4292"/>
    <s v="CA-2017-102407"/>
    <x v="34"/>
    <d v="2017-12-13T00:00:00"/>
    <s v="Second Class"/>
    <x v="401"/>
    <x v="401"/>
    <s v="Home Office"/>
    <s v="United States"/>
    <s v="Los Angeles"/>
    <s v="California"/>
    <n v="90004"/>
    <s v="West"/>
    <x v="209"/>
    <s v="Furniture"/>
    <s v="Tables"/>
    <x v="210"/>
    <x v="3192"/>
    <n v="9"/>
    <n v="0.2"/>
    <n v="22.408200000000001"/>
  </r>
  <r>
    <n v="4293"/>
    <s v="CA-2017-102407"/>
    <x v="34"/>
    <d v="2017-12-13T00:00:00"/>
    <s v="Second Class"/>
    <x v="401"/>
    <x v="401"/>
    <s v="Home Office"/>
    <s v="United States"/>
    <s v="Los Angeles"/>
    <s v="California"/>
    <n v="90004"/>
    <s v="West"/>
    <x v="1141"/>
    <s v="Office Supplies"/>
    <s v="Appliances"/>
    <x v="1129"/>
    <x v="3193"/>
    <n v="1"/>
    <n v="0"/>
    <n v="68.040000000000006"/>
  </r>
  <r>
    <n v="4294"/>
    <s v="CA-2017-130967"/>
    <x v="434"/>
    <d v="2017-03-16T00:00:00"/>
    <s v="Standard Class"/>
    <x v="12"/>
    <x v="12"/>
    <s v="Consumer"/>
    <s v="United States"/>
    <s v="Philadelphia"/>
    <s v="Pennsylvania"/>
    <n v="19140"/>
    <s v="East"/>
    <x v="173"/>
    <s v="Technology"/>
    <s v="Phones"/>
    <x v="174"/>
    <x v="3194"/>
    <n v="3"/>
    <n v="0.4"/>
    <n v="-10.7964"/>
  </r>
  <r>
    <n v="4295"/>
    <s v="CA-2017-101581"/>
    <x v="760"/>
    <d v="2017-10-27T00:00:00"/>
    <s v="Standard Class"/>
    <x v="694"/>
    <x v="694"/>
    <s v="Corporate"/>
    <s v="United States"/>
    <s v="Redmond"/>
    <s v="Oregon"/>
    <n v="97756"/>
    <s v="West"/>
    <x v="223"/>
    <s v="Furniture"/>
    <s v="Tables"/>
    <x v="224"/>
    <x v="237"/>
    <n v="5"/>
    <n v="0.5"/>
    <n v="-120.51300000000001"/>
  </r>
  <r>
    <n v="4296"/>
    <s v="CA-2017-169124"/>
    <x v="445"/>
    <d v="2017-07-10T00:00:00"/>
    <s v="Standard Class"/>
    <x v="93"/>
    <x v="93"/>
    <s v="Consumer"/>
    <s v="United States"/>
    <s v="Citrus Heights"/>
    <s v="California"/>
    <n v="95610"/>
    <s v="West"/>
    <x v="1618"/>
    <s v="Furniture"/>
    <s v="Furnishings"/>
    <x v="1609"/>
    <x v="3195"/>
    <n v="3"/>
    <n v="0"/>
    <n v="54.343800000000002"/>
  </r>
  <r>
    <n v="4297"/>
    <s v="CA-2017-117261"/>
    <x v="507"/>
    <d v="2017-09-10T00:00:00"/>
    <s v="Standard Class"/>
    <x v="260"/>
    <x v="260"/>
    <s v="Corporate"/>
    <s v="United States"/>
    <s v="Los Angeles"/>
    <s v="California"/>
    <n v="90032"/>
    <s v="West"/>
    <x v="1033"/>
    <s v="Office Supplies"/>
    <s v="Storage"/>
    <x v="1024"/>
    <x v="3196"/>
    <n v="4"/>
    <n v="0"/>
    <n v="0.54320000000000002"/>
  </r>
  <r>
    <n v="4298"/>
    <s v="CA-2017-129021"/>
    <x v="962"/>
    <d v="2017-08-26T00:00:00"/>
    <s v="Second Class"/>
    <x v="138"/>
    <x v="138"/>
    <s v="Consumer"/>
    <s v="United States"/>
    <s v="Tallahassee"/>
    <s v="Florida"/>
    <n v="32303"/>
    <s v="South"/>
    <x v="1461"/>
    <s v="Technology"/>
    <s v="Phones"/>
    <x v="1447"/>
    <x v="3197"/>
    <n v="13"/>
    <n v="0.2"/>
    <n v="327.59219999999999"/>
  </r>
  <r>
    <n v="4299"/>
    <s v="CA-2017-129021"/>
    <x v="962"/>
    <d v="2017-08-26T00:00:00"/>
    <s v="Second Class"/>
    <x v="138"/>
    <x v="138"/>
    <s v="Consumer"/>
    <s v="United States"/>
    <s v="Tallahassee"/>
    <s v="Florida"/>
    <n v="32303"/>
    <s v="South"/>
    <x v="1174"/>
    <s v="Office Supplies"/>
    <s v="Paper"/>
    <x v="1160"/>
    <x v="1967"/>
    <n v="2"/>
    <n v="0.2"/>
    <n v="15.49"/>
  </r>
  <r>
    <n v="4300"/>
    <s v="CA-2017-129021"/>
    <x v="962"/>
    <d v="2017-08-26T00:00:00"/>
    <s v="Second Class"/>
    <x v="138"/>
    <x v="138"/>
    <s v="Consumer"/>
    <s v="United States"/>
    <s v="Tallahassee"/>
    <s v="Florida"/>
    <n v="32303"/>
    <s v="South"/>
    <x v="731"/>
    <s v="Office Supplies"/>
    <s v="Appliances"/>
    <x v="730"/>
    <x v="3198"/>
    <n v="6"/>
    <n v="0.2"/>
    <n v="12.103199999999999"/>
  </r>
  <r>
    <n v="4301"/>
    <s v="CA-2017-129021"/>
    <x v="962"/>
    <d v="2017-08-26T00:00:00"/>
    <s v="Second Class"/>
    <x v="138"/>
    <x v="138"/>
    <s v="Consumer"/>
    <s v="United States"/>
    <s v="Tallahassee"/>
    <s v="Florida"/>
    <n v="32303"/>
    <s v="South"/>
    <x v="852"/>
    <s v="Furniture"/>
    <s v="Furnishings"/>
    <x v="845"/>
    <x v="3199"/>
    <n v="2"/>
    <n v="0.2"/>
    <n v="0.41760000000000003"/>
  </r>
  <r>
    <n v="4302"/>
    <s v="CA-2017-129021"/>
    <x v="962"/>
    <d v="2017-08-26T00:00:00"/>
    <s v="Second Class"/>
    <x v="138"/>
    <x v="138"/>
    <s v="Consumer"/>
    <s v="United States"/>
    <s v="Tallahassee"/>
    <s v="Florida"/>
    <n v="32303"/>
    <s v="South"/>
    <x v="834"/>
    <s v="Office Supplies"/>
    <s v="Paper"/>
    <x v="829"/>
    <x v="521"/>
    <n v="5"/>
    <n v="0.2"/>
    <n v="2.9430000000000001"/>
  </r>
  <r>
    <n v="4303"/>
    <s v="CA-2014-123253"/>
    <x v="963"/>
    <d v="2014-08-25T00:00:00"/>
    <s v="Second Class"/>
    <x v="368"/>
    <x v="368"/>
    <s v="Home Office"/>
    <s v="United States"/>
    <s v="Lakewood"/>
    <s v="Ohio"/>
    <n v="44107"/>
    <s v="East"/>
    <x v="282"/>
    <s v="Office Supplies"/>
    <s v="Art"/>
    <x v="282"/>
    <x v="2893"/>
    <n v="1"/>
    <n v="0.2"/>
    <n v="1.0268999999999999"/>
  </r>
  <r>
    <n v="4304"/>
    <s v="CA-2016-121601"/>
    <x v="964"/>
    <d v="2016-10-04T00:00:00"/>
    <s v="Same Day"/>
    <x v="373"/>
    <x v="373"/>
    <s v="Consumer"/>
    <s v="United States"/>
    <s v="The Colony"/>
    <s v="Texas"/>
    <n v="75056"/>
    <s v="Central"/>
    <x v="761"/>
    <s v="Office Supplies"/>
    <s v="Envelopes"/>
    <x v="760"/>
    <x v="3200"/>
    <n v="7"/>
    <n v="0.2"/>
    <n v="19.4194"/>
  </r>
  <r>
    <n v="4305"/>
    <s v="CA-2014-162278"/>
    <x v="965"/>
    <d v="2014-10-30T00:00:00"/>
    <s v="Second Class"/>
    <x v="738"/>
    <x v="738"/>
    <s v="Consumer"/>
    <s v="United States"/>
    <s v="Seattle"/>
    <s v="Washington"/>
    <n v="98105"/>
    <s v="West"/>
    <x v="468"/>
    <s v="Furniture"/>
    <s v="Furnishings"/>
    <x v="469"/>
    <x v="3201"/>
    <n v="4"/>
    <n v="0"/>
    <n v="3.1960000000000002"/>
  </r>
  <r>
    <n v="4306"/>
    <s v="CA-2014-162278"/>
    <x v="965"/>
    <d v="2014-10-30T00:00:00"/>
    <s v="Second Class"/>
    <x v="738"/>
    <x v="738"/>
    <s v="Consumer"/>
    <s v="United States"/>
    <s v="Seattle"/>
    <s v="Washington"/>
    <n v="98105"/>
    <s v="West"/>
    <x v="1485"/>
    <s v="Technology"/>
    <s v="Phones"/>
    <x v="1472"/>
    <x v="3202"/>
    <n v="5"/>
    <n v="0.2"/>
    <n v="38.396000000000001"/>
  </r>
  <r>
    <n v="4307"/>
    <s v="CA-2016-161095"/>
    <x v="931"/>
    <d v="2016-06-28T00:00:00"/>
    <s v="Same Day"/>
    <x v="294"/>
    <x v="294"/>
    <s v="Corporate"/>
    <s v="United States"/>
    <s v="Los Angeles"/>
    <s v="California"/>
    <n v="90032"/>
    <s v="West"/>
    <x v="507"/>
    <s v="Office Supplies"/>
    <s v="Binders"/>
    <x v="507"/>
    <x v="3203"/>
    <n v="3"/>
    <n v="0.2"/>
    <n v="2.8100999999999998"/>
  </r>
  <r>
    <n v="4308"/>
    <s v="CA-2016-161095"/>
    <x v="931"/>
    <d v="2016-06-28T00:00:00"/>
    <s v="Same Day"/>
    <x v="294"/>
    <x v="294"/>
    <s v="Corporate"/>
    <s v="United States"/>
    <s v="Los Angeles"/>
    <s v="California"/>
    <n v="90032"/>
    <s v="West"/>
    <x v="301"/>
    <s v="Office Supplies"/>
    <s v="Binders"/>
    <x v="301"/>
    <x v="2939"/>
    <n v="2"/>
    <n v="0.2"/>
    <n v="11.748799999999999"/>
  </r>
  <r>
    <n v="4309"/>
    <s v="CA-2014-125829"/>
    <x v="130"/>
    <d v="2014-11-11T00:00:00"/>
    <s v="Standard Class"/>
    <x v="576"/>
    <x v="576"/>
    <s v="Consumer"/>
    <s v="United States"/>
    <s v="Los Angeles"/>
    <s v="California"/>
    <n v="90045"/>
    <s v="West"/>
    <x v="1270"/>
    <s v="Technology"/>
    <s v="Phones"/>
    <x v="1255"/>
    <x v="3204"/>
    <n v="7"/>
    <n v="0.2"/>
    <n v="66.634399999999999"/>
  </r>
  <r>
    <n v="4310"/>
    <s v="CA-2014-125829"/>
    <x v="130"/>
    <d v="2014-11-11T00:00:00"/>
    <s v="Standard Class"/>
    <x v="576"/>
    <x v="576"/>
    <s v="Consumer"/>
    <s v="United States"/>
    <s v="Los Angeles"/>
    <s v="California"/>
    <n v="90045"/>
    <s v="West"/>
    <x v="363"/>
    <s v="Furniture"/>
    <s v="Tables"/>
    <x v="363"/>
    <x v="3205"/>
    <n v="4"/>
    <n v="0.2"/>
    <n v="-64.544399999999996"/>
  </r>
  <r>
    <n v="4311"/>
    <s v="CA-2014-125829"/>
    <x v="130"/>
    <d v="2014-11-11T00:00:00"/>
    <s v="Standard Class"/>
    <x v="576"/>
    <x v="576"/>
    <s v="Consumer"/>
    <s v="United States"/>
    <s v="Los Angeles"/>
    <s v="California"/>
    <n v="90045"/>
    <s v="West"/>
    <x v="624"/>
    <s v="Office Supplies"/>
    <s v="Binders"/>
    <x v="624"/>
    <x v="1441"/>
    <n v="3"/>
    <n v="0.2"/>
    <n v="8.2260000000000009"/>
  </r>
  <r>
    <n v="4312"/>
    <s v="CA-2014-125829"/>
    <x v="130"/>
    <d v="2014-11-11T00:00:00"/>
    <s v="Standard Class"/>
    <x v="576"/>
    <x v="576"/>
    <s v="Consumer"/>
    <s v="United States"/>
    <s v="Los Angeles"/>
    <s v="California"/>
    <n v="90045"/>
    <s v="West"/>
    <x v="1396"/>
    <s v="Office Supplies"/>
    <s v="Paper"/>
    <x v="1383"/>
    <x v="537"/>
    <n v="3"/>
    <n v="0"/>
    <n v="9.3312000000000008"/>
  </r>
  <r>
    <n v="4313"/>
    <s v="CA-2014-125829"/>
    <x v="130"/>
    <d v="2014-11-11T00:00:00"/>
    <s v="Standard Class"/>
    <x v="576"/>
    <x v="576"/>
    <s v="Consumer"/>
    <s v="United States"/>
    <s v="Los Angeles"/>
    <s v="California"/>
    <n v="90045"/>
    <s v="West"/>
    <x v="1648"/>
    <s v="Technology"/>
    <s v="Machines"/>
    <x v="1637"/>
    <x v="3206"/>
    <n v="4"/>
    <n v="0.2"/>
    <n v="139.99"/>
  </r>
  <r>
    <n v="4314"/>
    <s v="CA-2014-123127"/>
    <x v="78"/>
    <d v="2014-09-12T00:00:00"/>
    <s v="Standard Class"/>
    <x v="407"/>
    <x v="407"/>
    <s v="Corporate"/>
    <s v="United States"/>
    <s v="Long Beach"/>
    <s v="New York"/>
    <n v="11561"/>
    <s v="East"/>
    <x v="1612"/>
    <s v="Office Supplies"/>
    <s v="Appliances"/>
    <x v="1603"/>
    <x v="3207"/>
    <n v="2"/>
    <n v="0"/>
    <n v="4.1950000000000003"/>
  </r>
  <r>
    <n v="4315"/>
    <s v="CA-2015-115945"/>
    <x v="608"/>
    <d v="2015-07-01T00:00:00"/>
    <s v="Standard Class"/>
    <x v="269"/>
    <x v="269"/>
    <s v="Consumer"/>
    <s v="United States"/>
    <s v="Los Angeles"/>
    <s v="California"/>
    <n v="90045"/>
    <s v="West"/>
    <x v="1554"/>
    <s v="Office Supplies"/>
    <s v="Art"/>
    <x v="772"/>
    <x v="3208"/>
    <n v="2"/>
    <n v="0"/>
    <n v="5.24"/>
  </r>
  <r>
    <n v="4316"/>
    <s v="CA-2015-115945"/>
    <x v="608"/>
    <d v="2015-07-01T00:00:00"/>
    <s v="Standard Class"/>
    <x v="269"/>
    <x v="269"/>
    <s v="Consumer"/>
    <s v="United States"/>
    <s v="Los Angeles"/>
    <s v="California"/>
    <n v="90045"/>
    <s v="West"/>
    <x v="805"/>
    <s v="Office Supplies"/>
    <s v="Binders"/>
    <x v="803"/>
    <x v="1279"/>
    <n v="3"/>
    <n v="0.2"/>
    <n v="27.734999999999999"/>
  </r>
  <r>
    <n v="4317"/>
    <s v="CA-2015-115945"/>
    <x v="608"/>
    <d v="2015-07-01T00:00:00"/>
    <s v="Standard Class"/>
    <x v="269"/>
    <x v="269"/>
    <s v="Consumer"/>
    <s v="United States"/>
    <s v="Los Angeles"/>
    <s v="California"/>
    <n v="90045"/>
    <s v="West"/>
    <x v="537"/>
    <s v="Office Supplies"/>
    <s v="Storage"/>
    <x v="537"/>
    <x v="3209"/>
    <n v="3"/>
    <n v="0"/>
    <n v="9.1268999999999991"/>
  </r>
  <r>
    <n v="4318"/>
    <s v="CA-2015-136735"/>
    <x v="353"/>
    <d v="2015-08-02T00:00:00"/>
    <s v="Standard Class"/>
    <x v="66"/>
    <x v="66"/>
    <s v="Consumer"/>
    <s v="United States"/>
    <s v="San Francisco"/>
    <s v="California"/>
    <n v="94110"/>
    <s v="West"/>
    <x v="556"/>
    <s v="Office Supplies"/>
    <s v="Envelopes"/>
    <x v="555"/>
    <x v="3210"/>
    <n v="2"/>
    <n v="0"/>
    <n v="78.894199999999998"/>
  </r>
  <r>
    <n v="4319"/>
    <s v="US-2017-136189"/>
    <x v="226"/>
    <d v="2017-12-11T00:00:00"/>
    <s v="Standard Class"/>
    <x v="290"/>
    <x v="290"/>
    <s v="Consumer"/>
    <s v="United States"/>
    <s v="Richmond"/>
    <s v="Virginia"/>
    <n v="23223"/>
    <s v="South"/>
    <x v="1649"/>
    <s v="Furniture"/>
    <s v="Furnishings"/>
    <x v="1638"/>
    <x v="3211"/>
    <n v="6"/>
    <n v="0"/>
    <n v="25.537800000000001"/>
  </r>
  <r>
    <n v="4320"/>
    <s v="CA-2014-152345"/>
    <x v="282"/>
    <d v="2015-01-03T00:00:00"/>
    <s v="Second Class"/>
    <x v="461"/>
    <x v="461"/>
    <s v="Consumer"/>
    <s v="United States"/>
    <s v="Albuquerque"/>
    <s v="New Mexico"/>
    <n v="87105"/>
    <s v="West"/>
    <x v="1136"/>
    <s v="Technology"/>
    <s v="Phones"/>
    <x v="1124"/>
    <x v="112"/>
    <n v="3"/>
    <n v="0.2"/>
    <n v="-5.6943000000000001"/>
  </r>
  <r>
    <n v="4321"/>
    <s v="CA-2014-152345"/>
    <x v="282"/>
    <d v="2015-01-03T00:00:00"/>
    <s v="Second Class"/>
    <x v="461"/>
    <x v="461"/>
    <s v="Consumer"/>
    <s v="United States"/>
    <s v="Albuquerque"/>
    <s v="New Mexico"/>
    <n v="87105"/>
    <s v="West"/>
    <x v="1291"/>
    <s v="Office Supplies"/>
    <s v="Storage"/>
    <x v="1277"/>
    <x v="3212"/>
    <n v="1"/>
    <n v="0"/>
    <n v="7.9896000000000003"/>
  </r>
  <r>
    <n v="4322"/>
    <s v="US-2015-147662"/>
    <x v="966"/>
    <d v="2015-02-19T00:00:00"/>
    <s v="Standard Class"/>
    <x v="41"/>
    <x v="41"/>
    <s v="Consumer"/>
    <s v="United States"/>
    <s v="Akron"/>
    <s v="Ohio"/>
    <n v="44312"/>
    <s v="East"/>
    <x v="444"/>
    <s v="Office Supplies"/>
    <s v="Binders"/>
    <x v="444"/>
    <x v="475"/>
    <n v="2"/>
    <n v="0.7"/>
    <n v="-11.961600000000001"/>
  </r>
  <r>
    <n v="4323"/>
    <s v="US-2015-147662"/>
    <x v="966"/>
    <d v="2015-02-19T00:00:00"/>
    <s v="Standard Class"/>
    <x v="41"/>
    <x v="41"/>
    <s v="Consumer"/>
    <s v="United States"/>
    <s v="Akron"/>
    <s v="Ohio"/>
    <n v="44312"/>
    <s v="East"/>
    <x v="1400"/>
    <s v="Technology"/>
    <s v="Phones"/>
    <x v="1387"/>
    <x v="3213"/>
    <n v="3"/>
    <n v="0.4"/>
    <n v="-80.995500000000007"/>
  </r>
  <r>
    <n v="4324"/>
    <s v="US-2015-147662"/>
    <x v="966"/>
    <d v="2015-02-19T00:00:00"/>
    <s v="Standard Class"/>
    <x v="41"/>
    <x v="41"/>
    <s v="Consumer"/>
    <s v="United States"/>
    <s v="Akron"/>
    <s v="Ohio"/>
    <n v="44312"/>
    <s v="East"/>
    <x v="315"/>
    <s v="Office Supplies"/>
    <s v="Binders"/>
    <x v="315"/>
    <x v="2594"/>
    <n v="2"/>
    <n v="0.7"/>
    <n v="-1.6763999999999999"/>
  </r>
  <r>
    <n v="4325"/>
    <s v="US-2015-147662"/>
    <x v="966"/>
    <d v="2015-02-19T00:00:00"/>
    <s v="Standard Class"/>
    <x v="41"/>
    <x v="41"/>
    <s v="Consumer"/>
    <s v="United States"/>
    <s v="Akron"/>
    <s v="Ohio"/>
    <n v="44312"/>
    <s v="East"/>
    <x v="879"/>
    <s v="Office Supplies"/>
    <s v="Art"/>
    <x v="873"/>
    <x v="642"/>
    <n v="3"/>
    <n v="0.2"/>
    <n v="0.89700000000000002"/>
  </r>
  <r>
    <n v="4326"/>
    <s v="US-2015-147662"/>
    <x v="966"/>
    <d v="2015-02-19T00:00:00"/>
    <s v="Standard Class"/>
    <x v="41"/>
    <x v="41"/>
    <s v="Consumer"/>
    <s v="United States"/>
    <s v="Akron"/>
    <s v="Ohio"/>
    <n v="44312"/>
    <s v="East"/>
    <x v="1048"/>
    <s v="Technology"/>
    <s v="Accessories"/>
    <x v="1037"/>
    <x v="973"/>
    <n v="3"/>
    <n v="0.2"/>
    <n v="0.89970000000000006"/>
  </r>
  <r>
    <n v="4327"/>
    <s v="CA-2016-153346"/>
    <x v="967"/>
    <d v="2016-01-27T00:00:00"/>
    <s v="First Class"/>
    <x v="422"/>
    <x v="422"/>
    <s v="Corporate"/>
    <s v="United States"/>
    <s v="Plainfield"/>
    <s v="New Jersey"/>
    <n v="7060"/>
    <s v="East"/>
    <x v="1320"/>
    <s v="Office Supplies"/>
    <s v="Art"/>
    <x v="1306"/>
    <x v="3214"/>
    <n v="3"/>
    <n v="0"/>
    <n v="2.3025000000000002"/>
  </r>
  <r>
    <n v="4328"/>
    <s v="CA-2016-153346"/>
    <x v="967"/>
    <d v="2016-01-27T00:00:00"/>
    <s v="First Class"/>
    <x v="422"/>
    <x v="422"/>
    <s v="Corporate"/>
    <s v="United States"/>
    <s v="Plainfield"/>
    <s v="New Jersey"/>
    <n v="7060"/>
    <s v="East"/>
    <x v="1552"/>
    <s v="Office Supplies"/>
    <s v="Paper"/>
    <x v="1540"/>
    <x v="3215"/>
    <n v="5"/>
    <n v="0"/>
    <n v="8.2799999999999994"/>
  </r>
  <r>
    <n v="4329"/>
    <s v="CA-2017-118360"/>
    <x v="719"/>
    <d v="2017-04-07T00:00:00"/>
    <s v="Standard Class"/>
    <x v="547"/>
    <x v="547"/>
    <s v="Consumer"/>
    <s v="United States"/>
    <s v="New York City"/>
    <s v="New York"/>
    <n v="10011"/>
    <s v="East"/>
    <x v="1446"/>
    <s v="Office Supplies"/>
    <s v="Paper"/>
    <x v="1433"/>
    <x v="3216"/>
    <n v="9"/>
    <n v="0"/>
    <n v="19.3185"/>
  </r>
  <r>
    <n v="4330"/>
    <s v="CA-2017-149853"/>
    <x v="621"/>
    <d v="2017-10-09T00:00:00"/>
    <s v="Standard Class"/>
    <x v="138"/>
    <x v="138"/>
    <s v="Consumer"/>
    <s v="United States"/>
    <s v="Hialeah"/>
    <s v="Florida"/>
    <n v="33012"/>
    <s v="South"/>
    <x v="1650"/>
    <s v="Office Supplies"/>
    <s v="Paper"/>
    <x v="1639"/>
    <x v="12"/>
    <n v="3"/>
    <n v="0.2"/>
    <n v="5.4432"/>
  </r>
  <r>
    <n v="4331"/>
    <s v="CA-2017-149853"/>
    <x v="621"/>
    <d v="2017-10-09T00:00:00"/>
    <s v="Standard Class"/>
    <x v="138"/>
    <x v="138"/>
    <s v="Consumer"/>
    <s v="United States"/>
    <s v="Hialeah"/>
    <s v="Florida"/>
    <n v="33012"/>
    <s v="South"/>
    <x v="566"/>
    <s v="Office Supplies"/>
    <s v="Appliances"/>
    <x v="566"/>
    <x v="1411"/>
    <n v="5"/>
    <n v="0.2"/>
    <n v="1.1200000000000001"/>
  </r>
  <r>
    <n v="4332"/>
    <s v="CA-2017-107909"/>
    <x v="853"/>
    <d v="2017-09-06T00:00:00"/>
    <s v="Standard Class"/>
    <x v="286"/>
    <x v="286"/>
    <s v="Consumer"/>
    <s v="United States"/>
    <s v="Redmond"/>
    <s v="Washington"/>
    <n v="98052"/>
    <s v="West"/>
    <x v="84"/>
    <s v="Technology"/>
    <s v="Accessories"/>
    <x v="84"/>
    <x v="86"/>
    <n v="1"/>
    <n v="0"/>
    <n v="6.7965999999999998"/>
  </r>
  <r>
    <n v="4333"/>
    <s v="CA-2017-107909"/>
    <x v="853"/>
    <d v="2017-09-06T00:00:00"/>
    <s v="Standard Class"/>
    <x v="286"/>
    <x v="286"/>
    <s v="Consumer"/>
    <s v="United States"/>
    <s v="Redmond"/>
    <s v="Washington"/>
    <n v="98052"/>
    <s v="West"/>
    <x v="1547"/>
    <s v="Office Supplies"/>
    <s v="Binders"/>
    <x v="1535"/>
    <x v="988"/>
    <n v="5"/>
    <n v="0.2"/>
    <n v="8.0220000000000002"/>
  </r>
  <r>
    <n v="4334"/>
    <s v="CA-2015-112375"/>
    <x v="379"/>
    <d v="2015-12-27T00:00:00"/>
    <s v="Standard Class"/>
    <x v="742"/>
    <x v="742"/>
    <s v="Consumer"/>
    <s v="United States"/>
    <s v="Daytona Beach"/>
    <s v="Florida"/>
    <n v="32114"/>
    <s v="South"/>
    <x v="1651"/>
    <s v="Technology"/>
    <s v="Accessories"/>
    <x v="1640"/>
    <x v="3217"/>
    <n v="6"/>
    <n v="0.2"/>
    <n v="14.628"/>
  </r>
  <r>
    <n v="4335"/>
    <s v="CA-2015-112375"/>
    <x v="379"/>
    <d v="2015-12-27T00:00:00"/>
    <s v="Standard Class"/>
    <x v="742"/>
    <x v="742"/>
    <s v="Consumer"/>
    <s v="United States"/>
    <s v="Daytona Beach"/>
    <s v="Florida"/>
    <n v="32114"/>
    <s v="South"/>
    <x v="830"/>
    <s v="Office Supplies"/>
    <s v="Envelopes"/>
    <x v="825"/>
    <x v="3218"/>
    <n v="2"/>
    <n v="0.2"/>
    <n v="9.2178000000000004"/>
  </r>
  <r>
    <n v="4336"/>
    <s v="CA-2015-154795"/>
    <x v="139"/>
    <d v="2015-12-24T00:00:00"/>
    <s v="Standard Class"/>
    <x v="47"/>
    <x v="47"/>
    <s v="Consumer"/>
    <s v="United States"/>
    <s v="Bullhead City"/>
    <s v="Arizona"/>
    <n v="86442"/>
    <s v="West"/>
    <x v="1652"/>
    <s v="Office Supplies"/>
    <s v="Envelopes"/>
    <x v="1641"/>
    <x v="1054"/>
    <n v="1"/>
    <n v="0.2"/>
    <n v="2.7719999999999998"/>
  </r>
  <r>
    <n v="4337"/>
    <s v="CA-2015-154795"/>
    <x v="139"/>
    <d v="2015-12-24T00:00:00"/>
    <s v="Standard Class"/>
    <x v="47"/>
    <x v="47"/>
    <s v="Consumer"/>
    <s v="United States"/>
    <s v="Bullhead City"/>
    <s v="Arizona"/>
    <n v="86442"/>
    <s v="West"/>
    <x v="1104"/>
    <s v="Furniture"/>
    <s v="Furnishings"/>
    <x v="1093"/>
    <x v="322"/>
    <n v="2"/>
    <n v="0.2"/>
    <n v="3.9512"/>
  </r>
  <r>
    <n v="4338"/>
    <s v="CA-2015-125234"/>
    <x v="154"/>
    <d v="2015-12-01T00:00:00"/>
    <s v="Standard Class"/>
    <x v="17"/>
    <x v="17"/>
    <s v="Home Office"/>
    <s v="United States"/>
    <s v="Los Angeles"/>
    <s v="California"/>
    <n v="90049"/>
    <s v="West"/>
    <x v="357"/>
    <s v="Technology"/>
    <s v="Accessories"/>
    <x v="357"/>
    <x v="3219"/>
    <n v="3"/>
    <n v="0"/>
    <n v="22.6737"/>
  </r>
  <r>
    <n v="4339"/>
    <s v="CA-2015-125234"/>
    <x v="154"/>
    <d v="2015-12-01T00:00:00"/>
    <s v="Standard Class"/>
    <x v="17"/>
    <x v="17"/>
    <s v="Home Office"/>
    <s v="United States"/>
    <s v="Los Angeles"/>
    <s v="California"/>
    <n v="90049"/>
    <s v="West"/>
    <x v="67"/>
    <s v="Office Supplies"/>
    <s v="Paper"/>
    <x v="67"/>
    <x v="3220"/>
    <n v="3"/>
    <n v="0"/>
    <n v="53.495399999999997"/>
  </r>
  <r>
    <n v="4340"/>
    <s v="CA-2017-133501"/>
    <x v="151"/>
    <d v="2017-09-01T00:00:00"/>
    <s v="Standard Class"/>
    <x v="729"/>
    <x v="729"/>
    <s v="Consumer"/>
    <s v="United States"/>
    <s v="Franklin"/>
    <s v="Tennessee"/>
    <n v="37064"/>
    <s v="South"/>
    <x v="974"/>
    <s v="Office Supplies"/>
    <s v="Paper"/>
    <x v="968"/>
    <x v="1170"/>
    <n v="1"/>
    <n v="0.2"/>
    <n v="1.8144"/>
  </r>
  <r>
    <n v="4341"/>
    <s v="US-2014-129609"/>
    <x v="579"/>
    <d v="2014-03-22T00:00:00"/>
    <s v="Same Day"/>
    <x v="718"/>
    <x v="718"/>
    <s v="Consumer"/>
    <s v="United States"/>
    <s v="Portage"/>
    <s v="Indiana"/>
    <n v="46368"/>
    <s v="Central"/>
    <x v="359"/>
    <s v="Office Supplies"/>
    <s v="Art"/>
    <x v="359"/>
    <x v="1347"/>
    <n v="2"/>
    <n v="0"/>
    <n v="6.5119999999999996"/>
  </r>
  <r>
    <n v="4342"/>
    <s v="CA-2017-130309"/>
    <x v="94"/>
    <d v="2017-12-21T00:00:00"/>
    <s v="Standard Class"/>
    <x v="673"/>
    <x v="673"/>
    <s v="Consumer"/>
    <s v="United States"/>
    <s v="Arlington"/>
    <s v="Virginia"/>
    <n v="22204"/>
    <s v="South"/>
    <x v="245"/>
    <s v="Office Supplies"/>
    <s v="Storage"/>
    <x v="246"/>
    <x v="2521"/>
    <n v="3"/>
    <n v="0"/>
    <n v="157.87020000000001"/>
  </r>
  <r>
    <n v="4343"/>
    <s v="CA-2017-105410"/>
    <x v="498"/>
    <d v="2017-03-22T00:00:00"/>
    <s v="First Class"/>
    <x v="444"/>
    <x v="444"/>
    <s v="Consumer"/>
    <s v="United States"/>
    <s v="San Francisco"/>
    <s v="California"/>
    <n v="94110"/>
    <s v="West"/>
    <x v="925"/>
    <s v="Office Supplies"/>
    <s v="Binders"/>
    <x v="917"/>
    <x v="2911"/>
    <n v="6"/>
    <n v="0.2"/>
    <n v="6.6905999999999999"/>
  </r>
  <r>
    <n v="4344"/>
    <s v="CA-2017-105410"/>
    <x v="498"/>
    <d v="2017-03-22T00:00:00"/>
    <s v="First Class"/>
    <x v="444"/>
    <x v="444"/>
    <s v="Consumer"/>
    <s v="United States"/>
    <s v="San Francisco"/>
    <s v="California"/>
    <n v="94110"/>
    <s v="West"/>
    <x v="1075"/>
    <s v="Technology"/>
    <s v="Phones"/>
    <x v="1065"/>
    <x v="3221"/>
    <n v="6"/>
    <n v="0.2"/>
    <n v="-131.5008"/>
  </r>
  <r>
    <n v="4345"/>
    <s v="CA-2017-105410"/>
    <x v="498"/>
    <d v="2017-03-22T00:00:00"/>
    <s v="First Class"/>
    <x v="444"/>
    <x v="444"/>
    <s v="Consumer"/>
    <s v="United States"/>
    <s v="San Francisco"/>
    <s v="California"/>
    <n v="94110"/>
    <s v="West"/>
    <x v="100"/>
    <s v="Technology"/>
    <s v="Accessories"/>
    <x v="100"/>
    <x v="3222"/>
    <n v="2"/>
    <n v="0"/>
    <n v="10.949400000000001"/>
  </r>
  <r>
    <n v="4346"/>
    <s v="CA-2017-105410"/>
    <x v="498"/>
    <d v="2017-03-22T00:00:00"/>
    <s v="First Class"/>
    <x v="444"/>
    <x v="444"/>
    <s v="Consumer"/>
    <s v="United States"/>
    <s v="San Francisco"/>
    <s v="California"/>
    <n v="94110"/>
    <s v="West"/>
    <x v="1135"/>
    <s v="Technology"/>
    <s v="Accessories"/>
    <x v="1123"/>
    <x v="1743"/>
    <n v="4"/>
    <n v="0"/>
    <n v="85.982799999999997"/>
  </r>
  <r>
    <n v="4347"/>
    <s v="CA-2016-120355"/>
    <x v="31"/>
    <d v="2016-09-25T00:00:00"/>
    <s v="Standard Class"/>
    <x v="570"/>
    <x v="570"/>
    <s v="Consumer"/>
    <s v="United States"/>
    <s v="New Rochelle"/>
    <s v="New York"/>
    <n v="10801"/>
    <s v="East"/>
    <x v="654"/>
    <s v="Furniture"/>
    <s v="Chairs"/>
    <x v="654"/>
    <x v="3223"/>
    <n v="2"/>
    <n v="0.1"/>
    <n v="140.39599999999999"/>
  </r>
  <r>
    <n v="4348"/>
    <s v="CA-2016-120355"/>
    <x v="31"/>
    <d v="2016-09-25T00:00:00"/>
    <s v="Standard Class"/>
    <x v="570"/>
    <x v="570"/>
    <s v="Consumer"/>
    <s v="United States"/>
    <s v="New Rochelle"/>
    <s v="New York"/>
    <n v="10801"/>
    <s v="East"/>
    <x v="1653"/>
    <s v="Furniture"/>
    <s v="Furnishings"/>
    <x v="1642"/>
    <x v="3224"/>
    <n v="3"/>
    <n v="0"/>
    <n v="26.1096"/>
  </r>
  <r>
    <n v="4349"/>
    <s v="CA-2017-169894"/>
    <x v="221"/>
    <d v="2017-11-29T00:00:00"/>
    <s v="Second Class"/>
    <x v="597"/>
    <x v="597"/>
    <s v="Consumer"/>
    <s v="United States"/>
    <s v="Mesa"/>
    <s v="Arizona"/>
    <n v="85204"/>
    <s v="West"/>
    <x v="655"/>
    <s v="Office Supplies"/>
    <s v="Binders"/>
    <x v="655"/>
    <x v="318"/>
    <n v="2"/>
    <n v="0.7"/>
    <n v="-15.1976"/>
  </r>
  <r>
    <n v="4350"/>
    <s v="CA-2017-169894"/>
    <x v="221"/>
    <d v="2017-11-29T00:00:00"/>
    <s v="Second Class"/>
    <x v="597"/>
    <x v="597"/>
    <s v="Consumer"/>
    <s v="United States"/>
    <s v="Mesa"/>
    <s v="Arizona"/>
    <n v="85204"/>
    <s v="West"/>
    <x v="391"/>
    <s v="Office Supplies"/>
    <s v="Storage"/>
    <x v="392"/>
    <x v="3225"/>
    <n v="8"/>
    <n v="0.2"/>
    <n v="-41.587200000000003"/>
  </r>
  <r>
    <n v="4351"/>
    <s v="US-2017-100482"/>
    <x v="645"/>
    <d v="2017-04-15T00:00:00"/>
    <s v="Standard Class"/>
    <x v="691"/>
    <x v="691"/>
    <s v="Consumer"/>
    <s v="United States"/>
    <s v="Lancaster"/>
    <s v="Ohio"/>
    <n v="43130"/>
    <s v="East"/>
    <x v="470"/>
    <s v="Office Supplies"/>
    <s v="Storage"/>
    <x v="471"/>
    <x v="506"/>
    <n v="2"/>
    <n v="0.2"/>
    <n v="1.4672000000000001"/>
  </r>
  <r>
    <n v="4352"/>
    <s v="US-2017-100482"/>
    <x v="645"/>
    <d v="2017-04-15T00:00:00"/>
    <s v="Standard Class"/>
    <x v="691"/>
    <x v="691"/>
    <s v="Consumer"/>
    <s v="United States"/>
    <s v="Lancaster"/>
    <s v="Ohio"/>
    <n v="43130"/>
    <s v="East"/>
    <x v="658"/>
    <s v="Technology"/>
    <s v="Accessories"/>
    <x v="658"/>
    <x v="3226"/>
    <n v="2"/>
    <n v="0.2"/>
    <n v="-4.7460000000000004"/>
  </r>
  <r>
    <n v="4353"/>
    <s v="CA-2017-107748"/>
    <x v="389"/>
    <d v="2017-12-12T00:00:00"/>
    <s v="Second Class"/>
    <x v="743"/>
    <x v="743"/>
    <s v="Consumer"/>
    <s v="United States"/>
    <s v="Stockton"/>
    <s v="California"/>
    <n v="95207"/>
    <s v="West"/>
    <x v="1620"/>
    <s v="Technology"/>
    <s v="Phones"/>
    <x v="1611"/>
    <x v="3044"/>
    <n v="4"/>
    <n v="0.2"/>
    <n v="34.741999999999997"/>
  </r>
  <r>
    <n v="4354"/>
    <s v="CA-2017-107748"/>
    <x v="389"/>
    <d v="2017-12-12T00:00:00"/>
    <s v="Second Class"/>
    <x v="743"/>
    <x v="743"/>
    <s v="Consumer"/>
    <s v="United States"/>
    <s v="Stockton"/>
    <s v="California"/>
    <n v="95207"/>
    <s v="West"/>
    <x v="510"/>
    <s v="Office Supplies"/>
    <s v="Paper"/>
    <x v="510"/>
    <x v="91"/>
    <n v="2"/>
    <n v="0"/>
    <n v="6.2207999999999997"/>
  </r>
  <r>
    <n v="4355"/>
    <s v="CA-2017-153654"/>
    <x v="221"/>
    <d v="2017-11-26T00:00:00"/>
    <s v="Second Class"/>
    <x v="550"/>
    <x v="550"/>
    <s v="Corporate"/>
    <s v="United States"/>
    <s v="Asheville"/>
    <s v="North Carolina"/>
    <n v="28806"/>
    <s v="South"/>
    <x v="741"/>
    <s v="Office Supplies"/>
    <s v="Binders"/>
    <x v="739"/>
    <x v="2927"/>
    <n v="8"/>
    <n v="0.7"/>
    <n v="-12.672000000000001"/>
  </r>
  <r>
    <n v="4356"/>
    <s v="CA-2015-155600"/>
    <x v="784"/>
    <d v="2015-12-07T00:00:00"/>
    <s v="Second Class"/>
    <x v="197"/>
    <x v="197"/>
    <s v="Consumer"/>
    <s v="United States"/>
    <s v="Clarksville"/>
    <s v="Tennessee"/>
    <n v="37042"/>
    <s v="South"/>
    <x v="692"/>
    <s v="Office Supplies"/>
    <s v="Binders"/>
    <x v="692"/>
    <x v="3227"/>
    <n v="7"/>
    <n v="0.7"/>
    <n v="-1065.3720000000001"/>
  </r>
  <r>
    <n v="4357"/>
    <s v="CA-2015-155600"/>
    <x v="784"/>
    <d v="2015-12-07T00:00:00"/>
    <s v="Second Class"/>
    <x v="197"/>
    <x v="197"/>
    <s v="Consumer"/>
    <s v="United States"/>
    <s v="Clarksville"/>
    <s v="Tennessee"/>
    <n v="37042"/>
    <s v="South"/>
    <x v="684"/>
    <s v="Office Supplies"/>
    <s v="Art"/>
    <x v="684"/>
    <x v="3228"/>
    <n v="4"/>
    <n v="0.2"/>
    <n v="12.012"/>
  </r>
  <r>
    <n v="4358"/>
    <s v="CA-2017-162565"/>
    <x v="157"/>
    <d v="2017-12-11T00:00:00"/>
    <s v="Same Day"/>
    <x v="625"/>
    <x v="625"/>
    <s v="Consumer"/>
    <s v="United States"/>
    <s v="Aurora"/>
    <s v="Illinois"/>
    <n v="60505"/>
    <s v="Central"/>
    <x v="289"/>
    <s v="Office Supplies"/>
    <s v="Paper"/>
    <x v="289"/>
    <x v="559"/>
    <n v="2"/>
    <n v="0.2"/>
    <n v="3.6288"/>
  </r>
  <r>
    <n v="4359"/>
    <s v="CA-2017-162565"/>
    <x v="157"/>
    <d v="2017-12-11T00:00:00"/>
    <s v="Same Day"/>
    <x v="625"/>
    <x v="625"/>
    <s v="Consumer"/>
    <s v="United States"/>
    <s v="Aurora"/>
    <s v="Illinois"/>
    <n v="60505"/>
    <s v="Central"/>
    <x v="622"/>
    <s v="Furniture"/>
    <s v="Furnishings"/>
    <x v="622"/>
    <x v="3229"/>
    <n v="1"/>
    <n v="0.6"/>
    <n v="-66.061999999999998"/>
  </r>
  <r>
    <n v="4360"/>
    <s v="CA-2017-162565"/>
    <x v="157"/>
    <d v="2017-12-11T00:00:00"/>
    <s v="Same Day"/>
    <x v="625"/>
    <x v="625"/>
    <s v="Consumer"/>
    <s v="United States"/>
    <s v="Aurora"/>
    <s v="Illinois"/>
    <n v="60505"/>
    <s v="Central"/>
    <x v="873"/>
    <s v="Furniture"/>
    <s v="Chairs"/>
    <x v="867"/>
    <x v="3230"/>
    <n v="2"/>
    <n v="0.3"/>
    <n v="-14.8704"/>
  </r>
  <r>
    <n v="4361"/>
    <s v="CA-2016-127642"/>
    <x v="206"/>
    <d v="2016-05-23T00:00:00"/>
    <s v="First Class"/>
    <x v="291"/>
    <x v="291"/>
    <s v="Corporate"/>
    <s v="United States"/>
    <s v="Warwick"/>
    <s v="Rhode Island"/>
    <n v="2886"/>
    <s v="East"/>
    <x v="1654"/>
    <s v="Office Supplies"/>
    <s v="Paper"/>
    <x v="33"/>
    <x v="1359"/>
    <n v="2"/>
    <n v="0"/>
    <n v="54.860399999999998"/>
  </r>
  <r>
    <n v="4362"/>
    <s v="US-2017-163195"/>
    <x v="922"/>
    <d v="2017-02-21T00:00:00"/>
    <s v="Second Class"/>
    <x v="328"/>
    <x v="328"/>
    <s v="Consumer"/>
    <s v="United States"/>
    <s v="Lafayette"/>
    <s v="Louisiana"/>
    <n v="70506"/>
    <s v="South"/>
    <x v="119"/>
    <s v="Technology"/>
    <s v="Phones"/>
    <x v="119"/>
    <x v="2421"/>
    <n v="3"/>
    <n v="0"/>
    <n v="8.4564000000000004"/>
  </r>
  <r>
    <n v="4363"/>
    <s v="CA-2017-111332"/>
    <x v="968"/>
    <d v="2017-05-22T00:00:00"/>
    <s v="Second Class"/>
    <x v="396"/>
    <x v="396"/>
    <s v="Consumer"/>
    <s v="United States"/>
    <s v="Fargo"/>
    <s v="North Dakota"/>
    <n v="58103"/>
    <s v="Central"/>
    <x v="399"/>
    <s v="Office Supplies"/>
    <s v="Art"/>
    <x v="400"/>
    <x v="3231"/>
    <n v="3"/>
    <n v="0"/>
    <n v="35.623800000000003"/>
  </r>
  <r>
    <n v="4364"/>
    <s v="CA-2017-111332"/>
    <x v="968"/>
    <d v="2017-05-22T00:00:00"/>
    <s v="Second Class"/>
    <x v="396"/>
    <x v="396"/>
    <s v="Consumer"/>
    <s v="United States"/>
    <s v="Fargo"/>
    <s v="North Dakota"/>
    <n v="58103"/>
    <s v="Central"/>
    <x v="313"/>
    <s v="Office Supplies"/>
    <s v="Art"/>
    <x v="313"/>
    <x v="233"/>
    <n v="4"/>
    <n v="0"/>
    <n v="8.2943999999999996"/>
  </r>
  <r>
    <n v="4365"/>
    <s v="CA-2017-111332"/>
    <x v="968"/>
    <d v="2017-05-22T00:00:00"/>
    <s v="Second Class"/>
    <x v="396"/>
    <x v="396"/>
    <s v="Consumer"/>
    <s v="United States"/>
    <s v="Fargo"/>
    <s v="North Dakota"/>
    <n v="58103"/>
    <s v="Central"/>
    <x v="718"/>
    <s v="Office Supplies"/>
    <s v="Storage"/>
    <x v="717"/>
    <x v="3232"/>
    <n v="4"/>
    <n v="0"/>
    <n v="162.09479999999999"/>
  </r>
  <r>
    <n v="4366"/>
    <s v="CA-2017-111332"/>
    <x v="968"/>
    <d v="2017-05-22T00:00:00"/>
    <s v="Second Class"/>
    <x v="396"/>
    <x v="396"/>
    <s v="Consumer"/>
    <s v="United States"/>
    <s v="Fargo"/>
    <s v="North Dakota"/>
    <n v="58103"/>
    <s v="Central"/>
    <x v="1099"/>
    <s v="Office Supplies"/>
    <s v="Fasteners"/>
    <x v="128"/>
    <x v="3233"/>
    <n v="3"/>
    <n v="0"/>
    <n v="3.4826999999999999"/>
  </r>
  <r>
    <n v="4367"/>
    <s v="CA-2017-111332"/>
    <x v="968"/>
    <d v="2017-05-22T00:00:00"/>
    <s v="Second Class"/>
    <x v="396"/>
    <x v="396"/>
    <s v="Consumer"/>
    <s v="United States"/>
    <s v="Fargo"/>
    <s v="North Dakota"/>
    <n v="58103"/>
    <s v="Central"/>
    <x v="1539"/>
    <s v="Office Supplies"/>
    <s v="Art"/>
    <x v="1527"/>
    <x v="3234"/>
    <n v="10"/>
    <n v="0"/>
    <n v="7.0949999999999998"/>
  </r>
  <r>
    <n v="4368"/>
    <s v="CA-2017-117044"/>
    <x v="220"/>
    <d v="2017-09-13T00:00:00"/>
    <s v="Second Class"/>
    <x v="66"/>
    <x v="66"/>
    <s v="Consumer"/>
    <s v="United States"/>
    <s v="Chicago"/>
    <s v="Illinois"/>
    <n v="60623"/>
    <s v="Central"/>
    <x v="1321"/>
    <s v="Office Supplies"/>
    <s v="Fasteners"/>
    <x v="1307"/>
    <x v="3235"/>
    <n v="4"/>
    <n v="0.2"/>
    <n v="3.29"/>
  </r>
  <r>
    <n v="4369"/>
    <s v="CA-2017-117044"/>
    <x v="220"/>
    <d v="2017-09-13T00:00:00"/>
    <s v="Second Class"/>
    <x v="66"/>
    <x v="66"/>
    <s v="Consumer"/>
    <s v="United States"/>
    <s v="Chicago"/>
    <s v="Illinois"/>
    <n v="60623"/>
    <s v="Central"/>
    <x v="630"/>
    <s v="Office Supplies"/>
    <s v="Paper"/>
    <x v="630"/>
    <x v="3236"/>
    <n v="6"/>
    <n v="0.2"/>
    <n v="6.42"/>
  </r>
  <r>
    <n v="4370"/>
    <s v="US-2016-165078"/>
    <x v="732"/>
    <d v="2016-11-10T00:00:00"/>
    <s v="Standard Class"/>
    <x v="671"/>
    <x v="671"/>
    <s v="Home Office"/>
    <s v="United States"/>
    <s v="Lawrence"/>
    <s v="Indiana"/>
    <n v="46226"/>
    <s v="Central"/>
    <x v="542"/>
    <s v="Office Supplies"/>
    <s v="Binders"/>
    <x v="542"/>
    <x v="1716"/>
    <n v="5"/>
    <n v="0"/>
    <n v="50.351999999999997"/>
  </r>
  <r>
    <n v="4371"/>
    <s v="US-2016-165078"/>
    <x v="732"/>
    <d v="2016-11-10T00:00:00"/>
    <s v="Standard Class"/>
    <x v="671"/>
    <x v="671"/>
    <s v="Home Office"/>
    <s v="United States"/>
    <s v="Lawrence"/>
    <s v="Indiana"/>
    <n v="46226"/>
    <s v="Central"/>
    <x v="1571"/>
    <s v="Office Supplies"/>
    <s v="Art"/>
    <x v="1562"/>
    <x v="1977"/>
    <n v="2"/>
    <n v="0"/>
    <n v="16.268799999999999"/>
  </r>
  <r>
    <n v="4372"/>
    <s v="US-2016-165078"/>
    <x v="732"/>
    <d v="2016-11-10T00:00:00"/>
    <s v="Standard Class"/>
    <x v="671"/>
    <x v="671"/>
    <s v="Home Office"/>
    <s v="United States"/>
    <s v="Lawrence"/>
    <s v="Indiana"/>
    <n v="46226"/>
    <s v="Central"/>
    <x v="1655"/>
    <s v="Office Supplies"/>
    <s v="Labels"/>
    <x v="1643"/>
    <x v="2616"/>
    <n v="5"/>
    <n v="0"/>
    <n v="24.84"/>
  </r>
  <r>
    <n v="4373"/>
    <s v="US-2017-169320"/>
    <x v="283"/>
    <d v="2017-07-25T00:00:00"/>
    <s v="Second Class"/>
    <x v="23"/>
    <x v="23"/>
    <s v="Consumer"/>
    <s v="United States"/>
    <s v="Elkhart"/>
    <s v="Indiana"/>
    <n v="46514"/>
    <s v="Central"/>
    <x v="241"/>
    <s v="Office Supplies"/>
    <s v="Art"/>
    <x v="242"/>
    <x v="2582"/>
    <n v="2"/>
    <n v="0"/>
    <n v="5.4896000000000003"/>
  </r>
  <r>
    <n v="4374"/>
    <s v="US-2017-169320"/>
    <x v="283"/>
    <d v="2017-07-25T00:00:00"/>
    <s v="Second Class"/>
    <x v="23"/>
    <x v="23"/>
    <s v="Consumer"/>
    <s v="United States"/>
    <s v="Elkhart"/>
    <s v="Indiana"/>
    <n v="46514"/>
    <s v="Central"/>
    <x v="1365"/>
    <s v="Technology"/>
    <s v="Accessories"/>
    <x v="1548"/>
    <x v="3237"/>
    <n v="5"/>
    <n v="0"/>
    <n v="11.182499999999999"/>
  </r>
  <r>
    <n v="4375"/>
    <s v="CA-2016-158575"/>
    <x v="741"/>
    <d v="2016-11-24T00:00:00"/>
    <s v="Standard Class"/>
    <x v="115"/>
    <x v="115"/>
    <s v="Corporate"/>
    <s v="United States"/>
    <s v="Kent"/>
    <s v="Ohio"/>
    <n v="44240"/>
    <s v="East"/>
    <x v="1656"/>
    <s v="Office Supplies"/>
    <s v="Appliances"/>
    <x v="1644"/>
    <x v="3238"/>
    <n v="6"/>
    <n v="0.2"/>
    <n v="16.8948"/>
  </r>
  <r>
    <n v="4376"/>
    <s v="CA-2014-166954"/>
    <x v="573"/>
    <d v="2014-04-30T00:00:00"/>
    <s v="Standard Class"/>
    <x v="457"/>
    <x v="457"/>
    <s v="Home Office"/>
    <s v="United States"/>
    <s v="San Gabriel"/>
    <s v="California"/>
    <n v="91776"/>
    <s v="West"/>
    <x v="71"/>
    <s v="Furniture"/>
    <s v="Furnishings"/>
    <x v="71"/>
    <x v="3239"/>
    <n v="5"/>
    <n v="0"/>
    <n v="63.682499999999997"/>
  </r>
  <r>
    <n v="4377"/>
    <s v="CA-2014-166954"/>
    <x v="573"/>
    <d v="2014-04-30T00:00:00"/>
    <s v="Standard Class"/>
    <x v="457"/>
    <x v="457"/>
    <s v="Home Office"/>
    <s v="United States"/>
    <s v="San Gabriel"/>
    <s v="California"/>
    <n v="91776"/>
    <s v="West"/>
    <x v="1284"/>
    <s v="Office Supplies"/>
    <s v="Appliances"/>
    <x v="1269"/>
    <x v="3240"/>
    <n v="3"/>
    <n v="0"/>
    <n v="78.508799999999994"/>
  </r>
  <r>
    <n v="4378"/>
    <s v="CA-2014-166954"/>
    <x v="573"/>
    <d v="2014-04-30T00:00:00"/>
    <s v="Standard Class"/>
    <x v="457"/>
    <x v="457"/>
    <s v="Home Office"/>
    <s v="United States"/>
    <s v="San Gabriel"/>
    <s v="California"/>
    <n v="91776"/>
    <s v="West"/>
    <x v="873"/>
    <s v="Furniture"/>
    <s v="Chairs"/>
    <x v="867"/>
    <x v="3241"/>
    <n v="5"/>
    <n v="0.2"/>
    <n v="148.70400000000001"/>
  </r>
  <r>
    <n v="4379"/>
    <s v="CA-2015-140830"/>
    <x v="672"/>
    <d v="2015-12-02T00:00:00"/>
    <s v="Second Class"/>
    <x v="28"/>
    <x v="28"/>
    <s v="Home Office"/>
    <s v="United States"/>
    <s v="Henderson"/>
    <s v="Kentucky"/>
    <n v="42420"/>
    <s v="South"/>
    <x v="755"/>
    <s v="Office Supplies"/>
    <s v="Envelopes"/>
    <x v="753"/>
    <x v="1897"/>
    <n v="2"/>
    <n v="0"/>
    <n v="8.2156000000000002"/>
  </r>
  <r>
    <n v="4380"/>
    <s v="CA-2015-140830"/>
    <x v="672"/>
    <d v="2015-12-02T00:00:00"/>
    <s v="Second Class"/>
    <x v="28"/>
    <x v="28"/>
    <s v="Home Office"/>
    <s v="United States"/>
    <s v="Henderson"/>
    <s v="Kentucky"/>
    <n v="42420"/>
    <s v="South"/>
    <x v="842"/>
    <s v="Office Supplies"/>
    <s v="Envelopes"/>
    <x v="836"/>
    <x v="3242"/>
    <n v="2"/>
    <n v="0"/>
    <n v="32.345999999999997"/>
  </r>
  <r>
    <n v="4381"/>
    <s v="CA-2015-152891"/>
    <x v="969"/>
    <d v="2015-10-30T00:00:00"/>
    <s v="Standard Class"/>
    <x v="577"/>
    <x v="577"/>
    <s v="Consumer"/>
    <s v="United States"/>
    <s v="San Francisco"/>
    <s v="California"/>
    <n v="94110"/>
    <s v="West"/>
    <x v="626"/>
    <s v="Office Supplies"/>
    <s v="Art"/>
    <x v="626"/>
    <x v="774"/>
    <n v="3"/>
    <n v="0"/>
    <n v="16.3215"/>
  </r>
  <r>
    <n v="4382"/>
    <s v="CA-2015-152891"/>
    <x v="969"/>
    <d v="2015-10-30T00:00:00"/>
    <s v="Standard Class"/>
    <x v="577"/>
    <x v="577"/>
    <s v="Consumer"/>
    <s v="United States"/>
    <s v="San Francisco"/>
    <s v="California"/>
    <n v="94110"/>
    <s v="West"/>
    <x v="438"/>
    <s v="Furniture"/>
    <s v="Tables"/>
    <x v="438"/>
    <x v="3243"/>
    <n v="3"/>
    <n v="0.2"/>
    <n v="-31.646999999999998"/>
  </r>
  <r>
    <n v="4383"/>
    <s v="US-2015-122784"/>
    <x v="603"/>
    <d v="2015-07-27T00:00:00"/>
    <s v="Standard Class"/>
    <x v="154"/>
    <x v="154"/>
    <s v="Consumer"/>
    <s v="United States"/>
    <s v="Highland Park"/>
    <s v="Illinois"/>
    <n v="60035"/>
    <s v="Central"/>
    <x v="614"/>
    <s v="Office Supplies"/>
    <s v="Binders"/>
    <x v="614"/>
    <x v="704"/>
    <n v="5"/>
    <n v="0.8"/>
    <n v="-4.4640000000000004"/>
  </r>
  <r>
    <n v="4384"/>
    <s v="US-2015-122784"/>
    <x v="603"/>
    <d v="2015-07-27T00:00:00"/>
    <s v="Standard Class"/>
    <x v="154"/>
    <x v="154"/>
    <s v="Consumer"/>
    <s v="United States"/>
    <s v="Highland Park"/>
    <s v="Illinois"/>
    <n v="60035"/>
    <s v="Central"/>
    <x v="1657"/>
    <s v="Furniture"/>
    <s v="Bookcases"/>
    <x v="1645"/>
    <x v="3244"/>
    <n v="4"/>
    <n v="0.3"/>
    <n v="-126.4816"/>
  </r>
  <r>
    <n v="4385"/>
    <s v="US-2015-122784"/>
    <x v="603"/>
    <d v="2015-07-27T00:00:00"/>
    <s v="Standard Class"/>
    <x v="154"/>
    <x v="154"/>
    <s v="Consumer"/>
    <s v="United States"/>
    <s v="Highland Park"/>
    <s v="Illinois"/>
    <n v="60035"/>
    <s v="Central"/>
    <x v="664"/>
    <s v="Technology"/>
    <s v="Phones"/>
    <x v="664"/>
    <x v="2045"/>
    <n v="2"/>
    <n v="0.2"/>
    <n v="13.438599999999999"/>
  </r>
  <r>
    <n v="4386"/>
    <s v="US-2015-122784"/>
    <x v="603"/>
    <d v="2015-07-27T00:00:00"/>
    <s v="Standard Class"/>
    <x v="154"/>
    <x v="154"/>
    <s v="Consumer"/>
    <s v="United States"/>
    <s v="Highland Park"/>
    <s v="Illinois"/>
    <n v="60035"/>
    <s v="Central"/>
    <x v="37"/>
    <s v="Furniture"/>
    <s v="Bookcases"/>
    <x v="37"/>
    <x v="3245"/>
    <n v="5"/>
    <n v="0.3"/>
    <n v="-52.195999999999998"/>
  </r>
  <r>
    <n v="4387"/>
    <s v="CA-2016-156811"/>
    <x v="189"/>
    <d v="2016-11-02T00:00:00"/>
    <s v="Standard Class"/>
    <x v="162"/>
    <x v="162"/>
    <s v="Corporate"/>
    <s v="United States"/>
    <s v="San Francisco"/>
    <s v="California"/>
    <n v="94122"/>
    <s v="West"/>
    <x v="1644"/>
    <s v="Office Supplies"/>
    <s v="Appliances"/>
    <x v="360"/>
    <x v="2836"/>
    <n v="4"/>
    <n v="0"/>
    <n v="11.8584"/>
  </r>
  <r>
    <n v="4388"/>
    <s v="CA-2016-156811"/>
    <x v="189"/>
    <d v="2016-11-02T00:00:00"/>
    <s v="Standard Class"/>
    <x v="162"/>
    <x v="162"/>
    <s v="Corporate"/>
    <s v="United States"/>
    <s v="San Francisco"/>
    <s v="California"/>
    <n v="94122"/>
    <s v="West"/>
    <x v="1124"/>
    <s v="Office Supplies"/>
    <s v="Binders"/>
    <x v="1112"/>
    <x v="3066"/>
    <n v="3"/>
    <n v="0.2"/>
    <n v="7.8224999999999998"/>
  </r>
  <r>
    <n v="4389"/>
    <s v="CA-2017-111556"/>
    <x v="225"/>
    <d v="2017-11-22T00:00:00"/>
    <s v="First Class"/>
    <x v="303"/>
    <x v="303"/>
    <s v="Consumer"/>
    <s v="United States"/>
    <s v="New York City"/>
    <s v="New York"/>
    <n v="10035"/>
    <s v="East"/>
    <x v="652"/>
    <s v="Office Supplies"/>
    <s v="Paper"/>
    <x v="652"/>
    <x v="1160"/>
    <n v="7"/>
    <n v="0"/>
    <n v="22.444800000000001"/>
  </r>
  <r>
    <n v="4390"/>
    <s v="CA-2017-111556"/>
    <x v="225"/>
    <d v="2017-11-22T00:00:00"/>
    <s v="First Class"/>
    <x v="303"/>
    <x v="303"/>
    <s v="Consumer"/>
    <s v="United States"/>
    <s v="New York City"/>
    <s v="New York"/>
    <n v="10035"/>
    <s v="East"/>
    <x v="1121"/>
    <s v="Furniture"/>
    <s v="Bookcases"/>
    <x v="1109"/>
    <x v="3246"/>
    <n v="2"/>
    <n v="0.2"/>
    <n v="-25.2956"/>
  </r>
  <r>
    <n v="4391"/>
    <s v="CA-2017-111556"/>
    <x v="225"/>
    <d v="2017-11-22T00:00:00"/>
    <s v="First Class"/>
    <x v="303"/>
    <x v="303"/>
    <s v="Consumer"/>
    <s v="United States"/>
    <s v="New York City"/>
    <s v="New York"/>
    <n v="10035"/>
    <s v="East"/>
    <x v="1461"/>
    <s v="Technology"/>
    <s v="Phones"/>
    <x v="1447"/>
    <x v="3247"/>
    <n v="3"/>
    <n v="0"/>
    <n v="327.59219999999999"/>
  </r>
  <r>
    <n v="4392"/>
    <s v="CA-2017-111556"/>
    <x v="225"/>
    <d v="2017-11-22T00:00:00"/>
    <s v="First Class"/>
    <x v="303"/>
    <x v="303"/>
    <s v="Consumer"/>
    <s v="United States"/>
    <s v="New York City"/>
    <s v="New York"/>
    <n v="10035"/>
    <s v="East"/>
    <x v="1243"/>
    <s v="Office Supplies"/>
    <s v="Art"/>
    <x v="1226"/>
    <x v="3248"/>
    <n v="3"/>
    <n v="0"/>
    <n v="19.311599999999999"/>
  </r>
  <r>
    <n v="4393"/>
    <s v="CA-2016-108868"/>
    <x v="162"/>
    <d v="2016-09-12T00:00:00"/>
    <s v="Standard Class"/>
    <x v="10"/>
    <x v="10"/>
    <s v="Corporate"/>
    <s v="United States"/>
    <s v="Dallas"/>
    <s v="Texas"/>
    <n v="75081"/>
    <s v="Central"/>
    <x v="399"/>
    <s v="Office Supplies"/>
    <s v="Art"/>
    <x v="400"/>
    <x v="464"/>
    <n v="2"/>
    <n v="0.2"/>
    <n v="6.1571999999999996"/>
  </r>
  <r>
    <n v="4394"/>
    <s v="CA-2016-108868"/>
    <x v="162"/>
    <d v="2016-09-12T00:00:00"/>
    <s v="Standard Class"/>
    <x v="10"/>
    <x v="10"/>
    <s v="Corporate"/>
    <s v="United States"/>
    <s v="Dallas"/>
    <s v="Texas"/>
    <n v="75081"/>
    <s v="Central"/>
    <x v="1250"/>
    <s v="Technology"/>
    <s v="Phones"/>
    <x v="1234"/>
    <x v="3249"/>
    <n v="5"/>
    <n v="0.2"/>
    <n v="21.735499999999998"/>
  </r>
  <r>
    <n v="4395"/>
    <s v="CA-2014-142965"/>
    <x v="836"/>
    <d v="2014-07-20T00:00:00"/>
    <s v="Same Day"/>
    <x v="573"/>
    <x v="573"/>
    <s v="Consumer"/>
    <s v="United States"/>
    <s v="Springfield"/>
    <s v="Ohio"/>
    <n v="45503"/>
    <s v="East"/>
    <x v="571"/>
    <s v="Office Supplies"/>
    <s v="Storage"/>
    <x v="571"/>
    <x v="3250"/>
    <n v="1"/>
    <n v="0.2"/>
    <n v="-5.1967999999999996"/>
  </r>
  <r>
    <n v="4396"/>
    <s v="CA-2014-142965"/>
    <x v="836"/>
    <d v="2014-07-20T00:00:00"/>
    <s v="Same Day"/>
    <x v="573"/>
    <x v="573"/>
    <s v="Consumer"/>
    <s v="United States"/>
    <s v="Springfield"/>
    <s v="Ohio"/>
    <n v="45503"/>
    <s v="East"/>
    <x v="999"/>
    <s v="Office Supplies"/>
    <s v="Binders"/>
    <x v="991"/>
    <x v="3251"/>
    <n v="3"/>
    <n v="0.7"/>
    <n v="-21.888000000000002"/>
  </r>
  <r>
    <n v="4397"/>
    <s v="CA-2016-148740"/>
    <x v="625"/>
    <d v="2016-11-19T00:00:00"/>
    <s v="Standard Class"/>
    <x v="706"/>
    <x v="706"/>
    <s v="Corporate"/>
    <s v="United States"/>
    <s v="San Diego"/>
    <s v="California"/>
    <n v="92024"/>
    <s v="West"/>
    <x v="944"/>
    <s v="Technology"/>
    <s v="Phones"/>
    <x v="937"/>
    <x v="3252"/>
    <n v="2"/>
    <n v="0.2"/>
    <n v="27.103200000000001"/>
  </r>
  <r>
    <n v="4398"/>
    <s v="US-2014-138758"/>
    <x v="970"/>
    <d v="2014-07-11T00:00:00"/>
    <s v="Standard Class"/>
    <x v="252"/>
    <x v="252"/>
    <s v="Consumer"/>
    <s v="United States"/>
    <s v="Philadelphia"/>
    <s v="Pennsylvania"/>
    <n v="19120"/>
    <s v="East"/>
    <x v="812"/>
    <s v="Furniture"/>
    <s v="Chairs"/>
    <x v="809"/>
    <x v="3253"/>
    <n v="2"/>
    <n v="0.3"/>
    <n v="-46.736199999999997"/>
  </r>
  <r>
    <n v="4399"/>
    <s v="US-2014-138758"/>
    <x v="970"/>
    <d v="2014-07-11T00:00:00"/>
    <s v="Standard Class"/>
    <x v="252"/>
    <x v="252"/>
    <s v="Consumer"/>
    <s v="United States"/>
    <s v="Philadelphia"/>
    <s v="Pennsylvania"/>
    <n v="19120"/>
    <s v="East"/>
    <x v="484"/>
    <s v="Furniture"/>
    <s v="Furnishings"/>
    <x v="484"/>
    <x v="3254"/>
    <n v="2"/>
    <n v="0.2"/>
    <n v="12.0764"/>
  </r>
  <r>
    <n v="4400"/>
    <s v="CA-2016-131737"/>
    <x v="716"/>
    <d v="2016-03-17T00:00:00"/>
    <s v="Same Day"/>
    <x v="47"/>
    <x v="47"/>
    <s v="Consumer"/>
    <s v="United States"/>
    <s v="Columbia"/>
    <s v="Maryland"/>
    <n v="21044"/>
    <s v="East"/>
    <x v="889"/>
    <s v="Office Supplies"/>
    <s v="Envelopes"/>
    <x v="882"/>
    <x v="3255"/>
    <n v="5"/>
    <n v="0"/>
    <n v="89.954999999999998"/>
  </r>
  <r>
    <n v="4401"/>
    <s v="CA-2016-131737"/>
    <x v="716"/>
    <d v="2016-03-17T00:00:00"/>
    <s v="Same Day"/>
    <x v="47"/>
    <x v="47"/>
    <s v="Consumer"/>
    <s v="United States"/>
    <s v="Columbia"/>
    <s v="Maryland"/>
    <n v="21044"/>
    <s v="East"/>
    <x v="227"/>
    <s v="Office Supplies"/>
    <s v="Appliances"/>
    <x v="228"/>
    <x v="3256"/>
    <n v="3"/>
    <n v="0"/>
    <n v="297.64350000000002"/>
  </r>
  <r>
    <n v="4402"/>
    <s v="CA-2016-131737"/>
    <x v="716"/>
    <d v="2016-03-17T00:00:00"/>
    <s v="Same Day"/>
    <x v="47"/>
    <x v="47"/>
    <s v="Consumer"/>
    <s v="United States"/>
    <s v="Columbia"/>
    <s v="Maryland"/>
    <n v="21044"/>
    <s v="East"/>
    <x v="622"/>
    <s v="Furniture"/>
    <s v="Furnishings"/>
    <x v="622"/>
    <x v="3257"/>
    <n v="5"/>
    <n v="0"/>
    <n v="252.59"/>
  </r>
  <r>
    <n v="4403"/>
    <s v="CA-2016-114538"/>
    <x v="482"/>
    <d v="2016-12-27T00:00:00"/>
    <s v="First Class"/>
    <x v="116"/>
    <x v="116"/>
    <s v="Consumer"/>
    <s v="United States"/>
    <s v="Colorado Springs"/>
    <s v="Colorado"/>
    <n v="80906"/>
    <s v="West"/>
    <x v="1658"/>
    <s v="Office Supplies"/>
    <s v="Art"/>
    <x v="1646"/>
    <x v="3258"/>
    <n v="2"/>
    <n v="0.2"/>
    <n v="2.5488"/>
  </r>
  <r>
    <n v="4404"/>
    <s v="CA-2014-127936"/>
    <x v="814"/>
    <d v="2014-09-04T00:00:00"/>
    <s v="First Class"/>
    <x v="52"/>
    <x v="52"/>
    <s v="Consumer"/>
    <s v="United States"/>
    <s v="New York City"/>
    <s v="New York"/>
    <n v="10009"/>
    <s v="East"/>
    <x v="1658"/>
    <s v="Office Supplies"/>
    <s v="Art"/>
    <x v="1646"/>
    <x v="3259"/>
    <n v="3"/>
    <n v="0"/>
    <n v="8.0711999999999993"/>
  </r>
  <r>
    <n v="4405"/>
    <s v="CA-2015-164336"/>
    <x v="761"/>
    <d v="2015-07-10T00:00:00"/>
    <s v="Standard Class"/>
    <x v="596"/>
    <x v="596"/>
    <s v="Consumer"/>
    <s v="United States"/>
    <s v="Philadelphia"/>
    <s v="Pennsylvania"/>
    <n v="19140"/>
    <s v="East"/>
    <x v="174"/>
    <s v="Technology"/>
    <s v="Accessories"/>
    <x v="175"/>
    <x v="3260"/>
    <n v="3"/>
    <n v="0.2"/>
    <n v="2.1749999999999998"/>
  </r>
  <r>
    <n v="4406"/>
    <s v="CA-2015-164336"/>
    <x v="761"/>
    <d v="2015-07-10T00:00:00"/>
    <s v="Standard Class"/>
    <x v="596"/>
    <x v="596"/>
    <s v="Consumer"/>
    <s v="United States"/>
    <s v="Philadelphia"/>
    <s v="Pennsylvania"/>
    <n v="19140"/>
    <s v="East"/>
    <x v="720"/>
    <s v="Office Supplies"/>
    <s v="Storage"/>
    <x v="719"/>
    <x v="2316"/>
    <n v="3"/>
    <n v="0.2"/>
    <n v="-2.4359999999999999"/>
  </r>
  <r>
    <n v="4407"/>
    <s v="CA-2016-100041"/>
    <x v="73"/>
    <d v="2016-11-25T00:00:00"/>
    <s v="Standard Class"/>
    <x v="541"/>
    <x v="541"/>
    <s v="Corporate"/>
    <s v="United States"/>
    <s v="Columbus"/>
    <s v="Indiana"/>
    <n v="47201"/>
    <s v="Central"/>
    <x v="702"/>
    <s v="Office Supplies"/>
    <s v="Paper"/>
    <x v="702"/>
    <x v="3261"/>
    <n v="2"/>
    <n v="0"/>
    <n v="4.0860000000000003"/>
  </r>
  <r>
    <n v="4408"/>
    <s v="CA-2016-100041"/>
    <x v="73"/>
    <d v="2016-11-25T00:00:00"/>
    <s v="Standard Class"/>
    <x v="541"/>
    <x v="541"/>
    <s v="Corporate"/>
    <s v="United States"/>
    <s v="Columbus"/>
    <s v="Indiana"/>
    <n v="47201"/>
    <s v="Central"/>
    <x v="976"/>
    <s v="Office Supplies"/>
    <s v="Paper"/>
    <x v="970"/>
    <x v="1806"/>
    <n v="3"/>
    <n v="0"/>
    <n v="150.98400000000001"/>
  </r>
  <r>
    <n v="4409"/>
    <s v="CA-2016-100041"/>
    <x v="73"/>
    <d v="2016-11-25T00:00:00"/>
    <s v="Standard Class"/>
    <x v="541"/>
    <x v="541"/>
    <s v="Corporate"/>
    <s v="United States"/>
    <s v="Columbus"/>
    <s v="Indiana"/>
    <n v="47201"/>
    <s v="Central"/>
    <x v="185"/>
    <s v="Office Supplies"/>
    <s v="Binders"/>
    <x v="186"/>
    <x v="3262"/>
    <n v="1"/>
    <n v="0"/>
    <n v="2.3077000000000001"/>
  </r>
  <r>
    <n v="4410"/>
    <s v="US-2014-154879"/>
    <x v="457"/>
    <d v="2014-05-11T00:00:00"/>
    <s v="Standard Class"/>
    <x v="17"/>
    <x v="17"/>
    <s v="Home Office"/>
    <s v="United States"/>
    <s v="Los Angeles"/>
    <s v="California"/>
    <n v="90004"/>
    <s v="West"/>
    <x v="865"/>
    <s v="Office Supplies"/>
    <s v="Labels"/>
    <x v="859"/>
    <x v="396"/>
    <n v="2"/>
    <n v="0"/>
    <n v="2.7166000000000001"/>
  </r>
  <r>
    <n v="4411"/>
    <s v="US-2014-154879"/>
    <x v="457"/>
    <d v="2014-05-11T00:00:00"/>
    <s v="Standard Class"/>
    <x v="17"/>
    <x v="17"/>
    <s v="Home Office"/>
    <s v="United States"/>
    <s v="Los Angeles"/>
    <s v="California"/>
    <n v="90004"/>
    <s v="West"/>
    <x v="646"/>
    <s v="Office Supplies"/>
    <s v="Art"/>
    <x v="646"/>
    <x v="1533"/>
    <n v="6"/>
    <n v="0"/>
    <n v="30.223199999999999"/>
  </r>
  <r>
    <n v="4412"/>
    <s v="CA-2014-130624"/>
    <x v="261"/>
    <d v="2014-06-24T00:00:00"/>
    <s v="First Class"/>
    <x v="509"/>
    <x v="509"/>
    <s v="Consumer"/>
    <s v="United States"/>
    <s v="New York City"/>
    <s v="New York"/>
    <n v="10024"/>
    <s v="East"/>
    <x v="1254"/>
    <s v="Office Supplies"/>
    <s v="Paper"/>
    <x v="1238"/>
    <x v="1783"/>
    <n v="3"/>
    <n v="0"/>
    <n v="9.0389999999999997"/>
  </r>
  <r>
    <n v="4413"/>
    <s v="CA-2014-130624"/>
    <x v="261"/>
    <d v="2014-06-24T00:00:00"/>
    <s v="First Class"/>
    <x v="509"/>
    <x v="509"/>
    <s v="Consumer"/>
    <s v="United States"/>
    <s v="New York City"/>
    <s v="New York"/>
    <n v="10024"/>
    <s v="East"/>
    <x v="517"/>
    <s v="Technology"/>
    <s v="Phones"/>
    <x v="517"/>
    <x v="896"/>
    <n v="3"/>
    <n v="0"/>
    <n v="160.6722"/>
  </r>
  <r>
    <n v="4414"/>
    <s v="CA-2014-130624"/>
    <x v="261"/>
    <d v="2014-06-24T00:00:00"/>
    <s v="First Class"/>
    <x v="509"/>
    <x v="509"/>
    <s v="Consumer"/>
    <s v="United States"/>
    <s v="New York City"/>
    <s v="New York"/>
    <n v="10024"/>
    <s v="East"/>
    <x v="941"/>
    <s v="Office Supplies"/>
    <s v="Appliances"/>
    <x v="934"/>
    <x v="3263"/>
    <n v="3"/>
    <n v="0"/>
    <n v="26.864999999999998"/>
  </r>
  <r>
    <n v="4415"/>
    <s v="CA-2017-132339"/>
    <x v="971"/>
    <d v="2017-08-23T00:00:00"/>
    <s v="Standard Class"/>
    <x v="80"/>
    <x v="80"/>
    <s v="Corporate"/>
    <s v="United States"/>
    <s v="Lawrence"/>
    <s v="Massachusetts"/>
    <n v="1841"/>
    <s v="East"/>
    <x v="760"/>
    <s v="Office Supplies"/>
    <s v="Binders"/>
    <x v="758"/>
    <x v="3264"/>
    <n v="1"/>
    <n v="0"/>
    <n v="182.3553"/>
  </r>
  <r>
    <n v="4416"/>
    <s v="CA-2014-153983"/>
    <x v="503"/>
    <d v="2014-12-06T00:00:00"/>
    <s v="Standard Class"/>
    <x v="117"/>
    <x v="117"/>
    <s v="Consumer"/>
    <s v="United States"/>
    <s v="San Francisco"/>
    <s v="California"/>
    <n v="94122"/>
    <s v="West"/>
    <x v="907"/>
    <s v="Technology"/>
    <s v="Phones"/>
    <x v="899"/>
    <x v="1169"/>
    <n v="2"/>
    <n v="0.2"/>
    <n v="71.989999999999995"/>
  </r>
  <r>
    <n v="4417"/>
    <s v="CA-2014-153983"/>
    <x v="503"/>
    <d v="2014-12-06T00:00:00"/>
    <s v="Standard Class"/>
    <x v="117"/>
    <x v="117"/>
    <s v="Consumer"/>
    <s v="United States"/>
    <s v="San Francisco"/>
    <s v="California"/>
    <n v="94122"/>
    <s v="West"/>
    <x v="829"/>
    <s v="Office Supplies"/>
    <s v="Fasteners"/>
    <x v="128"/>
    <x v="3265"/>
    <n v="5"/>
    <n v="0"/>
    <n v="15.2"/>
  </r>
  <r>
    <n v="4418"/>
    <s v="CA-2017-112900"/>
    <x v="359"/>
    <d v="2017-04-12T00:00:00"/>
    <s v="Second Class"/>
    <x v="107"/>
    <x v="107"/>
    <s v="Consumer"/>
    <s v="United States"/>
    <s v="Detroit"/>
    <s v="Michigan"/>
    <n v="48205"/>
    <s v="Central"/>
    <x v="979"/>
    <s v="Office Supplies"/>
    <s v="Binders"/>
    <x v="972"/>
    <x v="3266"/>
    <n v="8"/>
    <n v="0"/>
    <n v="219.99039999999999"/>
  </r>
  <r>
    <n v="4419"/>
    <s v="CA-2014-160157"/>
    <x v="414"/>
    <d v="2014-12-27T00:00:00"/>
    <s v="Standard Class"/>
    <x v="708"/>
    <x v="708"/>
    <s v="Consumer"/>
    <s v="United States"/>
    <s v="Hamilton"/>
    <s v="Ohio"/>
    <n v="45011"/>
    <s v="East"/>
    <x v="124"/>
    <s v="Furniture"/>
    <s v="Furnishings"/>
    <x v="125"/>
    <x v="3267"/>
    <n v="3"/>
    <n v="0.2"/>
    <n v="-21.470400000000001"/>
  </r>
  <r>
    <n v="4420"/>
    <s v="CA-2014-139633"/>
    <x v="506"/>
    <d v="2014-12-24T00:00:00"/>
    <s v="Standard Class"/>
    <x v="685"/>
    <x v="685"/>
    <s v="Consumer"/>
    <s v="United States"/>
    <s v="Columbus"/>
    <s v="Ohio"/>
    <n v="43229"/>
    <s v="East"/>
    <x v="1203"/>
    <s v="Office Supplies"/>
    <s v="Binders"/>
    <x v="1188"/>
    <x v="3268"/>
    <n v="4"/>
    <n v="0.7"/>
    <n v="-4.0216000000000003"/>
  </r>
  <r>
    <n v="4421"/>
    <s v="CA-2015-163090"/>
    <x v="972"/>
    <d v="2015-11-21T00:00:00"/>
    <s v="Second Class"/>
    <x v="348"/>
    <x v="348"/>
    <s v="Consumer"/>
    <s v="United States"/>
    <s v="Chicago"/>
    <s v="Illinois"/>
    <n v="60610"/>
    <s v="Central"/>
    <x v="682"/>
    <s v="Office Supplies"/>
    <s v="Supplies"/>
    <x v="682"/>
    <x v="3269"/>
    <n v="5"/>
    <n v="0.2"/>
    <n v="3.069"/>
  </r>
  <r>
    <n v="4422"/>
    <s v="CA-2014-117016"/>
    <x v="530"/>
    <d v="2014-03-09T00:00:00"/>
    <s v="Standard Class"/>
    <x v="183"/>
    <x v="183"/>
    <s v="Consumer"/>
    <s v="United States"/>
    <s v="Margate"/>
    <s v="Florida"/>
    <n v="33063"/>
    <s v="South"/>
    <x v="313"/>
    <s v="Office Supplies"/>
    <s v="Art"/>
    <x v="313"/>
    <x v="12"/>
    <n v="3"/>
    <n v="0.2"/>
    <n v="2.3328000000000002"/>
  </r>
  <r>
    <n v="4423"/>
    <s v="CA-2017-159464"/>
    <x v="796"/>
    <d v="2017-05-19T00:00:00"/>
    <s v="First Class"/>
    <x v="422"/>
    <x v="422"/>
    <s v="Corporate"/>
    <s v="United States"/>
    <s v="Sandy Springs"/>
    <s v="Georgia"/>
    <n v="30328"/>
    <s v="South"/>
    <x v="22"/>
    <s v="Office Supplies"/>
    <s v="Appliances"/>
    <x v="22"/>
    <x v="3270"/>
    <n v="2"/>
    <n v="0"/>
    <n v="4.4824000000000002"/>
  </r>
  <r>
    <n v="4424"/>
    <s v="CA-2017-159464"/>
    <x v="796"/>
    <d v="2017-05-19T00:00:00"/>
    <s v="First Class"/>
    <x v="422"/>
    <x v="422"/>
    <s v="Corporate"/>
    <s v="United States"/>
    <s v="Sandy Springs"/>
    <s v="Georgia"/>
    <n v="30328"/>
    <s v="South"/>
    <x v="1659"/>
    <s v="Furniture"/>
    <s v="Bookcases"/>
    <x v="1647"/>
    <x v="3271"/>
    <n v="3"/>
    <n v="0"/>
    <n v="75.734999999999999"/>
  </r>
  <r>
    <n v="4425"/>
    <s v="CA-2017-159464"/>
    <x v="796"/>
    <d v="2017-05-19T00:00:00"/>
    <s v="First Class"/>
    <x v="422"/>
    <x v="422"/>
    <s v="Corporate"/>
    <s v="United States"/>
    <s v="Sandy Springs"/>
    <s v="Georgia"/>
    <n v="30328"/>
    <s v="South"/>
    <x v="1091"/>
    <s v="Technology"/>
    <s v="Phones"/>
    <x v="1081"/>
    <x v="3272"/>
    <n v="5"/>
    <n v="0"/>
    <n v="15.637499999999999"/>
  </r>
  <r>
    <n v="4426"/>
    <s v="CA-2017-159464"/>
    <x v="796"/>
    <d v="2017-05-19T00:00:00"/>
    <s v="First Class"/>
    <x v="422"/>
    <x v="422"/>
    <s v="Corporate"/>
    <s v="United States"/>
    <s v="Sandy Springs"/>
    <s v="Georgia"/>
    <n v="30328"/>
    <s v="South"/>
    <x v="412"/>
    <s v="Office Supplies"/>
    <s v="Binders"/>
    <x v="412"/>
    <x v="3273"/>
    <n v="6"/>
    <n v="0"/>
    <n v="54.691200000000002"/>
  </r>
  <r>
    <n v="4427"/>
    <s v="CA-2017-159464"/>
    <x v="796"/>
    <d v="2017-05-19T00:00:00"/>
    <s v="First Class"/>
    <x v="422"/>
    <x v="422"/>
    <s v="Corporate"/>
    <s v="United States"/>
    <s v="Sandy Springs"/>
    <s v="Georgia"/>
    <n v="30328"/>
    <s v="South"/>
    <x v="1480"/>
    <s v="Technology"/>
    <s v="Phones"/>
    <x v="1467"/>
    <x v="389"/>
    <n v="2"/>
    <n v="0"/>
    <n v="15.6744"/>
  </r>
  <r>
    <n v="4428"/>
    <s v="US-2017-103226"/>
    <x v="585"/>
    <d v="2017-09-28T00:00:00"/>
    <s v="Standard Class"/>
    <x v="694"/>
    <x v="694"/>
    <s v="Corporate"/>
    <s v="United States"/>
    <s v="Albuquerque"/>
    <s v="New Mexico"/>
    <n v="87105"/>
    <s v="West"/>
    <x v="187"/>
    <s v="Office Supplies"/>
    <s v="Paper"/>
    <x v="188"/>
    <x v="3274"/>
    <n v="3"/>
    <n v="0"/>
    <n v="12.231"/>
  </r>
  <r>
    <n v="4429"/>
    <s v="CA-2017-119452"/>
    <x v="708"/>
    <d v="2017-03-27T00:00:00"/>
    <s v="Standard Class"/>
    <x v="52"/>
    <x v="52"/>
    <s v="Consumer"/>
    <s v="United States"/>
    <s v="Tulsa"/>
    <s v="Oklahoma"/>
    <n v="74133"/>
    <s v="Central"/>
    <x v="1496"/>
    <s v="Furniture"/>
    <s v="Chairs"/>
    <x v="1484"/>
    <x v="3275"/>
    <n v="6"/>
    <n v="0"/>
    <n v="523.70519999999999"/>
  </r>
  <r>
    <n v="4430"/>
    <s v="CA-2017-147725"/>
    <x v="32"/>
    <d v="2017-09-14T00:00:00"/>
    <s v="Same Day"/>
    <x v="299"/>
    <x v="299"/>
    <s v="Consumer"/>
    <s v="United States"/>
    <s v="Orange"/>
    <s v="New Jersey"/>
    <n v="7050"/>
    <s v="East"/>
    <x v="1559"/>
    <s v="Office Supplies"/>
    <s v="Art"/>
    <x v="1549"/>
    <x v="418"/>
    <n v="3"/>
    <n v="0"/>
    <n v="18.446999999999999"/>
  </r>
  <r>
    <n v="4431"/>
    <s v="CA-2016-168893"/>
    <x v="54"/>
    <d v="2016-11-08T00:00:00"/>
    <s v="Second Class"/>
    <x v="275"/>
    <x v="275"/>
    <s v="Consumer"/>
    <s v="United States"/>
    <s v="Henderson"/>
    <s v="Kentucky"/>
    <n v="42420"/>
    <s v="South"/>
    <x v="659"/>
    <s v="Office Supplies"/>
    <s v="Fasteners"/>
    <x v="659"/>
    <x v="3276"/>
    <n v="4"/>
    <n v="0"/>
    <n v="9.6"/>
  </r>
  <r>
    <n v="4432"/>
    <s v="CA-2016-168893"/>
    <x v="54"/>
    <d v="2016-11-08T00:00:00"/>
    <s v="Second Class"/>
    <x v="275"/>
    <x v="275"/>
    <s v="Consumer"/>
    <s v="United States"/>
    <s v="Henderson"/>
    <s v="Kentucky"/>
    <n v="42420"/>
    <s v="South"/>
    <x v="1596"/>
    <s v="Office Supplies"/>
    <s v="Art"/>
    <x v="1588"/>
    <x v="3277"/>
    <n v="3"/>
    <n v="0"/>
    <n v="2.0748000000000002"/>
  </r>
  <r>
    <n v="4433"/>
    <s v="CA-2016-168893"/>
    <x v="54"/>
    <d v="2016-11-08T00:00:00"/>
    <s v="Second Class"/>
    <x v="275"/>
    <x v="275"/>
    <s v="Consumer"/>
    <s v="United States"/>
    <s v="Henderson"/>
    <s v="Kentucky"/>
    <n v="42420"/>
    <s v="South"/>
    <x v="763"/>
    <s v="Furniture"/>
    <s v="Furnishings"/>
    <x v="762"/>
    <x v="899"/>
    <n v="5"/>
    <n v="0"/>
    <n v="9.1579999999999995"/>
  </r>
  <r>
    <n v="4434"/>
    <s v="CA-2016-168893"/>
    <x v="54"/>
    <d v="2016-11-08T00:00:00"/>
    <s v="Second Class"/>
    <x v="275"/>
    <x v="275"/>
    <s v="Consumer"/>
    <s v="United States"/>
    <s v="Henderson"/>
    <s v="Kentucky"/>
    <n v="42420"/>
    <s v="South"/>
    <x v="1452"/>
    <s v="Office Supplies"/>
    <s v="Art"/>
    <x v="1438"/>
    <x v="3278"/>
    <n v="1"/>
    <n v="0"/>
    <n v="2.625"/>
  </r>
  <r>
    <n v="4435"/>
    <s v="CA-2016-168893"/>
    <x v="54"/>
    <d v="2016-11-08T00:00:00"/>
    <s v="Second Class"/>
    <x v="275"/>
    <x v="275"/>
    <s v="Consumer"/>
    <s v="United States"/>
    <s v="Henderson"/>
    <s v="Kentucky"/>
    <n v="42420"/>
    <s v="South"/>
    <x v="1660"/>
    <s v="Furniture"/>
    <s v="Tables"/>
    <x v="1648"/>
    <x v="3279"/>
    <n v="3"/>
    <n v="0"/>
    <n v="160.15860000000001"/>
  </r>
  <r>
    <n v="4436"/>
    <s v="CA-2016-163398"/>
    <x v="973"/>
    <d v="2016-05-08T00:00:00"/>
    <s v="Standard Class"/>
    <x v="558"/>
    <x v="558"/>
    <s v="Consumer"/>
    <s v="United States"/>
    <s v="Chicago"/>
    <s v="Illinois"/>
    <n v="60653"/>
    <s v="Central"/>
    <x v="634"/>
    <s v="Office Supplies"/>
    <s v="Binders"/>
    <x v="634"/>
    <x v="3280"/>
    <n v="1"/>
    <n v="0.8"/>
    <n v="-3.6002999999999998"/>
  </r>
  <r>
    <n v="4437"/>
    <s v="CA-2016-163398"/>
    <x v="973"/>
    <d v="2016-05-08T00:00:00"/>
    <s v="Standard Class"/>
    <x v="558"/>
    <x v="558"/>
    <s v="Consumer"/>
    <s v="United States"/>
    <s v="Chicago"/>
    <s v="Illinois"/>
    <n v="60653"/>
    <s v="Central"/>
    <x v="1661"/>
    <s v="Office Supplies"/>
    <s v="Art"/>
    <x v="1649"/>
    <x v="3281"/>
    <n v="7"/>
    <n v="0.2"/>
    <n v="2.7383999999999999"/>
  </r>
  <r>
    <n v="4438"/>
    <s v="CA-2016-163398"/>
    <x v="973"/>
    <d v="2016-05-08T00:00:00"/>
    <s v="Standard Class"/>
    <x v="558"/>
    <x v="558"/>
    <s v="Consumer"/>
    <s v="United States"/>
    <s v="Chicago"/>
    <s v="Illinois"/>
    <n v="60653"/>
    <s v="Central"/>
    <x v="1324"/>
    <s v="Office Supplies"/>
    <s v="Appliances"/>
    <x v="1311"/>
    <x v="3282"/>
    <n v="3"/>
    <n v="0.8"/>
    <n v="-71.296199999999999"/>
  </r>
  <r>
    <n v="4439"/>
    <s v="CA-2016-162726"/>
    <x v="797"/>
    <d v="2017-01-02T00:00:00"/>
    <s v="Standard Class"/>
    <x v="363"/>
    <x v="363"/>
    <s v="Consumer"/>
    <s v="United States"/>
    <s v="Port Arthur"/>
    <s v="Texas"/>
    <n v="77642"/>
    <s v="Central"/>
    <x v="1193"/>
    <s v="Office Supplies"/>
    <s v="Paper"/>
    <x v="1178"/>
    <x v="559"/>
    <n v="2"/>
    <n v="0.2"/>
    <n v="3.6288"/>
  </r>
  <r>
    <n v="4440"/>
    <s v="CA-2016-162726"/>
    <x v="797"/>
    <d v="2017-01-02T00:00:00"/>
    <s v="Standard Class"/>
    <x v="363"/>
    <x v="363"/>
    <s v="Consumer"/>
    <s v="United States"/>
    <s v="Port Arthur"/>
    <s v="Texas"/>
    <n v="77642"/>
    <s v="Central"/>
    <x v="956"/>
    <s v="Office Supplies"/>
    <s v="Paper"/>
    <x v="949"/>
    <x v="208"/>
    <n v="4"/>
    <n v="0.2"/>
    <n v="7.4"/>
  </r>
  <r>
    <n v="4441"/>
    <s v="US-2016-111290"/>
    <x v="405"/>
    <d v="2016-07-26T00:00:00"/>
    <s v="Standard Class"/>
    <x v="589"/>
    <x v="589"/>
    <s v="Consumer"/>
    <s v="United States"/>
    <s v="Westland"/>
    <s v="Michigan"/>
    <n v="48185"/>
    <s v="Central"/>
    <x v="989"/>
    <s v="Technology"/>
    <s v="Accessories"/>
    <x v="982"/>
    <x v="3283"/>
    <n v="1"/>
    <n v="0"/>
    <n v="36.283499999999997"/>
  </r>
  <r>
    <n v="4442"/>
    <s v="US-2016-111290"/>
    <x v="405"/>
    <d v="2016-07-26T00:00:00"/>
    <s v="Standard Class"/>
    <x v="589"/>
    <x v="589"/>
    <s v="Consumer"/>
    <s v="United States"/>
    <s v="Westland"/>
    <s v="Michigan"/>
    <n v="48185"/>
    <s v="Central"/>
    <x v="1662"/>
    <s v="Office Supplies"/>
    <s v="Storage"/>
    <x v="1650"/>
    <x v="3284"/>
    <n v="5"/>
    <n v="0"/>
    <n v="135.21899999999999"/>
  </r>
  <r>
    <n v="4443"/>
    <s v="US-2016-111290"/>
    <x v="405"/>
    <d v="2016-07-26T00:00:00"/>
    <s v="Standard Class"/>
    <x v="589"/>
    <x v="589"/>
    <s v="Consumer"/>
    <s v="United States"/>
    <s v="Westland"/>
    <s v="Michigan"/>
    <n v="48185"/>
    <s v="Central"/>
    <x v="1663"/>
    <s v="Office Supplies"/>
    <s v="Art"/>
    <x v="1651"/>
    <x v="2580"/>
    <n v="5"/>
    <n v="0"/>
    <n v="10.512"/>
  </r>
  <r>
    <n v="4444"/>
    <s v="US-2016-111290"/>
    <x v="405"/>
    <d v="2016-07-26T00:00:00"/>
    <s v="Standard Class"/>
    <x v="589"/>
    <x v="589"/>
    <s v="Consumer"/>
    <s v="United States"/>
    <s v="Westland"/>
    <s v="Michigan"/>
    <n v="48185"/>
    <s v="Central"/>
    <x v="1009"/>
    <s v="Office Supplies"/>
    <s v="Paper"/>
    <x v="1001"/>
    <x v="56"/>
    <n v="5"/>
    <n v="0"/>
    <n v="15.552"/>
  </r>
  <r>
    <n v="4445"/>
    <s v="US-2014-147704"/>
    <x v="912"/>
    <d v="2014-11-21T00:00:00"/>
    <s v="Standard Class"/>
    <x v="256"/>
    <x v="256"/>
    <s v="Home Office"/>
    <s v="United States"/>
    <s v="Bloomington"/>
    <s v="Indiana"/>
    <n v="47401"/>
    <s v="Central"/>
    <x v="1358"/>
    <s v="Office Supplies"/>
    <s v="Envelopes"/>
    <x v="1344"/>
    <x v="2506"/>
    <n v="5"/>
    <n v="0"/>
    <n v="36.8245"/>
  </r>
  <r>
    <n v="4446"/>
    <s v="US-2014-147704"/>
    <x v="912"/>
    <d v="2014-11-21T00:00:00"/>
    <s v="Standard Class"/>
    <x v="256"/>
    <x v="256"/>
    <s v="Home Office"/>
    <s v="United States"/>
    <s v="Bloomington"/>
    <s v="Indiana"/>
    <n v="47401"/>
    <s v="Central"/>
    <x v="1436"/>
    <s v="Office Supplies"/>
    <s v="Paper"/>
    <x v="1424"/>
    <x v="2458"/>
    <n v="6"/>
    <n v="0"/>
    <n v="14.256"/>
  </r>
  <r>
    <n v="4447"/>
    <s v="US-2014-147704"/>
    <x v="912"/>
    <d v="2014-11-21T00:00:00"/>
    <s v="Standard Class"/>
    <x v="256"/>
    <x v="256"/>
    <s v="Home Office"/>
    <s v="United States"/>
    <s v="Bloomington"/>
    <s v="Indiana"/>
    <n v="47401"/>
    <s v="Central"/>
    <x v="24"/>
    <s v="Office Supplies"/>
    <s v="Binders"/>
    <x v="24"/>
    <x v="2021"/>
    <n v="4"/>
    <n v="0"/>
    <n v="14.268800000000001"/>
  </r>
  <r>
    <n v="4448"/>
    <s v="US-2014-147704"/>
    <x v="912"/>
    <d v="2014-11-21T00:00:00"/>
    <s v="Standard Class"/>
    <x v="256"/>
    <x v="256"/>
    <s v="Home Office"/>
    <s v="United States"/>
    <s v="Bloomington"/>
    <s v="Indiana"/>
    <n v="47401"/>
    <s v="Central"/>
    <x v="298"/>
    <s v="Office Supplies"/>
    <s v="Storage"/>
    <x v="298"/>
    <x v="3285"/>
    <n v="5"/>
    <n v="0"/>
    <n v="42.362499999999997"/>
  </r>
  <r>
    <n v="4449"/>
    <s v="CA-2015-121965"/>
    <x v="974"/>
    <d v="2015-06-23T00:00:00"/>
    <s v="Standard Class"/>
    <x v="109"/>
    <x v="109"/>
    <s v="Consumer"/>
    <s v="United States"/>
    <s v="Los Angeles"/>
    <s v="California"/>
    <n v="90032"/>
    <s v="West"/>
    <x v="545"/>
    <s v="Furniture"/>
    <s v="Furnishings"/>
    <x v="545"/>
    <x v="2345"/>
    <n v="2"/>
    <n v="0"/>
    <n v="4.0191999999999997"/>
  </r>
  <r>
    <n v="4450"/>
    <s v="CA-2015-121965"/>
    <x v="974"/>
    <d v="2015-06-23T00:00:00"/>
    <s v="Standard Class"/>
    <x v="109"/>
    <x v="109"/>
    <s v="Consumer"/>
    <s v="United States"/>
    <s v="Los Angeles"/>
    <s v="California"/>
    <n v="90032"/>
    <s v="West"/>
    <x v="1114"/>
    <s v="Office Supplies"/>
    <s v="Paper"/>
    <x v="1103"/>
    <x v="90"/>
    <n v="1"/>
    <n v="0"/>
    <n v="3.1103999999999998"/>
  </r>
  <r>
    <n v="4451"/>
    <s v="CA-2015-121965"/>
    <x v="974"/>
    <d v="2015-06-23T00:00:00"/>
    <s v="Standard Class"/>
    <x v="109"/>
    <x v="109"/>
    <s v="Consumer"/>
    <s v="United States"/>
    <s v="Los Angeles"/>
    <s v="California"/>
    <n v="90032"/>
    <s v="West"/>
    <x v="633"/>
    <s v="Office Supplies"/>
    <s v="Envelopes"/>
    <x v="633"/>
    <x v="731"/>
    <n v="3"/>
    <n v="0"/>
    <n v="87.744299999999996"/>
  </r>
  <r>
    <n v="4452"/>
    <s v="CA-2016-147137"/>
    <x v="975"/>
    <d v="2016-07-06T00:00:00"/>
    <s v="First Class"/>
    <x v="731"/>
    <x v="731"/>
    <s v="Consumer"/>
    <s v="United States"/>
    <s v="San Francisco"/>
    <s v="California"/>
    <n v="94109"/>
    <s v="West"/>
    <x v="534"/>
    <s v="Furniture"/>
    <s v="Furnishings"/>
    <x v="534"/>
    <x v="3286"/>
    <n v="5"/>
    <n v="0"/>
    <n v="8.6359999999999992"/>
  </r>
  <r>
    <n v="4453"/>
    <s v="CA-2016-147137"/>
    <x v="975"/>
    <d v="2016-07-06T00:00:00"/>
    <s v="First Class"/>
    <x v="731"/>
    <x v="731"/>
    <s v="Consumer"/>
    <s v="United States"/>
    <s v="San Francisco"/>
    <s v="California"/>
    <n v="94109"/>
    <s v="West"/>
    <x v="1664"/>
    <s v="Office Supplies"/>
    <s v="Envelopes"/>
    <x v="1652"/>
    <x v="3287"/>
    <n v="2"/>
    <n v="0"/>
    <n v="20.661200000000001"/>
  </r>
  <r>
    <n v="4454"/>
    <s v="CA-2016-147137"/>
    <x v="975"/>
    <d v="2016-07-06T00:00:00"/>
    <s v="First Class"/>
    <x v="731"/>
    <x v="731"/>
    <s v="Consumer"/>
    <s v="United States"/>
    <s v="San Francisco"/>
    <s v="California"/>
    <n v="94109"/>
    <s v="West"/>
    <x v="789"/>
    <s v="Furniture"/>
    <s v="Bookcases"/>
    <x v="787"/>
    <x v="3288"/>
    <n v="5"/>
    <n v="0.15"/>
    <n v="225.73500000000001"/>
  </r>
  <r>
    <n v="4455"/>
    <s v="CA-2016-147137"/>
    <x v="975"/>
    <d v="2016-07-06T00:00:00"/>
    <s v="First Class"/>
    <x v="731"/>
    <x v="731"/>
    <s v="Consumer"/>
    <s v="United States"/>
    <s v="San Francisco"/>
    <s v="California"/>
    <n v="94109"/>
    <s v="West"/>
    <x v="700"/>
    <s v="Office Supplies"/>
    <s v="Storage"/>
    <x v="700"/>
    <x v="3289"/>
    <n v="4"/>
    <n v="0"/>
    <n v="0.55840000000000001"/>
  </r>
  <r>
    <n v="4456"/>
    <s v="US-2015-146745"/>
    <x v="37"/>
    <d v="2015-09-08T00:00:00"/>
    <s v="Standard Class"/>
    <x v="357"/>
    <x v="357"/>
    <s v="Home Office"/>
    <s v="United States"/>
    <s v="San Francisco"/>
    <s v="California"/>
    <n v="94110"/>
    <s v="West"/>
    <x v="394"/>
    <s v="Furniture"/>
    <s v="Chairs"/>
    <x v="395"/>
    <x v="431"/>
    <n v="2"/>
    <n v="0.2"/>
    <n v="-12.956799999999999"/>
  </r>
  <r>
    <n v="4457"/>
    <s v="US-2015-146745"/>
    <x v="37"/>
    <d v="2015-09-08T00:00:00"/>
    <s v="Standard Class"/>
    <x v="357"/>
    <x v="357"/>
    <s v="Home Office"/>
    <s v="United States"/>
    <s v="San Francisco"/>
    <s v="California"/>
    <n v="94110"/>
    <s v="West"/>
    <x v="122"/>
    <s v="Office Supplies"/>
    <s v="Binders"/>
    <x v="122"/>
    <x v="2850"/>
    <n v="2"/>
    <n v="0.2"/>
    <n v="2.1492"/>
  </r>
  <r>
    <n v="4458"/>
    <s v="CA-2017-115175"/>
    <x v="783"/>
    <d v="2017-08-12T00:00:00"/>
    <s v="Standard Class"/>
    <x v="430"/>
    <x v="430"/>
    <s v="Consumer"/>
    <s v="United States"/>
    <s v="San Jose"/>
    <s v="California"/>
    <n v="95123"/>
    <s v="West"/>
    <x v="1184"/>
    <s v="Office Supplies"/>
    <s v="Paper"/>
    <x v="1170"/>
    <x v="1644"/>
    <n v="5"/>
    <n v="0"/>
    <n v="114.9385"/>
  </r>
  <r>
    <n v="4459"/>
    <s v="CA-2017-105851"/>
    <x v="677"/>
    <d v="2017-03-20T00:00:00"/>
    <s v="Standard Class"/>
    <x v="339"/>
    <x v="339"/>
    <s v="Consumer"/>
    <s v="United States"/>
    <s v="Denver"/>
    <s v="Colorado"/>
    <n v="80219"/>
    <s v="West"/>
    <x v="465"/>
    <s v="Office Supplies"/>
    <s v="Supplies"/>
    <x v="466"/>
    <x v="3290"/>
    <n v="2"/>
    <n v="0.2"/>
    <n v="-299.8116"/>
  </r>
  <r>
    <n v="4460"/>
    <s v="US-2017-125717"/>
    <x v="394"/>
    <d v="2017-10-01T00:00:00"/>
    <s v="First Class"/>
    <x v="284"/>
    <x v="284"/>
    <s v="Home Office"/>
    <s v="United States"/>
    <s v="Aurora"/>
    <s v="Colorado"/>
    <n v="80013"/>
    <s v="West"/>
    <x v="514"/>
    <s v="Furniture"/>
    <s v="Furnishings"/>
    <x v="514"/>
    <x v="3291"/>
    <n v="1"/>
    <n v="0.2"/>
    <n v="3.2776000000000001"/>
  </r>
  <r>
    <n v="4461"/>
    <s v="US-2017-125717"/>
    <x v="394"/>
    <d v="2017-10-01T00:00:00"/>
    <s v="First Class"/>
    <x v="284"/>
    <x v="284"/>
    <s v="Home Office"/>
    <s v="United States"/>
    <s v="Aurora"/>
    <s v="Colorado"/>
    <n v="80013"/>
    <s v="West"/>
    <x v="196"/>
    <s v="Office Supplies"/>
    <s v="Storage"/>
    <x v="197"/>
    <x v="2706"/>
    <n v="2"/>
    <n v="0.2"/>
    <n v="-29.436800000000002"/>
  </r>
  <r>
    <n v="4462"/>
    <s v="US-2017-125717"/>
    <x v="394"/>
    <d v="2017-10-01T00:00:00"/>
    <s v="First Class"/>
    <x v="284"/>
    <x v="284"/>
    <s v="Home Office"/>
    <s v="United States"/>
    <s v="Aurora"/>
    <s v="Colorado"/>
    <n v="80013"/>
    <s v="West"/>
    <x v="151"/>
    <s v="Technology"/>
    <s v="Accessories"/>
    <x v="152"/>
    <x v="157"/>
    <n v="2"/>
    <n v="0.2"/>
    <n v="1.3595999999999999"/>
  </r>
  <r>
    <n v="4463"/>
    <s v="US-2017-125717"/>
    <x v="394"/>
    <d v="2017-10-01T00:00:00"/>
    <s v="First Class"/>
    <x v="284"/>
    <x v="284"/>
    <s v="Home Office"/>
    <s v="United States"/>
    <s v="Aurora"/>
    <s v="Colorado"/>
    <n v="80013"/>
    <s v="West"/>
    <x v="1242"/>
    <s v="Office Supplies"/>
    <s v="Binders"/>
    <x v="1225"/>
    <x v="1963"/>
    <n v="4"/>
    <n v="0.7"/>
    <n v="-58.861600000000003"/>
  </r>
  <r>
    <n v="4464"/>
    <s v="US-2017-125717"/>
    <x v="394"/>
    <d v="2017-10-01T00:00:00"/>
    <s v="First Class"/>
    <x v="284"/>
    <x v="284"/>
    <s v="Home Office"/>
    <s v="United States"/>
    <s v="Aurora"/>
    <s v="Colorado"/>
    <n v="80013"/>
    <s v="West"/>
    <x v="1665"/>
    <s v="Office Supplies"/>
    <s v="Paper"/>
    <x v="1653"/>
    <x v="642"/>
    <n v="3"/>
    <n v="0.2"/>
    <n v="5.2026000000000003"/>
  </r>
  <r>
    <n v="4465"/>
    <s v="US-2017-125717"/>
    <x v="394"/>
    <d v="2017-10-01T00:00:00"/>
    <s v="First Class"/>
    <x v="284"/>
    <x v="284"/>
    <s v="Home Office"/>
    <s v="United States"/>
    <s v="Aurora"/>
    <s v="Colorado"/>
    <n v="80013"/>
    <s v="West"/>
    <x v="164"/>
    <s v="Office Supplies"/>
    <s v="Appliances"/>
    <x v="165"/>
    <x v="3292"/>
    <n v="2"/>
    <n v="0.2"/>
    <n v="26.224"/>
  </r>
  <r>
    <n v="4466"/>
    <s v="CA-2015-163895"/>
    <x v="976"/>
    <d v="2015-08-11T00:00:00"/>
    <s v="Standard Class"/>
    <x v="374"/>
    <x v="374"/>
    <s v="Corporate"/>
    <s v="United States"/>
    <s v="Boise"/>
    <s v="Idaho"/>
    <n v="83704"/>
    <s v="West"/>
    <x v="925"/>
    <s v="Office Supplies"/>
    <s v="Binders"/>
    <x v="917"/>
    <x v="106"/>
    <n v="1"/>
    <n v="0.2"/>
    <n v="1.1151"/>
  </r>
  <r>
    <n v="4467"/>
    <s v="CA-2017-168641"/>
    <x v="221"/>
    <d v="2017-12-01T00:00:00"/>
    <s v="Standard Class"/>
    <x v="567"/>
    <x v="567"/>
    <s v="Consumer"/>
    <s v="United States"/>
    <s v="New York City"/>
    <s v="New York"/>
    <n v="10035"/>
    <s v="East"/>
    <x v="853"/>
    <s v="Office Supplies"/>
    <s v="Art"/>
    <x v="846"/>
    <x v="3293"/>
    <n v="9"/>
    <n v="0"/>
    <n v="7.3710000000000004"/>
  </r>
  <r>
    <n v="4468"/>
    <s v="CA-2017-168641"/>
    <x v="221"/>
    <d v="2017-12-01T00:00:00"/>
    <s v="Standard Class"/>
    <x v="567"/>
    <x v="567"/>
    <s v="Consumer"/>
    <s v="United States"/>
    <s v="New York City"/>
    <s v="New York"/>
    <n v="10035"/>
    <s v="East"/>
    <x v="970"/>
    <s v="Office Supplies"/>
    <s v="Envelopes"/>
    <x v="964"/>
    <x v="1229"/>
    <n v="2"/>
    <n v="0"/>
    <n v="78.941199999999995"/>
  </r>
  <r>
    <n v="4469"/>
    <s v="CA-2017-168641"/>
    <x v="221"/>
    <d v="2017-12-01T00:00:00"/>
    <s v="Standard Class"/>
    <x v="567"/>
    <x v="567"/>
    <s v="Consumer"/>
    <s v="United States"/>
    <s v="New York City"/>
    <s v="New York"/>
    <n v="10035"/>
    <s v="East"/>
    <x v="1333"/>
    <s v="Furniture"/>
    <s v="Bookcases"/>
    <x v="1318"/>
    <x v="243"/>
    <n v="2"/>
    <n v="0.2"/>
    <n v="-16.078399999999998"/>
  </r>
  <r>
    <n v="4470"/>
    <s v="CA-2017-168641"/>
    <x v="221"/>
    <d v="2017-12-01T00:00:00"/>
    <s v="Standard Class"/>
    <x v="567"/>
    <x v="567"/>
    <s v="Consumer"/>
    <s v="United States"/>
    <s v="New York City"/>
    <s v="New York"/>
    <n v="10035"/>
    <s v="East"/>
    <x v="1193"/>
    <s v="Office Supplies"/>
    <s v="Paper"/>
    <x v="1178"/>
    <x v="91"/>
    <n v="2"/>
    <n v="0"/>
    <n v="6.2207999999999997"/>
  </r>
  <r>
    <n v="4471"/>
    <s v="CA-2017-156895"/>
    <x v="540"/>
    <d v="2017-05-12T00:00:00"/>
    <s v="Standard Class"/>
    <x v="137"/>
    <x v="137"/>
    <s v="Corporate"/>
    <s v="United States"/>
    <s v="Philadelphia"/>
    <s v="Pennsylvania"/>
    <n v="19140"/>
    <s v="East"/>
    <x v="1534"/>
    <s v="Furniture"/>
    <s v="Chairs"/>
    <x v="1522"/>
    <x v="3294"/>
    <n v="3"/>
    <n v="0.3"/>
    <n v="-23.7822"/>
  </r>
  <r>
    <n v="4472"/>
    <s v="CA-2017-121300"/>
    <x v="365"/>
    <d v="2017-09-29T00:00:00"/>
    <s v="Same Day"/>
    <x v="67"/>
    <x v="67"/>
    <s v="Home Office"/>
    <s v="United States"/>
    <s v="Mentor"/>
    <s v="Ohio"/>
    <n v="44060"/>
    <s v="East"/>
    <x v="1209"/>
    <s v="Furniture"/>
    <s v="Chairs"/>
    <x v="1194"/>
    <x v="1330"/>
    <n v="1"/>
    <n v="0.3"/>
    <n v="-15.4666"/>
  </r>
  <r>
    <n v="4473"/>
    <s v="CA-2017-121300"/>
    <x v="365"/>
    <d v="2017-09-29T00:00:00"/>
    <s v="Same Day"/>
    <x v="67"/>
    <x v="67"/>
    <s v="Home Office"/>
    <s v="United States"/>
    <s v="Mentor"/>
    <s v="Ohio"/>
    <n v="44060"/>
    <s v="East"/>
    <x v="409"/>
    <s v="Technology"/>
    <s v="Accessories"/>
    <x v="409"/>
    <x v="1946"/>
    <n v="3"/>
    <n v="0.2"/>
    <n v="65.993399999999994"/>
  </r>
  <r>
    <n v="4474"/>
    <s v="CA-2017-121300"/>
    <x v="365"/>
    <d v="2017-09-29T00:00:00"/>
    <s v="Same Day"/>
    <x v="67"/>
    <x v="67"/>
    <s v="Home Office"/>
    <s v="United States"/>
    <s v="Mentor"/>
    <s v="Ohio"/>
    <n v="44060"/>
    <s v="East"/>
    <x v="1666"/>
    <s v="Furniture"/>
    <s v="Tables"/>
    <x v="1654"/>
    <x v="2408"/>
    <n v="2"/>
    <n v="0.4"/>
    <n v="-189.321"/>
  </r>
  <r>
    <n v="4475"/>
    <s v="CA-2017-121300"/>
    <x v="365"/>
    <d v="2017-09-29T00:00:00"/>
    <s v="Same Day"/>
    <x v="67"/>
    <x v="67"/>
    <s v="Home Office"/>
    <s v="United States"/>
    <s v="Mentor"/>
    <s v="Ohio"/>
    <n v="44060"/>
    <s v="East"/>
    <x v="1290"/>
    <s v="Office Supplies"/>
    <s v="Paper"/>
    <x v="1276"/>
    <x v="12"/>
    <n v="3"/>
    <n v="0.2"/>
    <n v="5.4432"/>
  </r>
  <r>
    <n v="4476"/>
    <s v="CA-2017-121300"/>
    <x v="365"/>
    <d v="2017-09-29T00:00:00"/>
    <s v="Same Day"/>
    <x v="67"/>
    <x v="67"/>
    <s v="Home Office"/>
    <s v="United States"/>
    <s v="Mentor"/>
    <s v="Ohio"/>
    <n v="44060"/>
    <s v="East"/>
    <x v="1494"/>
    <s v="Furniture"/>
    <s v="Furnishings"/>
    <x v="1482"/>
    <x v="3295"/>
    <n v="4"/>
    <n v="0.2"/>
    <n v="7.4367999999999999"/>
  </r>
  <r>
    <n v="4477"/>
    <s v="CA-2017-121300"/>
    <x v="365"/>
    <d v="2017-09-29T00:00:00"/>
    <s v="Same Day"/>
    <x v="67"/>
    <x v="67"/>
    <s v="Home Office"/>
    <s v="United States"/>
    <s v="Mentor"/>
    <s v="Ohio"/>
    <n v="44060"/>
    <s v="East"/>
    <x v="1610"/>
    <s v="Office Supplies"/>
    <s v="Paper"/>
    <x v="1601"/>
    <x v="578"/>
    <n v="2"/>
    <n v="0.2"/>
    <n v="2.64"/>
  </r>
  <r>
    <n v="4478"/>
    <s v="CA-2017-130211"/>
    <x v="760"/>
    <d v="2017-10-22T00:00:00"/>
    <s v="Same Day"/>
    <x v="379"/>
    <x v="379"/>
    <s v="Consumer"/>
    <s v="United States"/>
    <s v="Lawton"/>
    <s v="Oklahoma"/>
    <n v="73505"/>
    <s v="Central"/>
    <x v="1667"/>
    <s v="Office Supplies"/>
    <s v="Storage"/>
    <x v="1655"/>
    <x v="3296"/>
    <n v="3"/>
    <n v="0"/>
    <n v="23.316299999999998"/>
  </r>
  <r>
    <n v="4479"/>
    <s v="CA-2017-130211"/>
    <x v="760"/>
    <d v="2017-10-22T00:00:00"/>
    <s v="Same Day"/>
    <x v="379"/>
    <x v="379"/>
    <s v="Consumer"/>
    <s v="United States"/>
    <s v="Lawton"/>
    <s v="Oklahoma"/>
    <n v="73505"/>
    <s v="Central"/>
    <x v="209"/>
    <s v="Furniture"/>
    <s v="Tables"/>
    <x v="210"/>
    <x v="3297"/>
    <n v="2"/>
    <n v="0"/>
    <n v="54.775599999999997"/>
  </r>
  <r>
    <n v="4480"/>
    <s v="CA-2014-147235"/>
    <x v="977"/>
    <d v="2014-03-28T00:00:00"/>
    <s v="Standard Class"/>
    <x v="303"/>
    <x v="303"/>
    <s v="Consumer"/>
    <s v="United States"/>
    <s v="New York City"/>
    <s v="New York"/>
    <n v="10024"/>
    <s v="East"/>
    <x v="1668"/>
    <s v="Office Supplies"/>
    <s v="Paper"/>
    <x v="1656"/>
    <x v="1663"/>
    <n v="5"/>
    <n v="0"/>
    <n v="11.702999999999999"/>
  </r>
  <r>
    <n v="4481"/>
    <s v="CA-2016-109365"/>
    <x v="54"/>
    <d v="2016-11-08T00:00:00"/>
    <s v="Standard Class"/>
    <x v="190"/>
    <x v="190"/>
    <s v="Consumer"/>
    <s v="United States"/>
    <s v="Los Angeles"/>
    <s v="California"/>
    <n v="90049"/>
    <s v="West"/>
    <x v="845"/>
    <s v="Office Supplies"/>
    <s v="Fasteners"/>
    <x v="839"/>
    <x v="53"/>
    <n v="7"/>
    <n v="0"/>
    <n v="5.0358000000000001"/>
  </r>
  <r>
    <n v="4482"/>
    <s v="CA-2016-109365"/>
    <x v="54"/>
    <d v="2016-11-08T00:00:00"/>
    <s v="Standard Class"/>
    <x v="190"/>
    <x v="190"/>
    <s v="Consumer"/>
    <s v="United States"/>
    <s v="Los Angeles"/>
    <s v="California"/>
    <n v="90049"/>
    <s v="West"/>
    <x v="1656"/>
    <s v="Office Supplies"/>
    <s v="Appliances"/>
    <x v="1644"/>
    <x v="3298"/>
    <n v="2"/>
    <n v="0"/>
    <n v="14.2956"/>
  </r>
  <r>
    <n v="4483"/>
    <s v="CA-2016-109365"/>
    <x v="54"/>
    <d v="2016-11-08T00:00:00"/>
    <s v="Standard Class"/>
    <x v="190"/>
    <x v="190"/>
    <s v="Consumer"/>
    <s v="United States"/>
    <s v="Los Angeles"/>
    <s v="California"/>
    <n v="90049"/>
    <s v="West"/>
    <x v="109"/>
    <s v="Office Supplies"/>
    <s v="Binders"/>
    <x v="109"/>
    <x v="2185"/>
    <n v="12"/>
    <n v="0.2"/>
    <n v="15.799200000000001"/>
  </r>
  <r>
    <n v="4484"/>
    <s v="CA-2016-109365"/>
    <x v="54"/>
    <d v="2016-11-08T00:00:00"/>
    <s v="Standard Class"/>
    <x v="190"/>
    <x v="190"/>
    <s v="Consumer"/>
    <s v="United States"/>
    <s v="Los Angeles"/>
    <s v="California"/>
    <n v="90049"/>
    <s v="West"/>
    <x v="1669"/>
    <s v="Office Supplies"/>
    <s v="Paper"/>
    <x v="1657"/>
    <x v="2207"/>
    <n v="3"/>
    <n v="0"/>
    <n v="56.977200000000003"/>
  </r>
  <r>
    <n v="4485"/>
    <s v="CA-2016-109365"/>
    <x v="54"/>
    <d v="2016-11-08T00:00:00"/>
    <s v="Standard Class"/>
    <x v="190"/>
    <x v="190"/>
    <s v="Consumer"/>
    <s v="United States"/>
    <s v="Los Angeles"/>
    <s v="California"/>
    <n v="90049"/>
    <s v="West"/>
    <x v="699"/>
    <s v="Office Supplies"/>
    <s v="Binders"/>
    <x v="699"/>
    <x v="3299"/>
    <n v="2"/>
    <n v="0.2"/>
    <n v="3.0211999999999999"/>
  </r>
  <r>
    <n v="4486"/>
    <s v="CA-2016-109365"/>
    <x v="54"/>
    <d v="2016-11-08T00:00:00"/>
    <s v="Standard Class"/>
    <x v="190"/>
    <x v="190"/>
    <s v="Consumer"/>
    <s v="United States"/>
    <s v="Los Angeles"/>
    <s v="California"/>
    <n v="90049"/>
    <s v="West"/>
    <x v="1231"/>
    <s v="Office Supplies"/>
    <s v="Paper"/>
    <x v="1270"/>
    <x v="537"/>
    <n v="3"/>
    <n v="0"/>
    <n v="9.3312000000000008"/>
  </r>
  <r>
    <n v="4487"/>
    <s v="CA-2016-109365"/>
    <x v="54"/>
    <d v="2016-11-08T00:00:00"/>
    <s v="Standard Class"/>
    <x v="190"/>
    <x v="190"/>
    <s v="Consumer"/>
    <s v="United States"/>
    <s v="Los Angeles"/>
    <s v="California"/>
    <n v="90049"/>
    <s v="West"/>
    <x v="1078"/>
    <s v="Office Supplies"/>
    <s v="Paper"/>
    <x v="1068"/>
    <x v="1806"/>
    <n v="3"/>
    <n v="0"/>
    <n v="150.98400000000001"/>
  </r>
  <r>
    <n v="4488"/>
    <s v="CA-2015-162621"/>
    <x v="577"/>
    <d v="2015-09-11T00:00:00"/>
    <s v="Standard Class"/>
    <x v="402"/>
    <x v="402"/>
    <s v="Home Office"/>
    <s v="United States"/>
    <s v="Houston"/>
    <s v="Texas"/>
    <n v="77036"/>
    <s v="Central"/>
    <x v="1526"/>
    <s v="Office Supplies"/>
    <s v="Binders"/>
    <x v="1513"/>
    <x v="3300"/>
    <n v="5"/>
    <n v="0.8"/>
    <n v="-25.218499999999999"/>
  </r>
  <r>
    <n v="4489"/>
    <s v="CA-2015-162621"/>
    <x v="577"/>
    <d v="2015-09-11T00:00:00"/>
    <s v="Standard Class"/>
    <x v="402"/>
    <x v="402"/>
    <s v="Home Office"/>
    <s v="United States"/>
    <s v="Houston"/>
    <s v="Texas"/>
    <n v="77036"/>
    <s v="Central"/>
    <x v="1511"/>
    <s v="Office Supplies"/>
    <s v="Supplies"/>
    <x v="1498"/>
    <x v="3301"/>
    <n v="9"/>
    <n v="0.2"/>
    <n v="-14.688000000000001"/>
  </r>
  <r>
    <n v="4490"/>
    <s v="CA-2015-162621"/>
    <x v="577"/>
    <d v="2015-09-11T00:00:00"/>
    <s v="Standard Class"/>
    <x v="402"/>
    <x v="402"/>
    <s v="Home Office"/>
    <s v="United States"/>
    <s v="Houston"/>
    <s v="Texas"/>
    <n v="77036"/>
    <s v="Central"/>
    <x v="985"/>
    <s v="Office Supplies"/>
    <s v="Binders"/>
    <x v="978"/>
    <x v="3302"/>
    <n v="3"/>
    <n v="0.8"/>
    <n v="-7.8224999999999998"/>
  </r>
  <r>
    <n v="4491"/>
    <s v="CA-2017-105921"/>
    <x v="718"/>
    <d v="2017-08-21T00:00:00"/>
    <s v="Standard Class"/>
    <x v="49"/>
    <x v="49"/>
    <s v="Consumer"/>
    <s v="United States"/>
    <s v="Los Angeles"/>
    <s v="California"/>
    <n v="90032"/>
    <s v="West"/>
    <x v="616"/>
    <s v="Furniture"/>
    <s v="Tables"/>
    <x v="616"/>
    <x v="3303"/>
    <n v="3"/>
    <n v="0.2"/>
    <n v="5.2286999999999999"/>
  </r>
  <r>
    <n v="4492"/>
    <s v="CA-2014-150798"/>
    <x v="588"/>
    <d v="2014-12-03T00:00:00"/>
    <s v="Second Class"/>
    <x v="300"/>
    <x v="300"/>
    <s v="Consumer"/>
    <s v="United States"/>
    <s v="Columbus"/>
    <s v="Ohio"/>
    <n v="43229"/>
    <s v="East"/>
    <x v="1572"/>
    <s v="Technology"/>
    <s v="Copiers"/>
    <x v="1563"/>
    <x v="3304"/>
    <n v="2"/>
    <n v="0.4"/>
    <n v="109.998"/>
  </r>
  <r>
    <n v="4493"/>
    <s v="CA-2014-150798"/>
    <x v="588"/>
    <d v="2014-12-03T00:00:00"/>
    <s v="Second Class"/>
    <x v="300"/>
    <x v="300"/>
    <s v="Consumer"/>
    <s v="United States"/>
    <s v="Columbus"/>
    <s v="Ohio"/>
    <n v="43229"/>
    <s v="East"/>
    <x v="534"/>
    <s v="Furniture"/>
    <s v="Furnishings"/>
    <x v="534"/>
    <x v="3305"/>
    <n v="2"/>
    <n v="0.2"/>
    <n v="1.4224000000000001"/>
  </r>
  <r>
    <n v="4494"/>
    <s v="CA-2014-150798"/>
    <x v="588"/>
    <d v="2014-12-03T00:00:00"/>
    <s v="Second Class"/>
    <x v="300"/>
    <x v="300"/>
    <s v="Consumer"/>
    <s v="United States"/>
    <s v="Columbus"/>
    <s v="Ohio"/>
    <n v="43229"/>
    <s v="East"/>
    <x v="1193"/>
    <s v="Office Supplies"/>
    <s v="Paper"/>
    <x v="1178"/>
    <x v="1566"/>
    <n v="7"/>
    <n v="0.2"/>
    <n v="12.700799999999999"/>
  </r>
  <r>
    <n v="4495"/>
    <s v="CA-2014-150798"/>
    <x v="588"/>
    <d v="2014-12-03T00:00:00"/>
    <s v="Second Class"/>
    <x v="300"/>
    <x v="300"/>
    <s v="Consumer"/>
    <s v="United States"/>
    <s v="Columbus"/>
    <s v="Ohio"/>
    <n v="43229"/>
    <s v="East"/>
    <x v="377"/>
    <s v="Furniture"/>
    <s v="Chairs"/>
    <x v="378"/>
    <x v="3306"/>
    <n v="6"/>
    <n v="0.3"/>
    <n v="-51.984000000000002"/>
  </r>
  <r>
    <n v="4496"/>
    <s v="CA-2017-112753"/>
    <x v="978"/>
    <d v="2017-06-23T00:00:00"/>
    <s v="Standard Class"/>
    <x v="113"/>
    <x v="113"/>
    <s v="Consumer"/>
    <s v="United States"/>
    <s v="Los Angeles"/>
    <s v="California"/>
    <n v="90032"/>
    <s v="West"/>
    <x v="574"/>
    <s v="Furniture"/>
    <s v="Bookcases"/>
    <x v="574"/>
    <x v="3307"/>
    <n v="9"/>
    <n v="0.15"/>
    <n v="75.593699999999998"/>
  </r>
  <r>
    <n v="4497"/>
    <s v="CA-2017-112753"/>
    <x v="978"/>
    <d v="2017-06-23T00:00:00"/>
    <s v="Standard Class"/>
    <x v="113"/>
    <x v="113"/>
    <s v="Consumer"/>
    <s v="United States"/>
    <s v="Los Angeles"/>
    <s v="California"/>
    <n v="90032"/>
    <s v="West"/>
    <x v="329"/>
    <s v="Office Supplies"/>
    <s v="Paper"/>
    <x v="329"/>
    <x v="783"/>
    <n v="6"/>
    <n v="0"/>
    <n v="19.051200000000001"/>
  </r>
  <r>
    <n v="4498"/>
    <s v="CA-2017-155075"/>
    <x v="574"/>
    <d v="2017-12-09T00:00:00"/>
    <s v="Standard Class"/>
    <x v="543"/>
    <x v="543"/>
    <s v="Consumer"/>
    <s v="United States"/>
    <s v="Philadelphia"/>
    <s v="Pennsylvania"/>
    <n v="19140"/>
    <s v="East"/>
    <x v="115"/>
    <s v="Office Supplies"/>
    <s v="Binders"/>
    <x v="115"/>
    <x v="3308"/>
    <n v="4"/>
    <n v="0.7"/>
    <n v="-462.86239999999998"/>
  </r>
  <r>
    <n v="4499"/>
    <s v="CA-2014-103401"/>
    <x v="871"/>
    <d v="2014-11-26T00:00:00"/>
    <s v="Standard Class"/>
    <x v="744"/>
    <x v="744"/>
    <s v="Corporate"/>
    <s v="United States"/>
    <s v="San Francisco"/>
    <s v="California"/>
    <n v="94110"/>
    <s v="West"/>
    <x v="1165"/>
    <s v="Office Supplies"/>
    <s v="Paper"/>
    <x v="1152"/>
    <x v="91"/>
    <n v="2"/>
    <n v="0"/>
    <n v="6.2207999999999997"/>
  </r>
  <r>
    <n v="4500"/>
    <s v="CA-2016-124814"/>
    <x v="342"/>
    <d v="2016-04-16T00:00:00"/>
    <s v="Standard Class"/>
    <x v="524"/>
    <x v="524"/>
    <s v="Corporate"/>
    <s v="United States"/>
    <s v="Bakersfield"/>
    <s v="California"/>
    <n v="93309"/>
    <s v="West"/>
    <x v="1290"/>
    <s v="Office Supplies"/>
    <s v="Paper"/>
    <x v="1276"/>
    <x v="91"/>
    <n v="2"/>
    <n v="0"/>
    <n v="6.2207999999999997"/>
  </r>
  <r>
    <n v="4501"/>
    <s v="CA-2016-124814"/>
    <x v="342"/>
    <d v="2016-04-16T00:00:00"/>
    <s v="Standard Class"/>
    <x v="524"/>
    <x v="524"/>
    <s v="Corporate"/>
    <s v="United States"/>
    <s v="Bakersfield"/>
    <s v="California"/>
    <n v="93309"/>
    <s v="West"/>
    <x v="1458"/>
    <s v="Office Supplies"/>
    <s v="Binders"/>
    <x v="1444"/>
    <x v="347"/>
    <n v="5"/>
    <n v="0.2"/>
    <n v="8.1199999999999992"/>
  </r>
  <r>
    <n v="4502"/>
    <s v="CA-2014-116757"/>
    <x v="479"/>
    <d v="2014-07-04T00:00:00"/>
    <s v="Standard Class"/>
    <x v="99"/>
    <x v="99"/>
    <s v="Corporate"/>
    <s v="United States"/>
    <s v="Houston"/>
    <s v="Texas"/>
    <n v="77095"/>
    <s v="Central"/>
    <x v="510"/>
    <s v="Office Supplies"/>
    <s v="Paper"/>
    <x v="510"/>
    <x v="233"/>
    <n v="5"/>
    <n v="0.2"/>
    <n v="9.0719999999999992"/>
  </r>
  <r>
    <n v="4503"/>
    <s v="CA-2014-116757"/>
    <x v="479"/>
    <d v="2014-07-04T00:00:00"/>
    <s v="Standard Class"/>
    <x v="99"/>
    <x v="99"/>
    <s v="Corporate"/>
    <s v="United States"/>
    <s v="Houston"/>
    <s v="Texas"/>
    <n v="77095"/>
    <s v="Central"/>
    <x v="462"/>
    <s v="Office Supplies"/>
    <s v="Fasteners"/>
    <x v="128"/>
    <x v="3309"/>
    <n v="6"/>
    <n v="0.2"/>
    <n v="7.1928000000000001"/>
  </r>
  <r>
    <n v="4504"/>
    <s v="US-2014-138247"/>
    <x v="163"/>
    <d v="2014-12-29T00:00:00"/>
    <s v="Standard Class"/>
    <x v="408"/>
    <x v="408"/>
    <s v="Home Office"/>
    <s v="United States"/>
    <s v="Los Angeles"/>
    <s v="California"/>
    <n v="90045"/>
    <s v="West"/>
    <x v="1670"/>
    <s v="Technology"/>
    <s v="Phones"/>
    <x v="1658"/>
    <x v="3310"/>
    <n v="7"/>
    <n v="0.2"/>
    <n v="17.365600000000001"/>
  </r>
  <r>
    <n v="4505"/>
    <s v="US-2014-138247"/>
    <x v="163"/>
    <d v="2014-12-29T00:00:00"/>
    <s v="Standard Class"/>
    <x v="408"/>
    <x v="408"/>
    <s v="Home Office"/>
    <s v="United States"/>
    <s v="Los Angeles"/>
    <s v="California"/>
    <n v="90045"/>
    <s v="West"/>
    <x v="1107"/>
    <s v="Office Supplies"/>
    <s v="Appliances"/>
    <x v="1096"/>
    <x v="2694"/>
    <n v="2"/>
    <n v="0"/>
    <n v="101.3488"/>
  </r>
  <r>
    <n v="4506"/>
    <s v="US-2014-138247"/>
    <x v="163"/>
    <d v="2014-12-29T00:00:00"/>
    <s v="Standard Class"/>
    <x v="408"/>
    <x v="408"/>
    <s v="Home Office"/>
    <s v="United States"/>
    <s v="Los Angeles"/>
    <s v="California"/>
    <n v="90045"/>
    <s v="West"/>
    <x v="341"/>
    <s v="Technology"/>
    <s v="Accessories"/>
    <x v="341"/>
    <x v="3311"/>
    <n v="3"/>
    <n v="0"/>
    <n v="13.198499999999999"/>
  </r>
  <r>
    <n v="4507"/>
    <s v="US-2014-138247"/>
    <x v="163"/>
    <d v="2014-12-29T00:00:00"/>
    <s v="Standard Class"/>
    <x v="408"/>
    <x v="408"/>
    <s v="Home Office"/>
    <s v="United States"/>
    <s v="Los Angeles"/>
    <s v="California"/>
    <n v="90045"/>
    <s v="West"/>
    <x v="638"/>
    <s v="Technology"/>
    <s v="Phones"/>
    <x v="638"/>
    <x v="3312"/>
    <n v="3"/>
    <n v="0.2"/>
    <n v="51.148499999999999"/>
  </r>
  <r>
    <n v="4508"/>
    <s v="US-2014-138247"/>
    <x v="163"/>
    <d v="2014-12-29T00:00:00"/>
    <s v="Standard Class"/>
    <x v="408"/>
    <x v="408"/>
    <s v="Home Office"/>
    <s v="United States"/>
    <s v="Los Angeles"/>
    <s v="California"/>
    <n v="90045"/>
    <s v="West"/>
    <x v="1512"/>
    <s v="Office Supplies"/>
    <s v="Storage"/>
    <x v="1499"/>
    <x v="2373"/>
    <n v="1"/>
    <n v="0"/>
    <n v="0.2034"/>
  </r>
  <r>
    <n v="4509"/>
    <s v="US-2014-138247"/>
    <x v="163"/>
    <d v="2014-12-29T00:00:00"/>
    <s v="Standard Class"/>
    <x v="408"/>
    <x v="408"/>
    <s v="Home Office"/>
    <s v="United States"/>
    <s v="Los Angeles"/>
    <s v="California"/>
    <n v="90045"/>
    <s v="West"/>
    <x v="928"/>
    <s v="Furniture"/>
    <s v="Furnishings"/>
    <x v="921"/>
    <x v="1157"/>
    <n v="1"/>
    <n v="0"/>
    <n v="5.5176999999999996"/>
  </r>
  <r>
    <n v="4510"/>
    <s v="CA-2017-167003"/>
    <x v="979"/>
    <d v="2017-05-29T00:00:00"/>
    <s v="Standard Class"/>
    <x v="745"/>
    <x v="745"/>
    <s v="Consumer"/>
    <s v="United States"/>
    <s v="Los Angeles"/>
    <s v="California"/>
    <n v="90036"/>
    <s v="West"/>
    <x v="719"/>
    <s v="Furniture"/>
    <s v="Tables"/>
    <x v="718"/>
    <x v="2422"/>
    <n v="3"/>
    <n v="0.2"/>
    <n v="-6.4233000000000002"/>
  </r>
  <r>
    <n v="4511"/>
    <s v="CA-2016-119935"/>
    <x v="338"/>
    <d v="2016-11-14T00:00:00"/>
    <s v="Standard Class"/>
    <x v="366"/>
    <x v="366"/>
    <s v="Corporate"/>
    <s v="United States"/>
    <s v="Springfield"/>
    <s v="Missouri"/>
    <n v="65807"/>
    <s v="Central"/>
    <x v="1608"/>
    <s v="Furniture"/>
    <s v="Furnishings"/>
    <x v="1599"/>
    <x v="3313"/>
    <n v="2"/>
    <n v="0"/>
    <n v="17.158000000000001"/>
  </r>
  <r>
    <n v="4512"/>
    <s v="CA-2016-119935"/>
    <x v="338"/>
    <d v="2016-11-14T00:00:00"/>
    <s v="Standard Class"/>
    <x v="366"/>
    <x v="366"/>
    <s v="Corporate"/>
    <s v="United States"/>
    <s v="Springfield"/>
    <s v="Missouri"/>
    <n v="65807"/>
    <s v="Central"/>
    <x v="800"/>
    <s v="Office Supplies"/>
    <s v="Binders"/>
    <x v="798"/>
    <x v="3314"/>
    <n v="2"/>
    <n v="0"/>
    <n v="39.340800000000002"/>
  </r>
  <r>
    <n v="4513"/>
    <s v="CA-2016-118969"/>
    <x v="824"/>
    <d v="2016-10-03T00:00:00"/>
    <s v="First Class"/>
    <x v="431"/>
    <x v="431"/>
    <s v="Consumer"/>
    <s v="United States"/>
    <s v="Phoenix"/>
    <s v="Arizona"/>
    <n v="85023"/>
    <s v="West"/>
    <x v="471"/>
    <s v="Office Supplies"/>
    <s v="Binders"/>
    <x v="472"/>
    <x v="3315"/>
    <n v="6"/>
    <n v="0.7"/>
    <n v="-40.180799999999998"/>
  </r>
  <r>
    <n v="4514"/>
    <s v="CA-2016-145240"/>
    <x v="47"/>
    <d v="2016-09-08T00:00:00"/>
    <s v="First Class"/>
    <x v="696"/>
    <x v="696"/>
    <s v="Consumer"/>
    <s v="United States"/>
    <s v="Houston"/>
    <s v="Texas"/>
    <n v="77070"/>
    <s v="Central"/>
    <x v="146"/>
    <s v="Office Supplies"/>
    <s v="Storage"/>
    <x v="147"/>
    <x v="3316"/>
    <n v="1"/>
    <n v="0.2"/>
    <n v="0.80879999999999996"/>
  </r>
  <r>
    <n v="4515"/>
    <s v="CA-2016-120873"/>
    <x v="189"/>
    <d v="2016-11-01T00:00:00"/>
    <s v="Second Class"/>
    <x v="572"/>
    <x v="572"/>
    <s v="Consumer"/>
    <s v="United States"/>
    <s v="Hampton"/>
    <s v="Virginia"/>
    <n v="23666"/>
    <s v="South"/>
    <x v="1003"/>
    <s v="Furniture"/>
    <s v="Chairs"/>
    <x v="995"/>
    <x v="3317"/>
    <n v="1"/>
    <n v="0"/>
    <n v="75.654799999999994"/>
  </r>
  <r>
    <n v="4516"/>
    <s v="US-2017-111920"/>
    <x v="760"/>
    <d v="2017-10-26T00:00:00"/>
    <s v="Standard Class"/>
    <x v="28"/>
    <x v="28"/>
    <s v="Home Office"/>
    <s v="United States"/>
    <s v="Tulsa"/>
    <s v="Oklahoma"/>
    <n v="74133"/>
    <s v="Central"/>
    <x v="1583"/>
    <s v="Office Supplies"/>
    <s v="Art"/>
    <x v="1574"/>
    <x v="2900"/>
    <n v="4"/>
    <n v="0"/>
    <n v="12.0252"/>
  </r>
  <r>
    <n v="4517"/>
    <s v="US-2016-128678"/>
    <x v="306"/>
    <d v="2016-09-20T00:00:00"/>
    <s v="Standard Class"/>
    <x v="262"/>
    <x v="262"/>
    <s v="Consumer"/>
    <s v="United States"/>
    <s v="Seattle"/>
    <s v="Washington"/>
    <n v="98105"/>
    <s v="West"/>
    <x v="1671"/>
    <s v="Office Supplies"/>
    <s v="Paper"/>
    <x v="1659"/>
    <x v="1567"/>
    <n v="5"/>
    <n v="0"/>
    <n v="10.058"/>
  </r>
  <r>
    <n v="4518"/>
    <s v="US-2016-128678"/>
    <x v="306"/>
    <d v="2016-09-20T00:00:00"/>
    <s v="Standard Class"/>
    <x v="262"/>
    <x v="262"/>
    <s v="Consumer"/>
    <s v="United States"/>
    <s v="Seattle"/>
    <s v="Washington"/>
    <n v="98105"/>
    <s v="West"/>
    <x v="530"/>
    <s v="Office Supplies"/>
    <s v="Binders"/>
    <x v="530"/>
    <x v="3318"/>
    <n v="7"/>
    <n v="0.2"/>
    <n v="15.815799999999999"/>
  </r>
  <r>
    <n v="4519"/>
    <s v="CA-2016-101385"/>
    <x v="477"/>
    <d v="2016-10-01T00:00:00"/>
    <s v="Standard Class"/>
    <x v="493"/>
    <x v="493"/>
    <s v="Consumer"/>
    <s v="United States"/>
    <s v="San Francisco"/>
    <s v="California"/>
    <n v="94109"/>
    <s v="West"/>
    <x v="154"/>
    <s v="Office Supplies"/>
    <s v="Art"/>
    <x v="155"/>
    <x v="3319"/>
    <n v="4"/>
    <n v="0"/>
    <n v="6.9551999999999996"/>
  </r>
  <r>
    <n v="4520"/>
    <s v="CA-2017-107167"/>
    <x v="193"/>
    <d v="2017-06-14T00:00:00"/>
    <s v="Standard Class"/>
    <x v="540"/>
    <x v="540"/>
    <s v="Corporate"/>
    <s v="United States"/>
    <s v="Jacksonville"/>
    <s v="Florida"/>
    <n v="32216"/>
    <s v="South"/>
    <x v="1672"/>
    <s v="Office Supplies"/>
    <s v="Storage"/>
    <x v="1660"/>
    <x v="3320"/>
    <n v="8"/>
    <n v="0.2"/>
    <n v="84.22"/>
  </r>
  <r>
    <n v="4521"/>
    <s v="CA-2014-109491"/>
    <x v="980"/>
    <d v="2014-02-26T00:00:00"/>
    <s v="Standard Class"/>
    <x v="18"/>
    <x v="18"/>
    <s v="Corporate"/>
    <s v="United States"/>
    <s v="Richmond"/>
    <s v="Indiana"/>
    <n v="47374"/>
    <s v="Central"/>
    <x v="1196"/>
    <s v="Technology"/>
    <s v="Accessories"/>
    <x v="1181"/>
    <x v="1030"/>
    <n v="3"/>
    <n v="0"/>
    <n v="22.4316"/>
  </r>
  <r>
    <n v="4522"/>
    <s v="CA-2014-109491"/>
    <x v="980"/>
    <d v="2014-02-26T00:00:00"/>
    <s v="Standard Class"/>
    <x v="18"/>
    <x v="18"/>
    <s v="Corporate"/>
    <s v="United States"/>
    <s v="Richmond"/>
    <s v="Indiana"/>
    <n v="47374"/>
    <s v="Central"/>
    <x v="534"/>
    <s v="Furniture"/>
    <s v="Furnishings"/>
    <x v="534"/>
    <x v="2308"/>
    <n v="4"/>
    <n v="0"/>
    <n v="6.9088000000000003"/>
  </r>
  <r>
    <n v="4523"/>
    <s v="CA-2017-105445"/>
    <x v="297"/>
    <d v="2017-02-25T00:00:00"/>
    <s v="Second Class"/>
    <x v="162"/>
    <x v="162"/>
    <s v="Corporate"/>
    <s v="United States"/>
    <s v="Louisville"/>
    <s v="Colorado"/>
    <n v="80027"/>
    <s v="West"/>
    <x v="1328"/>
    <s v="Office Supplies"/>
    <s v="Fasteners"/>
    <x v="128"/>
    <x v="3321"/>
    <n v="3"/>
    <n v="0.2"/>
    <n v="3.0653999999999999"/>
  </r>
  <r>
    <n v="4524"/>
    <s v="CA-2014-107454"/>
    <x v="981"/>
    <d v="2014-11-06T00:00:00"/>
    <s v="Standard Class"/>
    <x v="742"/>
    <x v="742"/>
    <s v="Consumer"/>
    <s v="United States"/>
    <s v="New York City"/>
    <s v="New York"/>
    <n v="10024"/>
    <s v="East"/>
    <x v="639"/>
    <s v="Office Supplies"/>
    <s v="Labels"/>
    <x v="639"/>
    <x v="1950"/>
    <n v="7"/>
    <n v="0"/>
    <n v="16.035599999999999"/>
  </r>
  <r>
    <n v="4525"/>
    <s v="CA-2014-107454"/>
    <x v="981"/>
    <d v="2014-11-06T00:00:00"/>
    <s v="Standard Class"/>
    <x v="742"/>
    <x v="742"/>
    <s v="Consumer"/>
    <s v="United States"/>
    <s v="New York City"/>
    <s v="New York"/>
    <n v="10024"/>
    <s v="East"/>
    <x v="943"/>
    <s v="Furniture"/>
    <s v="Furnishings"/>
    <x v="936"/>
    <x v="3322"/>
    <n v="6"/>
    <n v="0"/>
    <n v="24.1218"/>
  </r>
  <r>
    <n v="4526"/>
    <s v="US-2017-105046"/>
    <x v="729"/>
    <d v="2017-07-23T00:00:00"/>
    <s v="Standard Class"/>
    <x v="336"/>
    <x v="336"/>
    <s v="Home Office"/>
    <s v="United States"/>
    <s v="Rome"/>
    <s v="New York"/>
    <n v="13440"/>
    <s v="East"/>
    <x v="149"/>
    <s v="Technology"/>
    <s v="Phones"/>
    <x v="150"/>
    <x v="3323"/>
    <n v="2"/>
    <n v="0"/>
    <n v="67.495000000000005"/>
  </r>
  <r>
    <n v="4527"/>
    <s v="US-2017-105046"/>
    <x v="729"/>
    <d v="2017-07-23T00:00:00"/>
    <s v="Standard Class"/>
    <x v="336"/>
    <x v="336"/>
    <s v="Home Office"/>
    <s v="United States"/>
    <s v="Rome"/>
    <s v="New York"/>
    <n v="13440"/>
    <s v="East"/>
    <x v="1673"/>
    <s v="Office Supplies"/>
    <s v="Paper"/>
    <x v="1661"/>
    <x v="3324"/>
    <n v="5"/>
    <n v="0"/>
    <n v="47.951999999999998"/>
  </r>
  <r>
    <n v="4528"/>
    <s v="US-2017-105046"/>
    <x v="729"/>
    <d v="2017-07-23T00:00:00"/>
    <s v="Standard Class"/>
    <x v="336"/>
    <x v="336"/>
    <s v="Home Office"/>
    <s v="United States"/>
    <s v="Rome"/>
    <s v="New York"/>
    <n v="13440"/>
    <s v="East"/>
    <x v="28"/>
    <s v="Furniture"/>
    <s v="Furnishings"/>
    <x v="1310"/>
    <x v="3325"/>
    <n v="4"/>
    <n v="0"/>
    <n v="14.4596"/>
  </r>
  <r>
    <n v="4529"/>
    <s v="CA-2017-152856"/>
    <x v="565"/>
    <d v="2017-09-10T00:00:00"/>
    <s v="Second Class"/>
    <x v="276"/>
    <x v="276"/>
    <s v="Corporate"/>
    <s v="United States"/>
    <s v="Marion"/>
    <s v="Ohio"/>
    <n v="43302"/>
    <s v="East"/>
    <x v="1312"/>
    <s v="Technology"/>
    <s v="Accessories"/>
    <x v="1298"/>
    <x v="3326"/>
    <n v="4"/>
    <n v="0.2"/>
    <n v="33.589199999999998"/>
  </r>
  <r>
    <n v="4530"/>
    <s v="CA-2016-134691"/>
    <x v="696"/>
    <d v="2016-11-18T00:00:00"/>
    <s v="Standard Class"/>
    <x v="110"/>
    <x v="110"/>
    <s v="Consumer"/>
    <s v="United States"/>
    <s v="Houston"/>
    <s v="Texas"/>
    <n v="77041"/>
    <s v="Central"/>
    <x v="1212"/>
    <s v="Office Supplies"/>
    <s v="Binders"/>
    <x v="1197"/>
    <x v="3327"/>
    <n v="2"/>
    <n v="0.8"/>
    <n v="-3.9032"/>
  </r>
  <r>
    <n v="4531"/>
    <s v="CA-2016-118759"/>
    <x v="696"/>
    <d v="2016-11-17T00:00:00"/>
    <s v="First Class"/>
    <x v="93"/>
    <x v="93"/>
    <s v="Consumer"/>
    <s v="United States"/>
    <s v="New York City"/>
    <s v="New York"/>
    <n v="10009"/>
    <s v="East"/>
    <x v="629"/>
    <s v="Furniture"/>
    <s v="Chairs"/>
    <x v="629"/>
    <x v="1247"/>
    <n v="2"/>
    <n v="0.1"/>
    <n v="72.534400000000005"/>
  </r>
  <r>
    <n v="4532"/>
    <s v="CA-2016-118759"/>
    <x v="696"/>
    <d v="2016-11-17T00:00:00"/>
    <s v="First Class"/>
    <x v="93"/>
    <x v="93"/>
    <s v="Consumer"/>
    <s v="United States"/>
    <s v="New York City"/>
    <s v="New York"/>
    <n v="10009"/>
    <s v="East"/>
    <x v="146"/>
    <s v="Office Supplies"/>
    <s v="Storage"/>
    <x v="147"/>
    <x v="3328"/>
    <n v="3"/>
    <n v="0"/>
    <n v="10.5144"/>
  </r>
  <r>
    <n v="4533"/>
    <s v="CA-2014-140403"/>
    <x v="982"/>
    <d v="2014-10-10T00:00:00"/>
    <s v="Same Day"/>
    <x v="184"/>
    <x v="184"/>
    <s v="Home Office"/>
    <s v="United States"/>
    <s v="Manteca"/>
    <s v="California"/>
    <n v="95336"/>
    <s v="West"/>
    <x v="23"/>
    <s v="Furniture"/>
    <s v="Chairs"/>
    <x v="23"/>
    <x v="1888"/>
    <n v="3"/>
    <n v="0.2"/>
    <n v="13.7646"/>
  </r>
  <r>
    <n v="4534"/>
    <s v="CA-2014-140403"/>
    <x v="982"/>
    <d v="2014-10-10T00:00:00"/>
    <s v="Same Day"/>
    <x v="184"/>
    <x v="184"/>
    <s v="Home Office"/>
    <s v="United States"/>
    <s v="Manteca"/>
    <s v="California"/>
    <n v="95336"/>
    <s v="West"/>
    <x v="588"/>
    <s v="Office Supplies"/>
    <s v="Envelopes"/>
    <x v="588"/>
    <x v="764"/>
    <n v="2"/>
    <n v="0"/>
    <n v="7.4871999999999996"/>
  </r>
  <r>
    <n v="4535"/>
    <s v="CA-2015-163104"/>
    <x v="531"/>
    <d v="2015-03-26T00:00:00"/>
    <s v="Standard Class"/>
    <x v="305"/>
    <x v="305"/>
    <s v="Corporate"/>
    <s v="United States"/>
    <s v="Los Angeles"/>
    <s v="California"/>
    <n v="90004"/>
    <s v="West"/>
    <x v="358"/>
    <s v="Office Supplies"/>
    <s v="Paper"/>
    <x v="358"/>
    <x v="489"/>
    <n v="2"/>
    <n v="0"/>
    <n v="5.8604000000000003"/>
  </r>
  <r>
    <n v="4536"/>
    <s v="CA-2017-138464"/>
    <x v="141"/>
    <d v="2017-07-12T00:00:00"/>
    <s v="Standard Class"/>
    <x v="665"/>
    <x v="665"/>
    <s v="Home Office"/>
    <s v="United States"/>
    <s v="Seattle"/>
    <s v="Washington"/>
    <n v="98115"/>
    <s v="West"/>
    <x v="1226"/>
    <s v="Furniture"/>
    <s v="Furnishings"/>
    <x v="1210"/>
    <x v="3329"/>
    <n v="3"/>
    <n v="0"/>
    <n v="4.9104000000000001"/>
  </r>
  <r>
    <n v="4537"/>
    <s v="CA-2017-138464"/>
    <x v="141"/>
    <d v="2017-07-12T00:00:00"/>
    <s v="Standard Class"/>
    <x v="665"/>
    <x v="665"/>
    <s v="Home Office"/>
    <s v="United States"/>
    <s v="Seattle"/>
    <s v="Washington"/>
    <n v="98115"/>
    <s v="West"/>
    <x v="379"/>
    <s v="Office Supplies"/>
    <s v="Binders"/>
    <x v="380"/>
    <x v="1779"/>
    <n v="3"/>
    <n v="0.2"/>
    <n v="30.2316"/>
  </r>
  <r>
    <n v="4538"/>
    <s v="CA-2017-138464"/>
    <x v="141"/>
    <d v="2017-07-12T00:00:00"/>
    <s v="Standard Class"/>
    <x v="665"/>
    <x v="665"/>
    <s v="Home Office"/>
    <s v="United States"/>
    <s v="Seattle"/>
    <s v="Washington"/>
    <n v="98115"/>
    <s v="West"/>
    <x v="487"/>
    <s v="Office Supplies"/>
    <s v="Art"/>
    <x v="487"/>
    <x v="2556"/>
    <n v="3"/>
    <n v="0"/>
    <n v="6.2016"/>
  </r>
  <r>
    <n v="4539"/>
    <s v="CA-2017-138464"/>
    <x v="141"/>
    <d v="2017-07-12T00:00:00"/>
    <s v="Standard Class"/>
    <x v="665"/>
    <x v="665"/>
    <s v="Home Office"/>
    <s v="United States"/>
    <s v="Seattle"/>
    <s v="Washington"/>
    <n v="98115"/>
    <s v="West"/>
    <x v="346"/>
    <s v="Office Supplies"/>
    <s v="Art"/>
    <x v="346"/>
    <x v="1317"/>
    <n v="4"/>
    <n v="0"/>
    <n v="4.3296000000000001"/>
  </r>
  <r>
    <n v="4540"/>
    <s v="CA-2015-104129"/>
    <x v="914"/>
    <d v="2015-03-02T00:00:00"/>
    <s v="Standard Class"/>
    <x v="20"/>
    <x v="20"/>
    <s v="Corporate"/>
    <s v="United States"/>
    <s v="Providence"/>
    <s v="Rhode Island"/>
    <n v="2908"/>
    <s v="East"/>
    <x v="509"/>
    <s v="Technology"/>
    <s v="Phones"/>
    <x v="509"/>
    <x v="2746"/>
    <n v="2"/>
    <n v="0"/>
    <n v="1.0598000000000001"/>
  </r>
  <r>
    <n v="4541"/>
    <s v="CA-2015-104129"/>
    <x v="914"/>
    <d v="2015-03-02T00:00:00"/>
    <s v="Standard Class"/>
    <x v="20"/>
    <x v="20"/>
    <s v="Corporate"/>
    <s v="United States"/>
    <s v="Providence"/>
    <s v="Rhode Island"/>
    <n v="2908"/>
    <s v="East"/>
    <x v="1529"/>
    <s v="Furniture"/>
    <s v="Tables"/>
    <x v="1516"/>
    <x v="3330"/>
    <n v="7"/>
    <n v="0.3"/>
    <n v="-28.224"/>
  </r>
  <r>
    <n v="4542"/>
    <s v="US-2017-132206"/>
    <x v="114"/>
    <d v="2017-06-21T00:00:00"/>
    <s v="Standard Class"/>
    <x v="149"/>
    <x v="149"/>
    <s v="Corporate"/>
    <s v="United States"/>
    <s v="Chicago"/>
    <s v="Illinois"/>
    <n v="60653"/>
    <s v="Central"/>
    <x v="15"/>
    <s v="Office Supplies"/>
    <s v="Binders"/>
    <x v="15"/>
    <x v="3331"/>
    <n v="7"/>
    <n v="0.8"/>
    <n v="-8.9039999999999999"/>
  </r>
  <r>
    <n v="4543"/>
    <s v="CA-2017-113474"/>
    <x v="983"/>
    <d v="2017-03-31T00:00:00"/>
    <s v="First Class"/>
    <x v="746"/>
    <x v="746"/>
    <s v="Consumer"/>
    <s v="United States"/>
    <s v="Oklahoma City"/>
    <s v="Oklahoma"/>
    <n v="73120"/>
    <s v="Central"/>
    <x v="1674"/>
    <s v="Office Supplies"/>
    <s v="Envelopes"/>
    <x v="1662"/>
    <x v="3332"/>
    <n v="2"/>
    <n v="0"/>
    <n v="149.8956"/>
  </r>
  <r>
    <n v="4544"/>
    <s v="CA-2015-126557"/>
    <x v="984"/>
    <d v="2015-07-17T00:00:00"/>
    <s v="Second Class"/>
    <x v="210"/>
    <x v="210"/>
    <s v="Consumer"/>
    <s v="United States"/>
    <s v="Chicago"/>
    <s v="Illinois"/>
    <n v="60610"/>
    <s v="Central"/>
    <x v="212"/>
    <s v="Furniture"/>
    <s v="Chairs"/>
    <x v="213"/>
    <x v="1600"/>
    <n v="9"/>
    <n v="0.3"/>
    <n v="-5.4801000000000002"/>
  </r>
  <r>
    <n v="4545"/>
    <s v="CA-2015-126557"/>
    <x v="984"/>
    <d v="2015-07-17T00:00:00"/>
    <s v="Second Class"/>
    <x v="210"/>
    <x v="210"/>
    <s v="Consumer"/>
    <s v="United States"/>
    <s v="Chicago"/>
    <s v="Illinois"/>
    <n v="60610"/>
    <s v="Central"/>
    <x v="918"/>
    <s v="Technology"/>
    <s v="Phones"/>
    <x v="910"/>
    <x v="1467"/>
    <n v="2"/>
    <n v="0.2"/>
    <n v="16.704000000000001"/>
  </r>
  <r>
    <n v="4546"/>
    <s v="CA-2015-126557"/>
    <x v="984"/>
    <d v="2015-07-17T00:00:00"/>
    <s v="Second Class"/>
    <x v="210"/>
    <x v="210"/>
    <s v="Consumer"/>
    <s v="United States"/>
    <s v="Chicago"/>
    <s v="Illinois"/>
    <n v="60610"/>
    <s v="Central"/>
    <x v="1485"/>
    <s v="Technology"/>
    <s v="Phones"/>
    <x v="1472"/>
    <x v="3333"/>
    <n v="7"/>
    <n v="0.2"/>
    <n v="53.754399999999997"/>
  </r>
  <r>
    <n v="4547"/>
    <s v="CA-2015-126557"/>
    <x v="984"/>
    <d v="2015-07-17T00:00:00"/>
    <s v="Second Class"/>
    <x v="210"/>
    <x v="210"/>
    <s v="Consumer"/>
    <s v="United States"/>
    <s v="Chicago"/>
    <s v="Illinois"/>
    <n v="60610"/>
    <s v="Central"/>
    <x v="308"/>
    <s v="Office Supplies"/>
    <s v="Binders"/>
    <x v="308"/>
    <x v="3334"/>
    <n v="2"/>
    <n v="0.8"/>
    <n v="-2.9883999999999999"/>
  </r>
  <r>
    <n v="4548"/>
    <s v="CA-2015-126557"/>
    <x v="984"/>
    <d v="2015-07-17T00:00:00"/>
    <s v="Second Class"/>
    <x v="210"/>
    <x v="210"/>
    <s v="Consumer"/>
    <s v="United States"/>
    <s v="Chicago"/>
    <s v="Illinois"/>
    <n v="60610"/>
    <s v="Central"/>
    <x v="649"/>
    <s v="Office Supplies"/>
    <s v="Art"/>
    <x v="649"/>
    <x v="2721"/>
    <n v="3"/>
    <n v="0.2"/>
    <n v="0.69120000000000004"/>
  </r>
  <r>
    <n v="4549"/>
    <s v="CA-2015-126557"/>
    <x v="984"/>
    <d v="2015-07-17T00:00:00"/>
    <s v="Second Class"/>
    <x v="210"/>
    <x v="210"/>
    <s v="Consumer"/>
    <s v="United States"/>
    <s v="Chicago"/>
    <s v="Illinois"/>
    <n v="60610"/>
    <s v="Central"/>
    <x v="275"/>
    <s v="Furniture"/>
    <s v="Furnishings"/>
    <x v="275"/>
    <x v="3335"/>
    <n v="1"/>
    <n v="0.6"/>
    <n v="-2.1339999999999999"/>
  </r>
  <r>
    <n v="4550"/>
    <s v="CA-2015-126557"/>
    <x v="984"/>
    <d v="2015-07-17T00:00:00"/>
    <s v="Second Class"/>
    <x v="210"/>
    <x v="210"/>
    <s v="Consumer"/>
    <s v="United States"/>
    <s v="Chicago"/>
    <s v="Illinois"/>
    <n v="60610"/>
    <s v="Central"/>
    <x v="517"/>
    <s v="Technology"/>
    <s v="Phones"/>
    <x v="517"/>
    <x v="3336"/>
    <n v="4"/>
    <n v="0.2"/>
    <n v="49.437600000000003"/>
  </r>
  <r>
    <n v="4551"/>
    <s v="US-2017-107636"/>
    <x v="504"/>
    <d v="2017-05-02T00:00:00"/>
    <s v="First Class"/>
    <x v="392"/>
    <x v="392"/>
    <s v="Consumer"/>
    <s v="United States"/>
    <s v="Manchester"/>
    <s v="Connecticut"/>
    <n v="6040"/>
    <s v="East"/>
    <x v="1675"/>
    <s v="Office Supplies"/>
    <s v="Labels"/>
    <x v="1663"/>
    <x v="1755"/>
    <n v="2"/>
    <n v="0"/>
    <n v="2.8224"/>
  </r>
  <r>
    <n v="4552"/>
    <s v="US-2014-165862"/>
    <x v="985"/>
    <d v="2014-07-17T00:00:00"/>
    <s v="Standard Class"/>
    <x v="136"/>
    <x v="136"/>
    <s v="Corporate"/>
    <s v="United States"/>
    <s v="Los Angeles"/>
    <s v="California"/>
    <n v="90049"/>
    <s v="West"/>
    <x v="1213"/>
    <s v="Furniture"/>
    <s v="Tables"/>
    <x v="1198"/>
    <x v="3337"/>
    <n v="3"/>
    <n v="0.2"/>
    <n v="4.3902000000000001"/>
  </r>
  <r>
    <n v="4553"/>
    <s v="US-2014-106334"/>
    <x v="422"/>
    <d v="2015-01-02T00:00:00"/>
    <s v="Standard Class"/>
    <x v="223"/>
    <x v="223"/>
    <s v="Consumer"/>
    <s v="United States"/>
    <s v="San Francisco"/>
    <s v="California"/>
    <n v="94122"/>
    <s v="West"/>
    <x v="370"/>
    <s v="Furniture"/>
    <s v="Chairs"/>
    <x v="371"/>
    <x v="2145"/>
    <n v="3"/>
    <n v="0.2"/>
    <n v="23.027999999999999"/>
  </r>
  <r>
    <n v="4554"/>
    <s v="US-2014-106334"/>
    <x v="422"/>
    <d v="2015-01-02T00:00:00"/>
    <s v="Standard Class"/>
    <x v="223"/>
    <x v="223"/>
    <s v="Consumer"/>
    <s v="United States"/>
    <s v="San Francisco"/>
    <s v="California"/>
    <n v="94122"/>
    <s v="West"/>
    <x v="630"/>
    <s v="Office Supplies"/>
    <s v="Paper"/>
    <x v="630"/>
    <x v="1371"/>
    <n v="3"/>
    <n v="0"/>
    <n v="5.7779999999999996"/>
  </r>
  <r>
    <n v="4555"/>
    <s v="CA-2016-101448"/>
    <x v="535"/>
    <d v="2016-03-01T00:00:00"/>
    <s v="Second Class"/>
    <x v="518"/>
    <x v="518"/>
    <s v="Consumer"/>
    <s v="United States"/>
    <s v="La Crosse"/>
    <s v="Wisconsin"/>
    <n v="54601"/>
    <s v="Central"/>
    <x v="92"/>
    <s v="Office Supplies"/>
    <s v="Binders"/>
    <x v="92"/>
    <x v="3338"/>
    <n v="3"/>
    <n v="0"/>
    <n v="28.41"/>
  </r>
  <r>
    <n v="4556"/>
    <s v="CA-2015-130218"/>
    <x v="391"/>
    <d v="2015-03-26T00:00:00"/>
    <s v="First Class"/>
    <x v="495"/>
    <x v="495"/>
    <s v="Consumer"/>
    <s v="United States"/>
    <s v="Florence"/>
    <s v="South Carolina"/>
    <n v="29501"/>
    <s v="South"/>
    <x v="550"/>
    <s v="Office Supplies"/>
    <s v="Fasteners"/>
    <x v="128"/>
    <x v="610"/>
    <n v="4"/>
    <n v="0"/>
    <n v="14.202"/>
  </r>
  <r>
    <n v="4557"/>
    <s v="CA-2015-130218"/>
    <x v="391"/>
    <d v="2015-03-26T00:00:00"/>
    <s v="First Class"/>
    <x v="495"/>
    <x v="495"/>
    <s v="Consumer"/>
    <s v="United States"/>
    <s v="Florence"/>
    <s v="South Carolina"/>
    <n v="29501"/>
    <s v="South"/>
    <x v="700"/>
    <s v="Office Supplies"/>
    <s v="Storage"/>
    <x v="700"/>
    <x v="3289"/>
    <n v="4"/>
    <n v="0"/>
    <n v="0.55840000000000001"/>
  </r>
  <r>
    <n v="4558"/>
    <s v="US-2017-117331"/>
    <x v="208"/>
    <d v="2017-10-28T00:00:00"/>
    <s v="Standard Class"/>
    <x v="444"/>
    <x v="444"/>
    <s v="Consumer"/>
    <s v="United States"/>
    <s v="Glendale"/>
    <s v="Arizona"/>
    <n v="85301"/>
    <s v="West"/>
    <x v="697"/>
    <s v="Office Supplies"/>
    <s v="Binders"/>
    <x v="697"/>
    <x v="3339"/>
    <n v="1"/>
    <n v="0.7"/>
    <n v="-6.5618999999999996"/>
  </r>
  <r>
    <n v="4559"/>
    <s v="CA-2014-127383"/>
    <x v="520"/>
    <d v="2015-01-05T00:00:00"/>
    <s v="Standard Class"/>
    <x v="698"/>
    <x v="698"/>
    <s v="Corporate"/>
    <s v="United States"/>
    <s v="El Paso"/>
    <s v="Texas"/>
    <n v="79907"/>
    <s v="Central"/>
    <x v="1503"/>
    <s v="Office Supplies"/>
    <s v="Envelopes"/>
    <x v="153"/>
    <x v="1967"/>
    <n v="2"/>
    <n v="0.2"/>
    <n v="17.968399999999999"/>
  </r>
  <r>
    <n v="4560"/>
    <s v="CA-2014-110219"/>
    <x v="952"/>
    <d v="2014-05-08T00:00:00"/>
    <s v="First Class"/>
    <x v="12"/>
    <x v="12"/>
    <s v="Consumer"/>
    <s v="United States"/>
    <s v="San Antonio"/>
    <s v="Texas"/>
    <n v="78207"/>
    <s v="Central"/>
    <x v="64"/>
    <s v="Furniture"/>
    <s v="Chairs"/>
    <x v="64"/>
    <x v="3340"/>
    <n v="3"/>
    <n v="0.3"/>
    <n v="-9.1334999999999997"/>
  </r>
  <r>
    <n v="4561"/>
    <s v="CA-2015-118871"/>
    <x v="784"/>
    <d v="2015-12-09T00:00:00"/>
    <s v="Second Class"/>
    <x v="447"/>
    <x v="447"/>
    <s v="Corporate"/>
    <s v="United States"/>
    <s v="Los Angeles"/>
    <s v="California"/>
    <n v="90049"/>
    <s v="West"/>
    <x v="231"/>
    <s v="Office Supplies"/>
    <s v="Envelopes"/>
    <x v="232"/>
    <x v="3341"/>
    <n v="3"/>
    <n v="0"/>
    <n v="122.148"/>
  </r>
  <r>
    <n v="4562"/>
    <s v="CA-2015-118871"/>
    <x v="784"/>
    <d v="2015-12-09T00:00:00"/>
    <s v="Second Class"/>
    <x v="447"/>
    <x v="447"/>
    <s v="Corporate"/>
    <s v="United States"/>
    <s v="Los Angeles"/>
    <s v="California"/>
    <n v="90049"/>
    <s v="West"/>
    <x v="1676"/>
    <s v="Technology"/>
    <s v="Phones"/>
    <x v="1664"/>
    <x v="3342"/>
    <n v="3"/>
    <n v="0.2"/>
    <n v="8.2764000000000006"/>
  </r>
  <r>
    <n v="4563"/>
    <s v="CA-2015-118871"/>
    <x v="784"/>
    <d v="2015-12-09T00:00:00"/>
    <s v="Second Class"/>
    <x v="447"/>
    <x v="447"/>
    <s v="Corporate"/>
    <s v="United States"/>
    <s v="Los Angeles"/>
    <s v="California"/>
    <n v="90049"/>
    <s v="West"/>
    <x v="1677"/>
    <s v="Furniture"/>
    <s v="Furnishings"/>
    <x v="1665"/>
    <x v="3343"/>
    <n v="5"/>
    <n v="0"/>
    <n v="13.832000000000001"/>
  </r>
  <r>
    <n v="4564"/>
    <s v="CA-2017-129490"/>
    <x v="986"/>
    <d v="2017-09-30T00:00:00"/>
    <s v="Standard Class"/>
    <x v="319"/>
    <x v="319"/>
    <s v="Home Office"/>
    <s v="United States"/>
    <s v="Miramar"/>
    <s v="Florida"/>
    <n v="33023"/>
    <s v="South"/>
    <x v="1585"/>
    <s v="Furniture"/>
    <s v="Chairs"/>
    <x v="1576"/>
    <x v="3344"/>
    <n v="4"/>
    <n v="0.2"/>
    <n v="-57.6312"/>
  </r>
  <r>
    <n v="4565"/>
    <s v="CA-2014-101175"/>
    <x v="337"/>
    <d v="2014-12-14T00:00:00"/>
    <s v="Standard Class"/>
    <x v="678"/>
    <x v="678"/>
    <s v="Corporate"/>
    <s v="United States"/>
    <s v="Mesa"/>
    <s v="Arizona"/>
    <n v="85204"/>
    <s v="West"/>
    <x v="1018"/>
    <s v="Office Supplies"/>
    <s v="Storage"/>
    <x v="1009"/>
    <x v="989"/>
    <n v="6"/>
    <n v="0.2"/>
    <n v="-1.2587999999999999"/>
  </r>
  <r>
    <n v="4566"/>
    <s v="US-2017-149510"/>
    <x v="734"/>
    <d v="2017-12-10T00:00:00"/>
    <s v="Standard Class"/>
    <x v="430"/>
    <x v="430"/>
    <s v="Consumer"/>
    <s v="United States"/>
    <s v="Fayetteville"/>
    <s v="North Carolina"/>
    <n v="28314"/>
    <s v="South"/>
    <x v="551"/>
    <s v="Office Supplies"/>
    <s v="Appliances"/>
    <x v="550"/>
    <x v="954"/>
    <n v="3"/>
    <n v="0.2"/>
    <n v="4.5216000000000003"/>
  </r>
  <r>
    <n v="4567"/>
    <s v="US-2017-149510"/>
    <x v="734"/>
    <d v="2017-12-10T00:00:00"/>
    <s v="Standard Class"/>
    <x v="430"/>
    <x v="430"/>
    <s v="Consumer"/>
    <s v="United States"/>
    <s v="Fayetteville"/>
    <s v="North Carolina"/>
    <n v="28314"/>
    <s v="South"/>
    <x v="1399"/>
    <s v="Office Supplies"/>
    <s v="Binders"/>
    <x v="1386"/>
    <x v="3345"/>
    <n v="6"/>
    <n v="0.7"/>
    <n v="-21.1068"/>
  </r>
  <r>
    <n v="4568"/>
    <s v="US-2017-149510"/>
    <x v="734"/>
    <d v="2017-12-10T00:00:00"/>
    <s v="Standard Class"/>
    <x v="430"/>
    <x v="430"/>
    <s v="Consumer"/>
    <s v="United States"/>
    <s v="Fayetteville"/>
    <s v="North Carolina"/>
    <n v="28314"/>
    <s v="South"/>
    <x v="827"/>
    <s v="Office Supplies"/>
    <s v="Paper"/>
    <x v="823"/>
    <x v="667"/>
    <n v="4"/>
    <n v="0.2"/>
    <n v="8.8623999999999992"/>
  </r>
  <r>
    <n v="4569"/>
    <s v="CA-2015-111990"/>
    <x v="627"/>
    <d v="2015-11-13T00:00:00"/>
    <s v="Standard Class"/>
    <x v="551"/>
    <x v="551"/>
    <s v="Consumer"/>
    <s v="United States"/>
    <s v="Houston"/>
    <s v="Texas"/>
    <n v="77095"/>
    <s v="Central"/>
    <x v="44"/>
    <s v="Office Supplies"/>
    <s v="Binders"/>
    <x v="44"/>
    <x v="3173"/>
    <n v="6"/>
    <n v="0.8"/>
    <n v="-17.285399999999999"/>
  </r>
  <r>
    <n v="4570"/>
    <s v="CA-2014-169460"/>
    <x v="987"/>
    <d v="2014-04-21T00:00:00"/>
    <s v="Second Class"/>
    <x v="376"/>
    <x v="376"/>
    <s v="Home Office"/>
    <s v="United States"/>
    <s v="San Jose"/>
    <s v="California"/>
    <n v="95123"/>
    <s v="West"/>
    <x v="216"/>
    <s v="Furniture"/>
    <s v="Furnishings"/>
    <x v="1579"/>
    <x v="2922"/>
    <n v="3"/>
    <n v="0"/>
    <n v="26.649000000000001"/>
  </r>
  <r>
    <n v="4571"/>
    <s v="US-2015-152128"/>
    <x v="442"/>
    <d v="2015-05-27T00:00:00"/>
    <s v="Second Class"/>
    <x v="134"/>
    <x v="134"/>
    <s v="Home Office"/>
    <s v="United States"/>
    <s v="Wichita"/>
    <s v="Kansas"/>
    <n v="67212"/>
    <s v="Central"/>
    <x v="1658"/>
    <s v="Office Supplies"/>
    <s v="Art"/>
    <x v="1646"/>
    <x v="3259"/>
    <n v="3"/>
    <n v="0"/>
    <n v="8.0711999999999993"/>
  </r>
  <r>
    <n v="4572"/>
    <s v="US-2015-152128"/>
    <x v="442"/>
    <d v="2015-05-27T00:00:00"/>
    <s v="Second Class"/>
    <x v="134"/>
    <x v="134"/>
    <s v="Home Office"/>
    <s v="United States"/>
    <s v="Wichita"/>
    <s v="Kansas"/>
    <n v="67212"/>
    <s v="Central"/>
    <x v="1242"/>
    <s v="Office Supplies"/>
    <s v="Binders"/>
    <x v="1225"/>
    <x v="3346"/>
    <n v="2"/>
    <n v="0"/>
    <n v="60.141199999999998"/>
  </r>
  <r>
    <n v="4573"/>
    <s v="CA-2017-126662"/>
    <x v="729"/>
    <d v="2017-07-21T00:00:00"/>
    <s v="Standard Class"/>
    <x v="437"/>
    <x v="437"/>
    <s v="Home Office"/>
    <s v="United States"/>
    <s v="Los Angeles"/>
    <s v="California"/>
    <n v="90036"/>
    <s v="West"/>
    <x v="851"/>
    <s v="Technology"/>
    <s v="Copiers"/>
    <x v="844"/>
    <x v="1973"/>
    <n v="2"/>
    <n v="0.2"/>
    <n v="89.997"/>
  </r>
  <r>
    <n v="4574"/>
    <s v="CA-2016-139395"/>
    <x v="939"/>
    <d v="2016-12-18T00:00:00"/>
    <s v="Standard Class"/>
    <x v="377"/>
    <x v="377"/>
    <s v="Home Office"/>
    <s v="United States"/>
    <s v="Jackson"/>
    <s v="Michigan"/>
    <n v="49201"/>
    <s v="Central"/>
    <x v="539"/>
    <s v="Technology"/>
    <s v="Phones"/>
    <x v="539"/>
    <x v="2782"/>
    <n v="7"/>
    <n v="0"/>
    <n v="184.22040000000001"/>
  </r>
  <r>
    <n v="4575"/>
    <s v="CA-2016-139395"/>
    <x v="939"/>
    <d v="2016-12-18T00:00:00"/>
    <s v="Standard Class"/>
    <x v="377"/>
    <x v="377"/>
    <s v="Home Office"/>
    <s v="United States"/>
    <s v="Jackson"/>
    <s v="Michigan"/>
    <n v="49201"/>
    <s v="Central"/>
    <x v="904"/>
    <s v="Furniture"/>
    <s v="Furnishings"/>
    <x v="896"/>
    <x v="3347"/>
    <n v="4"/>
    <n v="0"/>
    <n v="8.7048000000000005"/>
  </r>
  <r>
    <n v="4576"/>
    <s v="CA-2016-139395"/>
    <x v="939"/>
    <d v="2016-12-18T00:00:00"/>
    <s v="Standard Class"/>
    <x v="377"/>
    <x v="377"/>
    <s v="Home Office"/>
    <s v="United States"/>
    <s v="Jackson"/>
    <s v="Michigan"/>
    <n v="49201"/>
    <s v="Central"/>
    <x v="324"/>
    <s v="Office Supplies"/>
    <s v="Art"/>
    <x v="324"/>
    <x v="2213"/>
    <n v="5"/>
    <n v="0"/>
    <n v="3.6139999999999999"/>
  </r>
  <r>
    <n v="4577"/>
    <s v="CA-2016-139395"/>
    <x v="939"/>
    <d v="2016-12-18T00:00:00"/>
    <s v="Standard Class"/>
    <x v="377"/>
    <x v="377"/>
    <s v="Home Office"/>
    <s v="United States"/>
    <s v="Jackson"/>
    <s v="Michigan"/>
    <n v="49201"/>
    <s v="Central"/>
    <x v="1678"/>
    <s v="Office Supplies"/>
    <s v="Storage"/>
    <x v="1666"/>
    <x v="3348"/>
    <n v="2"/>
    <n v="0"/>
    <n v="6.7149999999999999"/>
  </r>
  <r>
    <n v="4578"/>
    <s v="US-2014-121734"/>
    <x v="909"/>
    <d v="2014-04-16T00:00:00"/>
    <s v="Standard Class"/>
    <x v="339"/>
    <x v="339"/>
    <s v="Consumer"/>
    <s v="United States"/>
    <s v="Lewiston"/>
    <s v="Idaho"/>
    <n v="83501"/>
    <s v="West"/>
    <x v="1224"/>
    <s v="Office Supplies"/>
    <s v="Binders"/>
    <x v="1208"/>
    <x v="2057"/>
    <n v="1"/>
    <n v="0.2"/>
    <n v="3.3544"/>
  </r>
  <r>
    <n v="4579"/>
    <s v="CA-2015-110947"/>
    <x v="988"/>
    <d v="2015-06-15T00:00:00"/>
    <s v="Standard Class"/>
    <x v="326"/>
    <x v="326"/>
    <s v="Home Office"/>
    <s v="United States"/>
    <s v="Hampton"/>
    <s v="Virginia"/>
    <n v="23666"/>
    <s v="South"/>
    <x v="443"/>
    <s v="Office Supplies"/>
    <s v="Binders"/>
    <x v="443"/>
    <x v="3349"/>
    <n v="3"/>
    <n v="0"/>
    <n v="56.55"/>
  </r>
  <r>
    <n v="4580"/>
    <s v="US-2014-150126"/>
    <x v="923"/>
    <d v="2014-08-02T00:00:00"/>
    <s v="Standard Class"/>
    <x v="442"/>
    <x v="442"/>
    <s v="Corporate"/>
    <s v="United States"/>
    <s v="New York City"/>
    <s v="New York"/>
    <n v="10035"/>
    <s v="East"/>
    <x v="1679"/>
    <s v="Office Supplies"/>
    <s v="Paper"/>
    <x v="1667"/>
    <x v="3350"/>
    <n v="11"/>
    <n v="0"/>
    <n v="32.232199999999999"/>
  </r>
  <r>
    <n v="4581"/>
    <s v="CA-2015-164427"/>
    <x v="374"/>
    <d v="2015-08-06T00:00:00"/>
    <s v="Standard Class"/>
    <x v="153"/>
    <x v="153"/>
    <s v="Corporate"/>
    <s v="United States"/>
    <s v="Hattiesburg"/>
    <s v="Mississippi"/>
    <n v="39401"/>
    <s v="South"/>
    <x v="240"/>
    <s v="Technology"/>
    <s v="Accessories"/>
    <x v="241"/>
    <x v="3351"/>
    <n v="6"/>
    <n v="0"/>
    <n v="105.468"/>
  </r>
  <r>
    <n v="4582"/>
    <s v="CA-2016-120250"/>
    <x v="251"/>
    <d v="2016-09-22T00:00:00"/>
    <s v="First Class"/>
    <x v="399"/>
    <x v="399"/>
    <s v="Home Office"/>
    <s v="United States"/>
    <s v="Philadelphia"/>
    <s v="Pennsylvania"/>
    <n v="19140"/>
    <s v="East"/>
    <x v="1680"/>
    <s v="Furniture"/>
    <s v="Furnishings"/>
    <x v="1668"/>
    <x v="3352"/>
    <n v="3"/>
    <n v="0.2"/>
    <n v="3.8448000000000002"/>
  </r>
  <r>
    <n v="4583"/>
    <s v="CA-2016-121993"/>
    <x v="224"/>
    <d v="2016-06-12T00:00:00"/>
    <s v="First Class"/>
    <x v="677"/>
    <x v="677"/>
    <s v="Consumer"/>
    <s v="United States"/>
    <s v="Philadelphia"/>
    <s v="Pennsylvania"/>
    <n v="19140"/>
    <s v="East"/>
    <x v="1647"/>
    <s v="Office Supplies"/>
    <s v="Labels"/>
    <x v="1636"/>
    <x v="3353"/>
    <n v="8"/>
    <n v="0.2"/>
    <n v="7.9703999999999997"/>
  </r>
  <r>
    <n v="4584"/>
    <s v="US-2016-100405"/>
    <x v="370"/>
    <d v="2016-08-28T00:00:00"/>
    <s v="Second Class"/>
    <x v="747"/>
    <x v="747"/>
    <s v="Corporate"/>
    <s v="United States"/>
    <s v="Los Angeles"/>
    <s v="California"/>
    <n v="90045"/>
    <s v="West"/>
    <x v="105"/>
    <s v="Office Supplies"/>
    <s v="Art"/>
    <x v="105"/>
    <x v="338"/>
    <n v="2"/>
    <n v="0"/>
    <n v="3.7995999999999999"/>
  </r>
  <r>
    <n v="4585"/>
    <s v="US-2017-163790"/>
    <x v="808"/>
    <d v="2017-11-04T00:00:00"/>
    <s v="Second Class"/>
    <x v="644"/>
    <x v="644"/>
    <s v="Home Office"/>
    <s v="United States"/>
    <s v="Danville"/>
    <s v="California"/>
    <n v="94526"/>
    <s v="West"/>
    <x v="466"/>
    <s v="Office Supplies"/>
    <s v="Envelopes"/>
    <x v="467"/>
    <x v="3354"/>
    <n v="7"/>
    <n v="0"/>
    <n v="38.29"/>
  </r>
  <r>
    <n v="4586"/>
    <s v="US-2017-163790"/>
    <x v="808"/>
    <d v="2017-11-04T00:00:00"/>
    <s v="Second Class"/>
    <x v="644"/>
    <x v="644"/>
    <s v="Home Office"/>
    <s v="United States"/>
    <s v="Danville"/>
    <s v="California"/>
    <n v="94526"/>
    <s v="West"/>
    <x v="1273"/>
    <s v="Office Supplies"/>
    <s v="Art"/>
    <x v="1258"/>
    <x v="3355"/>
    <n v="5"/>
    <n v="0"/>
    <n v="4.2240000000000002"/>
  </r>
  <r>
    <n v="4587"/>
    <s v="US-2017-163790"/>
    <x v="808"/>
    <d v="2017-11-04T00:00:00"/>
    <s v="Second Class"/>
    <x v="644"/>
    <x v="644"/>
    <s v="Home Office"/>
    <s v="United States"/>
    <s v="Danville"/>
    <s v="California"/>
    <n v="94526"/>
    <s v="West"/>
    <x v="1681"/>
    <s v="Office Supplies"/>
    <s v="Binders"/>
    <x v="1669"/>
    <x v="3356"/>
    <n v="6"/>
    <n v="0.2"/>
    <n v="206.6232"/>
  </r>
  <r>
    <n v="4588"/>
    <s v="US-2017-163790"/>
    <x v="808"/>
    <d v="2017-11-04T00:00:00"/>
    <s v="Second Class"/>
    <x v="644"/>
    <x v="644"/>
    <s v="Home Office"/>
    <s v="United States"/>
    <s v="Danville"/>
    <s v="California"/>
    <n v="94526"/>
    <s v="West"/>
    <x v="802"/>
    <s v="Office Supplies"/>
    <s v="Fasteners"/>
    <x v="800"/>
    <x v="2228"/>
    <n v="3"/>
    <n v="0"/>
    <n v="0.16739999999999999"/>
  </r>
  <r>
    <n v="4589"/>
    <s v="US-2017-163790"/>
    <x v="808"/>
    <d v="2017-11-04T00:00:00"/>
    <s v="Second Class"/>
    <x v="644"/>
    <x v="644"/>
    <s v="Home Office"/>
    <s v="United States"/>
    <s v="Danville"/>
    <s v="California"/>
    <n v="94526"/>
    <s v="West"/>
    <x v="1682"/>
    <s v="Furniture"/>
    <s v="Furnishings"/>
    <x v="1670"/>
    <x v="3357"/>
    <n v="3"/>
    <n v="0"/>
    <n v="10.5084"/>
  </r>
  <r>
    <n v="4590"/>
    <s v="US-2017-163790"/>
    <x v="808"/>
    <d v="2017-11-04T00:00:00"/>
    <s v="Second Class"/>
    <x v="644"/>
    <x v="644"/>
    <s v="Home Office"/>
    <s v="United States"/>
    <s v="Danville"/>
    <s v="California"/>
    <n v="94526"/>
    <s v="West"/>
    <x v="557"/>
    <s v="Office Supplies"/>
    <s v="Storage"/>
    <x v="556"/>
    <x v="3358"/>
    <n v="7"/>
    <n v="0"/>
    <n v="22.627500000000001"/>
  </r>
  <r>
    <n v="4591"/>
    <s v="CA-2016-129868"/>
    <x v="482"/>
    <d v="2016-12-31T00:00:00"/>
    <s v="Standard Class"/>
    <x v="305"/>
    <x v="305"/>
    <s v="Corporate"/>
    <s v="United States"/>
    <s v="Los Angeles"/>
    <s v="California"/>
    <n v="90004"/>
    <s v="West"/>
    <x v="1280"/>
    <s v="Office Supplies"/>
    <s v="Supplies"/>
    <x v="1265"/>
    <x v="2720"/>
    <n v="2"/>
    <n v="0"/>
    <n v="4.9728000000000003"/>
  </r>
  <r>
    <n v="4592"/>
    <s v="CA-2016-129868"/>
    <x v="482"/>
    <d v="2016-12-31T00:00:00"/>
    <s v="Standard Class"/>
    <x v="305"/>
    <x v="305"/>
    <s v="Corporate"/>
    <s v="United States"/>
    <s v="Los Angeles"/>
    <s v="California"/>
    <n v="90004"/>
    <s v="West"/>
    <x v="7"/>
    <s v="Technology"/>
    <s v="Phones"/>
    <x v="7"/>
    <x v="3081"/>
    <n v="2"/>
    <n v="0.2"/>
    <n v="30.238399999999999"/>
  </r>
  <r>
    <n v="4593"/>
    <s v="CA-2016-129868"/>
    <x v="482"/>
    <d v="2016-12-31T00:00:00"/>
    <s v="Standard Class"/>
    <x v="305"/>
    <x v="305"/>
    <s v="Corporate"/>
    <s v="United States"/>
    <s v="Los Angeles"/>
    <s v="California"/>
    <n v="90004"/>
    <s v="West"/>
    <x v="1534"/>
    <s v="Furniture"/>
    <s v="Chairs"/>
    <x v="1522"/>
    <x v="1741"/>
    <n v="3"/>
    <n v="0.2"/>
    <n v="-5.4882"/>
  </r>
  <r>
    <n v="4594"/>
    <s v="CA-2016-129868"/>
    <x v="482"/>
    <d v="2016-12-31T00:00:00"/>
    <s v="Standard Class"/>
    <x v="305"/>
    <x v="305"/>
    <s v="Corporate"/>
    <s v="United States"/>
    <s v="Los Angeles"/>
    <s v="California"/>
    <n v="90004"/>
    <s v="West"/>
    <x v="1683"/>
    <s v="Office Supplies"/>
    <s v="Appliances"/>
    <x v="1671"/>
    <x v="2263"/>
    <n v="2"/>
    <n v="0"/>
    <n v="2.0539999999999998"/>
  </r>
  <r>
    <n v="4595"/>
    <s v="CA-2016-129868"/>
    <x v="482"/>
    <d v="2016-12-31T00:00:00"/>
    <s v="Standard Class"/>
    <x v="305"/>
    <x v="305"/>
    <s v="Corporate"/>
    <s v="United States"/>
    <s v="Los Angeles"/>
    <s v="California"/>
    <n v="90004"/>
    <s v="West"/>
    <x v="215"/>
    <s v="Furniture"/>
    <s v="Tables"/>
    <x v="216"/>
    <x v="3359"/>
    <n v="3"/>
    <n v="0.2"/>
    <n v="33.851700000000001"/>
  </r>
  <r>
    <n v="4596"/>
    <s v="CA-2016-129868"/>
    <x v="482"/>
    <d v="2016-12-31T00:00:00"/>
    <s v="Standard Class"/>
    <x v="305"/>
    <x v="305"/>
    <s v="Corporate"/>
    <s v="United States"/>
    <s v="Los Angeles"/>
    <s v="California"/>
    <n v="90004"/>
    <s v="West"/>
    <x v="646"/>
    <s v="Office Supplies"/>
    <s v="Art"/>
    <x v="646"/>
    <x v="3360"/>
    <n v="3"/>
    <n v="0"/>
    <n v="15.111599999999999"/>
  </r>
  <r>
    <n v="4597"/>
    <s v="CA-2016-140564"/>
    <x v="5"/>
    <d v="2016-12-10T00:00:00"/>
    <s v="Second Class"/>
    <x v="679"/>
    <x v="679"/>
    <s v="Home Office"/>
    <s v="United States"/>
    <s v="Washington"/>
    <s v="District of Columbia"/>
    <n v="20016"/>
    <s v="East"/>
    <x v="753"/>
    <s v="Office Supplies"/>
    <s v="Art"/>
    <x v="751"/>
    <x v="3361"/>
    <n v="8"/>
    <n v="0"/>
    <n v="13.2288"/>
  </r>
  <r>
    <n v="4598"/>
    <s v="US-2017-169502"/>
    <x v="735"/>
    <d v="2017-09-01T00:00:00"/>
    <s v="Standard Class"/>
    <x v="377"/>
    <x v="377"/>
    <s v="Home Office"/>
    <s v="United States"/>
    <s v="Milwaukee"/>
    <s v="Wisconsin"/>
    <n v="53209"/>
    <s v="Central"/>
    <x v="515"/>
    <s v="Office Supplies"/>
    <s v="Supplies"/>
    <x v="515"/>
    <x v="3362"/>
    <n v="3"/>
    <n v="0"/>
    <n v="5.8887"/>
  </r>
  <r>
    <n v="4599"/>
    <s v="US-2017-169502"/>
    <x v="735"/>
    <d v="2017-09-01T00:00:00"/>
    <s v="Standard Class"/>
    <x v="377"/>
    <x v="377"/>
    <s v="Home Office"/>
    <s v="United States"/>
    <s v="Milwaukee"/>
    <s v="Wisconsin"/>
    <n v="53209"/>
    <s v="Central"/>
    <x v="1549"/>
    <s v="Office Supplies"/>
    <s v="Appliances"/>
    <x v="1537"/>
    <x v="3363"/>
    <n v="5"/>
    <n v="0"/>
    <n v="26.564"/>
  </r>
  <r>
    <n v="4600"/>
    <s v="CA-2015-146948"/>
    <x v="747"/>
    <d v="2015-07-20T00:00:00"/>
    <s v="Standard Class"/>
    <x v="450"/>
    <x v="450"/>
    <s v="Home Office"/>
    <s v="United States"/>
    <s v="Baltimore"/>
    <s v="Maryland"/>
    <n v="21215"/>
    <s v="East"/>
    <x v="531"/>
    <s v="Furniture"/>
    <s v="Chairs"/>
    <x v="531"/>
    <x v="3364"/>
    <n v="1"/>
    <n v="0"/>
    <n v="43.784199999999998"/>
  </r>
  <r>
    <n v="4601"/>
    <s v="CA-2015-146948"/>
    <x v="747"/>
    <d v="2015-07-20T00:00:00"/>
    <s v="Standard Class"/>
    <x v="450"/>
    <x v="450"/>
    <s v="Home Office"/>
    <s v="United States"/>
    <s v="Baltimore"/>
    <s v="Maryland"/>
    <n v="21215"/>
    <s v="East"/>
    <x v="373"/>
    <s v="Office Supplies"/>
    <s v="Envelopes"/>
    <x v="374"/>
    <x v="3365"/>
    <n v="9"/>
    <n v="0"/>
    <n v="63.134999999999998"/>
  </r>
  <r>
    <n v="4602"/>
    <s v="CA-2015-146948"/>
    <x v="747"/>
    <d v="2015-07-20T00:00:00"/>
    <s v="Standard Class"/>
    <x v="450"/>
    <x v="450"/>
    <s v="Home Office"/>
    <s v="United States"/>
    <s v="Baltimore"/>
    <s v="Maryland"/>
    <n v="21215"/>
    <s v="East"/>
    <x v="1579"/>
    <s v="Office Supplies"/>
    <s v="Fasteners"/>
    <x v="1570"/>
    <x v="132"/>
    <n v="4"/>
    <n v="0"/>
    <n v="5.4143999999999997"/>
  </r>
  <r>
    <n v="4603"/>
    <s v="US-2015-113327"/>
    <x v="989"/>
    <d v="2015-05-29T00:00:00"/>
    <s v="Second Class"/>
    <x v="408"/>
    <x v="408"/>
    <s v="Home Office"/>
    <s v="United States"/>
    <s v="Jacksonville"/>
    <s v="North Carolina"/>
    <n v="28540"/>
    <s v="South"/>
    <x v="1274"/>
    <s v="Office Supplies"/>
    <s v="Paper"/>
    <x v="1259"/>
    <x v="3366"/>
    <n v="1"/>
    <n v="0.2"/>
    <n v="5.9383999999999997"/>
  </r>
  <r>
    <n v="4604"/>
    <s v="US-2015-113327"/>
    <x v="989"/>
    <d v="2015-05-29T00:00:00"/>
    <s v="Second Class"/>
    <x v="408"/>
    <x v="408"/>
    <s v="Home Office"/>
    <s v="United States"/>
    <s v="Jacksonville"/>
    <s v="North Carolina"/>
    <n v="28540"/>
    <s v="South"/>
    <x v="1684"/>
    <s v="Office Supplies"/>
    <s v="Paper"/>
    <x v="1672"/>
    <x v="3367"/>
    <n v="4"/>
    <n v="0.2"/>
    <n v="53.8048"/>
  </r>
  <r>
    <n v="4605"/>
    <s v="US-2015-113327"/>
    <x v="989"/>
    <d v="2015-05-29T00:00:00"/>
    <s v="Second Class"/>
    <x v="408"/>
    <x v="408"/>
    <s v="Home Office"/>
    <s v="United States"/>
    <s v="Jacksonville"/>
    <s v="North Carolina"/>
    <n v="28540"/>
    <s v="South"/>
    <x v="661"/>
    <s v="Office Supplies"/>
    <s v="Envelopes"/>
    <x v="661"/>
    <x v="2059"/>
    <n v="2"/>
    <n v="0.2"/>
    <n v="4.4311999999999996"/>
  </r>
  <r>
    <n v="4606"/>
    <s v="US-2015-113327"/>
    <x v="989"/>
    <d v="2015-05-29T00:00:00"/>
    <s v="Second Class"/>
    <x v="408"/>
    <x v="408"/>
    <s v="Home Office"/>
    <s v="United States"/>
    <s v="Jacksonville"/>
    <s v="North Carolina"/>
    <n v="28540"/>
    <s v="South"/>
    <x v="246"/>
    <s v="Technology"/>
    <s v="Accessories"/>
    <x v="247"/>
    <x v="3368"/>
    <n v="7"/>
    <n v="0.2"/>
    <n v="50.383200000000002"/>
  </r>
  <r>
    <n v="4607"/>
    <s v="CA-2015-135020"/>
    <x v="71"/>
    <d v="2015-06-02T00:00:00"/>
    <s v="Standard Class"/>
    <x v="474"/>
    <x v="474"/>
    <s v="Consumer"/>
    <s v="United States"/>
    <s v="Rochester"/>
    <s v="New York"/>
    <n v="14609"/>
    <s v="East"/>
    <x v="40"/>
    <s v="Technology"/>
    <s v="Phones"/>
    <x v="40"/>
    <x v="3369"/>
    <n v="1"/>
    <n v="0"/>
    <n v="13.3371"/>
  </r>
  <r>
    <n v="4608"/>
    <s v="CA-2015-135020"/>
    <x v="71"/>
    <d v="2015-06-02T00:00:00"/>
    <s v="Standard Class"/>
    <x v="474"/>
    <x v="474"/>
    <s v="Consumer"/>
    <s v="United States"/>
    <s v="Rochester"/>
    <s v="New York"/>
    <n v="14609"/>
    <s v="East"/>
    <x v="518"/>
    <s v="Office Supplies"/>
    <s v="Storage"/>
    <x v="518"/>
    <x v="3370"/>
    <n v="3"/>
    <n v="0"/>
    <n v="160.62299999999999"/>
  </r>
  <r>
    <n v="4609"/>
    <s v="CA-2015-135020"/>
    <x v="71"/>
    <d v="2015-06-02T00:00:00"/>
    <s v="Standard Class"/>
    <x v="474"/>
    <x v="474"/>
    <s v="Consumer"/>
    <s v="United States"/>
    <s v="Rochester"/>
    <s v="New York"/>
    <n v="14609"/>
    <s v="East"/>
    <x v="536"/>
    <s v="Office Supplies"/>
    <s v="Binders"/>
    <x v="536"/>
    <x v="855"/>
    <n v="2"/>
    <n v="0.2"/>
    <n v="2.0573999999999999"/>
  </r>
  <r>
    <n v="4610"/>
    <s v="CA-2015-135020"/>
    <x v="71"/>
    <d v="2015-06-02T00:00:00"/>
    <s v="Standard Class"/>
    <x v="474"/>
    <x v="474"/>
    <s v="Consumer"/>
    <s v="United States"/>
    <s v="Rochester"/>
    <s v="New York"/>
    <n v="14609"/>
    <s v="East"/>
    <x v="1330"/>
    <s v="Office Supplies"/>
    <s v="Paper"/>
    <x v="1315"/>
    <x v="1544"/>
    <n v="7"/>
    <n v="0"/>
    <n v="21.7728"/>
  </r>
  <r>
    <n v="4611"/>
    <s v="US-2017-141852"/>
    <x v="45"/>
    <d v="2017-11-14T00:00:00"/>
    <s v="Standard Class"/>
    <x v="32"/>
    <x v="32"/>
    <s v="Consumer"/>
    <s v="United States"/>
    <s v="Oceanside"/>
    <s v="California"/>
    <n v="92054"/>
    <s v="West"/>
    <x v="325"/>
    <s v="Furniture"/>
    <s v="Furnishings"/>
    <x v="325"/>
    <x v="346"/>
    <n v="8"/>
    <n v="0"/>
    <n v="20.732800000000001"/>
  </r>
  <r>
    <n v="4612"/>
    <s v="CA-2016-109407"/>
    <x v="990"/>
    <d v="2016-01-26T00:00:00"/>
    <s v="Second Class"/>
    <x v="428"/>
    <x v="428"/>
    <s v="Corporate"/>
    <s v="United States"/>
    <s v="Gulfport"/>
    <s v="Mississippi"/>
    <n v="39503"/>
    <s v="South"/>
    <x v="460"/>
    <s v="Office Supplies"/>
    <s v="Binders"/>
    <x v="461"/>
    <x v="3371"/>
    <n v="4"/>
    <n v="0"/>
    <n v="15.68"/>
  </r>
  <r>
    <n v="4613"/>
    <s v="US-2017-165953"/>
    <x v="413"/>
    <d v="2017-01-06T00:00:00"/>
    <s v="Standard Class"/>
    <x v="212"/>
    <x v="212"/>
    <s v="Consumer"/>
    <s v="United States"/>
    <s v="Jacksonville"/>
    <s v="Florida"/>
    <n v="32216"/>
    <s v="South"/>
    <x v="397"/>
    <s v="Office Supplies"/>
    <s v="Art"/>
    <x v="398"/>
    <x v="1634"/>
    <n v="3"/>
    <n v="0.2"/>
    <n v="3.5712000000000002"/>
  </r>
  <r>
    <n v="4614"/>
    <s v="US-2017-165953"/>
    <x v="413"/>
    <d v="2017-01-06T00:00:00"/>
    <s v="Standard Class"/>
    <x v="212"/>
    <x v="212"/>
    <s v="Consumer"/>
    <s v="United States"/>
    <s v="Jacksonville"/>
    <s v="Florida"/>
    <n v="32216"/>
    <s v="South"/>
    <x v="707"/>
    <s v="Office Supplies"/>
    <s v="Paper"/>
    <x v="706"/>
    <x v="3372"/>
    <n v="5"/>
    <n v="0.2"/>
    <n v="8.218"/>
  </r>
  <r>
    <n v="4615"/>
    <s v="CA-2016-144540"/>
    <x v="64"/>
    <d v="2016-09-10T00:00:00"/>
    <s v="Standard Class"/>
    <x v="689"/>
    <x v="689"/>
    <s v="Home Office"/>
    <s v="United States"/>
    <s v="Houston"/>
    <s v="Texas"/>
    <n v="77070"/>
    <s v="Central"/>
    <x v="549"/>
    <s v="Office Supplies"/>
    <s v="Appliances"/>
    <x v="549"/>
    <x v="3373"/>
    <n v="3"/>
    <n v="0.8"/>
    <n v="-166.39349999999999"/>
  </r>
  <r>
    <n v="4616"/>
    <s v="CA-2016-144540"/>
    <x v="64"/>
    <d v="2016-09-10T00:00:00"/>
    <s v="Standard Class"/>
    <x v="689"/>
    <x v="689"/>
    <s v="Home Office"/>
    <s v="United States"/>
    <s v="Houston"/>
    <s v="Texas"/>
    <n v="77070"/>
    <s v="Central"/>
    <x v="1432"/>
    <s v="Office Supplies"/>
    <s v="Fasteners"/>
    <x v="1420"/>
    <x v="2634"/>
    <n v="9"/>
    <n v="0.2"/>
    <n v="4.266"/>
  </r>
  <r>
    <n v="4617"/>
    <s v="CA-2015-159863"/>
    <x v="406"/>
    <d v="2015-09-07T00:00:00"/>
    <s v="Second Class"/>
    <x v="103"/>
    <x v="103"/>
    <s v="Corporate"/>
    <s v="United States"/>
    <s v="Houston"/>
    <s v="Texas"/>
    <n v="77095"/>
    <s v="Central"/>
    <x v="201"/>
    <s v="Technology"/>
    <s v="Accessories"/>
    <x v="202"/>
    <x v="3374"/>
    <n v="3"/>
    <n v="0.2"/>
    <n v="6.7187999999999999"/>
  </r>
  <r>
    <n v="4618"/>
    <s v="CA-2015-117800"/>
    <x v="481"/>
    <d v="2015-09-26T00:00:00"/>
    <s v="Standard Class"/>
    <x v="274"/>
    <x v="274"/>
    <s v="Home Office"/>
    <s v="United States"/>
    <s v="Everett"/>
    <s v="Massachusetts"/>
    <n v="2149"/>
    <s v="East"/>
    <x v="1538"/>
    <s v="Technology"/>
    <s v="Phones"/>
    <x v="1526"/>
    <x v="3375"/>
    <n v="2"/>
    <n v="0"/>
    <n v="147.47499999999999"/>
  </r>
  <r>
    <n v="4619"/>
    <s v="CA-2015-117800"/>
    <x v="481"/>
    <d v="2015-09-26T00:00:00"/>
    <s v="Standard Class"/>
    <x v="274"/>
    <x v="274"/>
    <s v="Home Office"/>
    <s v="United States"/>
    <s v="Everett"/>
    <s v="Massachusetts"/>
    <n v="2149"/>
    <s v="East"/>
    <x v="323"/>
    <s v="Furniture"/>
    <s v="Chairs"/>
    <x v="323"/>
    <x v="3036"/>
    <n v="3"/>
    <n v="0"/>
    <n v="141.1644"/>
  </r>
  <r>
    <n v="4620"/>
    <s v="CA-2017-145219"/>
    <x v="165"/>
    <d v="2017-12-25T00:00:00"/>
    <s v="First Class"/>
    <x v="84"/>
    <x v="84"/>
    <s v="Home Office"/>
    <s v="United States"/>
    <s v="Los Angeles"/>
    <s v="California"/>
    <n v="90049"/>
    <s v="West"/>
    <x v="306"/>
    <s v="Technology"/>
    <s v="Copiers"/>
    <x v="306"/>
    <x v="3376"/>
    <n v="6"/>
    <n v="0.2"/>
    <n v="1007.9832"/>
  </r>
  <r>
    <n v="4621"/>
    <s v="CA-2017-145219"/>
    <x v="165"/>
    <d v="2017-12-25T00:00:00"/>
    <s v="First Class"/>
    <x v="84"/>
    <x v="84"/>
    <s v="Home Office"/>
    <s v="United States"/>
    <s v="Los Angeles"/>
    <s v="California"/>
    <n v="90049"/>
    <s v="West"/>
    <x v="443"/>
    <s v="Office Supplies"/>
    <s v="Binders"/>
    <x v="443"/>
    <x v="3377"/>
    <n v="3"/>
    <n v="0.2"/>
    <n v="33.93"/>
  </r>
  <r>
    <n v="4622"/>
    <s v="CA-2015-161214"/>
    <x v="348"/>
    <d v="2015-10-08T00:00:00"/>
    <s v="Second Class"/>
    <x v="245"/>
    <x v="245"/>
    <s v="Corporate"/>
    <s v="United States"/>
    <s v="Wilmington"/>
    <s v="Delaware"/>
    <n v="19805"/>
    <s v="East"/>
    <x v="177"/>
    <s v="Office Supplies"/>
    <s v="Storage"/>
    <x v="178"/>
    <x v="3378"/>
    <n v="5"/>
    <n v="0"/>
    <n v="21.713999999999999"/>
  </r>
  <r>
    <n v="4623"/>
    <s v="CA-2017-147228"/>
    <x v="428"/>
    <d v="2017-09-14T00:00:00"/>
    <s v="Standard Class"/>
    <x v="2"/>
    <x v="2"/>
    <s v="Consumer"/>
    <s v="United States"/>
    <s v="Columbia"/>
    <s v="Tennessee"/>
    <n v="38401"/>
    <s v="South"/>
    <x v="327"/>
    <s v="Office Supplies"/>
    <s v="Supplies"/>
    <x v="327"/>
    <x v="3379"/>
    <n v="3"/>
    <n v="0.2"/>
    <n v="-1.9872000000000001"/>
  </r>
  <r>
    <n v="4624"/>
    <s v="CA-2017-147228"/>
    <x v="428"/>
    <d v="2017-09-14T00:00:00"/>
    <s v="Standard Class"/>
    <x v="2"/>
    <x v="2"/>
    <s v="Consumer"/>
    <s v="United States"/>
    <s v="Columbia"/>
    <s v="Tennessee"/>
    <n v="38401"/>
    <s v="South"/>
    <x v="447"/>
    <s v="Office Supplies"/>
    <s v="Paper"/>
    <x v="1228"/>
    <x v="3380"/>
    <n v="4"/>
    <n v="0.2"/>
    <n v="62.137599999999999"/>
  </r>
  <r>
    <n v="4625"/>
    <s v="CA-2017-147228"/>
    <x v="428"/>
    <d v="2017-09-14T00:00:00"/>
    <s v="Standard Class"/>
    <x v="2"/>
    <x v="2"/>
    <s v="Consumer"/>
    <s v="United States"/>
    <s v="Columbia"/>
    <s v="Tennessee"/>
    <n v="38401"/>
    <s v="South"/>
    <x v="765"/>
    <s v="Office Supplies"/>
    <s v="Storage"/>
    <x v="764"/>
    <x v="3381"/>
    <n v="2"/>
    <n v="0.2"/>
    <n v="-3.2309999999999999"/>
  </r>
  <r>
    <n v="4626"/>
    <s v="CA-2017-147228"/>
    <x v="428"/>
    <d v="2017-09-14T00:00:00"/>
    <s v="Standard Class"/>
    <x v="2"/>
    <x v="2"/>
    <s v="Consumer"/>
    <s v="United States"/>
    <s v="Columbia"/>
    <s v="Tennessee"/>
    <n v="38401"/>
    <s v="South"/>
    <x v="325"/>
    <s v="Furniture"/>
    <s v="Furnishings"/>
    <x v="325"/>
    <x v="2127"/>
    <n v="3"/>
    <n v="0.2"/>
    <n v="4.2408000000000001"/>
  </r>
  <r>
    <n v="4627"/>
    <s v="CA-2016-101336"/>
    <x v="373"/>
    <d v="2016-11-18T00:00:00"/>
    <s v="Standard Class"/>
    <x v="316"/>
    <x v="316"/>
    <s v="Corporate"/>
    <s v="United States"/>
    <s v="New York City"/>
    <s v="New York"/>
    <n v="10011"/>
    <s v="East"/>
    <x v="170"/>
    <s v="Office Supplies"/>
    <s v="Storage"/>
    <x v="171"/>
    <x v="3378"/>
    <n v="5"/>
    <n v="0"/>
    <n v="20.163"/>
  </r>
  <r>
    <n v="4628"/>
    <s v="CA-2016-101336"/>
    <x v="373"/>
    <d v="2016-11-18T00:00:00"/>
    <s v="Standard Class"/>
    <x v="316"/>
    <x v="316"/>
    <s v="Corporate"/>
    <s v="United States"/>
    <s v="New York City"/>
    <s v="New York"/>
    <n v="10011"/>
    <s v="East"/>
    <x v="253"/>
    <s v="Office Supplies"/>
    <s v="Storage"/>
    <x v="254"/>
    <x v="3382"/>
    <n v="2"/>
    <n v="0"/>
    <n v="6.9664000000000001"/>
  </r>
  <r>
    <n v="4629"/>
    <s v="CA-2016-101336"/>
    <x v="373"/>
    <d v="2016-11-18T00:00:00"/>
    <s v="Standard Class"/>
    <x v="316"/>
    <x v="316"/>
    <s v="Corporate"/>
    <s v="United States"/>
    <s v="New York City"/>
    <s v="New York"/>
    <n v="10011"/>
    <s v="East"/>
    <x v="1473"/>
    <s v="Office Supplies"/>
    <s v="Art"/>
    <x v="1460"/>
    <x v="3383"/>
    <n v="5"/>
    <n v="0"/>
    <n v="39.409999999999997"/>
  </r>
  <r>
    <n v="4630"/>
    <s v="CA-2016-101336"/>
    <x v="373"/>
    <d v="2016-11-18T00:00:00"/>
    <s v="Standard Class"/>
    <x v="316"/>
    <x v="316"/>
    <s v="Corporate"/>
    <s v="United States"/>
    <s v="New York City"/>
    <s v="New York"/>
    <n v="10011"/>
    <s v="East"/>
    <x v="762"/>
    <s v="Office Supplies"/>
    <s v="Storage"/>
    <x v="761"/>
    <x v="898"/>
    <n v="3"/>
    <n v="0"/>
    <n v="9.8901000000000003"/>
  </r>
  <r>
    <n v="4631"/>
    <s v="US-2015-126235"/>
    <x v="52"/>
    <d v="2015-10-15T00:00:00"/>
    <s v="Same Day"/>
    <x v="315"/>
    <x v="315"/>
    <s v="Consumer"/>
    <s v="United States"/>
    <s v="Mount Pleasant"/>
    <s v="Michigan"/>
    <n v="48858"/>
    <s v="Central"/>
    <x v="1685"/>
    <s v="Furniture"/>
    <s v="Furnishings"/>
    <x v="1673"/>
    <x v="1790"/>
    <n v="2"/>
    <n v="0"/>
    <n v="6.1703999999999999"/>
  </r>
  <r>
    <n v="4632"/>
    <s v="CA-2017-168396"/>
    <x v="646"/>
    <d v="2017-08-08T00:00:00"/>
    <s v="Second Class"/>
    <x v="232"/>
    <x v="232"/>
    <s v="Consumer"/>
    <s v="United States"/>
    <s v="San Francisco"/>
    <s v="California"/>
    <n v="94122"/>
    <s v="West"/>
    <x v="488"/>
    <s v="Office Supplies"/>
    <s v="Labels"/>
    <x v="488"/>
    <x v="2616"/>
    <n v="5"/>
    <n v="0"/>
    <n v="24.84"/>
  </r>
  <r>
    <n v="4633"/>
    <s v="CA-2017-168396"/>
    <x v="646"/>
    <d v="2017-08-08T00:00:00"/>
    <s v="Second Class"/>
    <x v="232"/>
    <x v="232"/>
    <s v="Consumer"/>
    <s v="United States"/>
    <s v="San Francisco"/>
    <s v="California"/>
    <n v="94122"/>
    <s v="West"/>
    <x v="479"/>
    <s v="Furniture"/>
    <s v="Furnishings"/>
    <x v="480"/>
    <x v="3384"/>
    <n v="3"/>
    <n v="0"/>
    <n v="11.1564"/>
  </r>
  <r>
    <n v="4634"/>
    <s v="CA-2015-130456"/>
    <x v="291"/>
    <d v="2015-08-26T00:00:00"/>
    <s v="Standard Class"/>
    <x v="103"/>
    <x v="103"/>
    <s v="Corporate"/>
    <s v="United States"/>
    <s v="San Francisco"/>
    <s v="California"/>
    <n v="94122"/>
    <s v="West"/>
    <x v="1686"/>
    <s v="Furniture"/>
    <s v="Bookcases"/>
    <x v="1674"/>
    <x v="3385"/>
    <n v="6"/>
    <n v="0.15"/>
    <n v="34.494"/>
  </r>
  <r>
    <n v="4635"/>
    <s v="CA-2015-130456"/>
    <x v="291"/>
    <d v="2015-08-26T00:00:00"/>
    <s v="Standard Class"/>
    <x v="103"/>
    <x v="103"/>
    <s v="Corporate"/>
    <s v="United States"/>
    <s v="San Francisco"/>
    <s v="California"/>
    <n v="94122"/>
    <s v="West"/>
    <x v="459"/>
    <s v="Office Supplies"/>
    <s v="Storage"/>
    <x v="460"/>
    <x v="1225"/>
    <n v="1"/>
    <n v="0"/>
    <n v="3.2391999999999999"/>
  </r>
  <r>
    <n v="4636"/>
    <s v="CA-2017-116288"/>
    <x v="846"/>
    <d v="2017-03-17T00:00:00"/>
    <s v="Standard Class"/>
    <x v="510"/>
    <x v="510"/>
    <s v="Corporate"/>
    <s v="United States"/>
    <s v="San Francisco"/>
    <s v="California"/>
    <n v="94122"/>
    <s v="West"/>
    <x v="459"/>
    <s v="Office Supplies"/>
    <s v="Storage"/>
    <x v="460"/>
    <x v="420"/>
    <n v="3"/>
    <n v="0"/>
    <n v="9.7175999999999991"/>
  </r>
  <r>
    <n v="4637"/>
    <s v="CA-2017-168228"/>
    <x v="842"/>
    <d v="2017-04-29T00:00:00"/>
    <s v="First Class"/>
    <x v="275"/>
    <x v="275"/>
    <s v="Consumer"/>
    <s v="United States"/>
    <s v="Los Angeles"/>
    <s v="California"/>
    <n v="90045"/>
    <s v="West"/>
    <x v="290"/>
    <s v="Office Supplies"/>
    <s v="Art"/>
    <x v="290"/>
    <x v="1832"/>
    <n v="4"/>
    <n v="0"/>
    <n v="33.458399999999997"/>
  </r>
  <r>
    <n v="4638"/>
    <s v="CA-2017-168228"/>
    <x v="842"/>
    <d v="2017-04-29T00:00:00"/>
    <s v="First Class"/>
    <x v="275"/>
    <x v="275"/>
    <s v="Consumer"/>
    <s v="United States"/>
    <s v="Los Angeles"/>
    <s v="California"/>
    <n v="90045"/>
    <s v="West"/>
    <x v="105"/>
    <s v="Office Supplies"/>
    <s v="Art"/>
    <x v="105"/>
    <x v="708"/>
    <n v="3"/>
    <n v="0"/>
    <n v="5.6993999999999998"/>
  </r>
  <r>
    <n v="4639"/>
    <s v="CA-2017-168228"/>
    <x v="842"/>
    <d v="2017-04-29T00:00:00"/>
    <s v="First Class"/>
    <x v="275"/>
    <x v="275"/>
    <s v="Consumer"/>
    <s v="United States"/>
    <s v="Los Angeles"/>
    <s v="California"/>
    <n v="90045"/>
    <s v="West"/>
    <x v="1559"/>
    <s v="Office Supplies"/>
    <s v="Art"/>
    <x v="1549"/>
    <x v="2812"/>
    <n v="2"/>
    <n v="0"/>
    <n v="12.298"/>
  </r>
  <r>
    <n v="4640"/>
    <s v="CA-2016-102162"/>
    <x v="108"/>
    <d v="2016-09-16T00:00:00"/>
    <s v="Standard Class"/>
    <x v="535"/>
    <x v="535"/>
    <s v="Consumer"/>
    <s v="United States"/>
    <s v="Newport News"/>
    <s v="Virginia"/>
    <n v="23602"/>
    <s v="South"/>
    <x v="1687"/>
    <s v="Technology"/>
    <s v="Copiers"/>
    <x v="1675"/>
    <x v="3386"/>
    <n v="8"/>
    <n v="0"/>
    <n v="751.9624"/>
  </r>
  <r>
    <n v="4641"/>
    <s v="CA-2016-102162"/>
    <x v="108"/>
    <d v="2016-09-16T00:00:00"/>
    <s v="Standard Class"/>
    <x v="535"/>
    <x v="535"/>
    <s v="Consumer"/>
    <s v="United States"/>
    <s v="Newport News"/>
    <s v="Virginia"/>
    <n v="23602"/>
    <s v="South"/>
    <x v="1475"/>
    <s v="Office Supplies"/>
    <s v="Envelopes"/>
    <x v="1462"/>
    <x v="3387"/>
    <n v="1"/>
    <n v="0"/>
    <n v="5.4340999999999999"/>
  </r>
  <r>
    <n v="4642"/>
    <s v="CA-2017-130141"/>
    <x v="760"/>
    <d v="2017-10-24T00:00:00"/>
    <s v="Second Class"/>
    <x v="456"/>
    <x v="456"/>
    <s v="Consumer"/>
    <s v="United States"/>
    <s v="Fort Collins"/>
    <s v="Colorado"/>
    <n v="80525"/>
    <s v="West"/>
    <x v="446"/>
    <s v="Office Supplies"/>
    <s v="Binders"/>
    <x v="446"/>
    <x v="754"/>
    <n v="4"/>
    <n v="0.7"/>
    <n v="-2.5344000000000002"/>
  </r>
  <r>
    <n v="4643"/>
    <s v="CA-2017-130141"/>
    <x v="760"/>
    <d v="2017-10-24T00:00:00"/>
    <s v="Second Class"/>
    <x v="456"/>
    <x v="456"/>
    <s v="Consumer"/>
    <s v="United States"/>
    <s v="Fort Collins"/>
    <s v="Colorado"/>
    <n v="80525"/>
    <s v="West"/>
    <x v="1688"/>
    <s v="Furniture"/>
    <s v="Chairs"/>
    <x v="1676"/>
    <x v="1077"/>
    <n v="4"/>
    <n v="0.2"/>
    <n v="-28.956800000000001"/>
  </r>
  <r>
    <n v="4644"/>
    <s v="CA-2015-147501"/>
    <x v="991"/>
    <d v="2015-08-06T00:00:00"/>
    <s v="Standard Class"/>
    <x v="476"/>
    <x v="476"/>
    <s v="Consumer"/>
    <s v="United States"/>
    <s v="Seattle"/>
    <s v="Washington"/>
    <n v="98105"/>
    <s v="West"/>
    <x v="1406"/>
    <s v="Office Supplies"/>
    <s v="Binders"/>
    <x v="1393"/>
    <x v="2850"/>
    <n v="2"/>
    <n v="0.2"/>
    <n v="2.1492"/>
  </r>
  <r>
    <n v="4645"/>
    <s v="CA-2015-147501"/>
    <x v="991"/>
    <d v="2015-08-06T00:00:00"/>
    <s v="Standard Class"/>
    <x v="476"/>
    <x v="476"/>
    <s v="Consumer"/>
    <s v="United States"/>
    <s v="Seattle"/>
    <s v="Washington"/>
    <n v="98105"/>
    <s v="West"/>
    <x v="1491"/>
    <s v="Technology"/>
    <s v="Machines"/>
    <x v="1478"/>
    <x v="2666"/>
    <n v="2"/>
    <n v="0.2"/>
    <n v="41.88"/>
  </r>
  <r>
    <n v="4646"/>
    <s v="CA-2016-143910"/>
    <x v="399"/>
    <d v="2016-08-16T00:00:00"/>
    <s v="Standard Class"/>
    <x v="604"/>
    <x v="604"/>
    <s v="Home Office"/>
    <s v="United States"/>
    <s v="New York City"/>
    <s v="New York"/>
    <n v="10011"/>
    <s v="East"/>
    <x v="405"/>
    <s v="Furniture"/>
    <s v="Chairs"/>
    <x v="406"/>
    <x v="3388"/>
    <n v="2"/>
    <n v="0.1"/>
    <n v="-8.0980000000000008"/>
  </r>
  <r>
    <n v="4647"/>
    <s v="CA-2014-146885"/>
    <x v="992"/>
    <d v="2014-06-05T00:00:00"/>
    <s v="Standard Class"/>
    <x v="225"/>
    <x v="225"/>
    <s v="Corporate"/>
    <s v="United States"/>
    <s v="Richmond"/>
    <s v="Virginia"/>
    <n v="23223"/>
    <s v="South"/>
    <x v="702"/>
    <s v="Office Supplies"/>
    <s v="Paper"/>
    <x v="702"/>
    <x v="3389"/>
    <n v="3"/>
    <n v="0"/>
    <n v="6.1289999999999996"/>
  </r>
  <r>
    <n v="4648"/>
    <s v="CA-2016-139556"/>
    <x v="993"/>
    <d v="2016-05-01T00:00:00"/>
    <s v="Standard Class"/>
    <x v="748"/>
    <x v="748"/>
    <s v="Home Office"/>
    <s v="United States"/>
    <s v="New York City"/>
    <s v="New York"/>
    <n v="10009"/>
    <s v="East"/>
    <x v="1578"/>
    <s v="Furniture"/>
    <s v="Chairs"/>
    <x v="1569"/>
    <x v="3390"/>
    <n v="3"/>
    <n v="0.1"/>
    <n v="62.782200000000003"/>
  </r>
  <r>
    <n v="4649"/>
    <s v="CA-2017-129357"/>
    <x v="304"/>
    <d v="2017-05-19T00:00:00"/>
    <s v="Standard Class"/>
    <x v="10"/>
    <x v="10"/>
    <s v="Corporate"/>
    <s v="United States"/>
    <s v="Seattle"/>
    <s v="Washington"/>
    <n v="98103"/>
    <s v="West"/>
    <x v="1689"/>
    <s v="Office Supplies"/>
    <s v="Paper"/>
    <x v="1677"/>
    <x v="3391"/>
    <n v="9"/>
    <n v="0"/>
    <n v="206.88929999999999"/>
  </r>
  <r>
    <n v="4650"/>
    <s v="CA-2017-129357"/>
    <x v="304"/>
    <d v="2017-05-19T00:00:00"/>
    <s v="Standard Class"/>
    <x v="10"/>
    <x v="10"/>
    <s v="Corporate"/>
    <s v="United States"/>
    <s v="Seattle"/>
    <s v="Washington"/>
    <n v="98103"/>
    <s v="West"/>
    <x v="505"/>
    <s v="Office Supplies"/>
    <s v="Supplies"/>
    <x v="505"/>
    <x v="3392"/>
    <n v="5"/>
    <n v="0"/>
    <n v="1.9319999999999999"/>
  </r>
  <r>
    <n v="4651"/>
    <s v="CA-2017-150987"/>
    <x v="798"/>
    <d v="2017-04-12T00:00:00"/>
    <s v="Standard Class"/>
    <x v="571"/>
    <x v="571"/>
    <s v="Home Office"/>
    <s v="United States"/>
    <s v="San Francisco"/>
    <s v="California"/>
    <n v="94110"/>
    <s v="West"/>
    <x v="1184"/>
    <s v="Office Supplies"/>
    <s v="Paper"/>
    <x v="1170"/>
    <x v="1644"/>
    <n v="5"/>
    <n v="0"/>
    <n v="114.9385"/>
  </r>
  <r>
    <n v="4652"/>
    <s v="CA-2017-150987"/>
    <x v="798"/>
    <d v="2017-04-12T00:00:00"/>
    <s v="Standard Class"/>
    <x v="571"/>
    <x v="571"/>
    <s v="Home Office"/>
    <s v="United States"/>
    <s v="San Francisco"/>
    <s v="California"/>
    <n v="94110"/>
    <s v="West"/>
    <x v="1438"/>
    <s v="Office Supplies"/>
    <s v="Paper"/>
    <x v="1426"/>
    <x v="3393"/>
    <n v="4"/>
    <n v="0"/>
    <n v="97.88"/>
  </r>
  <r>
    <n v="4653"/>
    <s v="CA-2017-132647"/>
    <x v="922"/>
    <d v="2017-02-23T00:00:00"/>
    <s v="Standard Class"/>
    <x v="689"/>
    <x v="689"/>
    <s v="Home Office"/>
    <s v="United States"/>
    <s v="Perth Amboy"/>
    <s v="New Jersey"/>
    <n v="8861"/>
    <s v="East"/>
    <x v="1017"/>
    <s v="Office Supplies"/>
    <s v="Paper"/>
    <x v="1008"/>
    <x v="2660"/>
    <n v="2"/>
    <n v="0"/>
    <n v="5.7624000000000004"/>
  </r>
  <r>
    <n v="4654"/>
    <s v="CA-2017-132647"/>
    <x v="922"/>
    <d v="2017-02-23T00:00:00"/>
    <s v="Standard Class"/>
    <x v="689"/>
    <x v="689"/>
    <s v="Home Office"/>
    <s v="United States"/>
    <s v="Perth Amboy"/>
    <s v="New Jersey"/>
    <n v="8861"/>
    <s v="East"/>
    <x v="1291"/>
    <s v="Office Supplies"/>
    <s v="Storage"/>
    <x v="1277"/>
    <x v="3394"/>
    <n v="5"/>
    <n v="0"/>
    <n v="39.948"/>
  </r>
  <r>
    <n v="4655"/>
    <s v="CA-2017-159107"/>
    <x v="92"/>
    <d v="2017-06-26T00:00:00"/>
    <s v="Second Class"/>
    <x v="409"/>
    <x v="409"/>
    <s v="Consumer"/>
    <s v="United States"/>
    <s v="San Francisco"/>
    <s v="California"/>
    <n v="94110"/>
    <s v="West"/>
    <x v="1579"/>
    <s v="Office Supplies"/>
    <s v="Fasteners"/>
    <x v="1570"/>
    <x v="704"/>
    <n v="1"/>
    <n v="0"/>
    <n v="1.3535999999999999"/>
  </r>
  <r>
    <n v="4656"/>
    <s v="CA-2014-160738"/>
    <x v="952"/>
    <d v="2014-05-10T00:00:00"/>
    <s v="Standard Class"/>
    <x v="542"/>
    <x v="542"/>
    <s v="Corporate"/>
    <s v="United States"/>
    <s v="Freeport"/>
    <s v="Illinois"/>
    <n v="61032"/>
    <s v="Central"/>
    <x v="86"/>
    <s v="Office Supplies"/>
    <s v="Storage"/>
    <x v="86"/>
    <x v="3395"/>
    <n v="2"/>
    <n v="0.2"/>
    <n v="3.9592000000000001"/>
  </r>
  <r>
    <n v="4657"/>
    <s v="CA-2015-112130"/>
    <x v="910"/>
    <d v="2015-05-07T00:00:00"/>
    <s v="Standard Class"/>
    <x v="647"/>
    <x v="647"/>
    <s v="Consumer"/>
    <s v="United States"/>
    <s v="Philadelphia"/>
    <s v="Pennsylvania"/>
    <n v="19140"/>
    <s v="East"/>
    <x v="726"/>
    <s v="Office Supplies"/>
    <s v="Art"/>
    <x v="725"/>
    <x v="3396"/>
    <n v="2"/>
    <n v="0.2"/>
    <n v="14.2272"/>
  </r>
  <r>
    <n v="4658"/>
    <s v="CA-2015-112130"/>
    <x v="910"/>
    <d v="2015-05-07T00:00:00"/>
    <s v="Standard Class"/>
    <x v="647"/>
    <x v="647"/>
    <s v="Consumer"/>
    <s v="United States"/>
    <s v="Philadelphia"/>
    <s v="Pennsylvania"/>
    <n v="19140"/>
    <s v="East"/>
    <x v="667"/>
    <s v="Office Supplies"/>
    <s v="Appliances"/>
    <x v="667"/>
    <x v="769"/>
    <n v="2"/>
    <n v="0.2"/>
    <n v="6.5164"/>
  </r>
  <r>
    <n v="4659"/>
    <s v="CA-2015-112130"/>
    <x v="910"/>
    <d v="2015-05-07T00:00:00"/>
    <s v="Standard Class"/>
    <x v="647"/>
    <x v="647"/>
    <s v="Consumer"/>
    <s v="United States"/>
    <s v="Philadelphia"/>
    <s v="Pennsylvania"/>
    <n v="19140"/>
    <s v="East"/>
    <x v="388"/>
    <s v="Office Supplies"/>
    <s v="Paper"/>
    <x v="389"/>
    <x v="885"/>
    <n v="2"/>
    <n v="0.2"/>
    <n v="2.8883999999999999"/>
  </r>
  <r>
    <n v="4660"/>
    <s v="CA-2015-112130"/>
    <x v="910"/>
    <d v="2015-05-07T00:00:00"/>
    <s v="Standard Class"/>
    <x v="647"/>
    <x v="647"/>
    <s v="Consumer"/>
    <s v="United States"/>
    <s v="Philadelphia"/>
    <s v="Pennsylvania"/>
    <n v="19140"/>
    <s v="East"/>
    <x v="189"/>
    <s v="Office Supplies"/>
    <s v="Appliances"/>
    <x v="190"/>
    <x v="3397"/>
    <n v="7"/>
    <n v="0.2"/>
    <n v="2.0474999999999999"/>
  </r>
  <r>
    <n v="4661"/>
    <s v="CA-2015-112130"/>
    <x v="910"/>
    <d v="2015-05-07T00:00:00"/>
    <s v="Standard Class"/>
    <x v="647"/>
    <x v="647"/>
    <s v="Consumer"/>
    <s v="United States"/>
    <s v="Philadelphia"/>
    <s v="Pennsylvania"/>
    <n v="19140"/>
    <s v="East"/>
    <x v="1690"/>
    <s v="Technology"/>
    <s v="Accessories"/>
    <x v="1678"/>
    <x v="288"/>
    <n v="3"/>
    <n v="0.2"/>
    <n v="-0.34439999999999998"/>
  </r>
  <r>
    <n v="4662"/>
    <s v="CA-2015-112130"/>
    <x v="910"/>
    <d v="2015-05-07T00:00:00"/>
    <s v="Standard Class"/>
    <x v="647"/>
    <x v="647"/>
    <s v="Consumer"/>
    <s v="United States"/>
    <s v="Philadelphia"/>
    <s v="Pennsylvania"/>
    <n v="19140"/>
    <s v="East"/>
    <x v="228"/>
    <s v="Furniture"/>
    <s v="Chairs"/>
    <x v="229"/>
    <x v="2749"/>
    <n v="6"/>
    <n v="0.3"/>
    <n v="-36.176400000000001"/>
  </r>
  <r>
    <n v="4663"/>
    <s v="CA-2015-112130"/>
    <x v="910"/>
    <d v="2015-05-07T00:00:00"/>
    <s v="Standard Class"/>
    <x v="647"/>
    <x v="647"/>
    <s v="Consumer"/>
    <s v="United States"/>
    <s v="Philadelphia"/>
    <s v="Pennsylvania"/>
    <n v="19140"/>
    <s v="East"/>
    <x v="911"/>
    <s v="Office Supplies"/>
    <s v="Storage"/>
    <x v="903"/>
    <x v="3398"/>
    <n v="3"/>
    <n v="0.2"/>
    <n v="-9.5939999999999994"/>
  </r>
  <r>
    <n v="4664"/>
    <s v="CA-2016-111409"/>
    <x v="31"/>
    <d v="2016-09-22T00:00:00"/>
    <s v="Standard Class"/>
    <x v="138"/>
    <x v="138"/>
    <s v="Consumer"/>
    <s v="United States"/>
    <s v="Jacksonville"/>
    <s v="Florida"/>
    <n v="32216"/>
    <s v="South"/>
    <x v="547"/>
    <s v="Office Supplies"/>
    <s v="Labels"/>
    <x v="547"/>
    <x v="3399"/>
    <n v="1"/>
    <n v="0.2"/>
    <n v="1.05"/>
  </r>
  <r>
    <n v="4665"/>
    <s v="CA-2016-116232"/>
    <x v="897"/>
    <d v="2016-09-26T00:00:00"/>
    <s v="Standard Class"/>
    <x v="549"/>
    <x v="549"/>
    <s v="Consumer"/>
    <s v="United States"/>
    <s v="Pembroke Pines"/>
    <s v="Florida"/>
    <n v="33024"/>
    <s v="South"/>
    <x v="757"/>
    <s v="Office Supplies"/>
    <s v="Binders"/>
    <x v="755"/>
    <x v="3400"/>
    <n v="9"/>
    <n v="0.7"/>
    <n v="-6.0048000000000004"/>
  </r>
  <r>
    <n v="4666"/>
    <s v="CA-2016-116232"/>
    <x v="897"/>
    <d v="2016-09-26T00:00:00"/>
    <s v="Standard Class"/>
    <x v="549"/>
    <x v="549"/>
    <s v="Consumer"/>
    <s v="United States"/>
    <s v="Pembroke Pines"/>
    <s v="Florida"/>
    <n v="33024"/>
    <s v="South"/>
    <x v="322"/>
    <s v="Office Supplies"/>
    <s v="Labels"/>
    <x v="322"/>
    <x v="3319"/>
    <n v="2"/>
    <n v="0.2"/>
    <n v="5.7960000000000003"/>
  </r>
  <r>
    <n v="4667"/>
    <s v="CA-2016-116547"/>
    <x v="994"/>
    <d v="2016-01-17T00:00:00"/>
    <s v="Standard Class"/>
    <x v="10"/>
    <x v="10"/>
    <s v="Corporate"/>
    <s v="United States"/>
    <s v="Seattle"/>
    <s v="Washington"/>
    <n v="98115"/>
    <s v="West"/>
    <x v="891"/>
    <s v="Furniture"/>
    <s v="Furnishings"/>
    <x v="884"/>
    <x v="705"/>
    <n v="4"/>
    <n v="0"/>
    <n v="34.365600000000001"/>
  </r>
  <r>
    <n v="4668"/>
    <s v="CA-2016-116547"/>
    <x v="994"/>
    <d v="2016-01-17T00:00:00"/>
    <s v="Standard Class"/>
    <x v="10"/>
    <x v="10"/>
    <s v="Corporate"/>
    <s v="United States"/>
    <s v="Seattle"/>
    <s v="Washington"/>
    <n v="98115"/>
    <s v="West"/>
    <x v="343"/>
    <s v="Technology"/>
    <s v="Accessories"/>
    <x v="343"/>
    <x v="3401"/>
    <n v="2"/>
    <n v="0"/>
    <n v="13.296200000000001"/>
  </r>
  <r>
    <n v="4669"/>
    <s v="US-2017-133200"/>
    <x v="636"/>
    <d v="2017-05-11T00:00:00"/>
    <s v="Standard Class"/>
    <x v="587"/>
    <x v="587"/>
    <s v="Corporate"/>
    <s v="United States"/>
    <s v="Fort Worth"/>
    <s v="Texas"/>
    <n v="76106"/>
    <s v="Central"/>
    <x v="555"/>
    <s v="Office Supplies"/>
    <s v="Binders"/>
    <x v="554"/>
    <x v="3402"/>
    <n v="10"/>
    <n v="0.8"/>
    <n v="-18.802"/>
  </r>
  <r>
    <n v="4670"/>
    <s v="US-2017-133200"/>
    <x v="636"/>
    <d v="2017-05-11T00:00:00"/>
    <s v="Standard Class"/>
    <x v="587"/>
    <x v="587"/>
    <s v="Corporate"/>
    <s v="United States"/>
    <s v="Fort Worth"/>
    <s v="Texas"/>
    <n v="76106"/>
    <s v="Central"/>
    <x v="419"/>
    <s v="Furniture"/>
    <s v="Bookcases"/>
    <x v="419"/>
    <x v="3403"/>
    <n v="7"/>
    <n v="0.32"/>
    <n v="-119.1918"/>
  </r>
  <r>
    <n v="4671"/>
    <s v="US-2017-133200"/>
    <x v="636"/>
    <d v="2017-05-11T00:00:00"/>
    <s v="Standard Class"/>
    <x v="587"/>
    <x v="587"/>
    <s v="Corporate"/>
    <s v="United States"/>
    <s v="Fort Worth"/>
    <s v="Texas"/>
    <n v="76106"/>
    <s v="Central"/>
    <x v="1662"/>
    <s v="Office Supplies"/>
    <s v="Storage"/>
    <x v="1650"/>
    <x v="3404"/>
    <n v="5"/>
    <n v="0.2"/>
    <n v="-57.951000000000001"/>
  </r>
  <r>
    <n v="4672"/>
    <s v="CA-2016-133550"/>
    <x v="995"/>
    <d v="2016-08-06T00:00:00"/>
    <s v="Standard Class"/>
    <x v="107"/>
    <x v="107"/>
    <s v="Consumer"/>
    <s v="United States"/>
    <s v="Detroit"/>
    <s v="Michigan"/>
    <n v="48205"/>
    <s v="Central"/>
    <x v="1152"/>
    <s v="Office Supplies"/>
    <s v="Appliances"/>
    <x v="1140"/>
    <x v="3405"/>
    <n v="4"/>
    <n v="0.1"/>
    <n v="72.358000000000004"/>
  </r>
  <r>
    <n v="4673"/>
    <s v="CA-2016-133550"/>
    <x v="995"/>
    <d v="2016-08-06T00:00:00"/>
    <s v="Standard Class"/>
    <x v="107"/>
    <x v="107"/>
    <s v="Consumer"/>
    <s v="United States"/>
    <s v="Detroit"/>
    <s v="Michigan"/>
    <n v="48205"/>
    <s v="Central"/>
    <x v="559"/>
    <s v="Technology"/>
    <s v="Phones"/>
    <x v="558"/>
    <x v="3406"/>
    <n v="4"/>
    <n v="0"/>
    <n v="165.34960000000001"/>
  </r>
  <r>
    <n v="4674"/>
    <s v="CA-2016-133550"/>
    <x v="995"/>
    <d v="2016-08-06T00:00:00"/>
    <s v="Standard Class"/>
    <x v="107"/>
    <x v="107"/>
    <s v="Consumer"/>
    <s v="United States"/>
    <s v="Detroit"/>
    <s v="Michigan"/>
    <n v="48205"/>
    <s v="Central"/>
    <x v="1270"/>
    <s v="Technology"/>
    <s v="Phones"/>
    <x v="1255"/>
    <x v="3407"/>
    <n v="1"/>
    <n v="0"/>
    <n v="33.3172"/>
  </r>
  <r>
    <n v="4675"/>
    <s v="CA-2016-133550"/>
    <x v="995"/>
    <d v="2016-08-06T00:00:00"/>
    <s v="Standard Class"/>
    <x v="107"/>
    <x v="107"/>
    <s v="Consumer"/>
    <s v="United States"/>
    <s v="Detroit"/>
    <s v="Michigan"/>
    <n v="48205"/>
    <s v="Central"/>
    <x v="269"/>
    <s v="Furniture"/>
    <s v="Furnishings"/>
    <x v="269"/>
    <x v="1042"/>
    <n v="3"/>
    <n v="0"/>
    <n v="30.023399999999999"/>
  </r>
  <r>
    <n v="4676"/>
    <s v="CA-2017-139416"/>
    <x v="996"/>
    <d v="2017-03-29T00:00:00"/>
    <s v="Second Class"/>
    <x v="8"/>
    <x v="8"/>
    <s v="Consumer"/>
    <s v="United States"/>
    <s v="Philadelphia"/>
    <s v="Pennsylvania"/>
    <n v="19120"/>
    <s v="East"/>
    <x v="1441"/>
    <s v="Furniture"/>
    <s v="Furnishings"/>
    <x v="1429"/>
    <x v="1632"/>
    <n v="2"/>
    <n v="0.2"/>
    <n v="1.5007999999999999"/>
  </r>
  <r>
    <n v="4677"/>
    <s v="CA-2014-114510"/>
    <x v="619"/>
    <d v="2014-03-19T00:00:00"/>
    <s v="Standard Class"/>
    <x v="639"/>
    <x v="639"/>
    <s v="Consumer"/>
    <s v="United States"/>
    <s v="Logan"/>
    <s v="Utah"/>
    <n v="84321"/>
    <s v="West"/>
    <x v="1339"/>
    <s v="Office Supplies"/>
    <s v="Binders"/>
    <x v="1324"/>
    <x v="3408"/>
    <n v="4"/>
    <n v="0.2"/>
    <n v="11.167199999999999"/>
  </r>
  <r>
    <n v="4678"/>
    <s v="CA-2014-114510"/>
    <x v="619"/>
    <d v="2014-03-19T00:00:00"/>
    <s v="Standard Class"/>
    <x v="639"/>
    <x v="639"/>
    <s v="Consumer"/>
    <s v="United States"/>
    <s v="Logan"/>
    <s v="Utah"/>
    <n v="84321"/>
    <s v="West"/>
    <x v="459"/>
    <s v="Office Supplies"/>
    <s v="Storage"/>
    <x v="460"/>
    <x v="1225"/>
    <n v="1"/>
    <n v="0"/>
    <n v="3.2391999999999999"/>
  </r>
  <r>
    <n v="4679"/>
    <s v="CA-2014-114510"/>
    <x v="619"/>
    <d v="2014-03-19T00:00:00"/>
    <s v="Standard Class"/>
    <x v="639"/>
    <x v="639"/>
    <s v="Consumer"/>
    <s v="United States"/>
    <s v="Logan"/>
    <s v="Utah"/>
    <n v="84321"/>
    <s v="West"/>
    <x v="1691"/>
    <s v="Technology"/>
    <s v="Accessories"/>
    <x v="1679"/>
    <x v="137"/>
    <n v="12"/>
    <n v="0"/>
    <n v="6.6239999999999997"/>
  </r>
  <r>
    <n v="4680"/>
    <s v="CA-2014-114510"/>
    <x v="619"/>
    <d v="2014-03-19T00:00:00"/>
    <s v="Standard Class"/>
    <x v="639"/>
    <x v="639"/>
    <s v="Consumer"/>
    <s v="United States"/>
    <s v="Logan"/>
    <s v="Utah"/>
    <n v="84321"/>
    <s v="West"/>
    <x v="683"/>
    <s v="Office Supplies"/>
    <s v="Storage"/>
    <x v="683"/>
    <x v="788"/>
    <n v="2"/>
    <n v="0"/>
    <n v="5.7671999999999999"/>
  </r>
  <r>
    <n v="4681"/>
    <s v="CA-2014-114510"/>
    <x v="619"/>
    <d v="2014-03-19T00:00:00"/>
    <s v="Standard Class"/>
    <x v="639"/>
    <x v="639"/>
    <s v="Consumer"/>
    <s v="United States"/>
    <s v="Logan"/>
    <s v="Utah"/>
    <n v="84321"/>
    <s v="West"/>
    <x v="1561"/>
    <s v="Office Supplies"/>
    <s v="Binders"/>
    <x v="1551"/>
    <x v="3409"/>
    <n v="2"/>
    <n v="0.2"/>
    <n v="20.165600000000001"/>
  </r>
  <r>
    <n v="4682"/>
    <s v="CA-2016-169215"/>
    <x v="216"/>
    <d v="2016-07-18T00:00:00"/>
    <s v="Second Class"/>
    <x v="681"/>
    <x v="681"/>
    <s v="Consumer"/>
    <s v="United States"/>
    <s v="Auburn"/>
    <s v="New York"/>
    <n v="13021"/>
    <s v="East"/>
    <x v="1321"/>
    <s v="Office Supplies"/>
    <s v="Fasteners"/>
    <x v="1307"/>
    <x v="3410"/>
    <n v="9"/>
    <n v="0"/>
    <n v="13.3245"/>
  </r>
  <r>
    <n v="4683"/>
    <s v="CA-2016-127698"/>
    <x v="49"/>
    <d v="2016-12-01T00:00:00"/>
    <s v="Same Day"/>
    <x v="160"/>
    <x v="160"/>
    <s v="Consumer"/>
    <s v="United States"/>
    <s v="Raleigh"/>
    <s v="North Carolina"/>
    <n v="27604"/>
    <s v="South"/>
    <x v="1211"/>
    <s v="Technology"/>
    <s v="Phones"/>
    <x v="1196"/>
    <x v="3411"/>
    <n v="9"/>
    <n v="0.2"/>
    <n v="86.392799999999994"/>
  </r>
  <r>
    <n v="4684"/>
    <s v="CA-2016-159912"/>
    <x v="48"/>
    <d v="2016-09-03T00:00:00"/>
    <s v="Standard Class"/>
    <x v="334"/>
    <x v="334"/>
    <s v="Corporate"/>
    <s v="United States"/>
    <s v="Philadelphia"/>
    <s v="Pennsylvania"/>
    <n v="19120"/>
    <s v="East"/>
    <x v="1529"/>
    <s v="Furniture"/>
    <s v="Tables"/>
    <x v="1516"/>
    <x v="3412"/>
    <n v="4"/>
    <n v="0.4"/>
    <n v="-56.448"/>
  </r>
  <r>
    <n v="4685"/>
    <s v="CA-2016-159912"/>
    <x v="48"/>
    <d v="2016-09-03T00:00:00"/>
    <s v="Standard Class"/>
    <x v="334"/>
    <x v="334"/>
    <s v="Corporate"/>
    <s v="United States"/>
    <s v="Philadelphia"/>
    <s v="Pennsylvania"/>
    <n v="19120"/>
    <s v="East"/>
    <x v="1632"/>
    <s v="Furniture"/>
    <s v="Bookcases"/>
    <x v="1622"/>
    <x v="3413"/>
    <n v="4"/>
    <n v="0.5"/>
    <n v="-81.94"/>
  </r>
  <r>
    <n v="4686"/>
    <s v="CA-2016-159912"/>
    <x v="48"/>
    <d v="2016-09-03T00:00:00"/>
    <s v="Standard Class"/>
    <x v="334"/>
    <x v="334"/>
    <s v="Corporate"/>
    <s v="United States"/>
    <s v="Philadelphia"/>
    <s v="Pennsylvania"/>
    <n v="19120"/>
    <s v="East"/>
    <x v="699"/>
    <s v="Office Supplies"/>
    <s v="Binders"/>
    <x v="699"/>
    <x v="3414"/>
    <n v="2"/>
    <n v="0.7"/>
    <n v="-2.7888000000000002"/>
  </r>
  <r>
    <n v="4687"/>
    <s v="CA-2016-159912"/>
    <x v="48"/>
    <d v="2016-09-03T00:00:00"/>
    <s v="Standard Class"/>
    <x v="334"/>
    <x v="334"/>
    <s v="Corporate"/>
    <s v="United States"/>
    <s v="Philadelphia"/>
    <s v="Pennsylvania"/>
    <n v="19120"/>
    <s v="East"/>
    <x v="969"/>
    <s v="Office Supplies"/>
    <s v="Fasteners"/>
    <x v="962"/>
    <x v="1785"/>
    <n v="7"/>
    <n v="0.2"/>
    <n v="-2.3814000000000002"/>
  </r>
  <r>
    <n v="4688"/>
    <s v="CA-2016-101987"/>
    <x v="890"/>
    <d v="2016-06-30T00:00:00"/>
    <s v="Standard Class"/>
    <x v="332"/>
    <x v="332"/>
    <s v="Consumer"/>
    <s v="United States"/>
    <s v="Richmond"/>
    <s v="Indiana"/>
    <n v="47374"/>
    <s v="Central"/>
    <x v="1692"/>
    <s v="Technology"/>
    <s v="Phones"/>
    <x v="1680"/>
    <x v="3415"/>
    <n v="9"/>
    <n v="0"/>
    <n v="123.45480000000001"/>
  </r>
  <r>
    <n v="4689"/>
    <s v="US-2017-154851"/>
    <x v="983"/>
    <d v="2017-04-03T00:00:00"/>
    <s v="Standard Class"/>
    <x v="669"/>
    <x v="669"/>
    <s v="Consumer"/>
    <s v="United States"/>
    <s v="Lancaster"/>
    <s v="Pennsylvania"/>
    <n v="17602"/>
    <s v="East"/>
    <x v="31"/>
    <s v="Office Supplies"/>
    <s v="Binders"/>
    <x v="31"/>
    <x v="3416"/>
    <n v="5"/>
    <n v="0.7"/>
    <n v="-4.7625000000000002"/>
  </r>
  <r>
    <n v="4690"/>
    <s v="CA-2014-138681"/>
    <x v="414"/>
    <d v="2014-12-22T00:00:00"/>
    <s v="First Class"/>
    <x v="564"/>
    <x v="564"/>
    <s v="Consumer"/>
    <s v="United States"/>
    <s v="Tucson"/>
    <s v="Arizona"/>
    <n v="85705"/>
    <s v="West"/>
    <x v="1416"/>
    <s v="Furniture"/>
    <s v="Furnishings"/>
    <x v="1403"/>
    <x v="3417"/>
    <n v="2"/>
    <n v="0.2"/>
    <n v="10.393599999999999"/>
  </r>
  <r>
    <n v="4691"/>
    <s v="CA-2014-138681"/>
    <x v="414"/>
    <d v="2014-12-22T00:00:00"/>
    <s v="First Class"/>
    <x v="564"/>
    <x v="564"/>
    <s v="Consumer"/>
    <s v="United States"/>
    <s v="Tucson"/>
    <s v="Arizona"/>
    <n v="85705"/>
    <s v="West"/>
    <x v="246"/>
    <s v="Technology"/>
    <s v="Accessories"/>
    <x v="247"/>
    <x v="973"/>
    <n v="3"/>
    <n v="0.2"/>
    <n v="21.5928"/>
  </r>
  <r>
    <n v="4692"/>
    <s v="CA-2014-138681"/>
    <x v="414"/>
    <d v="2014-12-22T00:00:00"/>
    <s v="First Class"/>
    <x v="564"/>
    <x v="564"/>
    <s v="Consumer"/>
    <s v="United States"/>
    <s v="Tucson"/>
    <s v="Arizona"/>
    <n v="85705"/>
    <s v="West"/>
    <x v="211"/>
    <s v="Furniture"/>
    <s v="Chairs"/>
    <x v="212"/>
    <x v="2463"/>
    <n v="3"/>
    <n v="0.2"/>
    <n v="-42.4116"/>
  </r>
  <r>
    <n v="4693"/>
    <s v="CA-2014-138681"/>
    <x v="414"/>
    <d v="2014-12-22T00:00:00"/>
    <s v="First Class"/>
    <x v="564"/>
    <x v="564"/>
    <s v="Consumer"/>
    <s v="United States"/>
    <s v="Tucson"/>
    <s v="Arizona"/>
    <n v="85705"/>
    <s v="West"/>
    <x v="447"/>
    <s v="Office Supplies"/>
    <s v="Paper"/>
    <x v="1228"/>
    <x v="1765"/>
    <n v="5"/>
    <n v="0.2"/>
    <n v="77.671999999999997"/>
  </r>
  <r>
    <n v="4694"/>
    <s v="CA-2014-138681"/>
    <x v="414"/>
    <d v="2014-12-22T00:00:00"/>
    <s v="First Class"/>
    <x v="564"/>
    <x v="564"/>
    <s v="Consumer"/>
    <s v="United States"/>
    <s v="Tucson"/>
    <s v="Arizona"/>
    <n v="85705"/>
    <s v="West"/>
    <x v="1436"/>
    <s v="Office Supplies"/>
    <s v="Paper"/>
    <x v="1424"/>
    <x v="578"/>
    <n v="2"/>
    <n v="0.2"/>
    <n v="2.64"/>
  </r>
  <r>
    <n v="4695"/>
    <s v="US-2015-138121"/>
    <x v="997"/>
    <d v="2015-12-17T00:00:00"/>
    <s v="Same Day"/>
    <x v="252"/>
    <x v="252"/>
    <s v="Consumer"/>
    <s v="United States"/>
    <s v="Detroit"/>
    <s v="Michigan"/>
    <n v="48205"/>
    <s v="Central"/>
    <x v="777"/>
    <s v="Office Supplies"/>
    <s v="Binders"/>
    <x v="776"/>
    <x v="3418"/>
    <n v="4"/>
    <n v="0"/>
    <n v="14.4648"/>
  </r>
  <r>
    <n v="4696"/>
    <s v="US-2015-138121"/>
    <x v="997"/>
    <d v="2015-12-17T00:00:00"/>
    <s v="Same Day"/>
    <x v="252"/>
    <x v="252"/>
    <s v="Consumer"/>
    <s v="United States"/>
    <s v="Detroit"/>
    <s v="Michigan"/>
    <n v="48205"/>
    <s v="Central"/>
    <x v="931"/>
    <s v="Furniture"/>
    <s v="Chairs"/>
    <x v="924"/>
    <x v="3271"/>
    <n v="3"/>
    <n v="0"/>
    <n v="48.470399999999998"/>
  </r>
  <r>
    <n v="4697"/>
    <s v="US-2015-138121"/>
    <x v="997"/>
    <d v="2015-12-17T00:00:00"/>
    <s v="Same Day"/>
    <x v="252"/>
    <x v="252"/>
    <s v="Consumer"/>
    <s v="United States"/>
    <s v="Detroit"/>
    <s v="Michigan"/>
    <n v="48205"/>
    <s v="Central"/>
    <x v="1459"/>
    <s v="Furniture"/>
    <s v="Chairs"/>
    <x v="1445"/>
    <x v="3419"/>
    <n v="2"/>
    <n v="0"/>
    <n v="38.437199999999997"/>
  </r>
  <r>
    <n v="4698"/>
    <s v="US-2015-138121"/>
    <x v="997"/>
    <d v="2015-12-17T00:00:00"/>
    <s v="Same Day"/>
    <x v="252"/>
    <x v="252"/>
    <s v="Consumer"/>
    <s v="United States"/>
    <s v="Detroit"/>
    <s v="Michigan"/>
    <n v="48205"/>
    <s v="Central"/>
    <x v="163"/>
    <s v="Furniture"/>
    <s v="Chairs"/>
    <x v="164"/>
    <x v="3420"/>
    <n v="9"/>
    <n v="0"/>
    <n v="136.66499999999999"/>
  </r>
  <r>
    <n v="4699"/>
    <s v="US-2015-138121"/>
    <x v="997"/>
    <d v="2015-12-17T00:00:00"/>
    <s v="Same Day"/>
    <x v="252"/>
    <x v="252"/>
    <s v="Consumer"/>
    <s v="United States"/>
    <s v="Detroit"/>
    <s v="Michigan"/>
    <n v="48205"/>
    <s v="Central"/>
    <x v="1454"/>
    <s v="Furniture"/>
    <s v="Furnishings"/>
    <x v="1440"/>
    <x v="3421"/>
    <n v="3"/>
    <n v="0"/>
    <n v="14.8491"/>
  </r>
  <r>
    <n v="4700"/>
    <s v="CA-2017-140298"/>
    <x v="943"/>
    <d v="2017-05-17T00:00:00"/>
    <s v="Standard Class"/>
    <x v="451"/>
    <x v="451"/>
    <s v="Home Office"/>
    <s v="United States"/>
    <s v="Austin"/>
    <s v="Texas"/>
    <n v="78745"/>
    <s v="Central"/>
    <x v="1609"/>
    <s v="Office Supplies"/>
    <s v="Art"/>
    <x v="1600"/>
    <x v="791"/>
    <n v="2"/>
    <n v="0.2"/>
    <n v="0.59040000000000004"/>
  </r>
  <r>
    <n v="4701"/>
    <s v="CA-2017-140298"/>
    <x v="943"/>
    <d v="2017-05-17T00:00:00"/>
    <s v="Standard Class"/>
    <x v="451"/>
    <x v="451"/>
    <s v="Home Office"/>
    <s v="United States"/>
    <s v="Austin"/>
    <s v="Texas"/>
    <n v="78745"/>
    <s v="Central"/>
    <x v="243"/>
    <s v="Office Supplies"/>
    <s v="Storage"/>
    <x v="244"/>
    <x v="3422"/>
    <n v="2"/>
    <n v="0.2"/>
    <n v="-14.8832"/>
  </r>
  <r>
    <n v="4702"/>
    <s v="CA-2017-140298"/>
    <x v="943"/>
    <d v="2017-05-17T00:00:00"/>
    <s v="Standard Class"/>
    <x v="451"/>
    <x v="451"/>
    <s v="Home Office"/>
    <s v="United States"/>
    <s v="Austin"/>
    <s v="Texas"/>
    <n v="78745"/>
    <s v="Central"/>
    <x v="630"/>
    <s v="Office Supplies"/>
    <s v="Paper"/>
    <x v="630"/>
    <x v="1297"/>
    <n v="2"/>
    <n v="0.2"/>
    <n v="2.14"/>
  </r>
  <r>
    <n v="4703"/>
    <s v="CA-2017-140298"/>
    <x v="943"/>
    <d v="2017-05-17T00:00:00"/>
    <s v="Standard Class"/>
    <x v="451"/>
    <x v="451"/>
    <s v="Home Office"/>
    <s v="United States"/>
    <s v="Austin"/>
    <s v="Texas"/>
    <n v="78745"/>
    <s v="Central"/>
    <x v="296"/>
    <s v="Furniture"/>
    <s v="Furnishings"/>
    <x v="296"/>
    <x v="3423"/>
    <n v="1"/>
    <n v="0.6"/>
    <n v="-6.9965000000000002"/>
  </r>
  <r>
    <n v="4704"/>
    <s v="CA-2016-166240"/>
    <x v="890"/>
    <d v="2016-06-28T00:00:00"/>
    <s v="Standard Class"/>
    <x v="704"/>
    <x v="704"/>
    <s v="Corporate"/>
    <s v="United States"/>
    <s v="Houston"/>
    <s v="Texas"/>
    <n v="77095"/>
    <s v="Central"/>
    <x v="1112"/>
    <s v="Office Supplies"/>
    <s v="Appliances"/>
    <x v="1101"/>
    <x v="3424"/>
    <n v="2"/>
    <n v="0.8"/>
    <n v="-19.602"/>
  </r>
  <r>
    <n v="4705"/>
    <s v="CA-2016-158435"/>
    <x v="624"/>
    <d v="2016-05-18T00:00:00"/>
    <s v="First Class"/>
    <x v="151"/>
    <x v="151"/>
    <s v="Consumer"/>
    <s v="United States"/>
    <s v="Waterbury"/>
    <s v="Connecticut"/>
    <n v="6708"/>
    <s v="East"/>
    <x v="660"/>
    <s v="Office Supplies"/>
    <s v="Supplies"/>
    <x v="660"/>
    <x v="3425"/>
    <n v="7"/>
    <n v="0"/>
    <n v="18.8993"/>
  </r>
  <r>
    <n v="4706"/>
    <s v="CA-2016-158435"/>
    <x v="624"/>
    <d v="2016-05-18T00:00:00"/>
    <s v="First Class"/>
    <x v="151"/>
    <x v="151"/>
    <s v="Consumer"/>
    <s v="United States"/>
    <s v="Waterbury"/>
    <s v="Connecticut"/>
    <n v="6708"/>
    <s v="East"/>
    <x v="148"/>
    <s v="Office Supplies"/>
    <s v="Labels"/>
    <x v="149"/>
    <x v="2"/>
    <n v="2"/>
    <n v="0"/>
    <n v="6.8714000000000004"/>
  </r>
  <r>
    <n v="4707"/>
    <s v="CA-2016-158435"/>
    <x v="624"/>
    <d v="2016-05-18T00:00:00"/>
    <s v="First Class"/>
    <x v="151"/>
    <x v="151"/>
    <s v="Consumer"/>
    <s v="United States"/>
    <s v="Waterbury"/>
    <s v="Connecticut"/>
    <n v="6708"/>
    <s v="East"/>
    <x v="784"/>
    <s v="Furniture"/>
    <s v="Furnishings"/>
    <x v="783"/>
    <x v="3426"/>
    <n v="4"/>
    <n v="0"/>
    <n v="17.324000000000002"/>
  </r>
  <r>
    <n v="4708"/>
    <s v="CA-2017-138149"/>
    <x v="222"/>
    <d v="2017-06-30T00:00:00"/>
    <s v="First Class"/>
    <x v="576"/>
    <x v="576"/>
    <s v="Consumer"/>
    <s v="United States"/>
    <s v="Los Angeles"/>
    <s v="California"/>
    <n v="90049"/>
    <s v="West"/>
    <x v="1188"/>
    <s v="Office Supplies"/>
    <s v="Binders"/>
    <x v="1174"/>
    <x v="1630"/>
    <n v="5"/>
    <n v="0.2"/>
    <n v="302.37299999999999"/>
  </r>
  <r>
    <n v="4709"/>
    <s v="CA-2017-138149"/>
    <x v="222"/>
    <d v="2017-06-30T00:00:00"/>
    <s v="First Class"/>
    <x v="576"/>
    <x v="576"/>
    <s v="Consumer"/>
    <s v="United States"/>
    <s v="Los Angeles"/>
    <s v="California"/>
    <n v="90049"/>
    <s v="West"/>
    <x v="123"/>
    <s v="Office Supplies"/>
    <s v="Storage"/>
    <x v="123"/>
    <x v="3427"/>
    <n v="3"/>
    <n v="0"/>
    <n v="39.213000000000001"/>
  </r>
  <r>
    <n v="4710"/>
    <s v="CA-2017-138149"/>
    <x v="222"/>
    <d v="2017-06-30T00:00:00"/>
    <s v="First Class"/>
    <x v="576"/>
    <x v="576"/>
    <s v="Consumer"/>
    <s v="United States"/>
    <s v="Los Angeles"/>
    <s v="California"/>
    <n v="90049"/>
    <s v="West"/>
    <x v="809"/>
    <s v="Office Supplies"/>
    <s v="Art"/>
    <x v="807"/>
    <x v="2582"/>
    <n v="2"/>
    <n v="0"/>
    <n v="3.0367999999999999"/>
  </r>
  <r>
    <n v="4711"/>
    <s v="CA-2017-138149"/>
    <x v="222"/>
    <d v="2017-06-30T00:00:00"/>
    <s v="First Class"/>
    <x v="576"/>
    <x v="576"/>
    <s v="Consumer"/>
    <s v="United States"/>
    <s v="Los Angeles"/>
    <s v="California"/>
    <n v="90049"/>
    <s v="West"/>
    <x v="1196"/>
    <s v="Technology"/>
    <s v="Accessories"/>
    <x v="1181"/>
    <x v="1030"/>
    <n v="3"/>
    <n v="0"/>
    <n v="22.4316"/>
  </r>
  <r>
    <n v="4712"/>
    <s v="CA-2014-112403"/>
    <x v="691"/>
    <d v="2014-03-31T00:00:00"/>
    <s v="Same Day"/>
    <x v="123"/>
    <x v="123"/>
    <s v="Consumer"/>
    <s v="United States"/>
    <s v="Philadelphia"/>
    <s v="Pennsylvania"/>
    <n v="19120"/>
    <s v="East"/>
    <x v="798"/>
    <s v="Office Supplies"/>
    <s v="Binders"/>
    <x v="796"/>
    <x v="3428"/>
    <n v="1"/>
    <n v="0.7"/>
    <n v="-0.59640000000000004"/>
  </r>
  <r>
    <n v="4713"/>
    <s v="CA-2014-108273"/>
    <x v="757"/>
    <d v="2014-12-21T00:00:00"/>
    <s v="Standard Class"/>
    <x v="719"/>
    <x v="719"/>
    <s v="Consumer"/>
    <s v="United States"/>
    <s v="Huntsville"/>
    <s v="Texas"/>
    <n v="77340"/>
    <s v="Central"/>
    <x v="815"/>
    <s v="Office Supplies"/>
    <s v="Paper"/>
    <x v="811"/>
    <x v="1566"/>
    <n v="7"/>
    <n v="0.2"/>
    <n v="12.700799999999999"/>
  </r>
  <r>
    <n v="4714"/>
    <s v="CA-2014-108273"/>
    <x v="757"/>
    <d v="2014-12-21T00:00:00"/>
    <s v="Standard Class"/>
    <x v="719"/>
    <x v="719"/>
    <s v="Consumer"/>
    <s v="United States"/>
    <s v="Huntsville"/>
    <s v="Texas"/>
    <n v="77340"/>
    <s v="Central"/>
    <x v="1454"/>
    <s v="Furniture"/>
    <s v="Furnishings"/>
    <x v="1440"/>
    <x v="3429"/>
    <n v="2"/>
    <n v="0.6"/>
    <n v="-74.952600000000004"/>
  </r>
  <r>
    <n v="4715"/>
    <s v="CA-2017-121643"/>
    <x v="796"/>
    <d v="2017-05-20T00:00:00"/>
    <s v="First Class"/>
    <x v="455"/>
    <x v="455"/>
    <s v="Consumer"/>
    <s v="United States"/>
    <s v="Portland"/>
    <s v="Oregon"/>
    <n v="97206"/>
    <s v="West"/>
    <x v="883"/>
    <s v="Technology"/>
    <s v="Phones"/>
    <x v="1480"/>
    <x v="3430"/>
    <n v="2"/>
    <n v="0.2"/>
    <n v="38.779200000000003"/>
  </r>
  <r>
    <n v="4716"/>
    <s v="US-2015-122910"/>
    <x v="793"/>
    <d v="2015-05-16T00:00:00"/>
    <s v="Standard Class"/>
    <x v="398"/>
    <x v="398"/>
    <s v="Consumer"/>
    <s v="United States"/>
    <s v="Louisville"/>
    <s v="Colorado"/>
    <n v="80027"/>
    <s v="West"/>
    <x v="1066"/>
    <s v="Technology"/>
    <s v="Phones"/>
    <x v="1055"/>
    <x v="1212"/>
    <n v="2"/>
    <n v="0.2"/>
    <n v="20.1584"/>
  </r>
  <r>
    <n v="4717"/>
    <s v="CA-2017-143126"/>
    <x v="734"/>
    <d v="2017-12-07T00:00:00"/>
    <s v="Second Class"/>
    <x v="475"/>
    <x v="475"/>
    <s v="Home Office"/>
    <s v="United States"/>
    <s v="Seattle"/>
    <s v="Washington"/>
    <n v="98115"/>
    <s v="West"/>
    <x v="971"/>
    <s v="Furniture"/>
    <s v="Tables"/>
    <x v="965"/>
    <x v="3431"/>
    <n v="2"/>
    <n v="0"/>
    <n v="88.733199999999997"/>
  </r>
  <r>
    <n v="4718"/>
    <s v="CA-2015-129042"/>
    <x v="295"/>
    <d v="2015-12-17T00:00:00"/>
    <s v="Standard Class"/>
    <x v="75"/>
    <x v="75"/>
    <s v="Consumer"/>
    <s v="United States"/>
    <s v="Baltimore"/>
    <s v="Maryland"/>
    <n v="21215"/>
    <s v="East"/>
    <x v="448"/>
    <s v="Office Supplies"/>
    <s v="Art"/>
    <x v="448"/>
    <x v="3432"/>
    <n v="3"/>
    <n v="0"/>
    <n v="2.2193999999999998"/>
  </r>
  <r>
    <n v="4719"/>
    <s v="CA-2015-109736"/>
    <x v="998"/>
    <d v="2015-10-11T00:00:00"/>
    <s v="First Class"/>
    <x v="249"/>
    <x v="249"/>
    <s v="Corporate"/>
    <s v="United States"/>
    <s v="San Francisco"/>
    <s v="California"/>
    <n v="94109"/>
    <s v="West"/>
    <x v="511"/>
    <s v="Office Supplies"/>
    <s v="Paper"/>
    <x v="511"/>
    <x v="1544"/>
    <n v="7"/>
    <n v="0"/>
    <n v="21.7728"/>
  </r>
  <r>
    <n v="4720"/>
    <s v="CA-2015-142601"/>
    <x v="24"/>
    <d v="2015-04-20T00:00:00"/>
    <s v="Second Class"/>
    <x v="368"/>
    <x v="368"/>
    <s v="Home Office"/>
    <s v="United States"/>
    <s v="Los Angeles"/>
    <s v="California"/>
    <n v="90004"/>
    <s v="West"/>
    <x v="273"/>
    <s v="Office Supplies"/>
    <s v="Storage"/>
    <x v="273"/>
    <x v="3433"/>
    <n v="7"/>
    <n v="0"/>
    <n v="9.4717000000000002"/>
  </r>
  <r>
    <n v="4721"/>
    <s v="CA-2015-142601"/>
    <x v="24"/>
    <d v="2015-04-20T00:00:00"/>
    <s v="Second Class"/>
    <x v="368"/>
    <x v="368"/>
    <s v="Home Office"/>
    <s v="United States"/>
    <s v="Los Angeles"/>
    <s v="California"/>
    <n v="90004"/>
    <s v="West"/>
    <x v="1693"/>
    <s v="Office Supplies"/>
    <s v="Paper"/>
    <x v="1681"/>
    <x v="1156"/>
    <n v="2"/>
    <n v="0"/>
    <n v="27.882000000000001"/>
  </r>
  <r>
    <n v="4722"/>
    <s v="CA-2014-106229"/>
    <x v="159"/>
    <d v="2014-06-11T00:00:00"/>
    <s v="Second Class"/>
    <x v="749"/>
    <x v="749"/>
    <s v="Consumer"/>
    <s v="United States"/>
    <s v="Aurora"/>
    <s v="Illinois"/>
    <n v="60505"/>
    <s v="Central"/>
    <x v="363"/>
    <s v="Furniture"/>
    <s v="Tables"/>
    <x v="363"/>
    <x v="3434"/>
    <n v="3"/>
    <n v="0.5"/>
    <n v="-209.76929999999999"/>
  </r>
  <r>
    <n v="4723"/>
    <s v="US-2017-135230"/>
    <x v="853"/>
    <d v="2017-09-07T00:00:00"/>
    <s v="Standard Class"/>
    <x v="278"/>
    <x v="278"/>
    <s v="Home Office"/>
    <s v="United States"/>
    <s v="Seattle"/>
    <s v="Washington"/>
    <n v="98103"/>
    <s v="West"/>
    <x v="773"/>
    <s v="Office Supplies"/>
    <s v="Art"/>
    <x v="772"/>
    <x v="3435"/>
    <n v="1"/>
    <n v="0"/>
    <n v="2.9561999999999999"/>
  </r>
  <r>
    <n v="4724"/>
    <s v="CA-2016-159653"/>
    <x v="730"/>
    <d v="2016-05-22T00:00:00"/>
    <s v="Same Day"/>
    <x v="223"/>
    <x v="223"/>
    <s v="Consumer"/>
    <s v="United States"/>
    <s v="Athens"/>
    <s v="Georgia"/>
    <n v="30605"/>
    <s v="South"/>
    <x v="522"/>
    <s v="Office Supplies"/>
    <s v="Labels"/>
    <x v="522"/>
    <x v="1646"/>
    <n v="3"/>
    <n v="0"/>
    <n v="7.2176999999999998"/>
  </r>
  <r>
    <n v="4725"/>
    <s v="CA-2016-131968"/>
    <x v="583"/>
    <d v="2016-11-15T00:00:00"/>
    <s v="Standard Class"/>
    <x v="697"/>
    <x v="697"/>
    <s v="Home Office"/>
    <s v="United States"/>
    <s v="Apopka"/>
    <s v="Florida"/>
    <n v="32712"/>
    <s v="South"/>
    <x v="91"/>
    <s v="Office Supplies"/>
    <s v="Binders"/>
    <x v="91"/>
    <x v="3436"/>
    <n v="2"/>
    <n v="0.7"/>
    <n v="-6.9215999999999998"/>
  </r>
  <r>
    <n v="4726"/>
    <s v="CA-2016-131968"/>
    <x v="583"/>
    <d v="2016-11-15T00:00:00"/>
    <s v="Standard Class"/>
    <x v="697"/>
    <x v="697"/>
    <s v="Home Office"/>
    <s v="United States"/>
    <s v="Apopka"/>
    <s v="Florida"/>
    <n v="32712"/>
    <s v="South"/>
    <x v="137"/>
    <s v="Office Supplies"/>
    <s v="Appliances"/>
    <x v="138"/>
    <x v="3437"/>
    <n v="3"/>
    <n v="0.2"/>
    <n v="50.3658"/>
  </r>
  <r>
    <n v="4727"/>
    <s v="CA-2014-119151"/>
    <x v="641"/>
    <d v="2014-11-29T00:00:00"/>
    <s v="Second Class"/>
    <x v="486"/>
    <x v="486"/>
    <s v="Home Office"/>
    <s v="United States"/>
    <s v="New York City"/>
    <s v="New York"/>
    <n v="10009"/>
    <s v="East"/>
    <x v="1362"/>
    <s v="Office Supplies"/>
    <s v="Storage"/>
    <x v="1348"/>
    <x v="2068"/>
    <n v="4"/>
    <n v="0"/>
    <n v="55.896000000000001"/>
  </r>
  <r>
    <n v="4728"/>
    <s v="CA-2014-119151"/>
    <x v="641"/>
    <d v="2014-11-29T00:00:00"/>
    <s v="Second Class"/>
    <x v="486"/>
    <x v="486"/>
    <s v="Home Office"/>
    <s v="United States"/>
    <s v="New York City"/>
    <s v="New York"/>
    <n v="10009"/>
    <s v="East"/>
    <x v="1121"/>
    <s v="Furniture"/>
    <s v="Bookcases"/>
    <x v="1109"/>
    <x v="3438"/>
    <n v="3"/>
    <n v="0.2"/>
    <n v="-37.943399999999997"/>
  </r>
  <r>
    <n v="4729"/>
    <s v="CA-2014-123323"/>
    <x v="845"/>
    <d v="2014-11-12T00:00:00"/>
    <s v="Standard Class"/>
    <x v="23"/>
    <x v="23"/>
    <s v="Consumer"/>
    <s v="United States"/>
    <s v="San Francisco"/>
    <s v="California"/>
    <n v="94110"/>
    <s v="West"/>
    <x v="715"/>
    <s v="Office Supplies"/>
    <s v="Binders"/>
    <x v="714"/>
    <x v="3439"/>
    <n v="7"/>
    <n v="0.2"/>
    <n v="46.179000000000002"/>
  </r>
  <r>
    <n v="4730"/>
    <s v="CA-2016-124681"/>
    <x v="427"/>
    <d v="2016-07-23T00:00:00"/>
    <s v="Second Class"/>
    <x v="603"/>
    <x v="603"/>
    <s v="Consumer"/>
    <s v="United States"/>
    <s v="Dallas"/>
    <s v="Texas"/>
    <n v="75217"/>
    <s v="Central"/>
    <x v="1694"/>
    <s v="Technology"/>
    <s v="Accessories"/>
    <x v="1682"/>
    <x v="3440"/>
    <n v="3"/>
    <n v="0.2"/>
    <n v="3.3098999999999998"/>
  </r>
  <r>
    <n v="4731"/>
    <s v="US-2015-103996"/>
    <x v="368"/>
    <d v="2015-03-31T00:00:00"/>
    <s v="Second Class"/>
    <x v="579"/>
    <x v="579"/>
    <s v="Consumer"/>
    <s v="United States"/>
    <s v="San Diego"/>
    <s v="California"/>
    <n v="92105"/>
    <s v="West"/>
    <x v="129"/>
    <s v="Office Supplies"/>
    <s v="Paper"/>
    <x v="130"/>
    <x v="3441"/>
    <n v="6"/>
    <n v="0"/>
    <n v="99.940799999999996"/>
  </r>
  <r>
    <n v="4732"/>
    <s v="US-2015-103996"/>
    <x v="368"/>
    <d v="2015-03-31T00:00:00"/>
    <s v="Second Class"/>
    <x v="579"/>
    <x v="579"/>
    <s v="Consumer"/>
    <s v="United States"/>
    <s v="San Diego"/>
    <s v="California"/>
    <n v="92105"/>
    <s v="West"/>
    <x v="1128"/>
    <s v="Office Supplies"/>
    <s v="Paper"/>
    <x v="1116"/>
    <x v="3442"/>
    <n v="3"/>
    <n v="0"/>
    <n v="4.5401999999999996"/>
  </r>
  <r>
    <n v="4733"/>
    <s v="US-2015-103996"/>
    <x v="368"/>
    <d v="2015-03-31T00:00:00"/>
    <s v="Second Class"/>
    <x v="579"/>
    <x v="579"/>
    <s v="Consumer"/>
    <s v="United States"/>
    <s v="San Diego"/>
    <s v="California"/>
    <n v="92105"/>
    <s v="West"/>
    <x v="936"/>
    <s v="Technology"/>
    <s v="Accessories"/>
    <x v="929"/>
    <x v="3443"/>
    <n v="3"/>
    <n v="0"/>
    <n v="20.767499999999998"/>
  </r>
  <r>
    <n v="4734"/>
    <s v="US-2015-103996"/>
    <x v="368"/>
    <d v="2015-03-31T00:00:00"/>
    <s v="Second Class"/>
    <x v="579"/>
    <x v="579"/>
    <s v="Consumer"/>
    <s v="United States"/>
    <s v="San Diego"/>
    <s v="California"/>
    <n v="92105"/>
    <s v="West"/>
    <x v="1494"/>
    <s v="Furniture"/>
    <s v="Furnishings"/>
    <x v="1482"/>
    <x v="544"/>
    <n v="3"/>
    <n v="0"/>
    <n v="9.5616000000000003"/>
  </r>
  <r>
    <n v="4735"/>
    <s v="CA-2016-120530"/>
    <x v="281"/>
    <d v="2016-04-12T00:00:00"/>
    <s v="Standard Class"/>
    <x v="114"/>
    <x v="114"/>
    <s v="Corporate"/>
    <s v="United States"/>
    <s v="New York City"/>
    <s v="New York"/>
    <n v="10035"/>
    <s v="East"/>
    <x v="1"/>
    <s v="Furniture"/>
    <s v="Chairs"/>
    <x v="1"/>
    <x v="3444"/>
    <n v="3"/>
    <n v="0.1"/>
    <n v="146.38800000000001"/>
  </r>
  <r>
    <n v="4736"/>
    <s v="CA-2015-155054"/>
    <x v="385"/>
    <d v="2015-06-19T00:00:00"/>
    <s v="Standard Class"/>
    <x v="390"/>
    <x v="390"/>
    <s v="Home Office"/>
    <s v="United States"/>
    <s v="Lewiston"/>
    <s v="Maine"/>
    <n v="4240"/>
    <s v="East"/>
    <x v="925"/>
    <s v="Office Supplies"/>
    <s v="Binders"/>
    <x v="917"/>
    <x v="338"/>
    <n v="2"/>
    <n v="0"/>
    <n v="3.8822000000000001"/>
  </r>
  <r>
    <n v="4737"/>
    <s v="CA-2015-155054"/>
    <x v="385"/>
    <d v="2015-06-19T00:00:00"/>
    <s v="Standard Class"/>
    <x v="390"/>
    <x v="390"/>
    <s v="Home Office"/>
    <s v="United States"/>
    <s v="Lewiston"/>
    <s v="Maine"/>
    <n v="4240"/>
    <s v="East"/>
    <x v="528"/>
    <s v="Office Supplies"/>
    <s v="Binders"/>
    <x v="528"/>
    <x v="3445"/>
    <n v="2"/>
    <n v="0"/>
    <n v="13.428000000000001"/>
  </r>
  <r>
    <n v="4738"/>
    <s v="CA-2015-155054"/>
    <x v="385"/>
    <d v="2015-06-19T00:00:00"/>
    <s v="Standard Class"/>
    <x v="390"/>
    <x v="390"/>
    <s v="Home Office"/>
    <s v="United States"/>
    <s v="Lewiston"/>
    <s v="Maine"/>
    <n v="4240"/>
    <s v="East"/>
    <x v="151"/>
    <s v="Technology"/>
    <s v="Accessories"/>
    <x v="152"/>
    <x v="3446"/>
    <n v="2"/>
    <n v="0"/>
    <n v="14.9556"/>
  </r>
  <r>
    <n v="4739"/>
    <s v="CA-2015-105725"/>
    <x v="954"/>
    <d v="2015-02-24T00:00:00"/>
    <s v="Standard Class"/>
    <x v="150"/>
    <x v="150"/>
    <s v="Consumer"/>
    <s v="United States"/>
    <s v="Long Beach"/>
    <s v="California"/>
    <n v="90805"/>
    <s v="West"/>
    <x v="580"/>
    <s v="Office Supplies"/>
    <s v="Labels"/>
    <x v="580"/>
    <x v="3447"/>
    <n v="2"/>
    <n v="0"/>
    <n v="28.087599999999998"/>
  </r>
  <r>
    <n v="4740"/>
    <s v="CA-2015-105725"/>
    <x v="954"/>
    <d v="2015-02-24T00:00:00"/>
    <s v="Standard Class"/>
    <x v="150"/>
    <x v="150"/>
    <s v="Consumer"/>
    <s v="United States"/>
    <s v="Long Beach"/>
    <s v="California"/>
    <n v="90805"/>
    <s v="West"/>
    <x v="972"/>
    <s v="Furniture"/>
    <s v="Tables"/>
    <x v="966"/>
    <x v="3448"/>
    <n v="1"/>
    <n v="0.2"/>
    <n v="-0.88859999999999995"/>
  </r>
  <r>
    <n v="4741"/>
    <s v="CA-2017-164364"/>
    <x v="105"/>
    <d v="2017-11-16T00:00:00"/>
    <s v="Standard Class"/>
    <x v="394"/>
    <x v="394"/>
    <s v="Consumer"/>
    <s v="United States"/>
    <s v="Seattle"/>
    <s v="Washington"/>
    <n v="98115"/>
    <s v="West"/>
    <x v="690"/>
    <s v="Office Supplies"/>
    <s v="Labels"/>
    <x v="690"/>
    <x v="739"/>
    <n v="2"/>
    <n v="0"/>
    <n v="4.5815999999999999"/>
  </r>
  <r>
    <n v="4742"/>
    <s v="CA-2017-164364"/>
    <x v="105"/>
    <d v="2017-11-16T00:00:00"/>
    <s v="Standard Class"/>
    <x v="394"/>
    <x v="394"/>
    <s v="Consumer"/>
    <s v="United States"/>
    <s v="Seattle"/>
    <s v="Washington"/>
    <n v="98115"/>
    <s v="West"/>
    <x v="1320"/>
    <s v="Office Supplies"/>
    <s v="Art"/>
    <x v="1306"/>
    <x v="3214"/>
    <n v="3"/>
    <n v="0"/>
    <n v="2.3025000000000002"/>
  </r>
  <r>
    <n v="4743"/>
    <s v="CA-2017-164364"/>
    <x v="105"/>
    <d v="2017-11-16T00:00:00"/>
    <s v="Standard Class"/>
    <x v="394"/>
    <x v="394"/>
    <s v="Consumer"/>
    <s v="United States"/>
    <s v="Seattle"/>
    <s v="Washington"/>
    <n v="98115"/>
    <s v="West"/>
    <x v="660"/>
    <s v="Office Supplies"/>
    <s v="Supplies"/>
    <x v="660"/>
    <x v="1048"/>
    <n v="3"/>
    <n v="0"/>
    <n v="8.0997000000000003"/>
  </r>
  <r>
    <n v="4744"/>
    <s v="CA-2017-168123"/>
    <x v="916"/>
    <d v="2017-03-05T00:00:00"/>
    <s v="Same Day"/>
    <x v="148"/>
    <x v="148"/>
    <s v="Consumer"/>
    <s v="United States"/>
    <s v="Rochester"/>
    <s v="Minnesota"/>
    <n v="55901"/>
    <s v="Central"/>
    <x v="1432"/>
    <s v="Office Supplies"/>
    <s v="Fasteners"/>
    <x v="1420"/>
    <x v="2263"/>
    <n v="2"/>
    <n v="0"/>
    <n v="2.528"/>
  </r>
  <r>
    <n v="4745"/>
    <s v="CA-2017-168123"/>
    <x v="916"/>
    <d v="2017-03-05T00:00:00"/>
    <s v="Same Day"/>
    <x v="148"/>
    <x v="148"/>
    <s v="Consumer"/>
    <s v="United States"/>
    <s v="Rochester"/>
    <s v="Minnesota"/>
    <n v="55901"/>
    <s v="Central"/>
    <x v="1125"/>
    <s v="Office Supplies"/>
    <s v="Storage"/>
    <x v="1113"/>
    <x v="3449"/>
    <n v="4"/>
    <n v="0"/>
    <n v="57.501600000000003"/>
  </r>
  <r>
    <n v="4746"/>
    <s v="CA-2017-168123"/>
    <x v="916"/>
    <d v="2017-03-05T00:00:00"/>
    <s v="Same Day"/>
    <x v="148"/>
    <x v="148"/>
    <s v="Consumer"/>
    <s v="United States"/>
    <s v="Rochester"/>
    <s v="Minnesota"/>
    <n v="55901"/>
    <s v="Central"/>
    <x v="669"/>
    <s v="Office Supplies"/>
    <s v="Binders"/>
    <x v="669"/>
    <x v="3346"/>
    <n v="2"/>
    <n v="0"/>
    <n v="62.700400000000002"/>
  </r>
  <r>
    <n v="4747"/>
    <s v="CA-2017-168123"/>
    <x v="916"/>
    <d v="2017-03-05T00:00:00"/>
    <s v="Same Day"/>
    <x v="148"/>
    <x v="148"/>
    <s v="Consumer"/>
    <s v="United States"/>
    <s v="Rochester"/>
    <s v="Minnesota"/>
    <n v="55901"/>
    <s v="Central"/>
    <x v="799"/>
    <s v="Office Supplies"/>
    <s v="Binders"/>
    <x v="797"/>
    <x v="3450"/>
    <n v="3"/>
    <n v="0"/>
    <n v="9.1580999999999992"/>
  </r>
  <r>
    <n v="4748"/>
    <s v="CA-2016-120005"/>
    <x v="840"/>
    <d v="2016-03-03T00:00:00"/>
    <s v="Same Day"/>
    <x v="378"/>
    <x v="378"/>
    <s v="Corporate"/>
    <s v="United States"/>
    <s v="San Francisco"/>
    <s v="California"/>
    <n v="94110"/>
    <s v="West"/>
    <x v="1566"/>
    <s v="Office Supplies"/>
    <s v="Supplies"/>
    <x v="1557"/>
    <x v="3451"/>
    <n v="3"/>
    <n v="0"/>
    <n v="7.6050000000000004"/>
  </r>
  <r>
    <n v="4749"/>
    <s v="CA-2016-120005"/>
    <x v="840"/>
    <d v="2016-03-03T00:00:00"/>
    <s v="Same Day"/>
    <x v="378"/>
    <x v="378"/>
    <s v="Corporate"/>
    <s v="United States"/>
    <s v="San Francisco"/>
    <s v="California"/>
    <n v="94110"/>
    <s v="West"/>
    <x v="1530"/>
    <s v="Furniture"/>
    <s v="Furnishings"/>
    <x v="1517"/>
    <x v="2629"/>
    <n v="3"/>
    <n v="0"/>
    <n v="11.995200000000001"/>
  </r>
  <r>
    <n v="4750"/>
    <s v="CA-2016-123526"/>
    <x v="435"/>
    <d v="2016-12-25T00:00:00"/>
    <s v="First Class"/>
    <x v="296"/>
    <x v="296"/>
    <s v="Corporate"/>
    <s v="United States"/>
    <s v="Seattle"/>
    <s v="Washington"/>
    <n v="98103"/>
    <s v="West"/>
    <x v="481"/>
    <s v="Office Supplies"/>
    <s v="Paper"/>
    <x v="482"/>
    <x v="653"/>
    <n v="5"/>
    <n v="0"/>
    <n v="16.032"/>
  </r>
  <r>
    <n v="4751"/>
    <s v="CA-2016-127649"/>
    <x v="877"/>
    <d v="2016-10-09T00:00:00"/>
    <s v="First Class"/>
    <x v="393"/>
    <x v="393"/>
    <s v="Corporate"/>
    <s v="United States"/>
    <s v="Spokane"/>
    <s v="Washington"/>
    <n v="99207"/>
    <s v="West"/>
    <x v="1491"/>
    <s v="Technology"/>
    <s v="Machines"/>
    <x v="1478"/>
    <x v="2471"/>
    <n v="3"/>
    <n v="0.2"/>
    <n v="62.82"/>
  </r>
  <r>
    <n v="4752"/>
    <s v="CA-2016-159989"/>
    <x v="10"/>
    <d v="2016-12-13T00:00:00"/>
    <s v="Standard Class"/>
    <x v="12"/>
    <x v="12"/>
    <s v="Consumer"/>
    <s v="United States"/>
    <s v="Franklin"/>
    <s v="Tennessee"/>
    <n v="37064"/>
    <s v="South"/>
    <x v="1049"/>
    <s v="Technology"/>
    <s v="Phones"/>
    <x v="1038"/>
    <x v="1374"/>
    <n v="3"/>
    <n v="0.2"/>
    <n v="-9.1530000000000005"/>
  </r>
  <r>
    <n v="4753"/>
    <s v="CA-2017-103499"/>
    <x v="225"/>
    <d v="2017-11-24T00:00:00"/>
    <s v="Standard Class"/>
    <x v="301"/>
    <x v="301"/>
    <s v="Consumer"/>
    <s v="United States"/>
    <s v="Jackson"/>
    <s v="Tennessee"/>
    <n v="38301"/>
    <s v="South"/>
    <x v="541"/>
    <s v="Furniture"/>
    <s v="Chairs"/>
    <x v="541"/>
    <x v="3452"/>
    <n v="2"/>
    <n v="0.2"/>
    <n v="-23.5764"/>
  </r>
  <r>
    <n v="4754"/>
    <s v="US-2015-167220"/>
    <x v="295"/>
    <d v="2015-12-16T00:00:00"/>
    <s v="Standard Class"/>
    <x v="102"/>
    <x v="102"/>
    <s v="Consumer"/>
    <s v="United States"/>
    <s v="Austin"/>
    <s v="Texas"/>
    <n v="78745"/>
    <s v="Central"/>
    <x v="1695"/>
    <s v="Technology"/>
    <s v="Accessories"/>
    <x v="1683"/>
    <x v="4"/>
    <n v="4"/>
    <n v="0.2"/>
    <n v="6.4307999999999996"/>
  </r>
  <r>
    <n v="4755"/>
    <s v="CA-2017-126354"/>
    <x v="447"/>
    <d v="2017-02-08T00:00:00"/>
    <s v="Standard Class"/>
    <x v="618"/>
    <x v="618"/>
    <s v="Consumer"/>
    <s v="United States"/>
    <s v="Pembroke Pines"/>
    <s v="Florida"/>
    <n v="33024"/>
    <s v="South"/>
    <x v="625"/>
    <s v="Office Supplies"/>
    <s v="Binders"/>
    <x v="625"/>
    <x v="2350"/>
    <n v="2"/>
    <n v="0.7"/>
    <n v="-2.5880000000000001"/>
  </r>
  <r>
    <n v="4756"/>
    <s v="CA-2017-126354"/>
    <x v="447"/>
    <d v="2017-02-08T00:00:00"/>
    <s v="Standard Class"/>
    <x v="618"/>
    <x v="618"/>
    <s v="Consumer"/>
    <s v="United States"/>
    <s v="Pembroke Pines"/>
    <s v="Florida"/>
    <n v="33024"/>
    <s v="South"/>
    <x v="1696"/>
    <s v="Office Supplies"/>
    <s v="Paper"/>
    <x v="1684"/>
    <x v="905"/>
    <n v="3"/>
    <n v="0.2"/>
    <n v="40.3536"/>
  </r>
  <r>
    <n v="4757"/>
    <s v="CA-2017-169817"/>
    <x v="296"/>
    <d v="2017-09-25T00:00:00"/>
    <s v="Standard Class"/>
    <x v="12"/>
    <x v="12"/>
    <s v="Consumer"/>
    <s v="United States"/>
    <s v="Philadelphia"/>
    <s v="Pennsylvania"/>
    <n v="19143"/>
    <s v="East"/>
    <x v="1310"/>
    <s v="Office Supplies"/>
    <s v="Binders"/>
    <x v="1296"/>
    <x v="3453"/>
    <n v="2"/>
    <n v="0.7"/>
    <n v="-1.5264"/>
  </r>
  <r>
    <n v="4758"/>
    <s v="US-2017-144582"/>
    <x v="504"/>
    <d v="2017-05-05T00:00:00"/>
    <s v="Standard Class"/>
    <x v="679"/>
    <x v="679"/>
    <s v="Home Office"/>
    <s v="United States"/>
    <s v="Danville"/>
    <s v="Illinois"/>
    <n v="61832"/>
    <s v="Central"/>
    <x v="582"/>
    <s v="Office Supplies"/>
    <s v="Binders"/>
    <x v="582"/>
    <x v="3454"/>
    <n v="7"/>
    <n v="0.8"/>
    <n v="-69.395200000000003"/>
  </r>
  <r>
    <n v="4759"/>
    <s v="CA-2014-121573"/>
    <x v="935"/>
    <d v="2014-11-07T00:00:00"/>
    <s v="Standard Class"/>
    <x v="611"/>
    <x v="611"/>
    <s v="Consumer"/>
    <s v="United States"/>
    <s v="New York City"/>
    <s v="New York"/>
    <n v="10009"/>
    <s v="East"/>
    <x v="469"/>
    <s v="Technology"/>
    <s v="Phones"/>
    <x v="470"/>
    <x v="2243"/>
    <n v="4"/>
    <n v="0"/>
    <n v="219.50880000000001"/>
  </r>
  <r>
    <n v="4760"/>
    <s v="CA-2014-121573"/>
    <x v="935"/>
    <d v="2014-11-07T00:00:00"/>
    <s v="Standard Class"/>
    <x v="611"/>
    <x v="611"/>
    <s v="Consumer"/>
    <s v="United States"/>
    <s v="New York City"/>
    <s v="New York"/>
    <n v="10009"/>
    <s v="East"/>
    <x v="997"/>
    <s v="Office Supplies"/>
    <s v="Binders"/>
    <x v="989"/>
    <x v="780"/>
    <n v="2"/>
    <n v="0.2"/>
    <n v="18.335999999999999"/>
  </r>
  <r>
    <n v="4761"/>
    <s v="CA-2014-121573"/>
    <x v="935"/>
    <d v="2014-11-07T00:00:00"/>
    <s v="Standard Class"/>
    <x v="611"/>
    <x v="611"/>
    <s v="Consumer"/>
    <s v="United States"/>
    <s v="New York City"/>
    <s v="New York"/>
    <n v="10009"/>
    <s v="East"/>
    <x v="696"/>
    <s v="Office Supplies"/>
    <s v="Binders"/>
    <x v="696"/>
    <x v="3455"/>
    <n v="2"/>
    <n v="0.2"/>
    <n v="2.8477999999999999"/>
  </r>
  <r>
    <n v="4762"/>
    <s v="CA-2016-117660"/>
    <x v="945"/>
    <d v="2017-01-04T00:00:00"/>
    <s v="Standard Class"/>
    <x v="298"/>
    <x v="298"/>
    <s v="Consumer"/>
    <s v="United States"/>
    <s v="Columbus"/>
    <s v="Ohio"/>
    <n v="43229"/>
    <s v="East"/>
    <x v="1647"/>
    <s v="Office Supplies"/>
    <s v="Labels"/>
    <x v="1636"/>
    <x v="2144"/>
    <n v="2"/>
    <n v="0.2"/>
    <n v="1.9925999999999999"/>
  </r>
  <r>
    <n v="4763"/>
    <s v="CA-2016-117660"/>
    <x v="945"/>
    <d v="2017-01-04T00:00:00"/>
    <s v="Standard Class"/>
    <x v="298"/>
    <x v="298"/>
    <s v="Consumer"/>
    <s v="United States"/>
    <s v="Columbus"/>
    <s v="Ohio"/>
    <n v="43229"/>
    <s v="East"/>
    <x v="1257"/>
    <s v="Office Supplies"/>
    <s v="Supplies"/>
    <x v="1241"/>
    <x v="3456"/>
    <n v="2"/>
    <n v="0.2"/>
    <n v="1.0284"/>
  </r>
  <r>
    <n v="4764"/>
    <s v="CA-2014-112851"/>
    <x v="328"/>
    <d v="2014-09-21T00:00:00"/>
    <s v="Standard Class"/>
    <x v="749"/>
    <x v="749"/>
    <s v="Consumer"/>
    <s v="United States"/>
    <s v="Chula Vista"/>
    <s v="California"/>
    <n v="91911"/>
    <s v="West"/>
    <x v="1697"/>
    <s v="Office Supplies"/>
    <s v="Envelopes"/>
    <x v="1685"/>
    <x v="1091"/>
    <n v="3"/>
    <n v="0"/>
    <n v="85.981800000000007"/>
  </r>
  <r>
    <n v="4765"/>
    <s v="CA-2017-123701"/>
    <x v="221"/>
    <d v="2017-11-27T00:00:00"/>
    <s v="First Class"/>
    <x v="310"/>
    <x v="310"/>
    <s v="Consumer"/>
    <s v="United States"/>
    <s v="San Francisco"/>
    <s v="California"/>
    <n v="94110"/>
    <s v="West"/>
    <x v="924"/>
    <s v="Office Supplies"/>
    <s v="Art"/>
    <x v="916"/>
    <x v="3457"/>
    <n v="4"/>
    <n v="0"/>
    <n v="9.9936000000000007"/>
  </r>
  <r>
    <n v="4766"/>
    <s v="CA-2015-118227"/>
    <x v="999"/>
    <d v="2015-04-28T00:00:00"/>
    <s v="Standard Class"/>
    <x v="489"/>
    <x v="489"/>
    <s v="Home Office"/>
    <s v="United States"/>
    <s v="New York City"/>
    <s v="New York"/>
    <n v="10009"/>
    <s v="East"/>
    <x v="1062"/>
    <s v="Office Supplies"/>
    <s v="Art"/>
    <x v="1051"/>
    <x v="2416"/>
    <n v="1"/>
    <n v="0"/>
    <n v="7.5370999999999997"/>
  </r>
  <r>
    <n v="4767"/>
    <s v="CA-2015-123155"/>
    <x v="1000"/>
    <d v="2015-03-12T00:00:00"/>
    <s v="First Class"/>
    <x v="374"/>
    <x v="374"/>
    <s v="Corporate"/>
    <s v="United States"/>
    <s v="San Antonio"/>
    <s v="Texas"/>
    <n v="78207"/>
    <s v="Central"/>
    <x v="721"/>
    <s v="Technology"/>
    <s v="Accessories"/>
    <x v="720"/>
    <x v="3458"/>
    <n v="5"/>
    <n v="0.2"/>
    <n v="29.798999999999999"/>
  </r>
  <r>
    <n v="4768"/>
    <s v="CA-2015-123155"/>
    <x v="1000"/>
    <d v="2015-03-12T00:00:00"/>
    <s v="First Class"/>
    <x v="374"/>
    <x v="374"/>
    <s v="Corporate"/>
    <s v="United States"/>
    <s v="San Antonio"/>
    <s v="Texas"/>
    <n v="78207"/>
    <s v="Central"/>
    <x v="1187"/>
    <s v="Technology"/>
    <s v="Phones"/>
    <x v="1173"/>
    <x v="3459"/>
    <n v="3"/>
    <n v="0.2"/>
    <n v="22.4925"/>
  </r>
  <r>
    <n v="4769"/>
    <s v="CA-2017-158883"/>
    <x v="455"/>
    <d v="2017-06-03T00:00:00"/>
    <s v="Same Day"/>
    <x v="750"/>
    <x v="750"/>
    <s v="Consumer"/>
    <s v="United States"/>
    <s v="Jacksonville"/>
    <s v="North Carolina"/>
    <n v="28540"/>
    <s v="South"/>
    <x v="1588"/>
    <s v="Office Supplies"/>
    <s v="Paper"/>
    <x v="1580"/>
    <x v="863"/>
    <n v="4"/>
    <n v="0.2"/>
    <n v="9.1872000000000007"/>
  </r>
  <r>
    <n v="4770"/>
    <s v="US-2016-114888"/>
    <x v="251"/>
    <d v="2016-09-24T00:00:00"/>
    <s v="Second Class"/>
    <x v="254"/>
    <x v="254"/>
    <s v="Home Office"/>
    <s v="United States"/>
    <s v="San Francisco"/>
    <s v="California"/>
    <n v="94109"/>
    <s v="West"/>
    <x v="591"/>
    <s v="Office Supplies"/>
    <s v="Binders"/>
    <x v="591"/>
    <x v="1627"/>
    <n v="3"/>
    <n v="0.2"/>
    <n v="4.1832000000000003"/>
  </r>
  <r>
    <n v="4771"/>
    <s v="US-2016-114888"/>
    <x v="251"/>
    <d v="2016-09-24T00:00:00"/>
    <s v="Second Class"/>
    <x v="254"/>
    <x v="254"/>
    <s v="Home Office"/>
    <s v="United States"/>
    <s v="San Francisco"/>
    <s v="California"/>
    <n v="94109"/>
    <s v="West"/>
    <x v="1698"/>
    <s v="Office Supplies"/>
    <s v="Supplies"/>
    <x v="1686"/>
    <x v="869"/>
    <n v="3"/>
    <n v="0"/>
    <n v="1.8720000000000001"/>
  </r>
  <r>
    <n v="4772"/>
    <s v="US-2014-167262"/>
    <x v="656"/>
    <d v="2014-11-03T00:00:00"/>
    <s v="Second Class"/>
    <x v="549"/>
    <x v="549"/>
    <s v="Consumer"/>
    <s v="United States"/>
    <s v="Avondale"/>
    <s v="Arizona"/>
    <n v="85323"/>
    <s v="West"/>
    <x v="39"/>
    <s v="Technology"/>
    <s v="Phones"/>
    <x v="39"/>
    <x v="3460"/>
    <n v="8"/>
    <n v="0.2"/>
    <n v="83.512799999999999"/>
  </r>
  <r>
    <n v="4773"/>
    <s v="CA-2017-119746"/>
    <x v="51"/>
    <d v="2017-11-27T00:00:00"/>
    <s v="Standard Class"/>
    <x v="200"/>
    <x v="200"/>
    <s v="Consumer"/>
    <s v="United States"/>
    <s v="Chicago"/>
    <s v="Illinois"/>
    <n v="60610"/>
    <s v="Central"/>
    <x v="1372"/>
    <s v="Furniture"/>
    <s v="Furnishings"/>
    <x v="1357"/>
    <x v="3461"/>
    <n v="1"/>
    <n v="0.6"/>
    <n v="-4.04"/>
  </r>
  <r>
    <n v="4774"/>
    <s v="CA-2017-119746"/>
    <x v="51"/>
    <d v="2017-11-27T00:00:00"/>
    <s v="Standard Class"/>
    <x v="200"/>
    <x v="200"/>
    <s v="Consumer"/>
    <s v="United States"/>
    <s v="Chicago"/>
    <s v="Illinois"/>
    <n v="60610"/>
    <s v="Central"/>
    <x v="745"/>
    <s v="Office Supplies"/>
    <s v="Labels"/>
    <x v="743"/>
    <x v="132"/>
    <n v="5"/>
    <n v="0.2"/>
    <n v="4.1760000000000002"/>
  </r>
  <r>
    <n v="4775"/>
    <s v="CA-2017-119746"/>
    <x v="51"/>
    <d v="2017-11-27T00:00:00"/>
    <s v="Standard Class"/>
    <x v="200"/>
    <x v="200"/>
    <s v="Consumer"/>
    <s v="United States"/>
    <s v="Chicago"/>
    <s v="Illinois"/>
    <n v="60610"/>
    <s v="Central"/>
    <x v="872"/>
    <s v="Technology"/>
    <s v="Phones"/>
    <x v="866"/>
    <x v="2643"/>
    <n v="2"/>
    <n v="0.2"/>
    <n v="16.678799999999999"/>
  </r>
  <r>
    <n v="4776"/>
    <s v="CA-2017-108091"/>
    <x v="673"/>
    <d v="2017-11-21T00:00:00"/>
    <s v="Standard Class"/>
    <x v="735"/>
    <x v="735"/>
    <s v="Home Office"/>
    <s v="United States"/>
    <s v="Escondido"/>
    <s v="California"/>
    <n v="92025"/>
    <s v="West"/>
    <x v="809"/>
    <s v="Office Supplies"/>
    <s v="Art"/>
    <x v="807"/>
    <x v="368"/>
    <n v="4"/>
    <n v="0"/>
    <n v="6.0735999999999999"/>
  </r>
  <r>
    <n v="4777"/>
    <s v="CA-2016-101630"/>
    <x v="317"/>
    <d v="2016-02-23T00:00:00"/>
    <s v="Second Class"/>
    <x v="316"/>
    <x v="316"/>
    <s v="Corporate"/>
    <s v="United States"/>
    <s v="Long Beach"/>
    <s v="New York"/>
    <n v="11561"/>
    <s v="East"/>
    <x v="865"/>
    <s v="Office Supplies"/>
    <s v="Labels"/>
    <x v="859"/>
    <x v="1298"/>
    <n v="3"/>
    <n v="0"/>
    <n v="4.0749000000000004"/>
  </r>
  <r>
    <n v="4778"/>
    <s v="CA-2016-101630"/>
    <x v="317"/>
    <d v="2016-02-23T00:00:00"/>
    <s v="Second Class"/>
    <x v="316"/>
    <x v="316"/>
    <s v="Corporate"/>
    <s v="United States"/>
    <s v="Long Beach"/>
    <s v="New York"/>
    <n v="11561"/>
    <s v="East"/>
    <x v="1257"/>
    <s v="Office Supplies"/>
    <s v="Supplies"/>
    <x v="1241"/>
    <x v="3462"/>
    <n v="3"/>
    <n v="0"/>
    <n v="6.6845999999999997"/>
  </r>
  <r>
    <n v="4779"/>
    <s v="CA-2017-132346"/>
    <x v="659"/>
    <d v="2017-11-11T00:00:00"/>
    <s v="Standard Class"/>
    <x v="7"/>
    <x v="7"/>
    <s v="Consumer"/>
    <s v="United States"/>
    <s v="Newark"/>
    <s v="Delaware"/>
    <n v="19711"/>
    <s v="East"/>
    <x v="336"/>
    <s v="Office Supplies"/>
    <s v="Appliances"/>
    <x v="336"/>
    <x v="3463"/>
    <n v="7"/>
    <n v="0"/>
    <n v="33.310200000000002"/>
  </r>
  <r>
    <n v="4780"/>
    <s v="CA-2014-150301"/>
    <x v="1001"/>
    <d v="2014-07-10T00:00:00"/>
    <s v="First Class"/>
    <x v="659"/>
    <x v="659"/>
    <s v="Consumer"/>
    <s v="United States"/>
    <s v="Buffalo"/>
    <s v="New York"/>
    <n v="14215"/>
    <s v="East"/>
    <x v="474"/>
    <s v="Furniture"/>
    <s v="Chairs"/>
    <x v="475"/>
    <x v="3464"/>
    <n v="1"/>
    <n v="0.1"/>
    <n v="10.647"/>
  </r>
  <r>
    <n v="4781"/>
    <s v="CA-2014-159310"/>
    <x v="845"/>
    <d v="2014-11-12T00:00:00"/>
    <s v="Standard Class"/>
    <x v="56"/>
    <x v="56"/>
    <s v="Consumer"/>
    <s v="United States"/>
    <s v="Houston"/>
    <s v="Texas"/>
    <n v="77070"/>
    <s v="Central"/>
    <x v="1423"/>
    <s v="Furniture"/>
    <s v="Chairs"/>
    <x v="1411"/>
    <x v="3465"/>
    <n v="4"/>
    <n v="0.3"/>
    <n v="0"/>
  </r>
  <r>
    <n v="4782"/>
    <s v="CA-2014-159310"/>
    <x v="845"/>
    <d v="2014-11-12T00:00:00"/>
    <s v="Standard Class"/>
    <x v="56"/>
    <x v="56"/>
    <s v="Consumer"/>
    <s v="United States"/>
    <s v="Houston"/>
    <s v="Texas"/>
    <n v="77070"/>
    <s v="Central"/>
    <x v="1699"/>
    <s v="Office Supplies"/>
    <s v="Binders"/>
    <x v="1687"/>
    <x v="3466"/>
    <n v="3"/>
    <n v="0.8"/>
    <n v="-2.214"/>
  </r>
  <r>
    <n v="4783"/>
    <s v="CA-2014-159310"/>
    <x v="845"/>
    <d v="2014-11-12T00:00:00"/>
    <s v="Standard Class"/>
    <x v="56"/>
    <x v="56"/>
    <s v="Consumer"/>
    <s v="United States"/>
    <s v="Houston"/>
    <s v="Texas"/>
    <n v="77070"/>
    <s v="Central"/>
    <x v="515"/>
    <s v="Office Supplies"/>
    <s v="Supplies"/>
    <x v="515"/>
    <x v="3467"/>
    <n v="7"/>
    <n v="0.2"/>
    <n v="3.5623"/>
  </r>
  <r>
    <n v="4784"/>
    <s v="US-2017-147984"/>
    <x v="480"/>
    <d v="2017-02-01T00:00:00"/>
    <s v="Standard Class"/>
    <x v="673"/>
    <x v="673"/>
    <s v="Consumer"/>
    <s v="United States"/>
    <s v="Wichita"/>
    <s v="Kansas"/>
    <n v="67212"/>
    <s v="Central"/>
    <x v="964"/>
    <s v="Office Supplies"/>
    <s v="Paper"/>
    <x v="957"/>
    <x v="999"/>
    <n v="5"/>
    <n v="0"/>
    <n v="137.15100000000001"/>
  </r>
  <r>
    <n v="4785"/>
    <s v="CA-2015-104346"/>
    <x v="555"/>
    <d v="2015-12-16T00:00:00"/>
    <s v="Standard Class"/>
    <x v="5"/>
    <x v="5"/>
    <s v="Consumer"/>
    <s v="United States"/>
    <s v="Colorado Springs"/>
    <s v="Colorado"/>
    <n v="80906"/>
    <s v="West"/>
    <x v="1355"/>
    <s v="Office Supplies"/>
    <s v="Art"/>
    <x v="1341"/>
    <x v="1317"/>
    <n v="5"/>
    <n v="0.2"/>
    <n v="1.1479999999999999"/>
  </r>
  <r>
    <n v="4786"/>
    <s v="CA-2015-104346"/>
    <x v="555"/>
    <d v="2015-12-16T00:00:00"/>
    <s v="Standard Class"/>
    <x v="5"/>
    <x v="5"/>
    <s v="Consumer"/>
    <s v="United States"/>
    <s v="Colorado Springs"/>
    <s v="Colorado"/>
    <n v="80906"/>
    <s v="West"/>
    <x v="1368"/>
    <s v="Furniture"/>
    <s v="Bookcases"/>
    <x v="1353"/>
    <x v="3468"/>
    <n v="4"/>
    <n v="0.7"/>
    <n v="-143.79040000000001"/>
  </r>
  <r>
    <n v="4787"/>
    <s v="CA-2015-104346"/>
    <x v="555"/>
    <d v="2015-12-16T00:00:00"/>
    <s v="Standard Class"/>
    <x v="5"/>
    <x v="5"/>
    <s v="Consumer"/>
    <s v="United States"/>
    <s v="Colorado Springs"/>
    <s v="Colorado"/>
    <n v="80906"/>
    <s v="West"/>
    <x v="824"/>
    <s v="Office Supplies"/>
    <s v="Art"/>
    <x v="820"/>
    <x v="1700"/>
    <n v="3"/>
    <n v="0.2"/>
    <n v="0.47520000000000001"/>
  </r>
  <r>
    <n v="4788"/>
    <s v="CA-2015-104346"/>
    <x v="555"/>
    <d v="2015-12-16T00:00:00"/>
    <s v="Standard Class"/>
    <x v="5"/>
    <x v="5"/>
    <s v="Consumer"/>
    <s v="United States"/>
    <s v="Colorado Springs"/>
    <s v="Colorado"/>
    <n v="80906"/>
    <s v="West"/>
    <x v="1700"/>
    <s v="Technology"/>
    <s v="Accessories"/>
    <x v="1688"/>
    <x v="3469"/>
    <n v="4"/>
    <n v="0.2"/>
    <n v="-6.5339999999999998"/>
  </r>
  <r>
    <n v="4789"/>
    <s v="CA-2015-104346"/>
    <x v="555"/>
    <d v="2015-12-16T00:00:00"/>
    <s v="Standard Class"/>
    <x v="5"/>
    <x v="5"/>
    <s v="Consumer"/>
    <s v="United States"/>
    <s v="Colorado Springs"/>
    <s v="Colorado"/>
    <n v="80906"/>
    <s v="West"/>
    <x v="1027"/>
    <s v="Furniture"/>
    <s v="Furnishings"/>
    <x v="1018"/>
    <x v="3470"/>
    <n v="9"/>
    <n v="0.2"/>
    <n v="15.069599999999999"/>
  </r>
  <r>
    <n v="4790"/>
    <s v="CA-2015-104346"/>
    <x v="555"/>
    <d v="2015-12-16T00:00:00"/>
    <s v="Standard Class"/>
    <x v="5"/>
    <x v="5"/>
    <s v="Consumer"/>
    <s v="United States"/>
    <s v="Colorado Springs"/>
    <s v="Colorado"/>
    <n v="80906"/>
    <s v="West"/>
    <x v="1001"/>
    <s v="Furniture"/>
    <s v="Furnishings"/>
    <x v="993"/>
    <x v="3471"/>
    <n v="5"/>
    <n v="0.2"/>
    <n v="10.984"/>
  </r>
  <r>
    <n v="4791"/>
    <s v="CA-2015-104346"/>
    <x v="555"/>
    <d v="2015-12-16T00:00:00"/>
    <s v="Standard Class"/>
    <x v="5"/>
    <x v="5"/>
    <s v="Consumer"/>
    <s v="United States"/>
    <s v="Colorado Springs"/>
    <s v="Colorado"/>
    <n v="80906"/>
    <s v="West"/>
    <x v="1342"/>
    <s v="Furniture"/>
    <s v="Tables"/>
    <x v="1327"/>
    <x v="3472"/>
    <n v="5"/>
    <n v="0.5"/>
    <n v="-248.166"/>
  </r>
  <r>
    <n v="4792"/>
    <s v="CA-2015-104346"/>
    <x v="555"/>
    <d v="2015-12-16T00:00:00"/>
    <s v="Standard Class"/>
    <x v="5"/>
    <x v="5"/>
    <s v="Consumer"/>
    <s v="United States"/>
    <s v="Colorado Springs"/>
    <s v="Colorado"/>
    <n v="80906"/>
    <s v="West"/>
    <x v="778"/>
    <s v="Office Supplies"/>
    <s v="Paper"/>
    <x v="1689"/>
    <x v="629"/>
    <n v="3"/>
    <n v="0.2"/>
    <n v="28.706399999999999"/>
  </r>
  <r>
    <n v="4793"/>
    <s v="CA-2015-104346"/>
    <x v="555"/>
    <d v="2015-12-16T00:00:00"/>
    <s v="Standard Class"/>
    <x v="5"/>
    <x v="5"/>
    <s v="Consumer"/>
    <s v="United States"/>
    <s v="Colorado Springs"/>
    <s v="Colorado"/>
    <n v="80906"/>
    <s v="West"/>
    <x v="96"/>
    <s v="Office Supplies"/>
    <s v="Paper"/>
    <x v="96"/>
    <x v="3473"/>
    <n v="3"/>
    <n v="0.2"/>
    <n v="9.6936"/>
  </r>
  <r>
    <n v="4794"/>
    <s v="US-2015-141684"/>
    <x v="685"/>
    <d v="2015-07-04T00:00:00"/>
    <s v="Standard Class"/>
    <x v="514"/>
    <x v="514"/>
    <s v="Consumer"/>
    <s v="United States"/>
    <s v="New York City"/>
    <s v="New York"/>
    <n v="10011"/>
    <s v="East"/>
    <x v="910"/>
    <s v="Office Supplies"/>
    <s v="Paper"/>
    <x v="902"/>
    <x v="1589"/>
    <n v="4"/>
    <n v="0"/>
    <n v="11.231999999999999"/>
  </r>
  <r>
    <n v="4795"/>
    <s v="CA-2015-144722"/>
    <x v="199"/>
    <d v="2015-03-23T00:00:00"/>
    <s v="Standard Class"/>
    <x v="751"/>
    <x v="751"/>
    <s v="Corporate"/>
    <s v="United States"/>
    <s v="Los Angeles"/>
    <s v="California"/>
    <n v="90036"/>
    <s v="West"/>
    <x v="1618"/>
    <s v="Furniture"/>
    <s v="Furnishings"/>
    <x v="1609"/>
    <x v="3474"/>
    <n v="1"/>
    <n v="0"/>
    <n v="18.114599999999999"/>
  </r>
  <r>
    <n v="4796"/>
    <s v="CA-2015-120516"/>
    <x v="863"/>
    <d v="2015-08-17T00:00:00"/>
    <s v="Standard Class"/>
    <x v="242"/>
    <x v="242"/>
    <s v="Consumer"/>
    <s v="United States"/>
    <s v="Marietta"/>
    <s v="Georgia"/>
    <n v="30062"/>
    <s v="South"/>
    <x v="620"/>
    <s v="Office Supplies"/>
    <s v="Binders"/>
    <x v="620"/>
    <x v="713"/>
    <n v="3"/>
    <n v="0"/>
    <n v="2.7071999999999998"/>
  </r>
  <r>
    <n v="4797"/>
    <s v="US-2016-148901"/>
    <x v="675"/>
    <d v="2016-05-19T00:00:00"/>
    <s v="Standard Class"/>
    <x v="149"/>
    <x v="149"/>
    <s v="Corporate"/>
    <s v="United States"/>
    <s v="Jacksonville"/>
    <s v="Florida"/>
    <n v="32216"/>
    <s v="South"/>
    <x v="1242"/>
    <s v="Office Supplies"/>
    <s v="Binders"/>
    <x v="1225"/>
    <x v="3475"/>
    <n v="3"/>
    <n v="0.7"/>
    <n v="-44.1462"/>
  </r>
  <r>
    <n v="4798"/>
    <s v="US-2016-148901"/>
    <x v="675"/>
    <d v="2016-05-19T00:00:00"/>
    <s v="Standard Class"/>
    <x v="149"/>
    <x v="149"/>
    <s v="Corporate"/>
    <s v="United States"/>
    <s v="Jacksonville"/>
    <s v="Florida"/>
    <n v="32216"/>
    <s v="South"/>
    <x v="1347"/>
    <s v="Office Supplies"/>
    <s v="Paper"/>
    <x v="1332"/>
    <x v="276"/>
    <n v="6"/>
    <n v="0.2"/>
    <n v="10.8864"/>
  </r>
  <r>
    <n v="4799"/>
    <s v="US-2016-148901"/>
    <x v="675"/>
    <d v="2016-05-19T00:00:00"/>
    <s v="Standard Class"/>
    <x v="149"/>
    <x v="149"/>
    <s v="Corporate"/>
    <s v="United States"/>
    <s v="Jacksonville"/>
    <s v="Florida"/>
    <n v="32216"/>
    <s v="South"/>
    <x v="1598"/>
    <s v="Furniture"/>
    <s v="Furnishings"/>
    <x v="1590"/>
    <x v="3476"/>
    <n v="3"/>
    <n v="0.2"/>
    <n v="8.3027999999999995"/>
  </r>
  <r>
    <n v="4800"/>
    <s v="US-2016-148901"/>
    <x v="675"/>
    <d v="2016-05-19T00:00:00"/>
    <s v="Standard Class"/>
    <x v="149"/>
    <x v="149"/>
    <s v="Corporate"/>
    <s v="United States"/>
    <s v="Jacksonville"/>
    <s v="Florida"/>
    <n v="32216"/>
    <s v="South"/>
    <x v="47"/>
    <s v="Technology"/>
    <s v="Phones"/>
    <x v="47"/>
    <x v="3477"/>
    <n v="5"/>
    <n v="0.2"/>
    <n v="4.3600000000000003"/>
  </r>
  <r>
    <n v="4801"/>
    <s v="US-2016-148901"/>
    <x v="675"/>
    <d v="2016-05-19T00:00:00"/>
    <s v="Standard Class"/>
    <x v="149"/>
    <x v="149"/>
    <s v="Corporate"/>
    <s v="United States"/>
    <s v="Jacksonville"/>
    <s v="Florida"/>
    <n v="32216"/>
    <s v="South"/>
    <x v="1701"/>
    <s v="Office Supplies"/>
    <s v="Art"/>
    <x v="1690"/>
    <x v="408"/>
    <n v="2"/>
    <n v="0.2"/>
    <n v="0.41720000000000002"/>
  </r>
  <r>
    <n v="4802"/>
    <s v="US-2016-148901"/>
    <x v="675"/>
    <d v="2016-05-19T00:00:00"/>
    <s v="Standard Class"/>
    <x v="149"/>
    <x v="149"/>
    <s v="Corporate"/>
    <s v="United States"/>
    <s v="Jacksonville"/>
    <s v="Florida"/>
    <n v="32216"/>
    <s v="South"/>
    <x v="153"/>
    <s v="Office Supplies"/>
    <s v="Binders"/>
    <x v="154"/>
    <x v="3478"/>
    <n v="2"/>
    <n v="0.7"/>
    <n v="-7.6120000000000001"/>
  </r>
  <r>
    <n v="4803"/>
    <s v="US-2016-148901"/>
    <x v="675"/>
    <d v="2016-05-19T00:00:00"/>
    <s v="Standard Class"/>
    <x v="149"/>
    <x v="149"/>
    <s v="Corporate"/>
    <s v="United States"/>
    <s v="Jacksonville"/>
    <s v="Florida"/>
    <n v="32216"/>
    <s v="South"/>
    <x v="78"/>
    <s v="Office Supplies"/>
    <s v="Binders"/>
    <x v="78"/>
    <x v="2513"/>
    <n v="8"/>
    <n v="0.7"/>
    <n v="-9.8208000000000002"/>
  </r>
  <r>
    <n v="4804"/>
    <s v="CA-2017-136364"/>
    <x v="1002"/>
    <d v="2017-07-17T00:00:00"/>
    <s v="Second Class"/>
    <x v="708"/>
    <x v="708"/>
    <s v="Consumer"/>
    <s v="United States"/>
    <s v="Philadelphia"/>
    <s v="Pennsylvania"/>
    <n v="19140"/>
    <s v="East"/>
    <x v="781"/>
    <s v="Technology"/>
    <s v="Phones"/>
    <x v="780"/>
    <x v="3479"/>
    <n v="1"/>
    <n v="0.4"/>
    <n v="-7.2588999999999997"/>
  </r>
  <r>
    <n v="4805"/>
    <s v="CA-2017-136364"/>
    <x v="1002"/>
    <d v="2017-07-17T00:00:00"/>
    <s v="Second Class"/>
    <x v="708"/>
    <x v="708"/>
    <s v="Consumer"/>
    <s v="United States"/>
    <s v="Philadelphia"/>
    <s v="Pennsylvania"/>
    <n v="19140"/>
    <s v="East"/>
    <x v="1308"/>
    <s v="Furniture"/>
    <s v="Furnishings"/>
    <x v="1293"/>
    <x v="3480"/>
    <n v="9"/>
    <n v="0.2"/>
    <n v="19.339200000000002"/>
  </r>
  <r>
    <n v="4806"/>
    <s v="CA-2015-137708"/>
    <x v="6"/>
    <d v="2015-11-25T00:00:00"/>
    <s v="Second Class"/>
    <x v="159"/>
    <x v="159"/>
    <s v="Consumer"/>
    <s v="United States"/>
    <s v="Los Angeles"/>
    <s v="California"/>
    <n v="90008"/>
    <s v="West"/>
    <x v="640"/>
    <s v="Office Supplies"/>
    <s v="Paper"/>
    <x v="640"/>
    <x v="2428"/>
    <n v="2"/>
    <n v="0"/>
    <n v="18.211200000000002"/>
  </r>
  <r>
    <n v="4807"/>
    <s v="CA-2015-137708"/>
    <x v="6"/>
    <d v="2015-11-25T00:00:00"/>
    <s v="Second Class"/>
    <x v="159"/>
    <x v="159"/>
    <s v="Consumer"/>
    <s v="United States"/>
    <s v="Los Angeles"/>
    <s v="California"/>
    <n v="90008"/>
    <s v="West"/>
    <x v="1450"/>
    <s v="Office Supplies"/>
    <s v="Paper"/>
    <x v="1437"/>
    <x v="3481"/>
    <n v="10"/>
    <n v="0"/>
    <n v="19.260000000000002"/>
  </r>
  <r>
    <n v="4808"/>
    <s v="CA-2015-137708"/>
    <x v="6"/>
    <d v="2015-11-25T00:00:00"/>
    <s v="Second Class"/>
    <x v="159"/>
    <x v="159"/>
    <s v="Consumer"/>
    <s v="United States"/>
    <s v="Los Angeles"/>
    <s v="California"/>
    <n v="90008"/>
    <s v="West"/>
    <x v="602"/>
    <s v="Office Supplies"/>
    <s v="Storage"/>
    <x v="602"/>
    <x v="683"/>
    <n v="3"/>
    <n v="0"/>
    <n v="10.089"/>
  </r>
  <r>
    <n v="4809"/>
    <s v="CA-2014-149055"/>
    <x v="533"/>
    <d v="2014-11-28T00:00:00"/>
    <s v="Standard Class"/>
    <x v="536"/>
    <x v="536"/>
    <s v="Corporate"/>
    <s v="United States"/>
    <s v="Philadelphia"/>
    <s v="Pennsylvania"/>
    <n v="19134"/>
    <s v="East"/>
    <x v="1249"/>
    <s v="Office Supplies"/>
    <s v="Envelopes"/>
    <x v="1233"/>
    <x v="3482"/>
    <n v="3"/>
    <n v="0.2"/>
    <n v="21.197700000000001"/>
  </r>
  <r>
    <n v="4810"/>
    <s v="CA-2015-151589"/>
    <x v="17"/>
    <d v="2015-12-30T00:00:00"/>
    <s v="First Class"/>
    <x v="681"/>
    <x v="681"/>
    <s v="Consumer"/>
    <s v="United States"/>
    <s v="Eau Claire"/>
    <s v="Wisconsin"/>
    <n v="54703"/>
    <s v="Central"/>
    <x v="1689"/>
    <s v="Office Supplies"/>
    <s v="Paper"/>
    <x v="1677"/>
    <x v="3483"/>
    <n v="4"/>
    <n v="0"/>
    <n v="91.950800000000001"/>
  </r>
  <r>
    <n v="4811"/>
    <s v="CA-2015-151589"/>
    <x v="17"/>
    <d v="2015-12-30T00:00:00"/>
    <s v="First Class"/>
    <x v="681"/>
    <x v="681"/>
    <s v="Consumer"/>
    <s v="United States"/>
    <s v="Eau Claire"/>
    <s v="Wisconsin"/>
    <n v="54703"/>
    <s v="Central"/>
    <x v="1191"/>
    <s v="Technology"/>
    <s v="Phones"/>
    <x v="1176"/>
    <x v="3484"/>
    <n v="2"/>
    <n v="0"/>
    <n v="71.97"/>
  </r>
  <r>
    <n v="4812"/>
    <s v="CA-2016-121370"/>
    <x v="696"/>
    <d v="2016-11-19T00:00:00"/>
    <s v="Second Class"/>
    <x v="686"/>
    <x v="686"/>
    <s v="Consumer"/>
    <s v="United States"/>
    <s v="Philadelphia"/>
    <s v="Pennsylvania"/>
    <n v="19134"/>
    <s v="East"/>
    <x v="323"/>
    <s v="Furniture"/>
    <s v="Chairs"/>
    <x v="323"/>
    <x v="3485"/>
    <n v="3"/>
    <n v="0.3"/>
    <n v="-21.717600000000001"/>
  </r>
  <r>
    <n v="4813"/>
    <s v="CA-2016-121370"/>
    <x v="696"/>
    <d v="2016-11-19T00:00:00"/>
    <s v="Second Class"/>
    <x v="686"/>
    <x v="686"/>
    <s v="Consumer"/>
    <s v="United States"/>
    <s v="Philadelphia"/>
    <s v="Pennsylvania"/>
    <n v="19134"/>
    <s v="East"/>
    <x v="361"/>
    <s v="Technology"/>
    <s v="Copiers"/>
    <x v="361"/>
    <x v="384"/>
    <n v="4"/>
    <n v="0.4"/>
    <n v="179.99639999999999"/>
  </r>
  <r>
    <n v="4814"/>
    <s v="CA-2016-121370"/>
    <x v="696"/>
    <d v="2016-11-19T00:00:00"/>
    <s v="Second Class"/>
    <x v="686"/>
    <x v="686"/>
    <s v="Consumer"/>
    <s v="United States"/>
    <s v="Philadelphia"/>
    <s v="Pennsylvania"/>
    <n v="19134"/>
    <s v="East"/>
    <x v="1702"/>
    <s v="Furniture"/>
    <s v="Furnishings"/>
    <x v="1691"/>
    <x v="3486"/>
    <n v="3"/>
    <n v="0.2"/>
    <n v="9.7151999999999994"/>
  </r>
  <r>
    <n v="4815"/>
    <s v="CA-2016-111696"/>
    <x v="541"/>
    <d v="2016-05-10T00:00:00"/>
    <s v="First Class"/>
    <x v="577"/>
    <x v="577"/>
    <s v="Consumer"/>
    <s v="United States"/>
    <s v="Los Angeles"/>
    <s v="California"/>
    <n v="90004"/>
    <s v="West"/>
    <x v="150"/>
    <s v="Office Supplies"/>
    <s v="Paper"/>
    <x v="151"/>
    <x v="1444"/>
    <n v="3"/>
    <n v="0"/>
    <n v="8.0730000000000004"/>
  </r>
  <r>
    <n v="4816"/>
    <s v="CA-2014-139598"/>
    <x v="58"/>
    <d v="2014-12-31T00:00:00"/>
    <s v="Standard Class"/>
    <x v="726"/>
    <x v="726"/>
    <s v="Consumer"/>
    <s v="United States"/>
    <s v="Philadelphia"/>
    <s v="Pennsylvania"/>
    <n v="19134"/>
    <s v="East"/>
    <x v="229"/>
    <s v="Office Supplies"/>
    <s v="Paper"/>
    <x v="230"/>
    <x v="3487"/>
    <n v="3"/>
    <n v="0.2"/>
    <n v="6.1641000000000004"/>
  </r>
  <r>
    <n v="4817"/>
    <s v="CA-2014-139598"/>
    <x v="58"/>
    <d v="2014-12-31T00:00:00"/>
    <s v="Standard Class"/>
    <x v="726"/>
    <x v="726"/>
    <s v="Consumer"/>
    <s v="United States"/>
    <s v="Philadelphia"/>
    <s v="Pennsylvania"/>
    <n v="19134"/>
    <s v="East"/>
    <x v="1656"/>
    <s v="Office Supplies"/>
    <s v="Appliances"/>
    <x v="1644"/>
    <x v="3488"/>
    <n v="2"/>
    <n v="0.2"/>
    <n v="5.6315999999999997"/>
  </r>
  <r>
    <n v="4818"/>
    <s v="CA-2014-139598"/>
    <x v="58"/>
    <d v="2014-12-31T00:00:00"/>
    <s v="Standard Class"/>
    <x v="726"/>
    <x v="726"/>
    <s v="Consumer"/>
    <s v="United States"/>
    <s v="Philadelphia"/>
    <s v="Pennsylvania"/>
    <n v="19134"/>
    <s v="East"/>
    <x v="543"/>
    <s v="Office Supplies"/>
    <s v="Appliances"/>
    <x v="543"/>
    <x v="3489"/>
    <n v="2"/>
    <n v="0.2"/>
    <n v="8.1552000000000007"/>
  </r>
  <r>
    <n v="4819"/>
    <s v="CA-2014-139598"/>
    <x v="58"/>
    <d v="2014-12-31T00:00:00"/>
    <s v="Standard Class"/>
    <x v="726"/>
    <x v="726"/>
    <s v="Consumer"/>
    <s v="United States"/>
    <s v="Philadelphia"/>
    <s v="Pennsylvania"/>
    <n v="19134"/>
    <s v="East"/>
    <x v="1043"/>
    <s v="Office Supplies"/>
    <s v="Storage"/>
    <x v="1032"/>
    <x v="3490"/>
    <n v="4"/>
    <n v="0.2"/>
    <n v="-42.588000000000001"/>
  </r>
  <r>
    <n v="4820"/>
    <s v="CA-2017-117436"/>
    <x v="110"/>
    <d v="2017-06-14T00:00:00"/>
    <s v="Standard Class"/>
    <x v="752"/>
    <x v="752"/>
    <s v="Consumer"/>
    <s v="United States"/>
    <s v="Norwich"/>
    <s v="Connecticut"/>
    <n v="6360"/>
    <s v="East"/>
    <x v="1499"/>
    <s v="Office Supplies"/>
    <s v="Binders"/>
    <x v="1487"/>
    <x v="3491"/>
    <n v="2"/>
    <n v="0"/>
    <n v="5.0763999999999996"/>
  </r>
  <r>
    <n v="4821"/>
    <s v="CA-2015-140025"/>
    <x v="1003"/>
    <d v="2015-04-11T00:00:00"/>
    <s v="Standard Class"/>
    <x v="724"/>
    <x v="724"/>
    <s v="Consumer"/>
    <s v="United States"/>
    <s v="San Antonio"/>
    <s v="Texas"/>
    <n v="78207"/>
    <s v="Central"/>
    <x v="1364"/>
    <s v="Office Supplies"/>
    <s v="Appliances"/>
    <x v="1350"/>
    <x v="3492"/>
    <n v="8"/>
    <n v="0.8"/>
    <n v="-1181.2824000000001"/>
  </r>
  <r>
    <n v="4822"/>
    <s v="CA-2015-140025"/>
    <x v="1003"/>
    <d v="2015-04-11T00:00:00"/>
    <s v="Standard Class"/>
    <x v="724"/>
    <x v="724"/>
    <s v="Consumer"/>
    <s v="United States"/>
    <s v="San Antonio"/>
    <s v="Texas"/>
    <n v="78207"/>
    <s v="Central"/>
    <x v="657"/>
    <s v="Technology"/>
    <s v="Accessories"/>
    <x v="657"/>
    <x v="3050"/>
    <n v="6"/>
    <n v="0.2"/>
    <n v="47.994"/>
  </r>
  <r>
    <n v="4823"/>
    <s v="CA-2016-134222"/>
    <x v="212"/>
    <d v="2016-07-11T00:00:00"/>
    <s v="Same Day"/>
    <x v="125"/>
    <x v="125"/>
    <s v="Home Office"/>
    <s v="United States"/>
    <s v="Yuma"/>
    <s v="Arizona"/>
    <n v="85364"/>
    <s v="West"/>
    <x v="444"/>
    <s v="Office Supplies"/>
    <s v="Binders"/>
    <x v="444"/>
    <x v="3493"/>
    <n v="6"/>
    <n v="0.7"/>
    <n v="-35.884799999999998"/>
  </r>
  <r>
    <n v="4824"/>
    <s v="CA-2016-140018"/>
    <x v="831"/>
    <d v="2016-11-26T00:00:00"/>
    <s v="Standard Class"/>
    <x v="237"/>
    <x v="237"/>
    <s v="Consumer"/>
    <s v="United States"/>
    <s v="Columbus"/>
    <s v="Ohio"/>
    <n v="43229"/>
    <s v="East"/>
    <x v="1703"/>
    <s v="Technology"/>
    <s v="Machines"/>
    <x v="1692"/>
    <x v="3494"/>
    <n v="7"/>
    <n v="0.7"/>
    <n v="-24.276"/>
  </r>
  <r>
    <n v="4825"/>
    <s v="CA-2016-140018"/>
    <x v="831"/>
    <d v="2016-11-26T00:00:00"/>
    <s v="Standard Class"/>
    <x v="237"/>
    <x v="237"/>
    <s v="Consumer"/>
    <s v="United States"/>
    <s v="Columbus"/>
    <s v="Ohio"/>
    <n v="43229"/>
    <s v="East"/>
    <x v="163"/>
    <s v="Furniture"/>
    <s v="Chairs"/>
    <x v="164"/>
    <x v="3495"/>
    <n v="3"/>
    <n v="0.3"/>
    <n v="-9.1110000000000007"/>
  </r>
  <r>
    <n v="4826"/>
    <s v="CA-2016-140018"/>
    <x v="831"/>
    <d v="2016-11-26T00:00:00"/>
    <s v="Standard Class"/>
    <x v="237"/>
    <x v="237"/>
    <s v="Consumer"/>
    <s v="United States"/>
    <s v="Columbus"/>
    <s v="Ohio"/>
    <n v="43229"/>
    <s v="East"/>
    <x v="1416"/>
    <s v="Furniture"/>
    <s v="Furnishings"/>
    <x v="1403"/>
    <x v="2486"/>
    <n v="3"/>
    <n v="0.2"/>
    <n v="15.590400000000001"/>
  </r>
  <r>
    <n v="4827"/>
    <s v="US-2017-136707"/>
    <x v="105"/>
    <d v="2017-11-15T00:00:00"/>
    <s v="First Class"/>
    <x v="531"/>
    <x v="531"/>
    <s v="Corporate"/>
    <s v="United States"/>
    <s v="Los Angeles"/>
    <s v="California"/>
    <n v="90036"/>
    <s v="West"/>
    <x v="236"/>
    <s v="Office Supplies"/>
    <s v="Binders"/>
    <x v="237"/>
    <x v="260"/>
    <n v="4"/>
    <n v="0.2"/>
    <n v="4.9055999999999997"/>
  </r>
  <r>
    <n v="4828"/>
    <s v="CA-2014-152562"/>
    <x v="301"/>
    <d v="2014-11-08T00:00:00"/>
    <s v="Standard Class"/>
    <x v="705"/>
    <x v="705"/>
    <s v="Corporate"/>
    <s v="United States"/>
    <s v="Richmond"/>
    <s v="Kentucky"/>
    <n v="40475"/>
    <s v="South"/>
    <x v="1156"/>
    <s v="Office Supplies"/>
    <s v="Storage"/>
    <x v="1144"/>
    <x v="2803"/>
    <n v="2"/>
    <n v="0"/>
    <n v="19.465599999999998"/>
  </r>
  <r>
    <n v="4829"/>
    <s v="CA-2014-152562"/>
    <x v="301"/>
    <d v="2014-11-08T00:00:00"/>
    <s v="Standard Class"/>
    <x v="705"/>
    <x v="705"/>
    <s v="Corporate"/>
    <s v="United States"/>
    <s v="Richmond"/>
    <s v="Kentucky"/>
    <n v="40475"/>
    <s v="South"/>
    <x v="868"/>
    <s v="Office Supplies"/>
    <s v="Art"/>
    <x v="862"/>
    <x v="713"/>
    <n v="3"/>
    <n v="0"/>
    <n v="1.6355999999999999"/>
  </r>
  <r>
    <n v="4830"/>
    <s v="CA-2016-152408"/>
    <x v="666"/>
    <d v="2016-05-21T00:00:00"/>
    <s v="Standard Class"/>
    <x v="627"/>
    <x v="627"/>
    <s v="Consumer"/>
    <s v="United States"/>
    <s v="New York City"/>
    <s v="New York"/>
    <n v="10035"/>
    <s v="East"/>
    <x v="1212"/>
    <s v="Office Supplies"/>
    <s v="Binders"/>
    <x v="1197"/>
    <x v="2638"/>
    <n v="3"/>
    <n v="0.2"/>
    <n v="4.4771999999999998"/>
  </r>
  <r>
    <n v="4831"/>
    <s v="CA-2014-120278"/>
    <x v="845"/>
    <d v="2014-11-12T00:00:00"/>
    <s v="Standard Class"/>
    <x v="333"/>
    <x v="333"/>
    <s v="Consumer"/>
    <s v="United States"/>
    <s v="Wausau"/>
    <s v="Wisconsin"/>
    <n v="54401"/>
    <s v="Central"/>
    <x v="1360"/>
    <s v="Office Supplies"/>
    <s v="Appliances"/>
    <x v="1346"/>
    <x v="3496"/>
    <n v="6"/>
    <n v="0"/>
    <n v="68.846400000000003"/>
  </r>
  <r>
    <n v="4832"/>
    <s v="CA-2014-120278"/>
    <x v="845"/>
    <d v="2014-11-12T00:00:00"/>
    <s v="Standard Class"/>
    <x v="333"/>
    <x v="333"/>
    <s v="Consumer"/>
    <s v="United States"/>
    <s v="Wausau"/>
    <s v="Wisconsin"/>
    <n v="54401"/>
    <s v="Central"/>
    <x v="762"/>
    <s v="Office Supplies"/>
    <s v="Storage"/>
    <x v="761"/>
    <x v="898"/>
    <n v="3"/>
    <n v="0"/>
    <n v="9.8901000000000003"/>
  </r>
  <r>
    <n v="4833"/>
    <s v="CA-2014-120278"/>
    <x v="845"/>
    <d v="2014-11-12T00:00:00"/>
    <s v="Standard Class"/>
    <x v="333"/>
    <x v="333"/>
    <s v="Consumer"/>
    <s v="United States"/>
    <s v="Wausau"/>
    <s v="Wisconsin"/>
    <n v="54401"/>
    <s v="Central"/>
    <x v="1011"/>
    <s v="Office Supplies"/>
    <s v="Storage"/>
    <x v="1003"/>
    <x v="2383"/>
    <n v="2"/>
    <n v="0"/>
    <n v="5.8708"/>
  </r>
  <r>
    <n v="4834"/>
    <s v="CA-2014-120278"/>
    <x v="845"/>
    <d v="2014-11-12T00:00:00"/>
    <s v="Standard Class"/>
    <x v="333"/>
    <x v="333"/>
    <s v="Consumer"/>
    <s v="United States"/>
    <s v="Wausau"/>
    <s v="Wisconsin"/>
    <n v="54401"/>
    <s v="Central"/>
    <x v="925"/>
    <s v="Office Supplies"/>
    <s v="Binders"/>
    <x v="917"/>
    <x v="708"/>
    <n v="3"/>
    <n v="0"/>
    <n v="5.8232999999999997"/>
  </r>
  <r>
    <n v="4835"/>
    <s v="CA-2017-167661"/>
    <x v="361"/>
    <d v="2017-10-10T00:00:00"/>
    <s v="Standard Class"/>
    <x v="486"/>
    <x v="486"/>
    <s v="Home Office"/>
    <s v="United States"/>
    <s v="San Francisco"/>
    <s v="California"/>
    <n v="94110"/>
    <s v="West"/>
    <x v="1230"/>
    <s v="Office Supplies"/>
    <s v="Binders"/>
    <x v="1213"/>
    <x v="3009"/>
    <n v="5"/>
    <n v="0.2"/>
    <n v="13.473000000000001"/>
  </r>
  <r>
    <n v="4836"/>
    <s v="CA-2017-167661"/>
    <x v="361"/>
    <d v="2017-10-10T00:00:00"/>
    <s v="Standard Class"/>
    <x v="486"/>
    <x v="486"/>
    <s v="Home Office"/>
    <s v="United States"/>
    <s v="San Francisco"/>
    <s v="California"/>
    <n v="94110"/>
    <s v="West"/>
    <x v="1323"/>
    <s v="Office Supplies"/>
    <s v="Paper"/>
    <x v="1309"/>
    <x v="1156"/>
    <n v="2"/>
    <n v="0"/>
    <n v="27.882000000000001"/>
  </r>
  <r>
    <n v="4837"/>
    <s v="CA-2017-167661"/>
    <x v="361"/>
    <d v="2017-10-10T00:00:00"/>
    <s v="Standard Class"/>
    <x v="486"/>
    <x v="486"/>
    <s v="Home Office"/>
    <s v="United States"/>
    <s v="San Francisco"/>
    <s v="California"/>
    <n v="94110"/>
    <s v="West"/>
    <x v="799"/>
    <s v="Office Supplies"/>
    <s v="Binders"/>
    <x v="797"/>
    <x v="950"/>
    <n v="4"/>
    <n v="0.2"/>
    <n v="7.2267999999999999"/>
  </r>
  <r>
    <n v="4838"/>
    <s v="CA-2017-106831"/>
    <x v="702"/>
    <d v="2017-06-03T00:00:00"/>
    <s v="First Class"/>
    <x v="651"/>
    <x v="651"/>
    <s v="Consumer"/>
    <s v="United States"/>
    <s v="Dublin"/>
    <s v="Ohio"/>
    <n v="43017"/>
    <s v="East"/>
    <x v="858"/>
    <s v="Office Supplies"/>
    <s v="Binders"/>
    <x v="852"/>
    <x v="3497"/>
    <n v="2"/>
    <n v="0.7"/>
    <n v="-2.6585999999999999"/>
  </r>
  <r>
    <n v="4839"/>
    <s v="CA-2017-106831"/>
    <x v="702"/>
    <d v="2017-06-03T00:00:00"/>
    <s v="First Class"/>
    <x v="651"/>
    <x v="651"/>
    <s v="Consumer"/>
    <s v="United States"/>
    <s v="Dublin"/>
    <s v="Ohio"/>
    <n v="43017"/>
    <s v="East"/>
    <x v="874"/>
    <s v="Office Supplies"/>
    <s v="Paper"/>
    <x v="868"/>
    <x v="3498"/>
    <n v="6"/>
    <n v="0.2"/>
    <n v="10.0572"/>
  </r>
  <r>
    <n v="4840"/>
    <s v="CA-2017-106831"/>
    <x v="702"/>
    <d v="2017-06-03T00:00:00"/>
    <s v="First Class"/>
    <x v="651"/>
    <x v="651"/>
    <s v="Consumer"/>
    <s v="United States"/>
    <s v="Dublin"/>
    <s v="Ohio"/>
    <n v="43017"/>
    <s v="East"/>
    <x v="194"/>
    <s v="Technology"/>
    <s v="Phones"/>
    <x v="195"/>
    <x v="3097"/>
    <n v="4"/>
    <n v="0.4"/>
    <n v="-34.314799999999998"/>
  </r>
  <r>
    <n v="4841"/>
    <s v="CA-2017-154123"/>
    <x v="225"/>
    <d v="2017-11-25T00:00:00"/>
    <s v="Standard Class"/>
    <x v="337"/>
    <x v="337"/>
    <s v="Home Office"/>
    <s v="United States"/>
    <s v="Henderson"/>
    <s v="Kentucky"/>
    <n v="42420"/>
    <s v="South"/>
    <x v="93"/>
    <s v="Furniture"/>
    <s v="Furnishings"/>
    <x v="93"/>
    <x v="3499"/>
    <n v="2"/>
    <n v="0"/>
    <n v="11.583600000000001"/>
  </r>
  <r>
    <n v="4842"/>
    <s v="CA-2016-136049"/>
    <x v="443"/>
    <d v="2016-12-28T00:00:00"/>
    <s v="Standard Class"/>
    <x v="392"/>
    <x v="392"/>
    <s v="Consumer"/>
    <s v="United States"/>
    <s v="Bowling Green"/>
    <s v="Ohio"/>
    <n v="43402"/>
    <s v="East"/>
    <x v="1488"/>
    <s v="Office Supplies"/>
    <s v="Binders"/>
    <x v="1475"/>
    <x v="3500"/>
    <n v="3"/>
    <n v="0.7"/>
    <n v="-4.0721999999999996"/>
  </r>
  <r>
    <n v="4843"/>
    <s v="CA-2017-118402"/>
    <x v="365"/>
    <d v="2017-10-04T00:00:00"/>
    <s v="Standard Class"/>
    <x v="123"/>
    <x v="123"/>
    <s v="Consumer"/>
    <s v="United States"/>
    <s v="Memphis"/>
    <s v="Tennessee"/>
    <n v="38109"/>
    <s v="South"/>
    <x v="886"/>
    <s v="Office Supplies"/>
    <s v="Storage"/>
    <x v="879"/>
    <x v="3501"/>
    <n v="5"/>
    <n v="0.2"/>
    <n v="-54.881999999999998"/>
  </r>
  <r>
    <n v="4844"/>
    <s v="US-2016-139388"/>
    <x v="77"/>
    <d v="2016-11-09T00:00:00"/>
    <s v="First Class"/>
    <x v="693"/>
    <x v="693"/>
    <s v="Consumer"/>
    <s v="United States"/>
    <s v="Lakewood"/>
    <s v="New Jersey"/>
    <n v="8701"/>
    <s v="East"/>
    <x v="1028"/>
    <s v="Office Supplies"/>
    <s v="Fasteners"/>
    <x v="1019"/>
    <x v="3502"/>
    <n v="4"/>
    <n v="0"/>
    <n v="0.29920000000000002"/>
  </r>
  <r>
    <n v="4845"/>
    <s v="US-2014-128685"/>
    <x v="527"/>
    <d v="2014-04-05T00:00:00"/>
    <s v="First Class"/>
    <x v="89"/>
    <x v="89"/>
    <s v="Corporate"/>
    <s v="United States"/>
    <s v="Los Angeles"/>
    <s v="California"/>
    <n v="90008"/>
    <s v="West"/>
    <x v="307"/>
    <s v="Office Supplies"/>
    <s v="Binders"/>
    <x v="307"/>
    <x v="1576"/>
    <n v="2"/>
    <n v="0.2"/>
    <n v="2.2450000000000001"/>
  </r>
  <r>
    <n v="4846"/>
    <s v="CA-2015-124044"/>
    <x v="862"/>
    <d v="2015-07-26T00:00:00"/>
    <s v="Second Class"/>
    <x v="234"/>
    <x v="234"/>
    <s v="Consumer"/>
    <s v="United States"/>
    <s v="Rochester"/>
    <s v="New York"/>
    <n v="14609"/>
    <s v="East"/>
    <x v="236"/>
    <s v="Office Supplies"/>
    <s v="Binders"/>
    <x v="237"/>
    <x v="3503"/>
    <n v="3"/>
    <n v="0.2"/>
    <n v="3.6791999999999998"/>
  </r>
  <r>
    <n v="4847"/>
    <s v="CA-2014-164469"/>
    <x v="402"/>
    <d v="2014-06-27T00:00:00"/>
    <s v="Second Class"/>
    <x v="136"/>
    <x v="136"/>
    <s v="Corporate"/>
    <s v="United States"/>
    <s v="Salem"/>
    <s v="Oregon"/>
    <n v="97301"/>
    <s v="West"/>
    <x v="803"/>
    <s v="Technology"/>
    <s v="Phones"/>
    <x v="801"/>
    <x v="1259"/>
    <n v="5"/>
    <n v="0.2"/>
    <n v="19.797000000000001"/>
  </r>
  <r>
    <n v="4848"/>
    <s v="CA-2014-164469"/>
    <x v="402"/>
    <d v="2014-06-27T00:00:00"/>
    <s v="Second Class"/>
    <x v="136"/>
    <x v="136"/>
    <s v="Corporate"/>
    <s v="United States"/>
    <s v="Salem"/>
    <s v="Oregon"/>
    <n v="97301"/>
    <s v="West"/>
    <x v="359"/>
    <s v="Office Supplies"/>
    <s v="Art"/>
    <x v="359"/>
    <x v="3504"/>
    <n v="11"/>
    <n v="0.2"/>
    <n v="17.908000000000001"/>
  </r>
  <r>
    <n v="4849"/>
    <s v="CA-2014-164469"/>
    <x v="402"/>
    <d v="2014-06-27T00:00:00"/>
    <s v="Second Class"/>
    <x v="136"/>
    <x v="136"/>
    <s v="Corporate"/>
    <s v="United States"/>
    <s v="Salem"/>
    <s v="Oregon"/>
    <n v="97301"/>
    <s v="West"/>
    <x v="1132"/>
    <s v="Office Supplies"/>
    <s v="Art"/>
    <x v="1120"/>
    <x v="1719"/>
    <n v="1"/>
    <n v="0.2"/>
    <n v="0.81620000000000004"/>
  </r>
  <r>
    <n v="4850"/>
    <s v="CA-2014-107818"/>
    <x v="78"/>
    <d v="2014-09-14T00:00:00"/>
    <s v="Standard Class"/>
    <x v="507"/>
    <x v="507"/>
    <s v="Consumer"/>
    <s v="United States"/>
    <s v="Pasco"/>
    <s v="Washington"/>
    <n v="99301"/>
    <s v="West"/>
    <x v="425"/>
    <s v="Office Supplies"/>
    <s v="Art"/>
    <x v="425"/>
    <x v="486"/>
    <n v="2"/>
    <n v="0"/>
    <n v="2.6459999999999999"/>
  </r>
  <r>
    <n v="4851"/>
    <s v="CA-2014-107818"/>
    <x v="78"/>
    <d v="2014-09-14T00:00:00"/>
    <s v="Standard Class"/>
    <x v="507"/>
    <x v="507"/>
    <s v="Consumer"/>
    <s v="United States"/>
    <s v="Pasco"/>
    <s v="Washington"/>
    <n v="99301"/>
    <s v="West"/>
    <x v="1"/>
    <s v="Furniture"/>
    <s v="Chairs"/>
    <x v="1"/>
    <x v="3505"/>
    <n v="5"/>
    <n v="0.2"/>
    <n v="121.99"/>
  </r>
  <r>
    <n v="4852"/>
    <s v="CA-2014-107818"/>
    <x v="78"/>
    <d v="2014-09-14T00:00:00"/>
    <s v="Standard Class"/>
    <x v="507"/>
    <x v="507"/>
    <s v="Consumer"/>
    <s v="United States"/>
    <s v="Pasco"/>
    <s v="Washington"/>
    <n v="99301"/>
    <s v="West"/>
    <x v="108"/>
    <s v="Office Supplies"/>
    <s v="Art"/>
    <x v="108"/>
    <x v="3506"/>
    <n v="8"/>
    <n v="0"/>
    <n v="91.152000000000001"/>
  </r>
  <r>
    <n v="4853"/>
    <s v="CA-2014-107818"/>
    <x v="78"/>
    <d v="2014-09-14T00:00:00"/>
    <s v="Standard Class"/>
    <x v="507"/>
    <x v="507"/>
    <s v="Consumer"/>
    <s v="United States"/>
    <s v="Pasco"/>
    <s v="Washington"/>
    <n v="99301"/>
    <s v="West"/>
    <x v="459"/>
    <s v="Office Supplies"/>
    <s v="Storage"/>
    <x v="460"/>
    <x v="1056"/>
    <n v="6"/>
    <n v="0"/>
    <n v="19.435199999999998"/>
  </r>
  <r>
    <n v="4854"/>
    <s v="CA-2014-113320"/>
    <x v="432"/>
    <d v="2014-12-15T00:00:00"/>
    <s v="Second Class"/>
    <x v="109"/>
    <x v="109"/>
    <s v="Consumer"/>
    <s v="United States"/>
    <s v="Oakland"/>
    <s v="California"/>
    <n v="94601"/>
    <s v="West"/>
    <x v="1006"/>
    <s v="Furniture"/>
    <s v="Furnishings"/>
    <x v="998"/>
    <x v="3507"/>
    <n v="3"/>
    <n v="0"/>
    <n v="4.5144000000000002"/>
  </r>
  <r>
    <n v="4855"/>
    <s v="CA-2014-113320"/>
    <x v="432"/>
    <d v="2014-12-15T00:00:00"/>
    <s v="Second Class"/>
    <x v="109"/>
    <x v="109"/>
    <s v="Consumer"/>
    <s v="United States"/>
    <s v="Oakland"/>
    <s v="California"/>
    <n v="94601"/>
    <s v="West"/>
    <x v="383"/>
    <s v="Office Supplies"/>
    <s v="Storage"/>
    <x v="384"/>
    <x v="3010"/>
    <n v="3"/>
    <n v="0"/>
    <n v="0.62580000000000002"/>
  </r>
  <r>
    <n v="4856"/>
    <s v="CA-2014-113320"/>
    <x v="432"/>
    <d v="2014-12-15T00:00:00"/>
    <s v="Second Class"/>
    <x v="109"/>
    <x v="109"/>
    <s v="Consumer"/>
    <s v="United States"/>
    <s v="Oakland"/>
    <s v="California"/>
    <n v="94601"/>
    <s v="West"/>
    <x v="50"/>
    <s v="Furniture"/>
    <s v="Furnishings"/>
    <x v="50"/>
    <x v="354"/>
    <n v="3"/>
    <n v="0"/>
    <n v="4.4352"/>
  </r>
  <r>
    <n v="4857"/>
    <s v="CA-2015-137526"/>
    <x v="1004"/>
    <d v="2015-01-17T00:00:00"/>
    <s v="Standard Class"/>
    <x v="171"/>
    <x v="171"/>
    <s v="Consumer"/>
    <s v="United States"/>
    <s v="Los Angeles"/>
    <s v="California"/>
    <n v="90004"/>
    <s v="West"/>
    <x v="705"/>
    <s v="Office Supplies"/>
    <s v="Binders"/>
    <x v="705"/>
    <x v="817"/>
    <n v="3"/>
    <n v="0.2"/>
    <n v="24.502800000000001"/>
  </r>
  <r>
    <n v="4858"/>
    <s v="CA-2015-137526"/>
    <x v="1004"/>
    <d v="2015-01-17T00:00:00"/>
    <s v="Standard Class"/>
    <x v="171"/>
    <x v="171"/>
    <s v="Consumer"/>
    <s v="United States"/>
    <s v="Los Angeles"/>
    <s v="California"/>
    <n v="90004"/>
    <s v="West"/>
    <x v="275"/>
    <s v="Furniture"/>
    <s v="Furnishings"/>
    <x v="275"/>
    <x v="291"/>
    <n v="4"/>
    <n v="0"/>
    <n v="38.024000000000001"/>
  </r>
  <r>
    <n v="4859"/>
    <s v="CA-2015-137526"/>
    <x v="1004"/>
    <d v="2015-01-17T00:00:00"/>
    <s v="Standard Class"/>
    <x v="171"/>
    <x v="171"/>
    <s v="Consumer"/>
    <s v="United States"/>
    <s v="Los Angeles"/>
    <s v="California"/>
    <n v="90004"/>
    <s v="West"/>
    <x v="1704"/>
    <s v="Furniture"/>
    <s v="Furnishings"/>
    <x v="1693"/>
    <x v="3508"/>
    <n v="9"/>
    <n v="0"/>
    <n v="92.97"/>
  </r>
  <r>
    <n v="4860"/>
    <s v="CA-2017-136063"/>
    <x v="934"/>
    <d v="2017-12-19T00:00:00"/>
    <s v="Standard Class"/>
    <x v="164"/>
    <x v="164"/>
    <s v="Corporate"/>
    <s v="United States"/>
    <s v="Oak Park"/>
    <s v="Illinois"/>
    <n v="60302"/>
    <s v="Central"/>
    <x v="1063"/>
    <s v="Office Supplies"/>
    <s v="Art"/>
    <x v="1052"/>
    <x v="1315"/>
    <n v="7"/>
    <n v="0.2"/>
    <n v="1.0192000000000001"/>
  </r>
  <r>
    <n v="4861"/>
    <s v="CA-2016-101546"/>
    <x v="122"/>
    <d v="2016-12-24T00:00:00"/>
    <s v="Standard Class"/>
    <x v="136"/>
    <x v="136"/>
    <s v="Corporate"/>
    <s v="United States"/>
    <s v="Morristown"/>
    <s v="New Jersey"/>
    <n v="7960"/>
    <s v="East"/>
    <x v="1176"/>
    <s v="Office Supplies"/>
    <s v="Binders"/>
    <x v="1162"/>
    <x v="1612"/>
    <n v="2"/>
    <n v="0"/>
    <n v="843.17060000000004"/>
  </r>
  <r>
    <n v="4862"/>
    <s v="CA-2014-138940"/>
    <x v="909"/>
    <d v="2014-04-16T00:00:00"/>
    <s v="Second Class"/>
    <x v="39"/>
    <x v="39"/>
    <s v="Home Office"/>
    <s v="United States"/>
    <s v="Austin"/>
    <s v="Texas"/>
    <n v="78745"/>
    <s v="Central"/>
    <x v="1356"/>
    <s v="Technology"/>
    <s v="Phones"/>
    <x v="1342"/>
    <x v="3509"/>
    <n v="6"/>
    <n v="0.2"/>
    <n v="265.42320000000001"/>
  </r>
  <r>
    <n v="4863"/>
    <s v="CA-2016-125164"/>
    <x v="338"/>
    <d v="2016-11-14T00:00:00"/>
    <s v="Standard Class"/>
    <x v="64"/>
    <x v="64"/>
    <s v="Corporate"/>
    <s v="United States"/>
    <s v="New York City"/>
    <s v="New York"/>
    <n v="10011"/>
    <s v="East"/>
    <x v="986"/>
    <s v="Office Supplies"/>
    <s v="Binders"/>
    <x v="979"/>
    <x v="3510"/>
    <n v="1"/>
    <n v="0.2"/>
    <n v="7.3834"/>
  </r>
  <r>
    <n v="4864"/>
    <s v="CA-2016-125164"/>
    <x v="338"/>
    <d v="2016-11-14T00:00:00"/>
    <s v="Standard Class"/>
    <x v="64"/>
    <x v="64"/>
    <s v="Corporate"/>
    <s v="United States"/>
    <s v="New York City"/>
    <s v="New York"/>
    <n v="10011"/>
    <s v="East"/>
    <x v="350"/>
    <s v="Office Supplies"/>
    <s v="Binders"/>
    <x v="350"/>
    <x v="3511"/>
    <n v="3"/>
    <n v="0.2"/>
    <n v="16.823699999999999"/>
  </r>
  <r>
    <n v="4865"/>
    <s v="CA-2017-163531"/>
    <x v="335"/>
    <d v="2017-06-30T00:00:00"/>
    <s v="Standard Class"/>
    <x v="56"/>
    <x v="56"/>
    <s v="Consumer"/>
    <s v="United States"/>
    <s v="New York City"/>
    <s v="New York"/>
    <n v="10024"/>
    <s v="East"/>
    <x v="516"/>
    <s v="Technology"/>
    <s v="Phones"/>
    <x v="516"/>
    <x v="758"/>
    <n v="3"/>
    <n v="0"/>
    <n v="67.191599999999994"/>
  </r>
  <r>
    <n v="4866"/>
    <s v="CA-2017-122490"/>
    <x v="38"/>
    <d v="2017-11-18T00:00:00"/>
    <s v="Standard Class"/>
    <x v="74"/>
    <x v="74"/>
    <s v="Consumer"/>
    <s v="United States"/>
    <s v="Seattle"/>
    <s v="Washington"/>
    <n v="98103"/>
    <s v="West"/>
    <x v="445"/>
    <s v="Furniture"/>
    <s v="Chairs"/>
    <x v="445"/>
    <x v="3512"/>
    <n v="6"/>
    <n v="0.2"/>
    <n v="150.29400000000001"/>
  </r>
  <r>
    <n v="4867"/>
    <s v="CA-2017-122490"/>
    <x v="38"/>
    <d v="2017-11-18T00:00:00"/>
    <s v="Standard Class"/>
    <x v="74"/>
    <x v="74"/>
    <s v="Consumer"/>
    <s v="United States"/>
    <s v="Seattle"/>
    <s v="Washington"/>
    <n v="98103"/>
    <s v="West"/>
    <x v="1242"/>
    <s v="Office Supplies"/>
    <s v="Binders"/>
    <x v="1225"/>
    <x v="3513"/>
    <n v="11"/>
    <n v="0.2"/>
    <n v="190.0206"/>
  </r>
  <r>
    <n v="4868"/>
    <s v="CA-2017-122490"/>
    <x v="38"/>
    <d v="2017-11-18T00:00:00"/>
    <s v="Standard Class"/>
    <x v="74"/>
    <x v="74"/>
    <s v="Consumer"/>
    <s v="United States"/>
    <s v="Seattle"/>
    <s v="Washington"/>
    <n v="98103"/>
    <s v="West"/>
    <x v="156"/>
    <s v="Office Supplies"/>
    <s v="Storage"/>
    <x v="157"/>
    <x v="3129"/>
    <n v="3"/>
    <n v="0"/>
    <n v="10.347300000000001"/>
  </r>
  <r>
    <n v="4869"/>
    <s v="CA-2017-122490"/>
    <x v="38"/>
    <d v="2017-11-18T00:00:00"/>
    <s v="Standard Class"/>
    <x v="74"/>
    <x v="74"/>
    <s v="Consumer"/>
    <s v="United States"/>
    <s v="Seattle"/>
    <s v="Washington"/>
    <n v="98103"/>
    <s v="West"/>
    <x v="745"/>
    <s v="Office Supplies"/>
    <s v="Labels"/>
    <x v="743"/>
    <x v="874"/>
    <n v="3"/>
    <n v="0"/>
    <n v="4.2336"/>
  </r>
  <r>
    <n v="4870"/>
    <s v="CA-2017-131366"/>
    <x v="221"/>
    <d v="2017-11-29T00:00:00"/>
    <s v="Standard Class"/>
    <x v="464"/>
    <x v="464"/>
    <s v="Corporate"/>
    <s v="United States"/>
    <s v="Lancaster"/>
    <s v="Pennsylvania"/>
    <n v="17602"/>
    <s v="East"/>
    <x v="929"/>
    <s v="Technology"/>
    <s v="Phones"/>
    <x v="922"/>
    <x v="3514"/>
    <n v="2"/>
    <n v="0.4"/>
    <n v="-14.997999999999999"/>
  </r>
  <r>
    <n v="4871"/>
    <s v="CA-2017-131366"/>
    <x v="221"/>
    <d v="2017-11-29T00:00:00"/>
    <s v="Standard Class"/>
    <x v="464"/>
    <x v="464"/>
    <s v="Corporate"/>
    <s v="United States"/>
    <s v="Lancaster"/>
    <s v="Pennsylvania"/>
    <n v="17602"/>
    <s v="East"/>
    <x v="1127"/>
    <s v="Office Supplies"/>
    <s v="Paper"/>
    <x v="1115"/>
    <x v="2299"/>
    <n v="7"/>
    <n v="0.2"/>
    <n v="83.209699999999998"/>
  </r>
  <r>
    <n v="4872"/>
    <s v="CA-2017-164042"/>
    <x v="979"/>
    <d v="2017-05-27T00:00:00"/>
    <s v="Standard Class"/>
    <x v="107"/>
    <x v="107"/>
    <s v="Consumer"/>
    <s v="United States"/>
    <s v="Houston"/>
    <s v="Texas"/>
    <n v="77095"/>
    <s v="Central"/>
    <x v="1705"/>
    <s v="Office Supplies"/>
    <s v="Fasteners"/>
    <x v="1694"/>
    <x v="3515"/>
    <n v="2"/>
    <n v="0.2"/>
    <n v="0.61560000000000004"/>
  </r>
  <r>
    <n v="4873"/>
    <s v="CA-2017-164042"/>
    <x v="979"/>
    <d v="2017-05-27T00:00:00"/>
    <s v="Standard Class"/>
    <x v="107"/>
    <x v="107"/>
    <s v="Consumer"/>
    <s v="United States"/>
    <s v="Houston"/>
    <s v="Texas"/>
    <n v="77095"/>
    <s v="Central"/>
    <x v="1549"/>
    <s v="Office Supplies"/>
    <s v="Appliances"/>
    <x v="1537"/>
    <x v="3516"/>
    <n v="5"/>
    <n v="0.8"/>
    <n v="-46.716000000000001"/>
  </r>
  <r>
    <n v="4874"/>
    <s v="CA-2017-164042"/>
    <x v="979"/>
    <d v="2017-05-27T00:00:00"/>
    <s v="Standard Class"/>
    <x v="107"/>
    <x v="107"/>
    <s v="Consumer"/>
    <s v="United States"/>
    <s v="Houston"/>
    <s v="Texas"/>
    <n v="77095"/>
    <s v="Central"/>
    <x v="1512"/>
    <s v="Office Supplies"/>
    <s v="Storage"/>
    <x v="1499"/>
    <x v="3517"/>
    <n v="3"/>
    <n v="0.2"/>
    <n v="-11.5938"/>
  </r>
  <r>
    <n v="4875"/>
    <s v="CA-2017-164042"/>
    <x v="979"/>
    <d v="2017-05-27T00:00:00"/>
    <s v="Standard Class"/>
    <x v="107"/>
    <x v="107"/>
    <s v="Consumer"/>
    <s v="United States"/>
    <s v="Houston"/>
    <s v="Texas"/>
    <n v="77095"/>
    <s v="Central"/>
    <x v="305"/>
    <s v="Office Supplies"/>
    <s v="Binders"/>
    <x v="305"/>
    <x v="1452"/>
    <n v="1"/>
    <n v="0.8"/>
    <n v="-1.9601999999999999"/>
  </r>
  <r>
    <n v="4876"/>
    <s v="CA-2014-132864"/>
    <x v="266"/>
    <d v="2014-12-07T00:00:00"/>
    <s v="Standard Class"/>
    <x v="471"/>
    <x v="471"/>
    <s v="Corporate"/>
    <s v="United States"/>
    <s v="Columbus"/>
    <s v="Ohio"/>
    <n v="43229"/>
    <s v="East"/>
    <x v="538"/>
    <s v="Technology"/>
    <s v="Accessories"/>
    <x v="538"/>
    <x v="596"/>
    <n v="5"/>
    <n v="0.2"/>
    <n v="29.95"/>
  </r>
  <r>
    <n v="4877"/>
    <s v="US-2014-155817"/>
    <x v="462"/>
    <d v="2014-10-09T00:00:00"/>
    <s v="Standard Class"/>
    <x v="359"/>
    <x v="359"/>
    <s v="Home Office"/>
    <s v="United States"/>
    <s v="Durham"/>
    <s v="North Carolina"/>
    <n v="27707"/>
    <s v="South"/>
    <x v="1424"/>
    <s v="Office Supplies"/>
    <s v="Storage"/>
    <x v="1412"/>
    <x v="3518"/>
    <n v="2"/>
    <n v="0.2"/>
    <n v="4.6176000000000004"/>
  </r>
  <r>
    <n v="4878"/>
    <s v="US-2014-155817"/>
    <x v="462"/>
    <d v="2014-10-09T00:00:00"/>
    <s v="Standard Class"/>
    <x v="359"/>
    <x v="359"/>
    <s v="Home Office"/>
    <s v="United States"/>
    <s v="Durham"/>
    <s v="North Carolina"/>
    <n v="27707"/>
    <s v="South"/>
    <x v="679"/>
    <s v="Office Supplies"/>
    <s v="Art"/>
    <x v="679"/>
    <x v="3519"/>
    <n v="3"/>
    <n v="0.2"/>
    <n v="0.46439999999999998"/>
  </r>
  <r>
    <n v="4879"/>
    <s v="US-2016-131891"/>
    <x v="875"/>
    <d v="2016-07-31T00:00:00"/>
    <s v="First Class"/>
    <x v="617"/>
    <x v="617"/>
    <s v="Consumer"/>
    <s v="United States"/>
    <s v="Pensacola"/>
    <s v="Florida"/>
    <n v="32503"/>
    <s v="South"/>
    <x v="1699"/>
    <s v="Office Supplies"/>
    <s v="Binders"/>
    <x v="1687"/>
    <x v="3520"/>
    <n v="3"/>
    <n v="0.7"/>
    <n v="-1.476"/>
  </r>
  <r>
    <n v="4880"/>
    <s v="CA-2017-143567"/>
    <x v="808"/>
    <d v="2017-11-05T00:00:00"/>
    <s v="Second Class"/>
    <x v="533"/>
    <x v="533"/>
    <s v="Corporate"/>
    <s v="United States"/>
    <s v="Henderson"/>
    <s v="Kentucky"/>
    <n v="42420"/>
    <s v="South"/>
    <x v="1510"/>
    <s v="Office Supplies"/>
    <s v="Envelopes"/>
    <x v="1497"/>
    <x v="3521"/>
    <n v="2"/>
    <n v="0"/>
    <n v="2.6067999999999998"/>
  </r>
  <r>
    <n v="4881"/>
    <s v="CA-2017-143567"/>
    <x v="808"/>
    <d v="2017-11-05T00:00:00"/>
    <s v="Second Class"/>
    <x v="533"/>
    <x v="533"/>
    <s v="Corporate"/>
    <s v="United States"/>
    <s v="Henderson"/>
    <s v="Kentucky"/>
    <n v="42420"/>
    <s v="South"/>
    <x v="1"/>
    <s v="Furniture"/>
    <s v="Chairs"/>
    <x v="1"/>
    <x v="3505"/>
    <n v="4"/>
    <n v="0"/>
    <n v="292.77600000000001"/>
  </r>
  <r>
    <n v="4882"/>
    <s v="CA-2017-143567"/>
    <x v="808"/>
    <d v="2017-11-05T00:00:00"/>
    <s v="Second Class"/>
    <x v="533"/>
    <x v="533"/>
    <s v="Corporate"/>
    <s v="United States"/>
    <s v="Henderson"/>
    <s v="Kentucky"/>
    <n v="42420"/>
    <s v="South"/>
    <x v="1287"/>
    <s v="Technology"/>
    <s v="Accessories"/>
    <x v="1273"/>
    <x v="3522"/>
    <n v="9"/>
    <n v="0"/>
    <n v="517.47929999999997"/>
  </r>
  <r>
    <n v="4883"/>
    <s v="CA-2017-143567"/>
    <x v="808"/>
    <d v="2017-11-05T00:00:00"/>
    <s v="Second Class"/>
    <x v="533"/>
    <x v="533"/>
    <s v="Corporate"/>
    <s v="United States"/>
    <s v="Henderson"/>
    <s v="Kentucky"/>
    <n v="42420"/>
    <s v="South"/>
    <x v="355"/>
    <s v="Office Supplies"/>
    <s v="Storage"/>
    <x v="355"/>
    <x v="3523"/>
    <n v="4"/>
    <n v="0"/>
    <n v="16.7776"/>
  </r>
  <r>
    <n v="4884"/>
    <s v="CA-2017-104080"/>
    <x v="144"/>
    <d v="2017-03-15T00:00:00"/>
    <s v="Standard Class"/>
    <x v="117"/>
    <x v="117"/>
    <s v="Consumer"/>
    <s v="United States"/>
    <s v="Anaheim"/>
    <s v="California"/>
    <n v="92804"/>
    <s v="West"/>
    <x v="1636"/>
    <s v="Office Supplies"/>
    <s v="Binders"/>
    <x v="1626"/>
    <x v="3524"/>
    <n v="5"/>
    <n v="0.2"/>
    <n v="64.2"/>
  </r>
  <r>
    <n v="4885"/>
    <s v="CA-2017-104080"/>
    <x v="144"/>
    <d v="2017-03-15T00:00:00"/>
    <s v="Standard Class"/>
    <x v="117"/>
    <x v="117"/>
    <s v="Consumer"/>
    <s v="United States"/>
    <s v="Anaheim"/>
    <s v="California"/>
    <n v="92804"/>
    <s v="West"/>
    <x v="1642"/>
    <s v="Office Supplies"/>
    <s v="Art"/>
    <x v="1632"/>
    <x v="3525"/>
    <n v="2"/>
    <n v="0"/>
    <n v="0.87360000000000004"/>
  </r>
  <r>
    <n v="4886"/>
    <s v="CA-2014-151379"/>
    <x v="757"/>
    <d v="2014-12-20T00:00:00"/>
    <s v="Standard Class"/>
    <x v="281"/>
    <x v="281"/>
    <s v="Corporate"/>
    <s v="United States"/>
    <s v="Detroit"/>
    <s v="Michigan"/>
    <n v="48227"/>
    <s v="Central"/>
    <x v="1138"/>
    <s v="Office Supplies"/>
    <s v="Paper"/>
    <x v="1126"/>
    <x v="1147"/>
    <n v="5"/>
    <n v="0"/>
    <n v="52.531999999999996"/>
  </r>
  <r>
    <n v="4887"/>
    <s v="CA-2016-163167"/>
    <x v="85"/>
    <d v="2016-12-01T00:00:00"/>
    <s v="Second Class"/>
    <x v="575"/>
    <x v="575"/>
    <s v="Corporate"/>
    <s v="United States"/>
    <s v="Marietta"/>
    <s v="Georgia"/>
    <n v="30062"/>
    <s v="South"/>
    <x v="212"/>
    <s v="Furniture"/>
    <s v="Chairs"/>
    <x v="213"/>
    <x v="3526"/>
    <n v="3"/>
    <n v="0"/>
    <n v="52.974299999999999"/>
  </r>
  <r>
    <n v="4888"/>
    <s v="CA-2016-163167"/>
    <x v="85"/>
    <d v="2016-12-01T00:00:00"/>
    <s v="Second Class"/>
    <x v="575"/>
    <x v="575"/>
    <s v="Corporate"/>
    <s v="United States"/>
    <s v="Marietta"/>
    <s v="Georgia"/>
    <n v="30062"/>
    <s v="South"/>
    <x v="658"/>
    <s v="Technology"/>
    <s v="Accessories"/>
    <x v="658"/>
    <x v="3527"/>
    <n v="6"/>
    <n v="0"/>
    <n v="6.1020000000000003"/>
  </r>
  <r>
    <n v="4889"/>
    <s v="CA-2016-163167"/>
    <x v="85"/>
    <d v="2016-12-01T00:00:00"/>
    <s v="Second Class"/>
    <x v="575"/>
    <x v="575"/>
    <s v="Corporate"/>
    <s v="United States"/>
    <s v="Marietta"/>
    <s v="Georgia"/>
    <n v="30062"/>
    <s v="South"/>
    <x v="458"/>
    <s v="Office Supplies"/>
    <s v="Storage"/>
    <x v="459"/>
    <x v="490"/>
    <n v="3"/>
    <n v="0"/>
    <n v="56.301000000000002"/>
  </r>
  <r>
    <n v="4890"/>
    <s v="CA-2016-163167"/>
    <x v="85"/>
    <d v="2016-12-01T00:00:00"/>
    <s v="Second Class"/>
    <x v="575"/>
    <x v="575"/>
    <s v="Corporate"/>
    <s v="United States"/>
    <s v="Marietta"/>
    <s v="Georgia"/>
    <n v="30062"/>
    <s v="South"/>
    <x v="1672"/>
    <s v="Office Supplies"/>
    <s v="Storage"/>
    <x v="1660"/>
    <x v="3528"/>
    <n v="6"/>
    <n v="0"/>
    <n v="315.82499999999999"/>
  </r>
  <r>
    <n v="4891"/>
    <s v="CA-2016-135776"/>
    <x v="443"/>
    <d v="2016-12-30T00:00:00"/>
    <s v="Standard Class"/>
    <x v="553"/>
    <x v="553"/>
    <s v="Corporate"/>
    <s v="United States"/>
    <s v="Seattle"/>
    <s v="Washington"/>
    <n v="98103"/>
    <s v="West"/>
    <x v="454"/>
    <s v="Office Supplies"/>
    <s v="Art"/>
    <x v="455"/>
    <x v="138"/>
    <n v="3"/>
    <n v="0"/>
    <n v="2.5577999999999999"/>
  </r>
  <r>
    <n v="4892"/>
    <s v="CA-2016-135776"/>
    <x v="443"/>
    <d v="2016-12-30T00:00:00"/>
    <s v="Standard Class"/>
    <x v="553"/>
    <x v="553"/>
    <s v="Corporate"/>
    <s v="United States"/>
    <s v="Seattle"/>
    <s v="Washington"/>
    <n v="98103"/>
    <s v="West"/>
    <x v="1237"/>
    <s v="Office Supplies"/>
    <s v="Paper"/>
    <x v="1220"/>
    <x v="2428"/>
    <n v="2"/>
    <n v="0"/>
    <n v="18.211200000000002"/>
  </r>
  <r>
    <n v="4893"/>
    <s v="CA-2016-135776"/>
    <x v="443"/>
    <d v="2016-12-30T00:00:00"/>
    <s v="Standard Class"/>
    <x v="553"/>
    <x v="553"/>
    <s v="Corporate"/>
    <s v="United States"/>
    <s v="Seattle"/>
    <s v="Washington"/>
    <n v="98103"/>
    <s v="West"/>
    <x v="1706"/>
    <s v="Office Supplies"/>
    <s v="Art"/>
    <x v="1695"/>
    <x v="3529"/>
    <n v="2"/>
    <n v="0"/>
    <n v="1.1759999999999999"/>
  </r>
  <r>
    <n v="4894"/>
    <s v="CA-2016-135776"/>
    <x v="443"/>
    <d v="2016-12-30T00:00:00"/>
    <s v="Standard Class"/>
    <x v="553"/>
    <x v="553"/>
    <s v="Corporate"/>
    <s v="United States"/>
    <s v="Seattle"/>
    <s v="Washington"/>
    <n v="98103"/>
    <s v="West"/>
    <x v="418"/>
    <s v="Office Supplies"/>
    <s v="Storage"/>
    <x v="418"/>
    <x v="3530"/>
    <n v="2"/>
    <n v="0"/>
    <n v="2.2728000000000002"/>
  </r>
  <r>
    <n v="4895"/>
    <s v="CA-2016-135776"/>
    <x v="443"/>
    <d v="2016-12-30T00:00:00"/>
    <s v="Standard Class"/>
    <x v="553"/>
    <x v="553"/>
    <s v="Corporate"/>
    <s v="United States"/>
    <s v="Seattle"/>
    <s v="Washington"/>
    <n v="98103"/>
    <s v="West"/>
    <x v="136"/>
    <s v="Office Supplies"/>
    <s v="Paper"/>
    <x v="137"/>
    <x v="3531"/>
    <n v="1"/>
    <n v="0"/>
    <n v="22.992000000000001"/>
  </r>
  <r>
    <n v="4896"/>
    <s v="CA-2016-135776"/>
    <x v="443"/>
    <d v="2016-12-30T00:00:00"/>
    <s v="Standard Class"/>
    <x v="553"/>
    <x v="553"/>
    <s v="Corporate"/>
    <s v="United States"/>
    <s v="Seattle"/>
    <s v="Washington"/>
    <n v="98103"/>
    <s v="West"/>
    <x v="1503"/>
    <s v="Office Supplies"/>
    <s v="Envelopes"/>
    <x v="153"/>
    <x v="1156"/>
    <n v="2"/>
    <n v="0"/>
    <n v="30.360399999999998"/>
  </r>
  <r>
    <n v="4897"/>
    <s v="CA-2016-135776"/>
    <x v="443"/>
    <d v="2016-12-30T00:00:00"/>
    <s v="Standard Class"/>
    <x v="553"/>
    <x v="553"/>
    <s v="Corporate"/>
    <s v="United States"/>
    <s v="Seattle"/>
    <s v="Washington"/>
    <n v="98103"/>
    <s v="West"/>
    <x v="1362"/>
    <s v="Office Supplies"/>
    <s v="Storage"/>
    <x v="1348"/>
    <x v="2068"/>
    <n v="4"/>
    <n v="0"/>
    <n v="55.896000000000001"/>
  </r>
  <r>
    <n v="4898"/>
    <s v="US-2014-122021"/>
    <x v="771"/>
    <d v="2014-10-17T00:00:00"/>
    <s v="First Class"/>
    <x v="663"/>
    <x v="663"/>
    <s v="Consumer"/>
    <s v="United States"/>
    <s v="Parma"/>
    <s v="Ohio"/>
    <n v="44134"/>
    <s v="East"/>
    <x v="1401"/>
    <s v="Furniture"/>
    <s v="Chairs"/>
    <x v="1388"/>
    <x v="1699"/>
    <n v="2"/>
    <n v="0.3"/>
    <n v="-7.8587999999999996"/>
  </r>
  <r>
    <n v="4899"/>
    <s v="US-2014-122021"/>
    <x v="771"/>
    <d v="2014-10-17T00:00:00"/>
    <s v="First Class"/>
    <x v="663"/>
    <x v="663"/>
    <s v="Consumer"/>
    <s v="United States"/>
    <s v="Parma"/>
    <s v="Ohio"/>
    <n v="44134"/>
    <s v="East"/>
    <x v="388"/>
    <s v="Office Supplies"/>
    <s v="Paper"/>
    <x v="389"/>
    <x v="885"/>
    <n v="2"/>
    <n v="0.2"/>
    <n v="2.8883999999999999"/>
  </r>
  <r>
    <n v="4900"/>
    <s v="CA-2016-130484"/>
    <x v="250"/>
    <d v="2016-08-27T00:00:00"/>
    <s v="Standard Class"/>
    <x v="495"/>
    <x v="495"/>
    <s v="Consumer"/>
    <s v="United States"/>
    <s v="Gresham"/>
    <s v="Oregon"/>
    <n v="97030"/>
    <s v="West"/>
    <x v="1045"/>
    <s v="Office Supplies"/>
    <s v="Binders"/>
    <x v="1034"/>
    <x v="3532"/>
    <n v="8"/>
    <n v="0.7"/>
    <n v="-18.446400000000001"/>
  </r>
  <r>
    <n v="4901"/>
    <s v="CA-2017-120936"/>
    <x v="94"/>
    <d v="2017-12-21T00:00:00"/>
    <s v="Standard Class"/>
    <x v="119"/>
    <x v="119"/>
    <s v="Corporate"/>
    <s v="United States"/>
    <s v="Anaheim"/>
    <s v="California"/>
    <n v="92804"/>
    <s v="West"/>
    <x v="772"/>
    <s v="Office Supplies"/>
    <s v="Storage"/>
    <x v="771"/>
    <x v="2246"/>
    <n v="4"/>
    <n v="0"/>
    <n v="125.14319999999999"/>
  </r>
  <r>
    <n v="4902"/>
    <s v="CA-2017-120936"/>
    <x v="94"/>
    <d v="2017-12-21T00:00:00"/>
    <s v="Standard Class"/>
    <x v="119"/>
    <x v="119"/>
    <s v="Corporate"/>
    <s v="United States"/>
    <s v="Anaheim"/>
    <s v="California"/>
    <n v="92804"/>
    <s v="West"/>
    <x v="1352"/>
    <s v="Office Supplies"/>
    <s v="Supplies"/>
    <x v="1338"/>
    <x v="62"/>
    <n v="1"/>
    <n v="0"/>
    <n v="3.6347999999999998"/>
  </r>
  <r>
    <n v="4903"/>
    <s v="CA-2017-110884"/>
    <x v="469"/>
    <d v="2017-03-12T00:00:00"/>
    <s v="Standard Class"/>
    <x v="129"/>
    <x v="129"/>
    <s v="Consumer"/>
    <s v="United States"/>
    <s v="New York City"/>
    <s v="New York"/>
    <n v="10035"/>
    <s v="East"/>
    <x v="806"/>
    <s v="Office Supplies"/>
    <s v="Binders"/>
    <x v="804"/>
    <x v="233"/>
    <n v="6"/>
    <n v="0.2"/>
    <n v="9.0719999999999992"/>
  </r>
  <r>
    <n v="4904"/>
    <s v="CA-2017-110884"/>
    <x v="469"/>
    <d v="2017-03-12T00:00:00"/>
    <s v="Standard Class"/>
    <x v="129"/>
    <x v="129"/>
    <s v="Consumer"/>
    <s v="United States"/>
    <s v="New York City"/>
    <s v="New York"/>
    <n v="10035"/>
    <s v="East"/>
    <x v="580"/>
    <s v="Office Supplies"/>
    <s v="Labels"/>
    <x v="580"/>
    <x v="3533"/>
    <n v="3"/>
    <n v="0"/>
    <n v="42.131399999999999"/>
  </r>
  <r>
    <n v="4905"/>
    <s v="US-2014-161613"/>
    <x v="588"/>
    <d v="2014-12-03T00:00:00"/>
    <s v="Second Class"/>
    <x v="204"/>
    <x v="204"/>
    <s v="Corporate"/>
    <s v="United States"/>
    <s v="Houston"/>
    <s v="Texas"/>
    <n v="77070"/>
    <s v="Central"/>
    <x v="623"/>
    <s v="Furniture"/>
    <s v="Chairs"/>
    <x v="623"/>
    <x v="3534"/>
    <n v="3"/>
    <n v="0.3"/>
    <n v="-19.258800000000001"/>
  </r>
  <r>
    <n v="4906"/>
    <s v="US-2014-146353"/>
    <x v="1005"/>
    <d v="2014-10-16T00:00:00"/>
    <s v="Second Class"/>
    <x v="531"/>
    <x v="531"/>
    <s v="Corporate"/>
    <s v="United States"/>
    <s v="Concord"/>
    <s v="New Hampshire"/>
    <n v="3301"/>
    <s v="East"/>
    <x v="1547"/>
    <s v="Office Supplies"/>
    <s v="Binders"/>
    <x v="1535"/>
    <x v="988"/>
    <n v="4"/>
    <n v="0"/>
    <n v="11.0016"/>
  </r>
  <r>
    <n v="4907"/>
    <s v="US-2014-146353"/>
    <x v="1005"/>
    <d v="2014-10-16T00:00:00"/>
    <s v="Second Class"/>
    <x v="531"/>
    <x v="531"/>
    <s v="Corporate"/>
    <s v="United States"/>
    <s v="Concord"/>
    <s v="New Hampshire"/>
    <n v="3301"/>
    <s v="East"/>
    <x v="398"/>
    <s v="Office Supplies"/>
    <s v="Storage"/>
    <x v="399"/>
    <x v="3535"/>
    <n v="5"/>
    <n v="0"/>
    <n v="16.193999999999999"/>
  </r>
  <r>
    <n v="4908"/>
    <s v="CA-2014-133809"/>
    <x v="728"/>
    <d v="2014-11-23T00:00:00"/>
    <s v="Second Class"/>
    <x v="652"/>
    <x v="652"/>
    <s v="Consumer"/>
    <s v="United States"/>
    <s v="Fairfield"/>
    <s v="Ohio"/>
    <n v="45014"/>
    <s v="East"/>
    <x v="1181"/>
    <s v="Office Supplies"/>
    <s v="Binders"/>
    <x v="1167"/>
    <x v="921"/>
    <n v="8"/>
    <n v="0.7"/>
    <n v="-8.6592000000000002"/>
  </r>
  <r>
    <n v="4909"/>
    <s v="CA-2014-133809"/>
    <x v="728"/>
    <d v="2014-11-23T00:00:00"/>
    <s v="Second Class"/>
    <x v="652"/>
    <x v="652"/>
    <s v="Consumer"/>
    <s v="United States"/>
    <s v="Fairfield"/>
    <s v="Ohio"/>
    <n v="45014"/>
    <s v="East"/>
    <x v="1707"/>
    <s v="Technology"/>
    <s v="Phones"/>
    <x v="1696"/>
    <x v="3536"/>
    <n v="2"/>
    <n v="0.4"/>
    <n v="-2.0773999999999999"/>
  </r>
  <r>
    <n v="4910"/>
    <s v="CA-2017-127306"/>
    <x v="424"/>
    <d v="2017-01-18T00:00:00"/>
    <s v="Standard Class"/>
    <x v="3"/>
    <x v="3"/>
    <s v="Consumer"/>
    <s v="United States"/>
    <s v="Johnson City"/>
    <s v="Tennessee"/>
    <n v="37604"/>
    <s v="South"/>
    <x v="588"/>
    <s v="Office Supplies"/>
    <s v="Envelopes"/>
    <x v="588"/>
    <x v="823"/>
    <n v="3"/>
    <n v="0.2"/>
    <n v="6.6467999999999998"/>
  </r>
  <r>
    <n v="4911"/>
    <s v="CA-2017-127306"/>
    <x v="424"/>
    <d v="2017-01-18T00:00:00"/>
    <s v="Standard Class"/>
    <x v="3"/>
    <x v="3"/>
    <s v="Consumer"/>
    <s v="United States"/>
    <s v="Johnson City"/>
    <s v="Tennessee"/>
    <n v="37604"/>
    <s v="South"/>
    <x v="712"/>
    <s v="Office Supplies"/>
    <s v="Paper"/>
    <x v="711"/>
    <x v="1566"/>
    <n v="7"/>
    <n v="0.2"/>
    <n v="12.700799999999999"/>
  </r>
  <r>
    <n v="4912"/>
    <s v="CA-2017-127306"/>
    <x v="424"/>
    <d v="2017-01-18T00:00:00"/>
    <s v="Standard Class"/>
    <x v="3"/>
    <x v="3"/>
    <s v="Consumer"/>
    <s v="United States"/>
    <s v="Johnson City"/>
    <s v="Tennessee"/>
    <n v="37604"/>
    <s v="South"/>
    <x v="431"/>
    <s v="Technology"/>
    <s v="Phones"/>
    <x v="431"/>
    <x v="1752"/>
    <n v="2"/>
    <n v="0.2"/>
    <n v="6.9989999999999997"/>
  </r>
  <r>
    <n v="4913"/>
    <s v="CA-2017-127306"/>
    <x v="424"/>
    <d v="2017-01-18T00:00:00"/>
    <s v="Standard Class"/>
    <x v="3"/>
    <x v="3"/>
    <s v="Consumer"/>
    <s v="United States"/>
    <s v="Johnson City"/>
    <s v="Tennessee"/>
    <n v="37604"/>
    <s v="South"/>
    <x v="1406"/>
    <s v="Office Supplies"/>
    <s v="Binders"/>
    <x v="1393"/>
    <x v="3537"/>
    <n v="5"/>
    <n v="0.7"/>
    <n v="-4.577"/>
  </r>
  <r>
    <n v="4914"/>
    <s v="CA-2017-127306"/>
    <x v="424"/>
    <d v="2017-01-18T00:00:00"/>
    <s v="Standard Class"/>
    <x v="3"/>
    <x v="3"/>
    <s v="Consumer"/>
    <s v="United States"/>
    <s v="Johnson City"/>
    <s v="Tennessee"/>
    <n v="37604"/>
    <s v="South"/>
    <x v="807"/>
    <s v="Office Supplies"/>
    <s v="Binders"/>
    <x v="805"/>
    <x v="3538"/>
    <n v="2"/>
    <n v="0.7"/>
    <n v="-1.8391999999999999"/>
  </r>
  <r>
    <n v="4915"/>
    <s v="CA-2015-161830"/>
    <x v="496"/>
    <d v="2015-09-26T00:00:00"/>
    <s v="Second Class"/>
    <x v="250"/>
    <x v="250"/>
    <s v="Consumer"/>
    <s v="United States"/>
    <s v="Seattle"/>
    <s v="Washington"/>
    <n v="98105"/>
    <s v="West"/>
    <x v="30"/>
    <s v="Office Supplies"/>
    <s v="Art"/>
    <x v="30"/>
    <x v="3539"/>
    <n v="2"/>
    <n v="0"/>
    <n v="10.4284"/>
  </r>
  <r>
    <n v="4916"/>
    <s v="CA-2015-161830"/>
    <x v="496"/>
    <d v="2015-09-26T00:00:00"/>
    <s v="Second Class"/>
    <x v="250"/>
    <x v="250"/>
    <s v="Consumer"/>
    <s v="United States"/>
    <s v="Seattle"/>
    <s v="Washington"/>
    <n v="98105"/>
    <s v="West"/>
    <x v="799"/>
    <s v="Office Supplies"/>
    <s v="Binders"/>
    <x v="797"/>
    <x v="475"/>
    <n v="3"/>
    <n v="0.2"/>
    <n v="5.4200999999999997"/>
  </r>
  <r>
    <n v="4917"/>
    <s v="CA-2017-163125"/>
    <x v="449"/>
    <d v="2017-10-11T00:00:00"/>
    <s v="Second Class"/>
    <x v="93"/>
    <x v="93"/>
    <s v="Consumer"/>
    <s v="United States"/>
    <s v="League City"/>
    <s v="Texas"/>
    <n v="77573"/>
    <s v="Central"/>
    <x v="369"/>
    <s v="Office Supplies"/>
    <s v="Art"/>
    <x v="370"/>
    <x v="3540"/>
    <n v="7"/>
    <n v="0.2"/>
    <n v="5.8750999999999998"/>
  </r>
  <r>
    <n v="4918"/>
    <s v="CA-2017-163125"/>
    <x v="449"/>
    <d v="2017-10-11T00:00:00"/>
    <s v="Second Class"/>
    <x v="93"/>
    <x v="93"/>
    <s v="Consumer"/>
    <s v="United States"/>
    <s v="League City"/>
    <s v="Texas"/>
    <n v="77573"/>
    <s v="Central"/>
    <x v="1708"/>
    <s v="Furniture"/>
    <s v="Chairs"/>
    <x v="1697"/>
    <x v="277"/>
    <n v="3"/>
    <n v="0.3"/>
    <n v="-32.6646"/>
  </r>
  <r>
    <n v="4919"/>
    <s v="CA-2016-160304"/>
    <x v="1006"/>
    <d v="2016-01-07T00:00:00"/>
    <s v="Standard Class"/>
    <x v="606"/>
    <x v="606"/>
    <s v="Corporate"/>
    <s v="United States"/>
    <s v="Gaithersburg"/>
    <s v="Maryland"/>
    <n v="20877"/>
    <s v="East"/>
    <x v="266"/>
    <s v="Furniture"/>
    <s v="Bookcases"/>
    <x v="266"/>
    <x v="2093"/>
    <n v="3"/>
    <n v="0"/>
    <n v="38.266800000000003"/>
  </r>
  <r>
    <n v="4920"/>
    <s v="CA-2016-160304"/>
    <x v="1006"/>
    <d v="2016-01-07T00:00:00"/>
    <s v="Standard Class"/>
    <x v="606"/>
    <x v="606"/>
    <s v="Corporate"/>
    <s v="United States"/>
    <s v="Gaithersburg"/>
    <s v="Maryland"/>
    <n v="20877"/>
    <s v="East"/>
    <x v="1133"/>
    <s v="Technology"/>
    <s v="Phones"/>
    <x v="1121"/>
    <x v="3541"/>
    <n v="2"/>
    <n v="0"/>
    <n v="67.274199999999993"/>
  </r>
  <r>
    <n v="4921"/>
    <s v="CA-2017-101728"/>
    <x v="971"/>
    <d v="2017-08-23T00:00:00"/>
    <s v="Standard Class"/>
    <x v="623"/>
    <x v="623"/>
    <s v="Consumer"/>
    <s v="United States"/>
    <s v="Chicago"/>
    <s v="Illinois"/>
    <n v="60653"/>
    <s v="Central"/>
    <x v="1212"/>
    <s v="Office Supplies"/>
    <s v="Binders"/>
    <x v="1197"/>
    <x v="3327"/>
    <n v="2"/>
    <n v="0.8"/>
    <n v="-3.9032"/>
  </r>
  <r>
    <n v="4922"/>
    <s v="CA-2017-114055"/>
    <x v="53"/>
    <d v="2017-12-29T00:00:00"/>
    <s v="Second Class"/>
    <x v="414"/>
    <x v="414"/>
    <s v="Home Office"/>
    <s v="United States"/>
    <s v="Huntsville"/>
    <s v="Alabama"/>
    <n v="35810"/>
    <s v="South"/>
    <x v="1696"/>
    <s v="Office Supplies"/>
    <s v="Paper"/>
    <x v="1684"/>
    <x v="3542"/>
    <n v="2"/>
    <n v="0"/>
    <n v="46.118400000000001"/>
  </r>
  <r>
    <n v="4923"/>
    <s v="CA-2017-114055"/>
    <x v="53"/>
    <d v="2017-12-29T00:00:00"/>
    <s v="Second Class"/>
    <x v="414"/>
    <x v="414"/>
    <s v="Home Office"/>
    <s v="United States"/>
    <s v="Huntsville"/>
    <s v="Alabama"/>
    <n v="35810"/>
    <s v="South"/>
    <x v="804"/>
    <s v="Office Supplies"/>
    <s v="Fasteners"/>
    <x v="802"/>
    <x v="3543"/>
    <n v="2"/>
    <n v="0"/>
    <n v="1.1946000000000001"/>
  </r>
  <r>
    <n v="4924"/>
    <s v="CA-2017-114055"/>
    <x v="53"/>
    <d v="2017-12-29T00:00:00"/>
    <s v="Second Class"/>
    <x v="414"/>
    <x v="414"/>
    <s v="Home Office"/>
    <s v="United States"/>
    <s v="Huntsville"/>
    <s v="Alabama"/>
    <n v="35810"/>
    <s v="South"/>
    <x v="921"/>
    <s v="Office Supplies"/>
    <s v="Paper"/>
    <x v="913"/>
    <x v="2651"/>
    <n v="6"/>
    <n v="0"/>
    <n v="301.96800000000002"/>
  </r>
  <r>
    <n v="4925"/>
    <s v="CA-2017-114055"/>
    <x v="53"/>
    <d v="2017-12-29T00:00:00"/>
    <s v="Second Class"/>
    <x v="414"/>
    <x v="414"/>
    <s v="Home Office"/>
    <s v="United States"/>
    <s v="Huntsville"/>
    <s v="Alabama"/>
    <n v="35810"/>
    <s v="South"/>
    <x v="1409"/>
    <s v="Technology"/>
    <s v="Phones"/>
    <x v="1396"/>
    <x v="3377"/>
    <n v="2"/>
    <n v="0"/>
    <n v="23.524799999999999"/>
  </r>
  <r>
    <n v="4926"/>
    <s v="CA-2017-126438"/>
    <x v="18"/>
    <d v="2017-09-13T00:00:00"/>
    <s v="First Class"/>
    <x v="753"/>
    <x v="753"/>
    <s v="Corporate"/>
    <s v="United States"/>
    <s v="Lawrence"/>
    <s v="Massachusetts"/>
    <n v="1841"/>
    <s v="East"/>
    <x v="1453"/>
    <s v="Office Supplies"/>
    <s v="Art"/>
    <x v="1439"/>
    <x v="3544"/>
    <n v="2"/>
    <n v="0"/>
    <n v="3.72"/>
  </r>
  <r>
    <n v="4927"/>
    <s v="CA-2017-117653"/>
    <x v="15"/>
    <d v="2017-10-23T00:00:00"/>
    <s v="Standard Class"/>
    <x v="373"/>
    <x v="373"/>
    <s v="Consumer"/>
    <s v="United States"/>
    <s v="Chicago"/>
    <s v="Illinois"/>
    <n v="60623"/>
    <s v="Central"/>
    <x v="962"/>
    <s v="Furniture"/>
    <s v="Tables"/>
    <x v="955"/>
    <x v="3545"/>
    <n v="1"/>
    <n v="0.5"/>
    <n v="-67.543499999999995"/>
  </r>
  <r>
    <n v="4928"/>
    <s v="CA-2017-143245"/>
    <x v="96"/>
    <d v="2017-12-06T00:00:00"/>
    <s v="Standard Class"/>
    <x v="57"/>
    <x v="57"/>
    <s v="Home Office"/>
    <s v="United States"/>
    <s v="Fairfield"/>
    <s v="Connecticut"/>
    <n v="6824"/>
    <s v="East"/>
    <x v="1193"/>
    <s v="Office Supplies"/>
    <s v="Paper"/>
    <x v="1178"/>
    <x v="537"/>
    <n v="3"/>
    <n v="0"/>
    <n v="9.3312000000000008"/>
  </r>
  <r>
    <n v="4929"/>
    <s v="CA-2017-143245"/>
    <x v="96"/>
    <d v="2017-12-06T00:00:00"/>
    <s v="Standard Class"/>
    <x v="57"/>
    <x v="57"/>
    <s v="Home Office"/>
    <s v="United States"/>
    <s v="Fairfield"/>
    <s v="Connecticut"/>
    <n v="6824"/>
    <s v="East"/>
    <x v="1180"/>
    <s v="Furniture"/>
    <s v="Chairs"/>
    <x v="1166"/>
    <x v="3546"/>
    <n v="3"/>
    <n v="0"/>
    <n v="251.202"/>
  </r>
  <r>
    <n v="4930"/>
    <s v="US-2014-138828"/>
    <x v="814"/>
    <d v="2014-09-03T00:00:00"/>
    <s v="First Class"/>
    <x v="44"/>
    <x v="44"/>
    <s v="Consumer"/>
    <s v="United States"/>
    <s v="New York City"/>
    <s v="New York"/>
    <n v="10009"/>
    <s v="East"/>
    <x v="332"/>
    <s v="Office Supplies"/>
    <s v="Art"/>
    <x v="332"/>
    <x v="2444"/>
    <n v="5"/>
    <n v="0"/>
    <n v="16.170000000000002"/>
  </r>
  <r>
    <n v="4931"/>
    <s v="US-2014-138828"/>
    <x v="814"/>
    <d v="2014-09-03T00:00:00"/>
    <s v="First Class"/>
    <x v="44"/>
    <x v="44"/>
    <s v="Consumer"/>
    <s v="United States"/>
    <s v="New York City"/>
    <s v="New York"/>
    <n v="10009"/>
    <s v="East"/>
    <x v="811"/>
    <s v="Office Supplies"/>
    <s v="Paper"/>
    <x v="33"/>
    <x v="1801"/>
    <n v="3"/>
    <n v="0"/>
    <n v="7.0217999999999998"/>
  </r>
  <r>
    <n v="4932"/>
    <s v="CA-2017-143651"/>
    <x v="613"/>
    <d v="2017-03-30T00:00:00"/>
    <s v="Standard Class"/>
    <x v="524"/>
    <x v="524"/>
    <s v="Corporate"/>
    <s v="United States"/>
    <s v="Seattle"/>
    <s v="Washington"/>
    <n v="98103"/>
    <s v="West"/>
    <x v="1175"/>
    <s v="Office Supplies"/>
    <s v="Art"/>
    <x v="1161"/>
    <x v="789"/>
    <n v="2"/>
    <n v="0"/>
    <n v="6.93"/>
  </r>
  <r>
    <n v="4933"/>
    <s v="CA-2015-106978"/>
    <x v="694"/>
    <d v="2015-10-04T00:00:00"/>
    <s v="Standard Class"/>
    <x v="233"/>
    <x v="233"/>
    <s v="Consumer"/>
    <s v="United States"/>
    <s v="Aurora"/>
    <s v="Colorado"/>
    <n v="80013"/>
    <s v="West"/>
    <x v="1358"/>
    <s v="Office Supplies"/>
    <s v="Envelopes"/>
    <x v="1344"/>
    <x v="3547"/>
    <n v="1"/>
    <n v="0.2"/>
    <n v="4.2309000000000001"/>
  </r>
  <r>
    <n v="4934"/>
    <s v="CA-2015-106978"/>
    <x v="694"/>
    <d v="2015-10-04T00:00:00"/>
    <s v="Standard Class"/>
    <x v="233"/>
    <x v="233"/>
    <s v="Consumer"/>
    <s v="United States"/>
    <s v="Aurora"/>
    <s v="Colorado"/>
    <n v="80013"/>
    <s v="West"/>
    <x v="751"/>
    <s v="Office Supplies"/>
    <s v="Binders"/>
    <x v="749"/>
    <x v="879"/>
    <n v="2"/>
    <n v="0.7"/>
    <n v="-0.79200000000000004"/>
  </r>
  <r>
    <n v="4935"/>
    <s v="CA-2015-106978"/>
    <x v="694"/>
    <d v="2015-10-04T00:00:00"/>
    <s v="Standard Class"/>
    <x v="233"/>
    <x v="233"/>
    <s v="Consumer"/>
    <s v="United States"/>
    <s v="Aurora"/>
    <s v="Colorado"/>
    <n v="80013"/>
    <s v="West"/>
    <x v="1014"/>
    <s v="Office Supplies"/>
    <s v="Fasteners"/>
    <x v="128"/>
    <x v="3548"/>
    <n v="3"/>
    <n v="0.2"/>
    <n v="0.84599999999999997"/>
  </r>
  <r>
    <n v="4936"/>
    <s v="CA-2015-155124"/>
    <x v="1007"/>
    <d v="2015-03-21T00:00:00"/>
    <s v="Standard Class"/>
    <x v="754"/>
    <x v="754"/>
    <s v="Corporate"/>
    <s v="United States"/>
    <s v="Lehi"/>
    <s v="Utah"/>
    <n v="84043"/>
    <s v="West"/>
    <x v="1709"/>
    <s v="Technology"/>
    <s v="Phones"/>
    <x v="1698"/>
    <x v="3549"/>
    <n v="3"/>
    <n v="0.2"/>
    <n v="1.6776"/>
  </r>
  <r>
    <n v="4937"/>
    <s v="CA-2017-150931"/>
    <x v="1008"/>
    <d v="2017-01-13T00:00:00"/>
    <s v="Standard Class"/>
    <x v="503"/>
    <x v="503"/>
    <s v="Home Office"/>
    <s v="United States"/>
    <s v="Tuscaloosa"/>
    <s v="Alabama"/>
    <n v="35401"/>
    <s v="South"/>
    <x v="544"/>
    <s v="Office Supplies"/>
    <s v="Binders"/>
    <x v="544"/>
    <x v="3550"/>
    <n v="7"/>
    <n v="0"/>
    <n v="15.5204"/>
  </r>
  <r>
    <n v="4938"/>
    <s v="CA-2014-157147"/>
    <x v="286"/>
    <d v="2014-01-18T00:00:00"/>
    <s v="Standard Class"/>
    <x v="205"/>
    <x v="205"/>
    <s v="Consumer"/>
    <s v="United States"/>
    <s v="San Francisco"/>
    <s v="California"/>
    <n v="94109"/>
    <s v="West"/>
    <x v="1244"/>
    <s v="Office Supplies"/>
    <s v="Storage"/>
    <x v="1227"/>
    <x v="2184"/>
    <n v="5"/>
    <n v="0"/>
    <n v="238.65299999999999"/>
  </r>
  <r>
    <n v="4939"/>
    <s v="CA-2014-157147"/>
    <x v="286"/>
    <d v="2014-01-18T00:00:00"/>
    <s v="Standard Class"/>
    <x v="205"/>
    <x v="205"/>
    <s v="Consumer"/>
    <s v="United States"/>
    <s v="San Francisco"/>
    <s v="California"/>
    <n v="94109"/>
    <s v="West"/>
    <x v="1219"/>
    <s v="Furniture"/>
    <s v="Bookcases"/>
    <x v="1203"/>
    <x v="3551"/>
    <n v="3"/>
    <n v="0.15"/>
    <n v="3.9293999999999998"/>
  </r>
  <r>
    <n v="4940"/>
    <s v="CA-2014-157147"/>
    <x v="286"/>
    <d v="2014-01-18T00:00:00"/>
    <s v="Standard Class"/>
    <x v="205"/>
    <x v="205"/>
    <s v="Consumer"/>
    <s v="United States"/>
    <s v="San Francisco"/>
    <s v="California"/>
    <n v="94109"/>
    <s v="West"/>
    <x v="181"/>
    <s v="Office Supplies"/>
    <s v="Art"/>
    <x v="182"/>
    <x v="189"/>
    <n v="5"/>
    <n v="0"/>
    <n v="6.5670000000000002"/>
  </r>
  <r>
    <n v="4941"/>
    <s v="CA-2015-156482"/>
    <x v="525"/>
    <d v="2015-02-13T00:00:00"/>
    <s v="Standard Class"/>
    <x v="582"/>
    <x v="582"/>
    <s v="Consumer"/>
    <s v="United States"/>
    <s v="Wilmington"/>
    <s v="Delaware"/>
    <n v="19805"/>
    <s v="East"/>
    <x v="901"/>
    <s v="Furniture"/>
    <s v="Chairs"/>
    <x v="893"/>
    <x v="3552"/>
    <n v="9"/>
    <n v="0"/>
    <n v="266.4522"/>
  </r>
  <r>
    <n v="4942"/>
    <s v="CA-2015-156482"/>
    <x v="525"/>
    <d v="2015-02-13T00:00:00"/>
    <s v="Standard Class"/>
    <x v="582"/>
    <x v="582"/>
    <s v="Consumer"/>
    <s v="United States"/>
    <s v="Wilmington"/>
    <s v="Delaware"/>
    <n v="19805"/>
    <s v="East"/>
    <x v="1531"/>
    <s v="Furniture"/>
    <s v="Bookcases"/>
    <x v="1518"/>
    <x v="510"/>
    <n v="4"/>
    <n v="0"/>
    <n v="82.336799999999997"/>
  </r>
  <r>
    <n v="4943"/>
    <s v="CA-2015-156482"/>
    <x v="525"/>
    <d v="2015-02-13T00:00:00"/>
    <s v="Standard Class"/>
    <x v="582"/>
    <x v="582"/>
    <s v="Consumer"/>
    <s v="United States"/>
    <s v="Wilmington"/>
    <s v="Delaware"/>
    <n v="19805"/>
    <s v="East"/>
    <x v="888"/>
    <s v="Office Supplies"/>
    <s v="Art"/>
    <x v="881"/>
    <x v="1093"/>
    <n v="2"/>
    <n v="0"/>
    <n v="1.7607999999999999"/>
  </r>
  <r>
    <n v="4944"/>
    <s v="CA-2017-106782"/>
    <x v="202"/>
    <d v="2017-12-27T00:00:00"/>
    <s v="Standard Class"/>
    <x v="431"/>
    <x v="431"/>
    <s v="Consumer"/>
    <s v="United States"/>
    <s v="Lafayette"/>
    <s v="Indiana"/>
    <n v="47905"/>
    <s v="Central"/>
    <x v="458"/>
    <s v="Office Supplies"/>
    <s v="Storage"/>
    <x v="459"/>
    <x v="2545"/>
    <n v="1"/>
    <n v="0"/>
    <n v="18.766999999999999"/>
  </r>
  <r>
    <n v="4945"/>
    <s v="CA-2016-151372"/>
    <x v="64"/>
    <d v="2016-09-06T00:00:00"/>
    <s v="First Class"/>
    <x v="98"/>
    <x v="98"/>
    <s v="Consumer"/>
    <s v="United States"/>
    <s v="Redondo Beach"/>
    <s v="California"/>
    <n v="90278"/>
    <s v="West"/>
    <x v="1696"/>
    <s v="Office Supplies"/>
    <s v="Paper"/>
    <x v="1684"/>
    <x v="3542"/>
    <n v="2"/>
    <n v="0"/>
    <n v="46.118400000000001"/>
  </r>
  <r>
    <n v="4946"/>
    <s v="CA-2016-151372"/>
    <x v="64"/>
    <d v="2016-09-06T00:00:00"/>
    <s v="First Class"/>
    <x v="98"/>
    <x v="98"/>
    <s v="Consumer"/>
    <s v="United States"/>
    <s v="Redondo Beach"/>
    <s v="California"/>
    <n v="90278"/>
    <s v="West"/>
    <x v="347"/>
    <s v="Office Supplies"/>
    <s v="Binders"/>
    <x v="347"/>
    <x v="2582"/>
    <n v="2"/>
    <n v="0.2"/>
    <n v="3.9420000000000002"/>
  </r>
  <r>
    <n v="4947"/>
    <s v="CA-2016-151372"/>
    <x v="64"/>
    <d v="2016-09-06T00:00:00"/>
    <s v="First Class"/>
    <x v="98"/>
    <x v="98"/>
    <s v="Consumer"/>
    <s v="United States"/>
    <s v="Redondo Beach"/>
    <s v="California"/>
    <n v="90278"/>
    <s v="West"/>
    <x v="52"/>
    <s v="Office Supplies"/>
    <s v="Fasteners"/>
    <x v="52"/>
    <x v="1001"/>
    <n v="2"/>
    <n v="0"/>
    <n v="1.7876000000000001"/>
  </r>
  <r>
    <n v="4948"/>
    <s v="CA-2014-102085"/>
    <x v="777"/>
    <d v="2014-10-09T00:00:00"/>
    <s v="Standard Class"/>
    <x v="557"/>
    <x v="557"/>
    <s v="Consumer"/>
    <s v="United States"/>
    <s v="Seattle"/>
    <s v="Washington"/>
    <n v="98115"/>
    <s v="West"/>
    <x v="148"/>
    <s v="Office Supplies"/>
    <s v="Labels"/>
    <x v="149"/>
    <x v="3119"/>
    <n v="4"/>
    <n v="0"/>
    <n v="13.742800000000001"/>
  </r>
  <r>
    <n v="4949"/>
    <s v="CA-2017-107125"/>
    <x v="344"/>
    <d v="2017-12-02T00:00:00"/>
    <s v="Standard Class"/>
    <x v="217"/>
    <x v="217"/>
    <s v="Consumer"/>
    <s v="United States"/>
    <s v="Los Angeles"/>
    <s v="California"/>
    <n v="90045"/>
    <s v="West"/>
    <x v="542"/>
    <s v="Office Supplies"/>
    <s v="Binders"/>
    <x v="542"/>
    <x v="3553"/>
    <n v="7"/>
    <n v="0.2"/>
    <n v="41.120800000000003"/>
  </r>
  <r>
    <n v="4950"/>
    <s v="CA-2017-107125"/>
    <x v="344"/>
    <d v="2017-12-02T00:00:00"/>
    <s v="Standard Class"/>
    <x v="217"/>
    <x v="217"/>
    <s v="Consumer"/>
    <s v="United States"/>
    <s v="Los Angeles"/>
    <s v="California"/>
    <n v="90045"/>
    <s v="West"/>
    <x v="545"/>
    <s v="Furniture"/>
    <s v="Furnishings"/>
    <x v="545"/>
    <x v="605"/>
    <n v="3"/>
    <n v="0"/>
    <n v="6.0288000000000004"/>
  </r>
  <r>
    <n v="4951"/>
    <s v="CA-2016-125815"/>
    <x v="99"/>
    <d v="2016-11-01T00:00:00"/>
    <s v="Second Class"/>
    <x v="658"/>
    <x v="658"/>
    <s v="Consumer"/>
    <s v="United States"/>
    <s v="New York City"/>
    <s v="New York"/>
    <n v="10009"/>
    <s v="East"/>
    <x v="154"/>
    <s v="Office Supplies"/>
    <s v="Art"/>
    <x v="155"/>
    <x v="2122"/>
    <n v="3"/>
    <n v="0"/>
    <n v="5.2164000000000001"/>
  </r>
  <r>
    <n v="4952"/>
    <s v="CA-2015-144190"/>
    <x v="988"/>
    <d v="2015-06-13T00:00:00"/>
    <s v="Standard Class"/>
    <x v="720"/>
    <x v="720"/>
    <s v="Consumer"/>
    <s v="United States"/>
    <s v="Royal Oak"/>
    <s v="Michigan"/>
    <n v="48073"/>
    <s v="Central"/>
    <x v="88"/>
    <s v="Office Supplies"/>
    <s v="Paper"/>
    <x v="88"/>
    <x v="91"/>
    <n v="2"/>
    <n v="0"/>
    <n v="6.2207999999999997"/>
  </r>
  <r>
    <n v="4953"/>
    <s v="CA-2017-117926"/>
    <x v="166"/>
    <d v="2017-12-12T00:00:00"/>
    <s v="Second Class"/>
    <x v="127"/>
    <x v="127"/>
    <s v="Corporate"/>
    <s v="United States"/>
    <s v="San Francisco"/>
    <s v="California"/>
    <n v="94109"/>
    <s v="West"/>
    <x v="1710"/>
    <s v="Office Supplies"/>
    <s v="Appliances"/>
    <x v="1699"/>
    <x v="3554"/>
    <n v="1"/>
    <n v="0"/>
    <n v="20.844000000000001"/>
  </r>
  <r>
    <n v="4954"/>
    <s v="CA-2015-153906"/>
    <x v="199"/>
    <d v="2015-03-20T00:00:00"/>
    <s v="Standard Class"/>
    <x v="99"/>
    <x v="99"/>
    <s v="Corporate"/>
    <s v="United States"/>
    <s v="New York City"/>
    <s v="New York"/>
    <n v="10009"/>
    <s v="East"/>
    <x v="1300"/>
    <s v="Technology"/>
    <s v="Phones"/>
    <x v="1285"/>
    <x v="3555"/>
    <n v="2"/>
    <n v="0"/>
    <n v="2.577"/>
  </r>
  <r>
    <n v="4955"/>
    <s v="CA-2014-160262"/>
    <x v="3"/>
    <d v="2014-06-13T00:00:00"/>
    <s v="Second Class"/>
    <x v="131"/>
    <x v="131"/>
    <s v="Corporate"/>
    <s v="United States"/>
    <s v="North Las Vegas"/>
    <s v="Nevada"/>
    <n v="89031"/>
    <s v="West"/>
    <x v="679"/>
    <s v="Office Supplies"/>
    <s v="Art"/>
    <x v="679"/>
    <x v="3556"/>
    <n v="7"/>
    <n v="0"/>
    <n v="4.6955999999999998"/>
  </r>
  <r>
    <n v="4956"/>
    <s v="CA-2014-160262"/>
    <x v="3"/>
    <d v="2014-06-13T00:00:00"/>
    <s v="Second Class"/>
    <x v="131"/>
    <x v="131"/>
    <s v="Corporate"/>
    <s v="United States"/>
    <s v="North Las Vegas"/>
    <s v="Nevada"/>
    <n v="89031"/>
    <s v="West"/>
    <x v="954"/>
    <s v="Office Supplies"/>
    <s v="Paper"/>
    <x v="947"/>
    <x v="1204"/>
    <n v="3"/>
    <n v="0"/>
    <n v="36.404400000000003"/>
  </r>
  <r>
    <n v="4957"/>
    <s v="CA-2014-160262"/>
    <x v="3"/>
    <d v="2014-06-13T00:00:00"/>
    <s v="Second Class"/>
    <x v="131"/>
    <x v="131"/>
    <s v="Corporate"/>
    <s v="United States"/>
    <s v="North Las Vegas"/>
    <s v="Nevada"/>
    <n v="89031"/>
    <s v="West"/>
    <x v="1456"/>
    <s v="Furniture"/>
    <s v="Furnishings"/>
    <x v="1442"/>
    <x v="3557"/>
    <n v="2"/>
    <n v="0"/>
    <n v="14.212"/>
  </r>
  <r>
    <n v="4958"/>
    <s v="CA-2015-127607"/>
    <x v="305"/>
    <d v="2015-03-26T00:00:00"/>
    <s v="Standard Class"/>
    <x v="300"/>
    <x v="300"/>
    <s v="Consumer"/>
    <s v="United States"/>
    <s v="Carrollton"/>
    <s v="Texas"/>
    <n v="75007"/>
    <s v="Central"/>
    <x v="1375"/>
    <s v="Office Supplies"/>
    <s v="Binders"/>
    <x v="1360"/>
    <x v="3558"/>
    <n v="2"/>
    <n v="0.8"/>
    <n v="-4.3959999999999999"/>
  </r>
  <r>
    <n v="4959"/>
    <s v="CA-2015-127607"/>
    <x v="305"/>
    <d v="2015-03-26T00:00:00"/>
    <s v="Standard Class"/>
    <x v="300"/>
    <x v="300"/>
    <s v="Consumer"/>
    <s v="United States"/>
    <s v="Carrollton"/>
    <s v="Texas"/>
    <n v="75007"/>
    <s v="Central"/>
    <x v="1711"/>
    <s v="Office Supplies"/>
    <s v="Fasteners"/>
    <x v="128"/>
    <x v="3559"/>
    <n v="9"/>
    <n v="0.2"/>
    <n v="6.1307999999999998"/>
  </r>
  <r>
    <n v="4960"/>
    <s v="CA-2016-166226"/>
    <x v="741"/>
    <d v="2016-11-22T00:00:00"/>
    <s v="Standard Class"/>
    <x v="426"/>
    <x v="426"/>
    <s v="Home Office"/>
    <s v="United States"/>
    <s v="Los Angeles"/>
    <s v="California"/>
    <n v="90008"/>
    <s v="West"/>
    <x v="1081"/>
    <s v="Technology"/>
    <s v="Phones"/>
    <x v="1071"/>
    <x v="3560"/>
    <n v="1"/>
    <n v="0.2"/>
    <n v="6.1192000000000002"/>
  </r>
  <r>
    <n v="4961"/>
    <s v="CA-2016-166226"/>
    <x v="741"/>
    <d v="2016-11-22T00:00:00"/>
    <s v="Standard Class"/>
    <x v="426"/>
    <x v="426"/>
    <s v="Home Office"/>
    <s v="United States"/>
    <s v="Los Angeles"/>
    <s v="California"/>
    <n v="90008"/>
    <s v="West"/>
    <x v="1527"/>
    <s v="Office Supplies"/>
    <s v="Appliances"/>
    <x v="1514"/>
    <x v="3561"/>
    <n v="1"/>
    <n v="0"/>
    <n v="18.316800000000001"/>
  </r>
  <r>
    <n v="4962"/>
    <s v="CA-2014-156587"/>
    <x v="1009"/>
    <d v="2014-03-08T00:00:00"/>
    <s v="First Class"/>
    <x v="755"/>
    <x v="755"/>
    <s v="Consumer"/>
    <s v="United States"/>
    <s v="Seattle"/>
    <s v="Washington"/>
    <n v="98103"/>
    <s v="West"/>
    <x v="212"/>
    <s v="Furniture"/>
    <s v="Chairs"/>
    <x v="213"/>
    <x v="3562"/>
    <n v="1"/>
    <n v="0.2"/>
    <n v="5.4801000000000002"/>
  </r>
  <r>
    <n v="4963"/>
    <s v="CA-2014-156587"/>
    <x v="1009"/>
    <d v="2014-03-08T00:00:00"/>
    <s v="First Class"/>
    <x v="755"/>
    <x v="755"/>
    <s v="Consumer"/>
    <s v="United States"/>
    <s v="Seattle"/>
    <s v="Washington"/>
    <n v="98103"/>
    <s v="West"/>
    <x v="250"/>
    <s v="Office Supplies"/>
    <s v="Art"/>
    <x v="251"/>
    <x v="1444"/>
    <n v="3"/>
    <n v="0"/>
    <n v="4.6643999999999997"/>
  </r>
  <r>
    <n v="4964"/>
    <s v="CA-2014-156587"/>
    <x v="1009"/>
    <d v="2014-03-08T00:00:00"/>
    <s v="First Class"/>
    <x v="755"/>
    <x v="755"/>
    <s v="Consumer"/>
    <s v="United States"/>
    <s v="Seattle"/>
    <s v="Washington"/>
    <n v="98103"/>
    <s v="West"/>
    <x v="871"/>
    <s v="Office Supplies"/>
    <s v="Storage"/>
    <x v="865"/>
    <x v="420"/>
    <n v="3"/>
    <n v="0"/>
    <n v="4.8587999999999996"/>
  </r>
  <r>
    <n v="4965"/>
    <s v="CA-2016-141180"/>
    <x v="666"/>
    <d v="2016-05-19T00:00:00"/>
    <s v="Second Class"/>
    <x v="24"/>
    <x v="24"/>
    <s v="Consumer"/>
    <s v="United States"/>
    <s v="Fort Lauderdale"/>
    <s v="Florida"/>
    <n v="33311"/>
    <s v="South"/>
    <x v="625"/>
    <s v="Office Supplies"/>
    <s v="Binders"/>
    <x v="625"/>
    <x v="3563"/>
    <n v="4"/>
    <n v="0.7"/>
    <n v="-5.1760000000000002"/>
  </r>
  <r>
    <n v="4966"/>
    <s v="CA-2015-109708"/>
    <x v="442"/>
    <d v="2015-05-28T00:00:00"/>
    <s v="Second Class"/>
    <x v="388"/>
    <x v="388"/>
    <s v="Corporate"/>
    <s v="United States"/>
    <s v="Columbia"/>
    <s v="Tennessee"/>
    <n v="38401"/>
    <s v="South"/>
    <x v="1285"/>
    <s v="Technology"/>
    <s v="Phones"/>
    <x v="1271"/>
    <x v="3564"/>
    <n v="4"/>
    <n v="0.2"/>
    <n v="58.38"/>
  </r>
  <r>
    <n v="4967"/>
    <s v="CA-2015-122406"/>
    <x v="991"/>
    <d v="2015-08-05T00:00:00"/>
    <s v="Second Class"/>
    <x v="534"/>
    <x v="534"/>
    <s v="Home Office"/>
    <s v="United States"/>
    <s v="Providence"/>
    <s v="Rhode Island"/>
    <n v="2908"/>
    <s v="East"/>
    <x v="1300"/>
    <s v="Technology"/>
    <s v="Phones"/>
    <x v="1285"/>
    <x v="3565"/>
    <n v="3"/>
    <n v="0"/>
    <n v="3.8654999999999999"/>
  </r>
  <r>
    <n v="4968"/>
    <s v="CA-2015-122406"/>
    <x v="991"/>
    <d v="2015-08-05T00:00:00"/>
    <s v="Second Class"/>
    <x v="534"/>
    <x v="534"/>
    <s v="Home Office"/>
    <s v="United States"/>
    <s v="Providence"/>
    <s v="Rhode Island"/>
    <n v="2908"/>
    <s v="East"/>
    <x v="794"/>
    <s v="Office Supplies"/>
    <s v="Paper"/>
    <x v="792"/>
    <x v="3566"/>
    <n v="2"/>
    <n v="0"/>
    <n v="4.1159999999999997"/>
  </r>
  <r>
    <n v="4969"/>
    <s v="CA-2015-122406"/>
    <x v="991"/>
    <d v="2015-08-05T00:00:00"/>
    <s v="Second Class"/>
    <x v="534"/>
    <x v="534"/>
    <s v="Home Office"/>
    <s v="United States"/>
    <s v="Providence"/>
    <s v="Rhode Island"/>
    <n v="2908"/>
    <s v="East"/>
    <x v="409"/>
    <s v="Technology"/>
    <s v="Accessories"/>
    <x v="409"/>
    <x v="1636"/>
    <n v="2"/>
    <n v="0"/>
    <n v="83.991600000000005"/>
  </r>
  <r>
    <n v="4970"/>
    <s v="CA-2015-122406"/>
    <x v="991"/>
    <d v="2015-08-05T00:00:00"/>
    <s v="Second Class"/>
    <x v="534"/>
    <x v="534"/>
    <s v="Home Office"/>
    <s v="United States"/>
    <s v="Providence"/>
    <s v="Rhode Island"/>
    <n v="2908"/>
    <s v="East"/>
    <x v="913"/>
    <s v="Furniture"/>
    <s v="Chairs"/>
    <x v="905"/>
    <x v="3567"/>
    <n v="1"/>
    <n v="0"/>
    <n v="15.5372"/>
  </r>
  <r>
    <n v="4971"/>
    <s v="US-2016-153815"/>
    <x v="61"/>
    <d v="2016-11-09T00:00:00"/>
    <s v="First Class"/>
    <x v="126"/>
    <x v="126"/>
    <s v="Corporate"/>
    <s v="United States"/>
    <s v="Jacksonville"/>
    <s v="Florida"/>
    <n v="32216"/>
    <s v="South"/>
    <x v="70"/>
    <s v="Furniture"/>
    <s v="Chairs"/>
    <x v="70"/>
    <x v="3568"/>
    <n v="2"/>
    <n v="0.2"/>
    <n v="-28.597799999999999"/>
  </r>
  <r>
    <n v="4972"/>
    <s v="US-2016-153815"/>
    <x v="61"/>
    <d v="2016-11-09T00:00:00"/>
    <s v="First Class"/>
    <x v="126"/>
    <x v="126"/>
    <s v="Corporate"/>
    <s v="United States"/>
    <s v="Jacksonville"/>
    <s v="Florida"/>
    <n v="32216"/>
    <s v="South"/>
    <x v="1437"/>
    <s v="Office Supplies"/>
    <s v="Paper"/>
    <x v="1425"/>
    <x v="3569"/>
    <n v="2"/>
    <n v="0.2"/>
    <n v="12.639200000000001"/>
  </r>
  <r>
    <n v="4973"/>
    <s v="US-2016-153815"/>
    <x v="61"/>
    <d v="2016-11-09T00:00:00"/>
    <s v="First Class"/>
    <x v="126"/>
    <x v="126"/>
    <s v="Corporate"/>
    <s v="United States"/>
    <s v="Jacksonville"/>
    <s v="Florida"/>
    <n v="32216"/>
    <s v="South"/>
    <x v="642"/>
    <s v="Furniture"/>
    <s v="Furnishings"/>
    <x v="642"/>
    <x v="3570"/>
    <n v="2"/>
    <n v="0.2"/>
    <n v="5.7797999999999998"/>
  </r>
  <r>
    <n v="4974"/>
    <s v="US-2016-153815"/>
    <x v="61"/>
    <d v="2016-11-09T00:00:00"/>
    <s v="First Class"/>
    <x v="126"/>
    <x v="126"/>
    <s v="Corporate"/>
    <s v="United States"/>
    <s v="Jacksonville"/>
    <s v="Florida"/>
    <n v="32216"/>
    <s v="South"/>
    <x v="417"/>
    <s v="Office Supplies"/>
    <s v="Paper"/>
    <x v="417"/>
    <x v="1638"/>
    <n v="2"/>
    <n v="0.2"/>
    <n v="31.0688"/>
  </r>
  <r>
    <n v="4975"/>
    <s v="CA-2016-164896"/>
    <x v="77"/>
    <d v="2016-11-12T00:00:00"/>
    <s v="Standard Class"/>
    <x v="390"/>
    <x v="390"/>
    <s v="Home Office"/>
    <s v="United States"/>
    <s v="Oceanside"/>
    <s v="California"/>
    <n v="92054"/>
    <s v="West"/>
    <x v="1408"/>
    <s v="Office Supplies"/>
    <s v="Paper"/>
    <x v="1395"/>
    <x v="3571"/>
    <n v="2"/>
    <n v="0"/>
    <n v="6.3209999999999997"/>
  </r>
  <r>
    <n v="4976"/>
    <s v="CA-2015-142202"/>
    <x v="227"/>
    <d v="2015-09-23T00:00:00"/>
    <s v="Second Class"/>
    <x v="335"/>
    <x v="335"/>
    <s v="Corporate"/>
    <s v="United States"/>
    <s v="Jacksonville"/>
    <s v="Florida"/>
    <n v="32216"/>
    <s v="South"/>
    <x v="769"/>
    <s v="Technology"/>
    <s v="Accessories"/>
    <x v="768"/>
    <x v="3572"/>
    <n v="9"/>
    <n v="0.2"/>
    <n v="152.38800000000001"/>
  </r>
  <r>
    <n v="4977"/>
    <s v="CA-2015-165050"/>
    <x v="214"/>
    <d v="2015-12-09T00:00:00"/>
    <s v="First Class"/>
    <x v="117"/>
    <x v="117"/>
    <s v="Consumer"/>
    <s v="United States"/>
    <s v="New York City"/>
    <s v="New York"/>
    <n v="10024"/>
    <s v="East"/>
    <x v="880"/>
    <s v="Office Supplies"/>
    <s v="Binders"/>
    <x v="874"/>
    <x v="788"/>
    <n v="5"/>
    <n v="0.2"/>
    <n v="7.2089999999999996"/>
  </r>
  <r>
    <n v="4978"/>
    <s v="CA-2015-165050"/>
    <x v="214"/>
    <d v="2015-12-09T00:00:00"/>
    <s v="First Class"/>
    <x v="117"/>
    <x v="117"/>
    <s v="Consumer"/>
    <s v="United States"/>
    <s v="New York City"/>
    <s v="New York"/>
    <n v="10024"/>
    <s v="East"/>
    <x v="807"/>
    <s v="Office Supplies"/>
    <s v="Binders"/>
    <x v="805"/>
    <x v="1299"/>
    <n v="2"/>
    <n v="0.2"/>
    <n v="2.3408000000000002"/>
  </r>
  <r>
    <n v="4979"/>
    <s v="CA-2015-165050"/>
    <x v="214"/>
    <d v="2015-12-09T00:00:00"/>
    <s v="First Class"/>
    <x v="117"/>
    <x v="117"/>
    <s v="Consumer"/>
    <s v="United States"/>
    <s v="New York City"/>
    <s v="New York"/>
    <n v="10024"/>
    <s v="East"/>
    <x v="957"/>
    <s v="Technology"/>
    <s v="Phones"/>
    <x v="950"/>
    <x v="3573"/>
    <n v="6"/>
    <n v="0"/>
    <n v="224.4426"/>
  </r>
  <r>
    <n v="4980"/>
    <s v="US-2016-131114"/>
    <x v="10"/>
    <d v="2016-12-13T00:00:00"/>
    <s v="Second Class"/>
    <x v="338"/>
    <x v="338"/>
    <s v="Corporate"/>
    <s v="United States"/>
    <s v="Chicago"/>
    <s v="Illinois"/>
    <n v="60610"/>
    <s v="Central"/>
    <x v="1257"/>
    <s v="Office Supplies"/>
    <s v="Supplies"/>
    <x v="1241"/>
    <x v="3574"/>
    <n v="3"/>
    <n v="0.2"/>
    <n v="1.5426"/>
  </r>
  <r>
    <n v="4981"/>
    <s v="US-2016-131114"/>
    <x v="10"/>
    <d v="2016-12-13T00:00:00"/>
    <s v="Second Class"/>
    <x v="338"/>
    <x v="338"/>
    <s v="Corporate"/>
    <s v="United States"/>
    <s v="Chicago"/>
    <s v="Illinois"/>
    <n v="60610"/>
    <s v="Central"/>
    <x v="930"/>
    <s v="Office Supplies"/>
    <s v="Appliances"/>
    <x v="923"/>
    <x v="3575"/>
    <n v="2"/>
    <n v="0.8"/>
    <n v="-11.761200000000001"/>
  </r>
  <r>
    <n v="4982"/>
    <s v="US-2016-131114"/>
    <x v="10"/>
    <d v="2016-12-13T00:00:00"/>
    <s v="Second Class"/>
    <x v="338"/>
    <x v="338"/>
    <s v="Corporate"/>
    <s v="United States"/>
    <s v="Chicago"/>
    <s v="Illinois"/>
    <n v="60610"/>
    <s v="Central"/>
    <x v="1628"/>
    <s v="Technology"/>
    <s v="Accessories"/>
    <x v="1618"/>
    <x v="2160"/>
    <n v="4"/>
    <n v="0.2"/>
    <n v="-1.4279999999999999"/>
  </r>
  <r>
    <n v="4983"/>
    <s v="CA-2014-160066"/>
    <x v="912"/>
    <d v="2014-11-22T00:00:00"/>
    <s v="Standard Class"/>
    <x v="340"/>
    <x v="340"/>
    <s v="Corporate"/>
    <s v="United States"/>
    <s v="Huntington Beach"/>
    <s v="California"/>
    <n v="92646"/>
    <s v="West"/>
    <x v="709"/>
    <s v="Office Supplies"/>
    <s v="Labels"/>
    <x v="708"/>
    <x v="3576"/>
    <n v="2"/>
    <n v="0"/>
    <n v="2.4011999999999998"/>
  </r>
  <r>
    <n v="4984"/>
    <s v="CA-2016-109925"/>
    <x v="61"/>
    <d v="2016-11-10T00:00:00"/>
    <s v="Second Class"/>
    <x v="5"/>
    <x v="5"/>
    <s v="Consumer"/>
    <s v="United States"/>
    <s v="San Diego"/>
    <s v="California"/>
    <n v="92105"/>
    <s v="West"/>
    <x v="86"/>
    <s v="Office Supplies"/>
    <s v="Storage"/>
    <x v="86"/>
    <x v="3577"/>
    <n v="3"/>
    <n v="0"/>
    <n v="22.9068"/>
  </r>
  <r>
    <n v="4985"/>
    <s v="CA-2015-160696"/>
    <x v="684"/>
    <d v="2015-09-10T00:00:00"/>
    <s v="Standard Class"/>
    <x v="316"/>
    <x v="316"/>
    <s v="Corporate"/>
    <s v="United States"/>
    <s v="Nashville"/>
    <s v="Tennessee"/>
    <n v="37211"/>
    <s v="South"/>
    <x v="804"/>
    <s v="Office Supplies"/>
    <s v="Fasteners"/>
    <x v="802"/>
    <x v="3578"/>
    <n v="5"/>
    <n v="0.2"/>
    <n v="1.1765000000000001"/>
  </r>
  <r>
    <n v="4986"/>
    <s v="CA-2014-125171"/>
    <x v="1010"/>
    <d v="2014-09-03T00:00:00"/>
    <s v="Same Day"/>
    <x v="369"/>
    <x v="369"/>
    <s v="Consumer"/>
    <s v="United States"/>
    <s v="New York City"/>
    <s v="New York"/>
    <n v="10009"/>
    <s v="East"/>
    <x v="782"/>
    <s v="Office Supplies"/>
    <s v="Labels"/>
    <x v="781"/>
    <x v="928"/>
    <n v="5"/>
    <n v="0"/>
    <n v="7.056"/>
  </r>
  <r>
    <n v="4987"/>
    <s v="CA-2016-149279"/>
    <x v="423"/>
    <d v="2016-04-28T00:00:00"/>
    <s v="Standard Class"/>
    <x v="642"/>
    <x v="642"/>
    <s v="Home Office"/>
    <s v="United States"/>
    <s v="Colorado Springs"/>
    <s v="Colorado"/>
    <n v="80906"/>
    <s v="West"/>
    <x v="490"/>
    <s v="Office Supplies"/>
    <s v="Paper"/>
    <x v="490"/>
    <x v="12"/>
    <n v="3"/>
    <n v="0.2"/>
    <n v="5.4432"/>
  </r>
  <r>
    <n v="4988"/>
    <s v="CA-2016-149279"/>
    <x v="423"/>
    <d v="2016-04-28T00:00:00"/>
    <s v="Standard Class"/>
    <x v="642"/>
    <x v="642"/>
    <s v="Home Office"/>
    <s v="United States"/>
    <s v="Colorado Springs"/>
    <s v="Colorado"/>
    <n v="80906"/>
    <s v="West"/>
    <x v="157"/>
    <s v="Furniture"/>
    <s v="Chairs"/>
    <x v="158"/>
    <x v="3579"/>
    <n v="6"/>
    <n v="0.2"/>
    <n v="149.148"/>
  </r>
  <r>
    <n v="4989"/>
    <s v="CA-2016-149279"/>
    <x v="423"/>
    <d v="2016-04-28T00:00:00"/>
    <s v="Standard Class"/>
    <x v="642"/>
    <x v="642"/>
    <s v="Home Office"/>
    <s v="United States"/>
    <s v="Colorado Springs"/>
    <s v="Colorado"/>
    <n v="80906"/>
    <s v="West"/>
    <x v="1499"/>
    <s v="Office Supplies"/>
    <s v="Binders"/>
    <x v="1487"/>
    <x v="3580"/>
    <n v="2"/>
    <n v="0.7"/>
    <n v="-2.1756000000000002"/>
  </r>
  <r>
    <n v="4990"/>
    <s v="CA-2017-107321"/>
    <x v="515"/>
    <d v="2017-09-04T00:00:00"/>
    <s v="Standard Class"/>
    <x v="585"/>
    <x v="585"/>
    <s v="Home Office"/>
    <s v="United States"/>
    <s v="San Francisco"/>
    <s v="California"/>
    <n v="94110"/>
    <s v="West"/>
    <x v="757"/>
    <s v="Office Supplies"/>
    <s v="Binders"/>
    <x v="755"/>
    <x v="405"/>
    <n v="3"/>
    <n v="0.2"/>
    <n v="2.1684000000000001"/>
  </r>
  <r>
    <n v="4991"/>
    <s v="CA-2017-107321"/>
    <x v="515"/>
    <d v="2017-09-04T00:00:00"/>
    <s v="Standard Class"/>
    <x v="585"/>
    <x v="585"/>
    <s v="Home Office"/>
    <s v="United States"/>
    <s v="San Francisco"/>
    <s v="California"/>
    <n v="94110"/>
    <s v="West"/>
    <x v="883"/>
    <s v="Technology"/>
    <s v="Phones"/>
    <x v="1480"/>
    <x v="3581"/>
    <n v="4"/>
    <n v="0.2"/>
    <n v="77.558400000000006"/>
  </r>
  <r>
    <n v="4992"/>
    <s v="US-2017-122714"/>
    <x v="226"/>
    <d v="2017-12-13T00:00:00"/>
    <s v="Standard Class"/>
    <x v="428"/>
    <x v="428"/>
    <s v="Corporate"/>
    <s v="United States"/>
    <s v="Chicago"/>
    <s v="Illinois"/>
    <n v="60653"/>
    <s v="Central"/>
    <x v="1625"/>
    <s v="Office Supplies"/>
    <s v="Binders"/>
    <x v="1615"/>
    <x v="3582"/>
    <n v="5"/>
    <n v="0.8"/>
    <n v="-2929.4845"/>
  </r>
  <r>
    <n v="4993"/>
    <s v="CA-2015-153038"/>
    <x v="217"/>
    <d v="2015-12-25T00:00:00"/>
    <s v="Standard Class"/>
    <x v="516"/>
    <x v="516"/>
    <s v="Corporate"/>
    <s v="United States"/>
    <s v="Memphis"/>
    <s v="Tennessee"/>
    <n v="38109"/>
    <s v="South"/>
    <x v="755"/>
    <s v="Office Supplies"/>
    <s v="Envelopes"/>
    <x v="753"/>
    <x v="3583"/>
    <n v="8"/>
    <n v="0.2"/>
    <n v="18.878399999999999"/>
  </r>
  <r>
    <n v="4994"/>
    <s v="CA-2015-153038"/>
    <x v="217"/>
    <d v="2015-12-25T00:00:00"/>
    <s v="Standard Class"/>
    <x v="516"/>
    <x v="516"/>
    <s v="Corporate"/>
    <s v="United States"/>
    <s v="Memphis"/>
    <s v="Tennessee"/>
    <n v="38109"/>
    <s v="South"/>
    <x v="1240"/>
    <s v="Office Supplies"/>
    <s v="Labels"/>
    <x v="1223"/>
    <x v="3584"/>
    <n v="8"/>
    <n v="0.2"/>
    <n v="5.9904000000000002"/>
  </r>
  <r>
    <n v="4995"/>
    <s v="CA-2015-153038"/>
    <x v="217"/>
    <d v="2015-12-25T00:00:00"/>
    <s v="Standard Class"/>
    <x v="516"/>
    <x v="516"/>
    <s v="Corporate"/>
    <s v="United States"/>
    <s v="Memphis"/>
    <s v="Tennessee"/>
    <n v="38109"/>
    <s v="South"/>
    <x v="534"/>
    <s v="Furniture"/>
    <s v="Furnishings"/>
    <x v="534"/>
    <x v="2308"/>
    <n v="5"/>
    <n v="0.2"/>
    <n v="3.556"/>
  </r>
  <r>
    <n v="4996"/>
    <s v="CA-2014-132227"/>
    <x v="130"/>
    <d v="2014-11-10T00:00:00"/>
    <s v="Standard Class"/>
    <x v="449"/>
    <x v="449"/>
    <s v="Home Office"/>
    <s v="United States"/>
    <s v="New York City"/>
    <s v="New York"/>
    <n v="10011"/>
    <s v="East"/>
    <x v="1526"/>
    <s v="Office Supplies"/>
    <s v="Binders"/>
    <x v="1513"/>
    <x v="3585"/>
    <n v="4"/>
    <n v="0.2"/>
    <n v="18.873200000000001"/>
  </r>
  <r>
    <n v="4997"/>
    <s v="CA-2017-155824"/>
    <x v="434"/>
    <d v="2017-03-15T00:00:00"/>
    <s v="Standard Class"/>
    <x v="754"/>
    <x v="754"/>
    <s v="Corporate"/>
    <s v="United States"/>
    <s v="Raleigh"/>
    <s v="North Carolina"/>
    <n v="27604"/>
    <s v="South"/>
    <x v="1712"/>
    <s v="Office Supplies"/>
    <s v="Appliances"/>
    <x v="1700"/>
    <x v="3586"/>
    <n v="1"/>
    <n v="0.2"/>
    <n v="3.6587999999999998"/>
  </r>
  <r>
    <n v="4998"/>
    <s v="CA-2017-155824"/>
    <x v="434"/>
    <d v="2017-03-15T00:00:00"/>
    <s v="Standard Class"/>
    <x v="754"/>
    <x v="754"/>
    <s v="Corporate"/>
    <s v="United States"/>
    <s v="Raleigh"/>
    <s v="North Carolina"/>
    <n v="27604"/>
    <s v="South"/>
    <x v="634"/>
    <s v="Office Supplies"/>
    <s v="Binders"/>
    <x v="634"/>
    <x v="3587"/>
    <n v="4"/>
    <n v="0.7"/>
    <n v="-10.0372"/>
  </r>
  <r>
    <n v="4999"/>
    <s v="CA-2016-129238"/>
    <x v="1011"/>
    <d v="2016-02-04T00:00:00"/>
    <s v="Standard Class"/>
    <x v="337"/>
    <x v="337"/>
    <s v="Home Office"/>
    <s v="United States"/>
    <s v="Los Angeles"/>
    <s v="California"/>
    <n v="90045"/>
    <s v="West"/>
    <x v="1546"/>
    <s v="Technology"/>
    <s v="Phones"/>
    <x v="1534"/>
    <x v="3588"/>
    <n v="1"/>
    <n v="0.2"/>
    <n v="8.2194000000000003"/>
  </r>
  <r>
    <n v="5000"/>
    <s v="CA-2016-129238"/>
    <x v="1011"/>
    <d v="2016-02-04T00:00:00"/>
    <s v="Standard Class"/>
    <x v="337"/>
    <x v="337"/>
    <s v="Home Office"/>
    <s v="United States"/>
    <s v="Los Angeles"/>
    <s v="California"/>
    <n v="90045"/>
    <s v="West"/>
    <x v="1713"/>
    <s v="Office Supplies"/>
    <s v="Paper"/>
    <x v="33"/>
    <x v="3589"/>
    <n v="5"/>
    <n v="0"/>
    <n v="27.783000000000001"/>
  </r>
  <r>
    <n v="5001"/>
    <s v="CA-2017-159688"/>
    <x v="917"/>
    <d v="2017-05-12T00:00:00"/>
    <s v="Standard Class"/>
    <x v="144"/>
    <x v="144"/>
    <s v="Home Office"/>
    <s v="United States"/>
    <s v="Los Angeles"/>
    <s v="California"/>
    <n v="90004"/>
    <s v="West"/>
    <x v="1105"/>
    <s v="Technology"/>
    <s v="Accessories"/>
    <x v="1094"/>
    <x v="3590"/>
    <n v="1"/>
    <n v="0"/>
    <n v="28.796399999999998"/>
  </r>
  <r>
    <n v="5002"/>
    <s v="CA-2016-136126"/>
    <x v="1012"/>
    <d v="2016-05-24T00:00:00"/>
    <s v="Same Day"/>
    <x v="258"/>
    <x v="258"/>
    <s v="Home Office"/>
    <s v="United States"/>
    <s v="Newport News"/>
    <s v="Virginia"/>
    <n v="23602"/>
    <s v="South"/>
    <x v="1205"/>
    <s v="Office Supplies"/>
    <s v="Supplies"/>
    <x v="1190"/>
    <x v="1667"/>
    <n v="5"/>
    <n v="0"/>
    <n v="20.155000000000001"/>
  </r>
  <r>
    <n v="5003"/>
    <s v="CA-2016-136126"/>
    <x v="1012"/>
    <d v="2016-05-24T00:00:00"/>
    <s v="Same Day"/>
    <x v="258"/>
    <x v="258"/>
    <s v="Home Office"/>
    <s v="United States"/>
    <s v="Newport News"/>
    <s v="Virginia"/>
    <n v="23602"/>
    <s v="South"/>
    <x v="136"/>
    <s v="Office Supplies"/>
    <s v="Paper"/>
    <x v="137"/>
    <x v="873"/>
    <n v="4"/>
    <n v="0"/>
    <n v="91.968000000000004"/>
  </r>
  <r>
    <n v="5004"/>
    <s v="CA-2016-155033"/>
    <x v="877"/>
    <d v="2016-10-12T00:00:00"/>
    <s v="Standard Class"/>
    <x v="693"/>
    <x v="693"/>
    <s v="Consumer"/>
    <s v="United States"/>
    <s v="Los Angeles"/>
    <s v="California"/>
    <n v="90032"/>
    <s v="West"/>
    <x v="1714"/>
    <s v="Office Supplies"/>
    <s v="Paper"/>
    <x v="1701"/>
    <x v="232"/>
    <n v="2"/>
    <n v="0"/>
    <n v="5.0688000000000004"/>
  </r>
  <r>
    <n v="5005"/>
    <s v="CA-2014-156006"/>
    <x v="1013"/>
    <d v="2014-05-02T00:00:00"/>
    <s v="Second Class"/>
    <x v="612"/>
    <x v="612"/>
    <s v="Consumer"/>
    <s v="United States"/>
    <s v="Jackson"/>
    <s v="Mississippi"/>
    <n v="39212"/>
    <s v="South"/>
    <x v="1365"/>
    <s v="Technology"/>
    <s v="Accessories"/>
    <x v="1351"/>
    <x v="3591"/>
    <n v="3"/>
    <n v="0"/>
    <n v="16.2486"/>
  </r>
  <r>
    <n v="5006"/>
    <s v="CA-2015-158659"/>
    <x v="113"/>
    <d v="2015-11-14T00:00:00"/>
    <s v="Second Class"/>
    <x v="281"/>
    <x v="281"/>
    <s v="Corporate"/>
    <s v="United States"/>
    <s v="Richmond"/>
    <s v="Indiana"/>
    <n v="47374"/>
    <s v="Central"/>
    <x v="384"/>
    <s v="Office Supplies"/>
    <s v="Storage"/>
    <x v="385"/>
    <x v="409"/>
    <n v="5"/>
    <n v="0"/>
    <n v="207.14699999999999"/>
  </r>
  <r>
    <n v="5007"/>
    <s v="CA-2015-169796"/>
    <x v="529"/>
    <d v="2015-11-14T00:00:00"/>
    <s v="Standard Class"/>
    <x v="656"/>
    <x v="656"/>
    <s v="Home Office"/>
    <s v="United States"/>
    <s v="New York City"/>
    <s v="New York"/>
    <n v="10035"/>
    <s v="East"/>
    <x v="1715"/>
    <s v="Technology"/>
    <s v="Machines"/>
    <x v="1702"/>
    <x v="3592"/>
    <n v="2"/>
    <n v="0"/>
    <n v="1114.5119999999999"/>
  </r>
  <r>
    <n v="5008"/>
    <s v="CA-2015-169796"/>
    <x v="529"/>
    <d v="2015-11-14T00:00:00"/>
    <s v="Standard Class"/>
    <x v="656"/>
    <x v="656"/>
    <s v="Home Office"/>
    <s v="United States"/>
    <s v="New York City"/>
    <s v="New York"/>
    <n v="10035"/>
    <s v="East"/>
    <x v="1198"/>
    <s v="Office Supplies"/>
    <s v="Storage"/>
    <x v="1183"/>
    <x v="1444"/>
    <n v="3"/>
    <n v="0"/>
    <n v="3.0497999999999998"/>
  </r>
  <r>
    <n v="5009"/>
    <s v="CA-2015-102876"/>
    <x v="67"/>
    <d v="2015-09-14T00:00:00"/>
    <s v="Standard Class"/>
    <x v="756"/>
    <x v="756"/>
    <s v="Corporate"/>
    <s v="United States"/>
    <s v="Philadelphia"/>
    <s v="Pennsylvania"/>
    <n v="19134"/>
    <s v="East"/>
    <x v="132"/>
    <s v="Office Supplies"/>
    <s v="Binders"/>
    <x v="133"/>
    <x v="3593"/>
    <n v="1"/>
    <n v="0.7"/>
    <n v="-6.9828000000000001"/>
  </r>
  <r>
    <n v="5010"/>
    <s v="CA-2015-102876"/>
    <x v="67"/>
    <d v="2015-09-14T00:00:00"/>
    <s v="Standard Class"/>
    <x v="756"/>
    <x v="756"/>
    <s v="Corporate"/>
    <s v="United States"/>
    <s v="Philadelphia"/>
    <s v="Pennsylvania"/>
    <n v="19134"/>
    <s v="East"/>
    <x v="420"/>
    <s v="Technology"/>
    <s v="Phones"/>
    <x v="420"/>
    <x v="3594"/>
    <n v="6"/>
    <n v="0.4"/>
    <n v="-131.994"/>
  </r>
  <r>
    <n v="5011"/>
    <s v="CA-2015-102876"/>
    <x v="67"/>
    <d v="2015-09-14T00:00:00"/>
    <s v="Standard Class"/>
    <x v="756"/>
    <x v="756"/>
    <s v="Corporate"/>
    <s v="United States"/>
    <s v="Philadelphia"/>
    <s v="Pennsylvania"/>
    <n v="19134"/>
    <s v="East"/>
    <x v="520"/>
    <s v="Office Supplies"/>
    <s v="Binders"/>
    <x v="520"/>
    <x v="3595"/>
    <n v="3"/>
    <n v="0.7"/>
    <n v="-3.9384000000000001"/>
  </r>
  <r>
    <n v="5012"/>
    <s v="US-2017-139647"/>
    <x v="943"/>
    <d v="2017-05-13T00:00:00"/>
    <s v="First Class"/>
    <x v="477"/>
    <x v="477"/>
    <s v="Corporate"/>
    <s v="United States"/>
    <s v="Phoenix"/>
    <s v="Arizona"/>
    <n v="85023"/>
    <s v="West"/>
    <x v="899"/>
    <s v="Furniture"/>
    <s v="Bookcases"/>
    <x v="892"/>
    <x v="3596"/>
    <n v="7"/>
    <n v="0.7"/>
    <n v="-356.96429999999998"/>
  </r>
  <r>
    <n v="5013"/>
    <s v="US-2017-160465"/>
    <x v="246"/>
    <d v="2017-07-26T00:00:00"/>
    <s v="Standard Class"/>
    <x v="680"/>
    <x v="680"/>
    <s v="Home Office"/>
    <s v="United States"/>
    <s v="Cleveland"/>
    <s v="Ohio"/>
    <n v="44105"/>
    <s v="East"/>
    <x v="443"/>
    <s v="Office Supplies"/>
    <s v="Binders"/>
    <x v="443"/>
    <x v="3597"/>
    <n v="3"/>
    <n v="0.7"/>
    <n v="-22.62"/>
  </r>
  <r>
    <n v="5014"/>
    <s v="US-2017-160465"/>
    <x v="246"/>
    <d v="2017-07-26T00:00:00"/>
    <s v="Standard Class"/>
    <x v="680"/>
    <x v="680"/>
    <s v="Home Office"/>
    <s v="United States"/>
    <s v="Cleveland"/>
    <s v="Ohio"/>
    <n v="44105"/>
    <s v="East"/>
    <x v="1716"/>
    <s v="Office Supplies"/>
    <s v="Storage"/>
    <x v="1703"/>
    <x v="3598"/>
    <n v="7"/>
    <n v="0.2"/>
    <n v="25.010999999999999"/>
  </r>
  <r>
    <n v="5015"/>
    <s v="US-2017-160465"/>
    <x v="246"/>
    <d v="2017-07-26T00:00:00"/>
    <s v="Standard Class"/>
    <x v="680"/>
    <x v="680"/>
    <s v="Home Office"/>
    <s v="United States"/>
    <s v="Cleveland"/>
    <s v="Ohio"/>
    <n v="44105"/>
    <s v="East"/>
    <x v="1717"/>
    <s v="Technology"/>
    <s v="Phones"/>
    <x v="1704"/>
    <x v="3599"/>
    <n v="6"/>
    <n v="0.4"/>
    <n v="-52.640999999999998"/>
  </r>
  <r>
    <n v="5016"/>
    <s v="CA-2014-153850"/>
    <x v="156"/>
    <d v="2014-11-29T00:00:00"/>
    <s v="Standard Class"/>
    <x v="513"/>
    <x v="513"/>
    <s v="Consumer"/>
    <s v="United States"/>
    <s v="Toledo"/>
    <s v="Ohio"/>
    <n v="43615"/>
    <s v="East"/>
    <x v="191"/>
    <s v="Furniture"/>
    <s v="Furnishings"/>
    <x v="192"/>
    <x v="200"/>
    <n v="7"/>
    <n v="0.2"/>
    <n v="9.6712000000000007"/>
  </r>
  <r>
    <n v="5017"/>
    <s v="CA-2014-153850"/>
    <x v="156"/>
    <d v="2014-11-29T00:00:00"/>
    <s v="Standard Class"/>
    <x v="513"/>
    <x v="513"/>
    <s v="Consumer"/>
    <s v="United States"/>
    <s v="Toledo"/>
    <s v="Ohio"/>
    <n v="43615"/>
    <s v="East"/>
    <x v="1718"/>
    <s v="Technology"/>
    <s v="Phones"/>
    <x v="1705"/>
    <x v="3600"/>
    <n v="4"/>
    <n v="0.4"/>
    <n v="-250.39599999999999"/>
  </r>
  <r>
    <n v="5018"/>
    <s v="CA-2014-127558"/>
    <x v="647"/>
    <d v="2014-11-18T00:00:00"/>
    <s v="First Class"/>
    <x v="757"/>
    <x v="757"/>
    <s v="Consumer"/>
    <s v="United States"/>
    <s v="Los Angeles"/>
    <s v="California"/>
    <n v="90008"/>
    <s v="West"/>
    <x v="224"/>
    <s v="Furniture"/>
    <s v="Furnishings"/>
    <x v="225"/>
    <x v="3601"/>
    <n v="3"/>
    <n v="0"/>
    <n v="3.2351999999999999"/>
  </r>
  <r>
    <n v="5019"/>
    <s v="CA-2014-127558"/>
    <x v="647"/>
    <d v="2014-11-18T00:00:00"/>
    <s v="First Class"/>
    <x v="757"/>
    <x v="757"/>
    <s v="Consumer"/>
    <s v="United States"/>
    <s v="Los Angeles"/>
    <s v="California"/>
    <n v="90008"/>
    <s v="West"/>
    <x v="217"/>
    <s v="Technology"/>
    <s v="Accessories"/>
    <x v="218"/>
    <x v="3602"/>
    <n v="3"/>
    <n v="0"/>
    <n v="146.76929999999999"/>
  </r>
  <r>
    <n v="5020"/>
    <s v="CA-2014-127558"/>
    <x v="647"/>
    <d v="2014-11-18T00:00:00"/>
    <s v="First Class"/>
    <x v="757"/>
    <x v="757"/>
    <s v="Consumer"/>
    <s v="United States"/>
    <s v="Los Angeles"/>
    <s v="California"/>
    <n v="90008"/>
    <s v="West"/>
    <x v="682"/>
    <s v="Office Supplies"/>
    <s v="Supplies"/>
    <x v="682"/>
    <x v="3603"/>
    <n v="2"/>
    <n v="0"/>
    <n v="5.3196000000000003"/>
  </r>
  <r>
    <n v="5021"/>
    <s v="CA-2017-136511"/>
    <x v="721"/>
    <d v="2017-03-25T00:00:00"/>
    <s v="Second Class"/>
    <x v="89"/>
    <x v="89"/>
    <s v="Corporate"/>
    <s v="United States"/>
    <s v="New York City"/>
    <s v="New York"/>
    <n v="10011"/>
    <s v="East"/>
    <x v="413"/>
    <s v="Office Supplies"/>
    <s v="Supplies"/>
    <x v="413"/>
    <x v="3604"/>
    <n v="3"/>
    <n v="0"/>
    <n v="17.379000000000001"/>
  </r>
  <r>
    <n v="5022"/>
    <s v="CA-2016-133795"/>
    <x v="122"/>
    <d v="2016-12-24T00:00:00"/>
    <s v="Standard Class"/>
    <x v="188"/>
    <x v="188"/>
    <s v="Consumer"/>
    <s v="United States"/>
    <s v="San Diego"/>
    <s v="California"/>
    <n v="92037"/>
    <s v="West"/>
    <x v="477"/>
    <s v="Technology"/>
    <s v="Accessories"/>
    <x v="478"/>
    <x v="3605"/>
    <n v="2"/>
    <n v="0"/>
    <n v="21.792000000000002"/>
  </r>
  <r>
    <n v="5023"/>
    <s v="CA-2016-133795"/>
    <x v="122"/>
    <d v="2016-12-24T00:00:00"/>
    <s v="Standard Class"/>
    <x v="188"/>
    <x v="188"/>
    <s v="Consumer"/>
    <s v="United States"/>
    <s v="San Diego"/>
    <s v="California"/>
    <n v="92037"/>
    <s v="West"/>
    <x v="217"/>
    <s v="Technology"/>
    <s v="Accessories"/>
    <x v="218"/>
    <x v="3602"/>
    <n v="3"/>
    <n v="0"/>
    <n v="146.76929999999999"/>
  </r>
  <r>
    <n v="5024"/>
    <s v="CA-2016-133795"/>
    <x v="122"/>
    <d v="2016-12-24T00:00:00"/>
    <s v="Standard Class"/>
    <x v="188"/>
    <x v="188"/>
    <s v="Consumer"/>
    <s v="United States"/>
    <s v="San Diego"/>
    <s v="California"/>
    <n v="92037"/>
    <s v="West"/>
    <x v="1611"/>
    <s v="Furniture"/>
    <s v="Furnishings"/>
    <x v="1602"/>
    <x v="3009"/>
    <n v="4"/>
    <n v="0"/>
    <n v="11.1776"/>
  </r>
  <r>
    <n v="5025"/>
    <s v="US-2017-130953"/>
    <x v="570"/>
    <d v="2017-08-03T00:00:00"/>
    <s v="Standard Class"/>
    <x v="288"/>
    <x v="288"/>
    <s v="Consumer"/>
    <s v="United States"/>
    <s v="Oklahoma City"/>
    <s v="Oklahoma"/>
    <n v="73120"/>
    <s v="Central"/>
    <x v="1595"/>
    <s v="Office Supplies"/>
    <s v="Binders"/>
    <x v="1587"/>
    <x v="3347"/>
    <n v="2"/>
    <n v="0"/>
    <n v="16.405200000000001"/>
  </r>
  <r>
    <n v="5026"/>
    <s v="US-2017-130953"/>
    <x v="570"/>
    <d v="2017-08-03T00:00:00"/>
    <s v="Standard Class"/>
    <x v="288"/>
    <x v="288"/>
    <s v="Consumer"/>
    <s v="United States"/>
    <s v="Oklahoma City"/>
    <s v="Oklahoma"/>
    <n v="73120"/>
    <s v="Central"/>
    <x v="348"/>
    <s v="Technology"/>
    <s v="Phones"/>
    <x v="348"/>
    <x v="3606"/>
    <n v="3"/>
    <n v="0"/>
    <n v="133.97130000000001"/>
  </r>
  <r>
    <n v="5027"/>
    <s v="US-2017-130953"/>
    <x v="570"/>
    <d v="2017-08-03T00:00:00"/>
    <s v="Standard Class"/>
    <x v="288"/>
    <x v="288"/>
    <s v="Consumer"/>
    <s v="United States"/>
    <s v="Oklahoma City"/>
    <s v="Oklahoma"/>
    <n v="73120"/>
    <s v="Central"/>
    <x v="14"/>
    <s v="Office Supplies"/>
    <s v="Appliances"/>
    <x v="14"/>
    <x v="1584"/>
    <n v="2"/>
    <n v="0"/>
    <n v="60.552799999999998"/>
  </r>
  <r>
    <n v="5028"/>
    <s v="US-2017-130953"/>
    <x v="570"/>
    <d v="2017-08-03T00:00:00"/>
    <s v="Standard Class"/>
    <x v="288"/>
    <x v="288"/>
    <s v="Consumer"/>
    <s v="United States"/>
    <s v="Oklahoma City"/>
    <s v="Oklahoma"/>
    <n v="73120"/>
    <s v="Central"/>
    <x v="1719"/>
    <s v="Furniture"/>
    <s v="Chairs"/>
    <x v="1706"/>
    <x v="3607"/>
    <n v="3"/>
    <n v="0"/>
    <n v="72.640799999999999"/>
  </r>
  <r>
    <n v="5029"/>
    <s v="CA-2014-151792"/>
    <x v="814"/>
    <d v="2014-09-07T00:00:00"/>
    <s v="Second Class"/>
    <x v="610"/>
    <x v="610"/>
    <s v="Consumer"/>
    <s v="United States"/>
    <s v="Chicago"/>
    <s v="Illinois"/>
    <n v="60653"/>
    <s v="Central"/>
    <x v="590"/>
    <s v="Technology"/>
    <s v="Accessories"/>
    <x v="590"/>
    <x v="1946"/>
    <n v="3"/>
    <n v="0.2"/>
    <n v="53.994599999999998"/>
  </r>
  <r>
    <n v="5030"/>
    <s v="CA-2017-139304"/>
    <x v="926"/>
    <d v="2017-02-02T00:00:00"/>
    <s v="Standard Class"/>
    <x v="364"/>
    <x v="364"/>
    <s v="Consumer"/>
    <s v="United States"/>
    <s v="San Francisco"/>
    <s v="California"/>
    <n v="94109"/>
    <s v="West"/>
    <x v="1477"/>
    <s v="Office Supplies"/>
    <s v="Art"/>
    <x v="1464"/>
    <x v="480"/>
    <n v="3"/>
    <n v="0"/>
    <n v="2.1684000000000001"/>
  </r>
  <r>
    <n v="5031"/>
    <s v="CA-2017-139304"/>
    <x v="926"/>
    <d v="2017-02-02T00:00:00"/>
    <s v="Standard Class"/>
    <x v="364"/>
    <x v="364"/>
    <s v="Consumer"/>
    <s v="United States"/>
    <s v="San Francisco"/>
    <s v="California"/>
    <n v="94109"/>
    <s v="West"/>
    <x v="1257"/>
    <s v="Office Supplies"/>
    <s v="Supplies"/>
    <x v="1241"/>
    <x v="3608"/>
    <n v="1"/>
    <n v="0"/>
    <n v="2.2282000000000002"/>
  </r>
  <r>
    <n v="5032"/>
    <s v="CA-2017-139304"/>
    <x v="926"/>
    <d v="2017-02-02T00:00:00"/>
    <s v="Standard Class"/>
    <x v="364"/>
    <x v="364"/>
    <s v="Consumer"/>
    <s v="United States"/>
    <s v="San Francisco"/>
    <s v="California"/>
    <n v="94109"/>
    <s v="West"/>
    <x v="440"/>
    <s v="Office Supplies"/>
    <s v="Binders"/>
    <x v="440"/>
    <x v="470"/>
    <n v="8"/>
    <n v="0.2"/>
    <n v="40.370399999999997"/>
  </r>
  <r>
    <n v="5033"/>
    <s v="CA-2016-155166"/>
    <x v="482"/>
    <d v="2017-01-02T00:00:00"/>
    <s v="Standard Class"/>
    <x v="179"/>
    <x v="179"/>
    <s v="Corporate"/>
    <s v="United States"/>
    <s v="Vineland"/>
    <s v="New Jersey"/>
    <n v="8360"/>
    <s v="East"/>
    <x v="56"/>
    <s v="Furniture"/>
    <s v="Chairs"/>
    <x v="56"/>
    <x v="3609"/>
    <n v="3"/>
    <n v="0"/>
    <n v="25.552800000000001"/>
  </r>
  <r>
    <n v="5034"/>
    <s v="CA-2016-155166"/>
    <x v="482"/>
    <d v="2017-01-02T00:00:00"/>
    <s v="Standard Class"/>
    <x v="179"/>
    <x v="179"/>
    <s v="Corporate"/>
    <s v="United States"/>
    <s v="Vineland"/>
    <s v="New Jersey"/>
    <n v="8360"/>
    <s v="East"/>
    <x v="1276"/>
    <s v="Office Supplies"/>
    <s v="Appliances"/>
    <x v="1261"/>
    <x v="3610"/>
    <n v="1"/>
    <n v="0"/>
    <n v="7.4172000000000002"/>
  </r>
  <r>
    <n v="5035"/>
    <s v="CA-2015-103954"/>
    <x v="101"/>
    <d v="2015-08-13T00:00:00"/>
    <s v="Second Class"/>
    <x v="367"/>
    <x v="367"/>
    <s v="Home Office"/>
    <s v="United States"/>
    <s v="Milwaukee"/>
    <s v="Wisconsin"/>
    <n v="53209"/>
    <s v="Central"/>
    <x v="1657"/>
    <s v="Furniture"/>
    <s v="Bookcases"/>
    <x v="1645"/>
    <x v="3611"/>
    <n v="5"/>
    <n v="0"/>
    <n v="48.118000000000002"/>
  </r>
  <r>
    <n v="5036"/>
    <s v="CA-2014-169803"/>
    <x v="322"/>
    <d v="2014-04-12T00:00:00"/>
    <s v="Standard Class"/>
    <x v="609"/>
    <x v="609"/>
    <s v="Corporate"/>
    <s v="United States"/>
    <s v="Seattle"/>
    <s v="Washington"/>
    <n v="98115"/>
    <s v="West"/>
    <x v="562"/>
    <s v="Furniture"/>
    <s v="Tables"/>
    <x v="561"/>
    <x v="2283"/>
    <n v="3"/>
    <n v="0"/>
    <n v="111.1035"/>
  </r>
  <r>
    <n v="5037"/>
    <s v="CA-2014-169803"/>
    <x v="322"/>
    <d v="2014-04-12T00:00:00"/>
    <s v="Standard Class"/>
    <x v="609"/>
    <x v="609"/>
    <s v="Corporate"/>
    <s v="United States"/>
    <s v="Seattle"/>
    <s v="Washington"/>
    <n v="98115"/>
    <s v="West"/>
    <x v="658"/>
    <s v="Technology"/>
    <s v="Accessories"/>
    <x v="658"/>
    <x v="1269"/>
    <n v="2"/>
    <n v="0"/>
    <n v="2.0339999999999998"/>
  </r>
  <r>
    <n v="5038"/>
    <s v="CA-2017-141719"/>
    <x v="701"/>
    <d v="2017-11-21T00:00:00"/>
    <s v="Second Class"/>
    <x v="283"/>
    <x v="283"/>
    <s v="Consumer"/>
    <s v="United States"/>
    <s v="Naperville"/>
    <s v="Illinois"/>
    <n v="60540"/>
    <s v="Central"/>
    <x v="603"/>
    <s v="Technology"/>
    <s v="Accessories"/>
    <x v="603"/>
    <x v="3612"/>
    <n v="5"/>
    <n v="0.2"/>
    <n v="83.986000000000004"/>
  </r>
  <r>
    <n v="5039"/>
    <s v="CA-2015-136469"/>
    <x v="655"/>
    <d v="2015-07-12T00:00:00"/>
    <s v="First Class"/>
    <x v="477"/>
    <x v="477"/>
    <s v="Corporate"/>
    <s v="United States"/>
    <s v="Wilmington"/>
    <s v="Delaware"/>
    <n v="19805"/>
    <s v="East"/>
    <x v="719"/>
    <s v="Furniture"/>
    <s v="Tables"/>
    <x v="718"/>
    <x v="3613"/>
    <n v="4"/>
    <n v="0.3"/>
    <n v="-37.112400000000001"/>
  </r>
  <r>
    <n v="5040"/>
    <s v="CA-2015-136469"/>
    <x v="655"/>
    <d v="2015-07-12T00:00:00"/>
    <s v="First Class"/>
    <x v="477"/>
    <x v="477"/>
    <s v="Corporate"/>
    <s v="United States"/>
    <s v="Wilmington"/>
    <s v="Delaware"/>
    <n v="19805"/>
    <s v="East"/>
    <x v="1118"/>
    <s v="Technology"/>
    <s v="Phones"/>
    <x v="1106"/>
    <x v="3614"/>
    <n v="2"/>
    <n v="0"/>
    <n v="193.32"/>
  </r>
  <r>
    <n v="5041"/>
    <s v="CA-2015-136469"/>
    <x v="655"/>
    <d v="2015-07-12T00:00:00"/>
    <s v="First Class"/>
    <x v="477"/>
    <x v="477"/>
    <s v="Corporate"/>
    <s v="United States"/>
    <s v="Wilmington"/>
    <s v="Delaware"/>
    <n v="19805"/>
    <s v="East"/>
    <x v="351"/>
    <s v="Office Supplies"/>
    <s v="Binders"/>
    <x v="351"/>
    <x v="3615"/>
    <n v="7"/>
    <n v="0"/>
    <n v="103.8982"/>
  </r>
  <r>
    <n v="5042"/>
    <s v="CA-2016-158694"/>
    <x v="338"/>
    <d v="2016-11-13T00:00:00"/>
    <s v="Second Class"/>
    <x v="482"/>
    <x v="482"/>
    <s v="Consumer"/>
    <s v="United States"/>
    <s v="Los Angeles"/>
    <s v="California"/>
    <n v="90036"/>
    <s v="West"/>
    <x v="1437"/>
    <s v="Office Supplies"/>
    <s v="Paper"/>
    <x v="1425"/>
    <x v="3616"/>
    <n v="3"/>
    <n v="0"/>
    <n v="32.500799999999998"/>
  </r>
  <r>
    <n v="5043"/>
    <s v="CA-2016-158694"/>
    <x v="338"/>
    <d v="2016-11-13T00:00:00"/>
    <s v="Second Class"/>
    <x v="482"/>
    <x v="482"/>
    <s v="Consumer"/>
    <s v="United States"/>
    <s v="Los Angeles"/>
    <s v="California"/>
    <n v="90036"/>
    <s v="West"/>
    <x v="791"/>
    <s v="Office Supplies"/>
    <s v="Appliances"/>
    <x v="789"/>
    <x v="677"/>
    <n v="4"/>
    <n v="0"/>
    <n v="38.975999999999999"/>
  </r>
  <r>
    <n v="5044"/>
    <s v="CA-2016-158694"/>
    <x v="338"/>
    <d v="2016-11-13T00:00:00"/>
    <s v="Second Class"/>
    <x v="482"/>
    <x v="482"/>
    <s v="Consumer"/>
    <s v="United States"/>
    <s v="Los Angeles"/>
    <s v="California"/>
    <n v="90036"/>
    <s v="West"/>
    <x v="689"/>
    <s v="Furniture"/>
    <s v="Furnishings"/>
    <x v="689"/>
    <x v="3617"/>
    <n v="9"/>
    <n v="0"/>
    <n v="191.65860000000001"/>
  </r>
  <r>
    <n v="5045"/>
    <s v="CA-2016-158694"/>
    <x v="338"/>
    <d v="2016-11-13T00:00:00"/>
    <s v="Second Class"/>
    <x v="482"/>
    <x v="482"/>
    <s v="Consumer"/>
    <s v="United States"/>
    <s v="Los Angeles"/>
    <s v="California"/>
    <n v="90036"/>
    <s v="West"/>
    <x v="1635"/>
    <s v="Office Supplies"/>
    <s v="Paper"/>
    <x v="1625"/>
    <x v="3618"/>
    <n v="5"/>
    <n v="0"/>
    <n v="28.858000000000001"/>
  </r>
  <r>
    <n v="5046"/>
    <s v="CA-2016-158694"/>
    <x v="338"/>
    <d v="2016-11-13T00:00:00"/>
    <s v="Second Class"/>
    <x v="482"/>
    <x v="482"/>
    <s v="Consumer"/>
    <s v="United States"/>
    <s v="Los Angeles"/>
    <s v="California"/>
    <n v="90036"/>
    <s v="West"/>
    <x v="734"/>
    <s v="Office Supplies"/>
    <s v="Storage"/>
    <x v="733"/>
    <x v="3619"/>
    <n v="4"/>
    <n v="0"/>
    <n v="187.39760000000001"/>
  </r>
  <r>
    <n v="5047"/>
    <s v="CA-2016-158694"/>
    <x v="338"/>
    <d v="2016-11-13T00:00:00"/>
    <s v="Second Class"/>
    <x v="482"/>
    <x v="482"/>
    <s v="Consumer"/>
    <s v="United States"/>
    <s v="Los Angeles"/>
    <s v="California"/>
    <n v="90036"/>
    <s v="West"/>
    <x v="870"/>
    <s v="Office Supplies"/>
    <s v="Binders"/>
    <x v="864"/>
    <x v="1170"/>
    <n v="3"/>
    <n v="0.2"/>
    <n v="1.8144"/>
  </r>
  <r>
    <n v="5048"/>
    <s v="CA-2016-158694"/>
    <x v="338"/>
    <d v="2016-11-13T00:00:00"/>
    <s v="Second Class"/>
    <x v="482"/>
    <x v="482"/>
    <s v="Consumer"/>
    <s v="United States"/>
    <s v="Los Angeles"/>
    <s v="California"/>
    <n v="90036"/>
    <s v="West"/>
    <x v="1630"/>
    <s v="Office Supplies"/>
    <s v="Art"/>
    <x v="1620"/>
    <x v="453"/>
    <n v="5"/>
    <n v="0"/>
    <n v="3.9689999999999999"/>
  </r>
  <r>
    <n v="5049"/>
    <s v="US-2014-104759"/>
    <x v="691"/>
    <d v="2014-04-04T00:00:00"/>
    <s v="Standard Class"/>
    <x v="732"/>
    <x v="732"/>
    <s v="Consumer"/>
    <s v="United States"/>
    <s v="Chicago"/>
    <s v="Illinois"/>
    <n v="60610"/>
    <s v="Central"/>
    <x v="699"/>
    <s v="Office Supplies"/>
    <s v="Binders"/>
    <x v="699"/>
    <x v="3620"/>
    <n v="7"/>
    <n v="0.8"/>
    <n v="-13.8278"/>
  </r>
  <r>
    <n v="5050"/>
    <s v="US-2014-104759"/>
    <x v="691"/>
    <d v="2014-04-04T00:00:00"/>
    <s v="Standard Class"/>
    <x v="732"/>
    <x v="732"/>
    <s v="Consumer"/>
    <s v="United States"/>
    <s v="Chicago"/>
    <s v="Illinois"/>
    <n v="60610"/>
    <s v="Central"/>
    <x v="648"/>
    <s v="Technology"/>
    <s v="Accessories"/>
    <x v="648"/>
    <x v="1542"/>
    <n v="2"/>
    <n v="0.2"/>
    <n v="13.997199999999999"/>
  </r>
  <r>
    <n v="5051"/>
    <s v="CA-2015-150511"/>
    <x v="227"/>
    <d v="2015-09-24T00:00:00"/>
    <s v="Standard Class"/>
    <x v="144"/>
    <x v="144"/>
    <s v="Home Office"/>
    <s v="United States"/>
    <s v="Des Moines"/>
    <s v="Washington"/>
    <n v="98198"/>
    <s v="West"/>
    <x v="1286"/>
    <s v="Office Supplies"/>
    <s v="Paper"/>
    <x v="1272"/>
    <x v="1878"/>
    <n v="2"/>
    <n v="0"/>
    <n v="8.7138000000000009"/>
  </r>
  <r>
    <n v="5052"/>
    <s v="CA-2015-134922"/>
    <x v="209"/>
    <d v="2015-11-11T00:00:00"/>
    <s v="Standard Class"/>
    <x v="208"/>
    <x v="208"/>
    <s v="Corporate"/>
    <s v="United States"/>
    <s v="Philadelphia"/>
    <s v="Pennsylvania"/>
    <n v="19140"/>
    <s v="East"/>
    <x v="373"/>
    <s v="Office Supplies"/>
    <s v="Envelopes"/>
    <x v="374"/>
    <x v="2878"/>
    <n v="2"/>
    <n v="0.2"/>
    <n v="7.93"/>
  </r>
  <r>
    <n v="5053"/>
    <s v="US-2017-120607"/>
    <x v="240"/>
    <d v="2017-05-19T00:00:00"/>
    <s v="Same Day"/>
    <x v="547"/>
    <x v="547"/>
    <s v="Consumer"/>
    <s v="United States"/>
    <s v="Atlanta"/>
    <s v="Georgia"/>
    <n v="30318"/>
    <s v="South"/>
    <x v="1158"/>
    <s v="Office Supplies"/>
    <s v="Paper"/>
    <x v="1146"/>
    <x v="3483"/>
    <n v="4"/>
    <n v="0"/>
    <n v="91.950800000000001"/>
  </r>
  <r>
    <n v="5054"/>
    <s v="CA-2015-141243"/>
    <x v="928"/>
    <d v="2015-01-08T00:00:00"/>
    <s v="Second Class"/>
    <x v="733"/>
    <x v="733"/>
    <s v="Consumer"/>
    <s v="United States"/>
    <s v="Dallas"/>
    <s v="Texas"/>
    <n v="75217"/>
    <s v="Central"/>
    <x v="769"/>
    <s v="Technology"/>
    <s v="Accessories"/>
    <x v="768"/>
    <x v="3621"/>
    <n v="5"/>
    <n v="0.2"/>
    <n v="84.66"/>
  </r>
  <r>
    <n v="5055"/>
    <s v="CA-2015-141243"/>
    <x v="928"/>
    <d v="2015-01-08T00:00:00"/>
    <s v="Second Class"/>
    <x v="733"/>
    <x v="733"/>
    <s v="Consumer"/>
    <s v="United States"/>
    <s v="Dallas"/>
    <s v="Texas"/>
    <n v="75217"/>
    <s v="Central"/>
    <x v="454"/>
    <s v="Office Supplies"/>
    <s v="Art"/>
    <x v="455"/>
    <x v="2559"/>
    <n v="3"/>
    <n v="0.2"/>
    <n v="0.79379999999999995"/>
  </r>
  <r>
    <n v="5056"/>
    <s v="CA-2015-141243"/>
    <x v="928"/>
    <d v="2015-01-08T00:00:00"/>
    <s v="Second Class"/>
    <x v="733"/>
    <x v="733"/>
    <s v="Consumer"/>
    <s v="United States"/>
    <s v="Dallas"/>
    <s v="Texas"/>
    <n v="75217"/>
    <s v="Central"/>
    <x v="587"/>
    <s v="Furniture"/>
    <s v="Bookcases"/>
    <x v="587"/>
    <x v="3622"/>
    <n v="9"/>
    <n v="0.32"/>
    <n v="-437.54039999999998"/>
  </r>
  <r>
    <n v="5057"/>
    <s v="CA-2015-162166"/>
    <x v="1014"/>
    <d v="2015-09-11T00:00:00"/>
    <s v="First Class"/>
    <x v="392"/>
    <x v="392"/>
    <s v="Consumer"/>
    <s v="United States"/>
    <s v="Moreno Valley"/>
    <s v="California"/>
    <n v="92553"/>
    <s v="West"/>
    <x v="1610"/>
    <s v="Office Supplies"/>
    <s v="Paper"/>
    <x v="1601"/>
    <x v="1579"/>
    <n v="5"/>
    <n v="0"/>
    <n v="11.88"/>
  </r>
  <r>
    <n v="5058"/>
    <s v="CA-2015-162166"/>
    <x v="1014"/>
    <d v="2015-09-11T00:00:00"/>
    <s v="First Class"/>
    <x v="392"/>
    <x v="392"/>
    <s v="Consumer"/>
    <s v="United States"/>
    <s v="Moreno Valley"/>
    <s v="California"/>
    <n v="92553"/>
    <s v="West"/>
    <x v="700"/>
    <s v="Office Supplies"/>
    <s v="Storage"/>
    <x v="700"/>
    <x v="3623"/>
    <n v="6"/>
    <n v="0"/>
    <n v="0.83760000000000001"/>
  </r>
  <r>
    <n v="5059"/>
    <s v="CA-2016-120796"/>
    <x v="1015"/>
    <d v="2016-04-07T00:00:00"/>
    <s v="Standard Class"/>
    <x v="229"/>
    <x v="229"/>
    <s v="Consumer"/>
    <s v="United States"/>
    <s v="Philadelphia"/>
    <s v="Pennsylvania"/>
    <n v="19140"/>
    <s v="East"/>
    <x v="805"/>
    <s v="Office Supplies"/>
    <s v="Binders"/>
    <x v="803"/>
    <x v="3624"/>
    <n v="9"/>
    <n v="0.7"/>
    <n v="-83.204999999999998"/>
  </r>
  <r>
    <n v="5060"/>
    <s v="CA-2016-109722"/>
    <x v="5"/>
    <d v="2016-12-07T00:00:00"/>
    <s v="Second Class"/>
    <x v="236"/>
    <x v="236"/>
    <s v="Consumer"/>
    <s v="United States"/>
    <s v="Georgetown"/>
    <s v="Kentucky"/>
    <n v="40324"/>
    <s v="South"/>
    <x v="754"/>
    <s v="Technology"/>
    <s v="Phones"/>
    <x v="752"/>
    <x v="1527"/>
    <n v="2"/>
    <n v="0"/>
    <n v="195.99440000000001"/>
  </r>
  <r>
    <n v="5061"/>
    <s v="CA-2016-109722"/>
    <x v="5"/>
    <d v="2016-12-07T00:00:00"/>
    <s v="Second Class"/>
    <x v="236"/>
    <x v="236"/>
    <s v="Consumer"/>
    <s v="United States"/>
    <s v="Georgetown"/>
    <s v="Kentucky"/>
    <n v="40324"/>
    <s v="South"/>
    <x v="391"/>
    <s v="Office Supplies"/>
    <s v="Storage"/>
    <x v="392"/>
    <x v="3625"/>
    <n v="9"/>
    <n v="0"/>
    <n v="70.178399999999996"/>
  </r>
  <r>
    <n v="5062"/>
    <s v="CA-2015-136798"/>
    <x v="412"/>
    <d v="2015-05-12T00:00:00"/>
    <s v="Standard Class"/>
    <x v="351"/>
    <x v="351"/>
    <s v="Consumer"/>
    <s v="United States"/>
    <s v="Minneapolis"/>
    <s v="Minnesota"/>
    <n v="55407"/>
    <s v="Central"/>
    <x v="715"/>
    <s v="Office Supplies"/>
    <s v="Binders"/>
    <x v="714"/>
    <x v="3626"/>
    <n v="2"/>
    <n v="0"/>
    <n v="21.99"/>
  </r>
  <r>
    <n v="5063"/>
    <s v="CA-2015-136798"/>
    <x v="412"/>
    <d v="2015-05-12T00:00:00"/>
    <s v="Standard Class"/>
    <x v="351"/>
    <x v="351"/>
    <s v="Consumer"/>
    <s v="United States"/>
    <s v="Minneapolis"/>
    <s v="Minnesota"/>
    <n v="55407"/>
    <s v="Central"/>
    <x v="1066"/>
    <s v="Technology"/>
    <s v="Phones"/>
    <x v="1055"/>
    <x v="2216"/>
    <n v="3"/>
    <n v="0"/>
    <n v="105.83159999999999"/>
  </r>
  <r>
    <n v="5064"/>
    <s v="CA-2015-136798"/>
    <x v="412"/>
    <d v="2015-05-12T00:00:00"/>
    <s v="Standard Class"/>
    <x v="351"/>
    <x v="351"/>
    <s v="Consumer"/>
    <s v="United States"/>
    <s v="Minneapolis"/>
    <s v="Minnesota"/>
    <n v="55407"/>
    <s v="Central"/>
    <x v="479"/>
    <s v="Furniture"/>
    <s v="Furnishings"/>
    <x v="480"/>
    <x v="3384"/>
    <n v="3"/>
    <n v="0"/>
    <n v="11.1564"/>
  </r>
  <r>
    <n v="5065"/>
    <s v="CA-2017-122196"/>
    <x v="585"/>
    <d v="2017-09-24T00:00:00"/>
    <s v="First Class"/>
    <x v="244"/>
    <x v="244"/>
    <s v="Consumer"/>
    <s v="United States"/>
    <s v="Wilmington"/>
    <s v="Delaware"/>
    <n v="19805"/>
    <s v="East"/>
    <x v="34"/>
    <s v="Technology"/>
    <s v="Phones"/>
    <x v="34"/>
    <x v="3627"/>
    <n v="2"/>
    <n v="0"/>
    <n v="113.6742"/>
  </r>
  <r>
    <n v="5066"/>
    <s v="CA-2017-142090"/>
    <x v="329"/>
    <d v="2017-12-07T00:00:00"/>
    <s v="Standard Class"/>
    <x v="618"/>
    <x v="618"/>
    <s v="Consumer"/>
    <s v="United States"/>
    <s v="Burlington"/>
    <s v="North Carolina"/>
    <n v="27217"/>
    <s v="South"/>
    <x v="265"/>
    <s v="Technology"/>
    <s v="Accessories"/>
    <x v="265"/>
    <x v="2885"/>
    <n v="3"/>
    <n v="0.2"/>
    <n v="81.594899999999996"/>
  </r>
  <r>
    <n v="5067"/>
    <s v="CA-2017-142090"/>
    <x v="329"/>
    <d v="2017-12-07T00:00:00"/>
    <s v="Standard Class"/>
    <x v="618"/>
    <x v="618"/>
    <s v="Consumer"/>
    <s v="United States"/>
    <s v="Burlington"/>
    <s v="North Carolina"/>
    <n v="27217"/>
    <s v="South"/>
    <x v="411"/>
    <s v="Furniture"/>
    <s v="Tables"/>
    <x v="411"/>
    <x v="3628"/>
    <n v="7"/>
    <n v="0.4"/>
    <n v="-653.28340000000003"/>
  </r>
  <r>
    <n v="5068"/>
    <s v="CA-2017-160934"/>
    <x v="787"/>
    <d v="2017-01-19T00:00:00"/>
    <s v="Standard Class"/>
    <x v="499"/>
    <x v="499"/>
    <s v="Home Office"/>
    <s v="United States"/>
    <s v="Los Angeles"/>
    <s v="California"/>
    <n v="90008"/>
    <s v="West"/>
    <x v="1046"/>
    <s v="Office Supplies"/>
    <s v="Art"/>
    <x v="1035"/>
    <x v="1567"/>
    <n v="5"/>
    <n v="0"/>
    <n v="6.2060000000000004"/>
  </r>
  <r>
    <n v="5069"/>
    <s v="CA-2014-124478"/>
    <x v="233"/>
    <d v="2014-08-12T00:00:00"/>
    <s v="Standard Class"/>
    <x v="15"/>
    <x v="15"/>
    <s v="Home Office"/>
    <s v="United States"/>
    <s v="Trenton"/>
    <s v="Michigan"/>
    <n v="48183"/>
    <s v="Central"/>
    <x v="1572"/>
    <s v="Technology"/>
    <s v="Copiers"/>
    <x v="1563"/>
    <x v="3629"/>
    <n v="1"/>
    <n v="0"/>
    <n v="274.995"/>
  </r>
  <r>
    <n v="5070"/>
    <s v="CA-2014-124478"/>
    <x v="233"/>
    <d v="2014-08-12T00:00:00"/>
    <s v="Standard Class"/>
    <x v="15"/>
    <x v="15"/>
    <s v="Home Office"/>
    <s v="United States"/>
    <s v="Trenton"/>
    <s v="Michigan"/>
    <n v="48183"/>
    <s v="Central"/>
    <x v="1094"/>
    <s v="Office Supplies"/>
    <s v="Appliances"/>
    <x v="1084"/>
    <x v="3630"/>
    <n v="3"/>
    <n v="0.1"/>
    <n v="37.229999999999997"/>
  </r>
  <r>
    <n v="5071"/>
    <s v="CA-2014-124478"/>
    <x v="233"/>
    <d v="2014-08-12T00:00:00"/>
    <s v="Standard Class"/>
    <x v="15"/>
    <x v="15"/>
    <s v="Home Office"/>
    <s v="United States"/>
    <s v="Trenton"/>
    <s v="Michigan"/>
    <n v="48183"/>
    <s v="Central"/>
    <x v="118"/>
    <s v="Office Supplies"/>
    <s v="Envelopes"/>
    <x v="118"/>
    <x v="3631"/>
    <n v="3"/>
    <n v="0"/>
    <n v="17.253"/>
  </r>
  <r>
    <n v="5072"/>
    <s v="CA-2014-124478"/>
    <x v="233"/>
    <d v="2014-08-12T00:00:00"/>
    <s v="Standard Class"/>
    <x v="15"/>
    <x v="15"/>
    <s v="Home Office"/>
    <s v="United States"/>
    <s v="Trenton"/>
    <s v="Michigan"/>
    <n v="48183"/>
    <s v="Central"/>
    <x v="1104"/>
    <s v="Furniture"/>
    <s v="Furnishings"/>
    <x v="1093"/>
    <x v="3632"/>
    <n v="6"/>
    <n v="0"/>
    <n v="22.6296"/>
  </r>
  <r>
    <n v="5073"/>
    <s v="CA-2014-124478"/>
    <x v="233"/>
    <d v="2014-08-12T00:00:00"/>
    <s v="Standard Class"/>
    <x v="15"/>
    <x v="15"/>
    <s v="Home Office"/>
    <s v="United States"/>
    <s v="Trenton"/>
    <s v="Michigan"/>
    <n v="48183"/>
    <s v="Central"/>
    <x v="1521"/>
    <s v="Technology"/>
    <s v="Phones"/>
    <x v="1508"/>
    <x v="3633"/>
    <n v="2"/>
    <n v="0"/>
    <n v="83.994399999999999"/>
  </r>
  <r>
    <n v="5074"/>
    <s v="CA-2015-145485"/>
    <x v="599"/>
    <d v="2015-11-05T00:00:00"/>
    <s v="Same Day"/>
    <x v="594"/>
    <x v="594"/>
    <s v="Consumer"/>
    <s v="United States"/>
    <s v="San Francisco"/>
    <s v="California"/>
    <n v="94109"/>
    <s v="West"/>
    <x v="953"/>
    <s v="Office Supplies"/>
    <s v="Storage"/>
    <x v="946"/>
    <x v="3634"/>
    <n v="4"/>
    <n v="0"/>
    <n v="15.7"/>
  </r>
  <r>
    <n v="5075"/>
    <s v="CA-2017-151071"/>
    <x v="1016"/>
    <d v="2017-04-29T00:00:00"/>
    <s v="Second Class"/>
    <x v="469"/>
    <x v="469"/>
    <s v="Consumer"/>
    <s v="United States"/>
    <s v="Los Angeles"/>
    <s v="California"/>
    <n v="90049"/>
    <s v="West"/>
    <x v="530"/>
    <s v="Office Supplies"/>
    <s v="Binders"/>
    <x v="530"/>
    <x v="1150"/>
    <n v="2"/>
    <n v="0.2"/>
    <n v="4.5187999999999997"/>
  </r>
  <r>
    <n v="5076"/>
    <s v="CA-2014-134572"/>
    <x v="1017"/>
    <d v="2014-04-22T00:00:00"/>
    <s v="Second Class"/>
    <x v="277"/>
    <x v="277"/>
    <s v="Consumer"/>
    <s v="United States"/>
    <s v="Houston"/>
    <s v="Texas"/>
    <n v="77070"/>
    <s v="Central"/>
    <x v="214"/>
    <s v="Furniture"/>
    <s v="Tables"/>
    <x v="215"/>
    <x v="3635"/>
    <n v="5"/>
    <n v="0.3"/>
    <n v="-95.67"/>
  </r>
  <r>
    <n v="5077"/>
    <s v="CA-2014-134572"/>
    <x v="1017"/>
    <d v="2014-04-22T00:00:00"/>
    <s v="Second Class"/>
    <x v="277"/>
    <x v="277"/>
    <s v="Consumer"/>
    <s v="United States"/>
    <s v="Houston"/>
    <s v="Texas"/>
    <n v="77070"/>
    <s v="Central"/>
    <x v="602"/>
    <s v="Office Supplies"/>
    <s v="Storage"/>
    <x v="602"/>
    <x v="3636"/>
    <n v="5"/>
    <n v="0.2"/>
    <n v="5.6050000000000004"/>
  </r>
  <r>
    <n v="5078"/>
    <s v="CA-2014-134572"/>
    <x v="1017"/>
    <d v="2014-04-22T00:00:00"/>
    <s v="Second Class"/>
    <x v="277"/>
    <x v="277"/>
    <s v="Consumer"/>
    <s v="United States"/>
    <s v="Houston"/>
    <s v="Texas"/>
    <n v="77070"/>
    <s v="Central"/>
    <x v="1666"/>
    <s v="Furniture"/>
    <s v="Tables"/>
    <x v="1654"/>
    <x v="3637"/>
    <n v="2"/>
    <n v="0.3"/>
    <n v="-131.95099999999999"/>
  </r>
  <r>
    <n v="5079"/>
    <s v="CA-2017-143217"/>
    <x v="343"/>
    <d v="2017-11-17T00:00:00"/>
    <s v="Standard Class"/>
    <x v="344"/>
    <x v="344"/>
    <s v="Home Office"/>
    <s v="United States"/>
    <s v="Milwaukee"/>
    <s v="Wisconsin"/>
    <n v="53209"/>
    <s v="Central"/>
    <x v="525"/>
    <s v="Office Supplies"/>
    <s v="Binders"/>
    <x v="525"/>
    <x v="2556"/>
    <n v="3"/>
    <n v="0"/>
    <n v="8.5728000000000009"/>
  </r>
  <r>
    <n v="5080"/>
    <s v="US-2017-133312"/>
    <x v="920"/>
    <d v="2017-11-29T00:00:00"/>
    <s v="Standard Class"/>
    <x v="214"/>
    <x v="214"/>
    <s v="Consumer"/>
    <s v="United States"/>
    <s v="San Francisco"/>
    <s v="California"/>
    <n v="94122"/>
    <s v="West"/>
    <x v="1248"/>
    <s v="Furniture"/>
    <s v="Bookcases"/>
    <x v="1334"/>
    <x v="3638"/>
    <n v="3"/>
    <n v="0.15"/>
    <n v="-29.605799999999999"/>
  </r>
  <r>
    <n v="5081"/>
    <s v="US-2017-133312"/>
    <x v="920"/>
    <d v="2017-11-29T00:00:00"/>
    <s v="Standard Class"/>
    <x v="214"/>
    <x v="214"/>
    <s v="Consumer"/>
    <s v="United States"/>
    <s v="San Francisco"/>
    <s v="California"/>
    <n v="94122"/>
    <s v="West"/>
    <x v="470"/>
    <s v="Office Supplies"/>
    <s v="Storage"/>
    <x v="471"/>
    <x v="3639"/>
    <n v="1"/>
    <n v="0"/>
    <n v="2.8296000000000001"/>
  </r>
  <r>
    <n v="5082"/>
    <s v="US-2015-137533"/>
    <x v="217"/>
    <d v="2015-12-18T00:00:00"/>
    <s v="Same Day"/>
    <x v="82"/>
    <x v="82"/>
    <s v="Home Office"/>
    <s v="United States"/>
    <s v="Cleveland"/>
    <s v="Ohio"/>
    <n v="44105"/>
    <s v="East"/>
    <x v="490"/>
    <s v="Office Supplies"/>
    <s v="Paper"/>
    <x v="490"/>
    <x v="557"/>
    <n v="4"/>
    <n v="0.2"/>
    <n v="7.2576000000000001"/>
  </r>
  <r>
    <n v="5083"/>
    <s v="CA-2016-155138"/>
    <x v="162"/>
    <d v="2016-09-12T00:00:00"/>
    <s v="Standard Class"/>
    <x v="758"/>
    <x v="758"/>
    <s v="Consumer"/>
    <s v="United States"/>
    <s v="Monroe"/>
    <s v="North Carolina"/>
    <n v="28110"/>
    <s v="South"/>
    <x v="916"/>
    <s v="Technology"/>
    <s v="Accessories"/>
    <x v="908"/>
    <x v="200"/>
    <n v="4"/>
    <n v="0.2"/>
    <n v="8.3523999999999994"/>
  </r>
  <r>
    <n v="5084"/>
    <s v="CA-2016-155138"/>
    <x v="162"/>
    <d v="2016-09-12T00:00:00"/>
    <s v="Standard Class"/>
    <x v="758"/>
    <x v="758"/>
    <s v="Consumer"/>
    <s v="United States"/>
    <s v="Monroe"/>
    <s v="North Carolina"/>
    <n v="28110"/>
    <s v="South"/>
    <x v="982"/>
    <s v="Office Supplies"/>
    <s v="Paper"/>
    <x v="975"/>
    <x v="2779"/>
    <n v="3"/>
    <n v="0.2"/>
    <n v="23.455200000000001"/>
  </r>
  <r>
    <n v="5085"/>
    <s v="CA-2016-108350"/>
    <x v="112"/>
    <d v="2016-06-09T00:00:00"/>
    <s v="Second Class"/>
    <x v="554"/>
    <x v="554"/>
    <s v="Corporate"/>
    <s v="United States"/>
    <s v="Lowell"/>
    <s v="Massachusetts"/>
    <n v="1852"/>
    <s v="East"/>
    <x v="779"/>
    <s v="Office Supplies"/>
    <s v="Paper"/>
    <x v="778"/>
    <x v="151"/>
    <n v="4"/>
    <n v="0"/>
    <n v="48.539200000000001"/>
  </r>
  <r>
    <n v="5086"/>
    <s v="CA-2015-144302"/>
    <x v="974"/>
    <d v="2015-06-23T00:00:00"/>
    <s v="Standard Class"/>
    <x v="467"/>
    <x v="467"/>
    <s v="Home Office"/>
    <s v="United States"/>
    <s v="Dallas"/>
    <s v="Texas"/>
    <n v="75081"/>
    <s v="Central"/>
    <x v="497"/>
    <s v="Office Supplies"/>
    <s v="Binders"/>
    <x v="497"/>
    <x v="3640"/>
    <n v="2"/>
    <n v="0.8"/>
    <n v="-9.5568000000000008"/>
  </r>
  <r>
    <n v="5087"/>
    <s v="CA-2015-109001"/>
    <x v="616"/>
    <d v="2015-03-09T00:00:00"/>
    <s v="Standard Class"/>
    <x v="471"/>
    <x v="471"/>
    <s v="Corporate"/>
    <s v="United States"/>
    <s v="Philadelphia"/>
    <s v="Pennsylvania"/>
    <n v="19120"/>
    <s v="East"/>
    <x v="1720"/>
    <s v="Technology"/>
    <s v="Phones"/>
    <x v="1707"/>
    <x v="3641"/>
    <n v="7"/>
    <n v="0.4"/>
    <n v="-93.2316"/>
  </r>
  <r>
    <n v="5088"/>
    <s v="CA-2015-109001"/>
    <x v="616"/>
    <d v="2015-03-09T00:00:00"/>
    <s v="Standard Class"/>
    <x v="471"/>
    <x v="471"/>
    <s v="Corporate"/>
    <s v="United States"/>
    <s v="Philadelphia"/>
    <s v="Pennsylvania"/>
    <n v="19120"/>
    <s v="East"/>
    <x v="553"/>
    <s v="Technology"/>
    <s v="Accessories"/>
    <x v="552"/>
    <x v="3642"/>
    <n v="1"/>
    <n v="0.2"/>
    <n v="-1.2889999999999999"/>
  </r>
  <r>
    <n v="5089"/>
    <s v="CA-2015-109001"/>
    <x v="616"/>
    <d v="2015-03-09T00:00:00"/>
    <s v="Standard Class"/>
    <x v="471"/>
    <x v="471"/>
    <s v="Corporate"/>
    <s v="United States"/>
    <s v="Philadelphia"/>
    <s v="Pennsylvania"/>
    <n v="19120"/>
    <s v="East"/>
    <x v="798"/>
    <s v="Office Supplies"/>
    <s v="Binders"/>
    <x v="796"/>
    <x v="3643"/>
    <n v="3"/>
    <n v="0.7"/>
    <n v="-1.7891999999999999"/>
  </r>
  <r>
    <n v="5090"/>
    <s v="CA-2017-132738"/>
    <x v="1018"/>
    <d v="2017-08-07T00:00:00"/>
    <s v="First Class"/>
    <x v="447"/>
    <x v="447"/>
    <s v="Corporate"/>
    <s v="United States"/>
    <s v="Loveland"/>
    <s v="Colorado"/>
    <n v="80538"/>
    <s v="West"/>
    <x v="1383"/>
    <s v="Office Supplies"/>
    <s v="Paper"/>
    <x v="1369"/>
    <x v="885"/>
    <n v="2"/>
    <n v="0.2"/>
    <n v="2.8883999999999999"/>
  </r>
  <r>
    <n v="5091"/>
    <s v="CA-2017-132738"/>
    <x v="1018"/>
    <d v="2017-08-07T00:00:00"/>
    <s v="First Class"/>
    <x v="447"/>
    <x v="447"/>
    <s v="Corporate"/>
    <s v="United States"/>
    <s v="Loveland"/>
    <s v="Colorado"/>
    <n v="80538"/>
    <s v="West"/>
    <x v="598"/>
    <s v="Office Supplies"/>
    <s v="Envelopes"/>
    <x v="598"/>
    <x v="1370"/>
    <n v="1"/>
    <n v="0.2"/>
    <n v="3.1842000000000001"/>
  </r>
  <r>
    <n v="5092"/>
    <s v="CA-2017-156720"/>
    <x v="247"/>
    <d v="2018-01-03T00:00:00"/>
    <s v="Standard Class"/>
    <x v="758"/>
    <x v="758"/>
    <s v="Consumer"/>
    <s v="United States"/>
    <s v="Loveland"/>
    <s v="Colorado"/>
    <n v="80538"/>
    <s v="West"/>
    <x v="242"/>
    <s v="Office Supplies"/>
    <s v="Fasteners"/>
    <x v="243"/>
    <x v="3644"/>
    <n v="3"/>
    <n v="0.2"/>
    <n v="-0.6048"/>
  </r>
  <r>
    <n v="5093"/>
    <s v="CA-2015-119102"/>
    <x v="293"/>
    <d v="2015-05-27T00:00:00"/>
    <s v="Standard Class"/>
    <x v="120"/>
    <x v="120"/>
    <s v="Corporate"/>
    <s v="United States"/>
    <s v="Woonsocket"/>
    <s v="Rhode Island"/>
    <n v="2895"/>
    <s v="East"/>
    <x v="456"/>
    <s v="Office Supplies"/>
    <s v="Storage"/>
    <x v="457"/>
    <x v="488"/>
    <n v="3"/>
    <n v="0"/>
    <n v="13.891500000000001"/>
  </r>
  <r>
    <n v="5094"/>
    <s v="US-2014-140452"/>
    <x v="776"/>
    <d v="2014-12-10T00:00:00"/>
    <s v="Standard Class"/>
    <x v="318"/>
    <x v="318"/>
    <s v="Consumer"/>
    <s v="United States"/>
    <s v="Chicago"/>
    <s v="Illinois"/>
    <n v="60610"/>
    <s v="Central"/>
    <x v="1297"/>
    <s v="Office Supplies"/>
    <s v="Appliances"/>
    <x v="1282"/>
    <x v="260"/>
    <n v="4"/>
    <n v="0.8"/>
    <n v="-31.536000000000001"/>
  </r>
  <r>
    <n v="5095"/>
    <s v="US-2014-140452"/>
    <x v="776"/>
    <d v="2014-12-10T00:00:00"/>
    <s v="Standard Class"/>
    <x v="318"/>
    <x v="318"/>
    <s v="Consumer"/>
    <s v="United States"/>
    <s v="Chicago"/>
    <s v="Illinois"/>
    <n v="60610"/>
    <s v="Central"/>
    <x v="838"/>
    <s v="Furniture"/>
    <s v="Tables"/>
    <x v="832"/>
    <x v="2439"/>
    <n v="5"/>
    <n v="0.5"/>
    <n v="-120.372"/>
  </r>
  <r>
    <n v="5096"/>
    <s v="US-2014-140452"/>
    <x v="776"/>
    <d v="2014-12-10T00:00:00"/>
    <s v="Standard Class"/>
    <x v="318"/>
    <x v="318"/>
    <s v="Consumer"/>
    <s v="United States"/>
    <s v="Chicago"/>
    <s v="Illinois"/>
    <n v="60610"/>
    <s v="Central"/>
    <x v="850"/>
    <s v="Technology"/>
    <s v="Phones"/>
    <x v="843"/>
    <x v="1896"/>
    <n v="4"/>
    <n v="0.2"/>
    <n v="-7.008"/>
  </r>
  <r>
    <n v="5097"/>
    <s v="US-2014-140452"/>
    <x v="776"/>
    <d v="2014-12-10T00:00:00"/>
    <s v="Standard Class"/>
    <x v="318"/>
    <x v="318"/>
    <s v="Consumer"/>
    <s v="United States"/>
    <s v="Chicago"/>
    <s v="Illinois"/>
    <n v="60610"/>
    <s v="Central"/>
    <x v="1104"/>
    <s v="Furniture"/>
    <s v="Furnishings"/>
    <x v="1093"/>
    <x v="2168"/>
    <n v="3"/>
    <n v="0.6"/>
    <n v="-4.8491999999999997"/>
  </r>
  <r>
    <n v="5098"/>
    <s v="US-2014-140452"/>
    <x v="776"/>
    <d v="2014-12-10T00:00:00"/>
    <s v="Standard Class"/>
    <x v="318"/>
    <x v="318"/>
    <s v="Consumer"/>
    <s v="United States"/>
    <s v="Chicago"/>
    <s v="Illinois"/>
    <n v="60610"/>
    <s v="Central"/>
    <x v="1023"/>
    <s v="Office Supplies"/>
    <s v="Binders"/>
    <x v="1014"/>
    <x v="3645"/>
    <n v="2"/>
    <n v="0.8"/>
    <n v="-8.0500000000000007"/>
  </r>
  <r>
    <n v="5099"/>
    <s v="US-2014-140452"/>
    <x v="776"/>
    <d v="2014-12-10T00:00:00"/>
    <s v="Standard Class"/>
    <x v="318"/>
    <x v="318"/>
    <s v="Consumer"/>
    <s v="United States"/>
    <s v="Chicago"/>
    <s v="Illinois"/>
    <n v="60610"/>
    <s v="Central"/>
    <x v="210"/>
    <s v="Office Supplies"/>
    <s v="Storage"/>
    <x v="211"/>
    <x v="200"/>
    <n v="2"/>
    <n v="0.2"/>
    <n v="-8.3523999999999994"/>
  </r>
  <r>
    <n v="5100"/>
    <s v="CA-2015-141936"/>
    <x v="976"/>
    <d v="2015-08-12T00:00:00"/>
    <s v="Standard Class"/>
    <x v="43"/>
    <x v="43"/>
    <s v="Home Office"/>
    <s v="United States"/>
    <s v="Bakersfield"/>
    <s v="California"/>
    <n v="93309"/>
    <s v="West"/>
    <x v="416"/>
    <s v="Office Supplies"/>
    <s v="Binders"/>
    <x v="416"/>
    <x v="3646"/>
    <n v="3"/>
    <n v="0.2"/>
    <n v="6.4638"/>
  </r>
  <r>
    <n v="5101"/>
    <s v="CA-2014-158442"/>
    <x v="461"/>
    <d v="2014-03-17T00:00:00"/>
    <s v="Same Day"/>
    <x v="616"/>
    <x v="616"/>
    <s v="Consumer"/>
    <s v="United States"/>
    <s v="Dallas"/>
    <s v="Texas"/>
    <n v="75217"/>
    <s v="Central"/>
    <x v="324"/>
    <s v="Office Supplies"/>
    <s v="Art"/>
    <x v="324"/>
    <x v="2999"/>
    <n v="2"/>
    <n v="0.2"/>
    <n v="0.33360000000000001"/>
  </r>
  <r>
    <n v="5102"/>
    <s v="CA-2014-158442"/>
    <x v="461"/>
    <d v="2014-03-17T00:00:00"/>
    <s v="Same Day"/>
    <x v="616"/>
    <x v="616"/>
    <s v="Consumer"/>
    <s v="United States"/>
    <s v="Dallas"/>
    <s v="Texas"/>
    <n v="75217"/>
    <s v="Central"/>
    <x v="727"/>
    <s v="Office Supplies"/>
    <s v="Paper"/>
    <x v="1552"/>
    <x v="1170"/>
    <n v="1"/>
    <n v="0.2"/>
    <n v="1.8792"/>
  </r>
  <r>
    <n v="5103"/>
    <s v="CA-2014-158442"/>
    <x v="461"/>
    <d v="2014-03-17T00:00:00"/>
    <s v="Same Day"/>
    <x v="616"/>
    <x v="616"/>
    <s v="Consumer"/>
    <s v="United States"/>
    <s v="Dallas"/>
    <s v="Texas"/>
    <n v="75217"/>
    <s v="Central"/>
    <x v="12"/>
    <s v="Office Supplies"/>
    <s v="Paper"/>
    <x v="12"/>
    <x v="12"/>
    <n v="3"/>
    <n v="0.2"/>
    <n v="5.4432"/>
  </r>
  <r>
    <n v="5104"/>
    <s v="CA-2015-167374"/>
    <x v="514"/>
    <d v="2015-03-30T00:00:00"/>
    <s v="Second Class"/>
    <x v="421"/>
    <x v="421"/>
    <s v="Consumer"/>
    <s v="United States"/>
    <s v="Philadelphia"/>
    <s v="Pennsylvania"/>
    <n v="19140"/>
    <s v="East"/>
    <x v="144"/>
    <s v="Office Supplies"/>
    <s v="Paper"/>
    <x v="145"/>
    <x v="2648"/>
    <n v="6"/>
    <n v="0.2"/>
    <n v="12.51"/>
  </r>
  <r>
    <n v="5105"/>
    <s v="CA-2015-167374"/>
    <x v="514"/>
    <d v="2015-03-30T00:00:00"/>
    <s v="Second Class"/>
    <x v="421"/>
    <x v="421"/>
    <s v="Consumer"/>
    <s v="United States"/>
    <s v="Philadelphia"/>
    <s v="Pennsylvania"/>
    <n v="19140"/>
    <s v="East"/>
    <x v="60"/>
    <s v="Technology"/>
    <s v="Accessories"/>
    <x v="60"/>
    <x v="3549"/>
    <n v="3"/>
    <n v="0.2"/>
    <n v="5.0327999999999999"/>
  </r>
  <r>
    <n v="5106"/>
    <s v="CA-2014-116568"/>
    <x v="637"/>
    <d v="2014-12-20T00:00:00"/>
    <s v="Standard Class"/>
    <x v="298"/>
    <x v="298"/>
    <s v="Consumer"/>
    <s v="United States"/>
    <s v="Deltona"/>
    <s v="Florida"/>
    <n v="32725"/>
    <s v="South"/>
    <x v="1340"/>
    <s v="Furniture"/>
    <s v="Chairs"/>
    <x v="1325"/>
    <x v="3647"/>
    <n v="4"/>
    <n v="0.2"/>
    <n v="13.972799999999999"/>
  </r>
  <r>
    <n v="5107"/>
    <s v="CA-2015-147102"/>
    <x v="444"/>
    <d v="2015-09-26T00:00:00"/>
    <s v="Standard Class"/>
    <x v="468"/>
    <x v="468"/>
    <s v="Corporate"/>
    <s v="United States"/>
    <s v="Columbus"/>
    <s v="Georgia"/>
    <n v="31907"/>
    <s v="South"/>
    <x v="1350"/>
    <s v="Technology"/>
    <s v="Accessories"/>
    <x v="1336"/>
    <x v="3648"/>
    <n v="4"/>
    <n v="0"/>
    <n v="23.225999999999999"/>
  </r>
  <r>
    <n v="5108"/>
    <s v="CA-2017-132213"/>
    <x v="1016"/>
    <d v="2017-04-26T00:00:00"/>
    <s v="First Class"/>
    <x v="43"/>
    <x v="43"/>
    <s v="Home Office"/>
    <s v="United States"/>
    <s v="Nashville"/>
    <s v="Tennessee"/>
    <n v="37211"/>
    <s v="South"/>
    <x v="512"/>
    <s v="Office Supplies"/>
    <s v="Art"/>
    <x v="512"/>
    <x v="2078"/>
    <n v="9"/>
    <n v="0.2"/>
    <n v="5.2560000000000002"/>
  </r>
  <r>
    <n v="5109"/>
    <s v="CA-2017-132213"/>
    <x v="1016"/>
    <d v="2017-04-26T00:00:00"/>
    <s v="First Class"/>
    <x v="43"/>
    <x v="43"/>
    <s v="Home Office"/>
    <s v="United States"/>
    <s v="Nashville"/>
    <s v="Tennessee"/>
    <n v="37211"/>
    <s v="South"/>
    <x v="207"/>
    <s v="Office Supplies"/>
    <s v="Art"/>
    <x v="208"/>
    <x v="3649"/>
    <n v="5"/>
    <n v="0.2"/>
    <n v="6.7919999999999998"/>
  </r>
  <r>
    <n v="5110"/>
    <s v="CA-2014-138450"/>
    <x v="638"/>
    <d v="2014-10-22T00:00:00"/>
    <s v="Standard Class"/>
    <x v="553"/>
    <x v="553"/>
    <s v="Corporate"/>
    <s v="United States"/>
    <s v="Philadelphia"/>
    <s v="Pennsylvania"/>
    <n v="19134"/>
    <s v="East"/>
    <x v="466"/>
    <s v="Office Supplies"/>
    <s v="Envelopes"/>
    <x v="467"/>
    <x v="501"/>
    <n v="6"/>
    <n v="0.2"/>
    <n v="19.692"/>
  </r>
  <r>
    <n v="5111"/>
    <s v="CA-2014-138450"/>
    <x v="638"/>
    <d v="2014-10-22T00:00:00"/>
    <s v="Standard Class"/>
    <x v="553"/>
    <x v="553"/>
    <s v="Corporate"/>
    <s v="United States"/>
    <s v="Philadelphia"/>
    <s v="Pennsylvania"/>
    <n v="19134"/>
    <s v="East"/>
    <x v="41"/>
    <s v="Office Supplies"/>
    <s v="Storage"/>
    <x v="41"/>
    <x v="3650"/>
    <n v="6"/>
    <n v="0.2"/>
    <n v="-35.045999999999999"/>
  </r>
  <r>
    <n v="5112"/>
    <s v="CA-2014-138450"/>
    <x v="638"/>
    <d v="2014-10-22T00:00:00"/>
    <s v="Standard Class"/>
    <x v="553"/>
    <x v="553"/>
    <s v="Corporate"/>
    <s v="United States"/>
    <s v="Philadelphia"/>
    <s v="Pennsylvania"/>
    <n v="19134"/>
    <s v="East"/>
    <x v="1407"/>
    <s v="Office Supplies"/>
    <s v="Paper"/>
    <x v="1394"/>
    <x v="3651"/>
    <n v="4"/>
    <n v="0.2"/>
    <n v="3.14"/>
  </r>
  <r>
    <n v="5113"/>
    <s v="CA-2015-153073"/>
    <x v="50"/>
    <d v="2015-11-13T00:00:00"/>
    <s v="Same Day"/>
    <x v="456"/>
    <x v="456"/>
    <s v="Consumer"/>
    <s v="United States"/>
    <s v="Chicago"/>
    <s v="Illinois"/>
    <n v="60610"/>
    <s v="Central"/>
    <x v="1721"/>
    <s v="Furniture"/>
    <s v="Furnishings"/>
    <x v="1708"/>
    <x v="3652"/>
    <n v="9"/>
    <n v="0.6"/>
    <n v="-7.4358000000000004"/>
  </r>
  <r>
    <n v="5114"/>
    <s v="CA-2016-147970"/>
    <x v="1011"/>
    <d v="2016-02-02T00:00:00"/>
    <s v="Second Class"/>
    <x v="492"/>
    <x v="492"/>
    <s v="Consumer"/>
    <s v="United States"/>
    <s v="Dallas"/>
    <s v="Texas"/>
    <n v="75220"/>
    <s v="Central"/>
    <x v="1307"/>
    <s v="Office Supplies"/>
    <s v="Paper"/>
    <x v="1292"/>
    <x v="12"/>
    <n v="3"/>
    <n v="0.2"/>
    <n v="5.4432"/>
  </r>
  <r>
    <n v="5115"/>
    <s v="CA-2016-150658"/>
    <x v="1019"/>
    <d v="2016-11-22T00:00:00"/>
    <s v="Standard Class"/>
    <x v="333"/>
    <x v="333"/>
    <s v="Consumer"/>
    <s v="United States"/>
    <s v="Carlsbad"/>
    <s v="New Mexico"/>
    <n v="88220"/>
    <s v="West"/>
    <x v="307"/>
    <s v="Office Supplies"/>
    <s v="Binders"/>
    <x v="307"/>
    <x v="2168"/>
    <n v="3"/>
    <n v="0.2"/>
    <n v="3.3675000000000002"/>
  </r>
  <r>
    <n v="5116"/>
    <s v="CA-2017-125640"/>
    <x v="800"/>
    <d v="2017-07-29T00:00:00"/>
    <s v="Standard Class"/>
    <x v="732"/>
    <x v="732"/>
    <s v="Consumer"/>
    <s v="United States"/>
    <s v="Philadelphia"/>
    <s v="Pennsylvania"/>
    <n v="19134"/>
    <s v="East"/>
    <x v="1722"/>
    <s v="Office Supplies"/>
    <s v="Labels"/>
    <x v="1709"/>
    <x v="106"/>
    <n v="1"/>
    <n v="0.2"/>
    <n v="1.0738000000000001"/>
  </r>
  <r>
    <n v="5117"/>
    <s v="CA-2017-154137"/>
    <x v="343"/>
    <d v="2017-11-17T00:00:00"/>
    <s v="Standard Class"/>
    <x v="363"/>
    <x v="363"/>
    <s v="Consumer"/>
    <s v="United States"/>
    <s v="New York City"/>
    <s v="New York"/>
    <n v="10009"/>
    <s v="East"/>
    <x v="1032"/>
    <s v="Office Supplies"/>
    <s v="Storage"/>
    <x v="1023"/>
    <x v="3653"/>
    <n v="1"/>
    <n v="0"/>
    <n v="0"/>
  </r>
  <r>
    <n v="5118"/>
    <s v="CA-2015-127173"/>
    <x v="120"/>
    <d v="2015-10-03T00:00:00"/>
    <s v="Standard Class"/>
    <x v="421"/>
    <x v="421"/>
    <s v="Consumer"/>
    <s v="United States"/>
    <s v="Oceanside"/>
    <s v="New York"/>
    <n v="11572"/>
    <s v="East"/>
    <x v="271"/>
    <s v="Office Supplies"/>
    <s v="Fasteners"/>
    <x v="271"/>
    <x v="799"/>
    <n v="3"/>
    <n v="0"/>
    <n v="16.186800000000002"/>
  </r>
  <r>
    <n v="5119"/>
    <s v="CA-2015-127173"/>
    <x v="120"/>
    <d v="2015-10-03T00:00:00"/>
    <s v="Standard Class"/>
    <x v="421"/>
    <x v="421"/>
    <s v="Consumer"/>
    <s v="United States"/>
    <s v="Oceanside"/>
    <s v="New York"/>
    <n v="11572"/>
    <s v="East"/>
    <x v="1548"/>
    <s v="Technology"/>
    <s v="Machines"/>
    <x v="1536"/>
    <x v="3654"/>
    <n v="7"/>
    <n v="0"/>
    <n v="296.06709999999998"/>
  </r>
  <r>
    <n v="5120"/>
    <s v="CA-2015-127173"/>
    <x v="120"/>
    <d v="2015-10-03T00:00:00"/>
    <s v="Standard Class"/>
    <x v="421"/>
    <x v="421"/>
    <s v="Consumer"/>
    <s v="United States"/>
    <s v="Oceanside"/>
    <s v="New York"/>
    <n v="11572"/>
    <s v="East"/>
    <x v="1045"/>
    <s v="Office Supplies"/>
    <s v="Binders"/>
    <x v="1034"/>
    <x v="3655"/>
    <n v="9"/>
    <n v="0.2"/>
    <n v="28.657800000000002"/>
  </r>
  <r>
    <n v="5121"/>
    <s v="CA-2014-149538"/>
    <x v="527"/>
    <d v="2014-04-08T00:00:00"/>
    <s v="Standard Class"/>
    <x v="10"/>
    <x v="10"/>
    <s v="Corporate"/>
    <s v="United States"/>
    <s v="Lafayette"/>
    <s v="Louisiana"/>
    <n v="70506"/>
    <s v="South"/>
    <x v="243"/>
    <s v="Office Supplies"/>
    <s v="Storage"/>
    <x v="244"/>
    <x v="3656"/>
    <n v="5"/>
    <n v="0"/>
    <n v="9.3019999999999996"/>
  </r>
  <r>
    <n v="5122"/>
    <s v="CA-2014-149538"/>
    <x v="527"/>
    <d v="2014-04-08T00:00:00"/>
    <s v="Standard Class"/>
    <x v="10"/>
    <x v="10"/>
    <s v="Corporate"/>
    <s v="United States"/>
    <s v="Lafayette"/>
    <s v="Louisiana"/>
    <n v="70506"/>
    <s v="South"/>
    <x v="1135"/>
    <s v="Technology"/>
    <s v="Accessories"/>
    <x v="1123"/>
    <x v="2564"/>
    <n v="2"/>
    <n v="0"/>
    <n v="42.991399999999999"/>
  </r>
  <r>
    <n v="5123"/>
    <s v="CA-2014-149538"/>
    <x v="527"/>
    <d v="2014-04-08T00:00:00"/>
    <s v="Standard Class"/>
    <x v="10"/>
    <x v="10"/>
    <s v="Corporate"/>
    <s v="United States"/>
    <s v="Lafayette"/>
    <s v="Louisiana"/>
    <n v="70506"/>
    <s v="South"/>
    <x v="1723"/>
    <s v="Office Supplies"/>
    <s v="Paper"/>
    <x v="1710"/>
    <x v="537"/>
    <n v="3"/>
    <n v="0"/>
    <n v="9.3312000000000008"/>
  </r>
  <r>
    <n v="5124"/>
    <s v="CA-2014-149538"/>
    <x v="527"/>
    <d v="2014-04-08T00:00:00"/>
    <s v="Standard Class"/>
    <x v="10"/>
    <x v="10"/>
    <s v="Corporate"/>
    <s v="United States"/>
    <s v="Lafayette"/>
    <s v="Louisiana"/>
    <n v="70506"/>
    <s v="South"/>
    <x v="727"/>
    <s v="Office Supplies"/>
    <s v="Paper"/>
    <x v="1552"/>
    <x v="91"/>
    <n v="2"/>
    <n v="0"/>
    <n v="6.3503999999999996"/>
  </r>
  <r>
    <n v="5125"/>
    <s v="CA-2014-160766"/>
    <x v="80"/>
    <d v="2014-09-14T00:00:00"/>
    <s v="Same Day"/>
    <x v="661"/>
    <x v="661"/>
    <s v="Consumer"/>
    <s v="United States"/>
    <s v="New York City"/>
    <s v="New York"/>
    <n v="10009"/>
    <s v="East"/>
    <x v="977"/>
    <s v="Furniture"/>
    <s v="Tables"/>
    <x v="832"/>
    <x v="3657"/>
    <n v="9"/>
    <n v="0.4"/>
    <n v="-108.3348"/>
  </r>
  <r>
    <n v="5126"/>
    <s v="CA-2014-160766"/>
    <x v="80"/>
    <d v="2014-09-14T00:00:00"/>
    <s v="Same Day"/>
    <x v="661"/>
    <x v="661"/>
    <s v="Consumer"/>
    <s v="United States"/>
    <s v="New York City"/>
    <s v="New York"/>
    <n v="10009"/>
    <s v="East"/>
    <x v="706"/>
    <s v="Office Supplies"/>
    <s v="Envelopes"/>
    <x v="153"/>
    <x v="3658"/>
    <n v="7"/>
    <n v="0"/>
    <n v="31.491599999999998"/>
  </r>
  <r>
    <n v="5127"/>
    <s v="CA-2014-160766"/>
    <x v="80"/>
    <d v="2014-09-14T00:00:00"/>
    <s v="Same Day"/>
    <x v="661"/>
    <x v="661"/>
    <s v="Consumer"/>
    <s v="United States"/>
    <s v="New York City"/>
    <s v="New York"/>
    <n v="10009"/>
    <s v="East"/>
    <x v="814"/>
    <s v="Technology"/>
    <s v="Machines"/>
    <x v="810"/>
    <x v="2430"/>
    <n v="4"/>
    <n v="0"/>
    <n v="1371.9803999999999"/>
  </r>
  <r>
    <n v="5128"/>
    <s v="CA-2014-160766"/>
    <x v="80"/>
    <d v="2014-09-14T00:00:00"/>
    <s v="Same Day"/>
    <x v="661"/>
    <x v="661"/>
    <s v="Consumer"/>
    <s v="United States"/>
    <s v="New York City"/>
    <s v="New York"/>
    <n v="10009"/>
    <s v="East"/>
    <x v="227"/>
    <s v="Office Supplies"/>
    <s v="Appliances"/>
    <x v="228"/>
    <x v="3659"/>
    <n v="2"/>
    <n v="0"/>
    <n v="198.429"/>
  </r>
  <r>
    <n v="5129"/>
    <s v="CA-2014-160766"/>
    <x v="80"/>
    <d v="2014-09-14T00:00:00"/>
    <s v="Same Day"/>
    <x v="661"/>
    <x v="661"/>
    <s v="Consumer"/>
    <s v="United States"/>
    <s v="New York City"/>
    <s v="New York"/>
    <n v="10009"/>
    <s v="East"/>
    <x v="1259"/>
    <s v="Technology"/>
    <s v="Phones"/>
    <x v="1243"/>
    <x v="2141"/>
    <n v="1"/>
    <n v="0"/>
    <n v="4.4173999999999998"/>
  </r>
  <r>
    <n v="5130"/>
    <s v="CA-2014-160766"/>
    <x v="80"/>
    <d v="2014-09-14T00:00:00"/>
    <s v="Same Day"/>
    <x v="661"/>
    <x v="661"/>
    <s v="Consumer"/>
    <s v="United States"/>
    <s v="New York City"/>
    <s v="New York"/>
    <n v="10009"/>
    <s v="East"/>
    <x v="1485"/>
    <s v="Technology"/>
    <s v="Phones"/>
    <x v="1472"/>
    <x v="1158"/>
    <n v="3"/>
    <n v="0"/>
    <n v="80.631600000000006"/>
  </r>
  <r>
    <n v="5131"/>
    <s v="CA-2014-160766"/>
    <x v="80"/>
    <d v="2014-09-14T00:00:00"/>
    <s v="Same Day"/>
    <x v="661"/>
    <x v="661"/>
    <s v="Consumer"/>
    <s v="United States"/>
    <s v="New York City"/>
    <s v="New York"/>
    <n v="10009"/>
    <s v="East"/>
    <x v="1463"/>
    <s v="Office Supplies"/>
    <s v="Paper"/>
    <x v="1449"/>
    <x v="3660"/>
    <n v="9"/>
    <n v="0"/>
    <n v="21.0654"/>
  </r>
  <r>
    <n v="5132"/>
    <s v="CA-2017-146626"/>
    <x v="614"/>
    <d v="2018-01-05T00:00:00"/>
    <s v="Standard Class"/>
    <x v="130"/>
    <x v="130"/>
    <s v="Corporate"/>
    <s v="United States"/>
    <s v="Anaheim"/>
    <s v="California"/>
    <n v="92804"/>
    <s v="West"/>
    <x v="1308"/>
    <s v="Furniture"/>
    <s v="Furnishings"/>
    <x v="1293"/>
    <x v="3661"/>
    <n v="8"/>
    <n v="0"/>
    <n v="37.414400000000001"/>
  </r>
  <r>
    <n v="5133"/>
    <s v="CA-2015-123330"/>
    <x v="1020"/>
    <d v="2015-06-27T00:00:00"/>
    <s v="Standard Class"/>
    <x v="212"/>
    <x v="212"/>
    <s v="Consumer"/>
    <s v="United States"/>
    <s v="Deltona"/>
    <s v="Florida"/>
    <n v="32725"/>
    <s v="South"/>
    <x v="817"/>
    <s v="Technology"/>
    <s v="Phones"/>
    <x v="813"/>
    <x v="3662"/>
    <n v="3"/>
    <n v="0.2"/>
    <n v="37.791600000000003"/>
  </r>
  <r>
    <n v="5134"/>
    <s v="CA-2017-155607"/>
    <x v="200"/>
    <d v="2017-11-30T00:00:00"/>
    <s v="Standard Class"/>
    <x v="435"/>
    <x v="435"/>
    <s v="Home Office"/>
    <s v="United States"/>
    <s v="New York City"/>
    <s v="New York"/>
    <n v="10009"/>
    <s v="East"/>
    <x v="1612"/>
    <s v="Office Supplies"/>
    <s v="Appliances"/>
    <x v="1603"/>
    <x v="3663"/>
    <n v="7"/>
    <n v="0"/>
    <n v="14.682499999999999"/>
  </r>
  <r>
    <n v="5135"/>
    <s v="CA-2017-155607"/>
    <x v="200"/>
    <d v="2017-11-30T00:00:00"/>
    <s v="Standard Class"/>
    <x v="435"/>
    <x v="435"/>
    <s v="Home Office"/>
    <s v="United States"/>
    <s v="New York City"/>
    <s v="New York"/>
    <n v="10009"/>
    <s v="East"/>
    <x v="705"/>
    <s v="Office Supplies"/>
    <s v="Binders"/>
    <x v="705"/>
    <x v="3664"/>
    <n v="4"/>
    <n v="0.2"/>
    <n v="32.670400000000001"/>
  </r>
  <r>
    <n v="5136"/>
    <s v="CA-2016-151323"/>
    <x v="248"/>
    <d v="2016-10-28T00:00:00"/>
    <s v="Standard Class"/>
    <x v="437"/>
    <x v="437"/>
    <s v="Home Office"/>
    <s v="United States"/>
    <s v="Seattle"/>
    <s v="Washington"/>
    <n v="98103"/>
    <s v="West"/>
    <x v="263"/>
    <s v="Office Supplies"/>
    <s v="Fasteners"/>
    <x v="263"/>
    <x v="3665"/>
    <n v="5"/>
    <n v="0"/>
    <n v="8.1839999999999993"/>
  </r>
  <r>
    <n v="5137"/>
    <s v="CA-2015-146696"/>
    <x v="639"/>
    <d v="2015-12-19T00:00:00"/>
    <s v="Standard Class"/>
    <x v="502"/>
    <x v="502"/>
    <s v="Consumer"/>
    <s v="United States"/>
    <s v="San Diego"/>
    <s v="California"/>
    <n v="92105"/>
    <s v="West"/>
    <x v="881"/>
    <s v="Office Supplies"/>
    <s v="Binders"/>
    <x v="875"/>
    <x v="3666"/>
    <n v="2"/>
    <n v="0.2"/>
    <n v="2.7324000000000002"/>
  </r>
  <r>
    <n v="5138"/>
    <s v="CA-2016-128972"/>
    <x v="373"/>
    <d v="2016-11-17T00:00:00"/>
    <s v="Standard Class"/>
    <x v="747"/>
    <x v="747"/>
    <s v="Corporate"/>
    <s v="United States"/>
    <s v="Oklahoma City"/>
    <s v="Oklahoma"/>
    <n v="73120"/>
    <s v="Central"/>
    <x v="560"/>
    <s v="Furniture"/>
    <s v="Furnishings"/>
    <x v="559"/>
    <x v="631"/>
    <n v="4"/>
    <n v="0"/>
    <n v="13.0548"/>
  </r>
  <r>
    <n v="5139"/>
    <s v="CA-2017-128335"/>
    <x v="365"/>
    <d v="2017-10-05T00:00:00"/>
    <s v="Standard Class"/>
    <x v="350"/>
    <x v="350"/>
    <s v="Consumer"/>
    <s v="United States"/>
    <s v="Mount Vernon"/>
    <s v="New York"/>
    <n v="10550"/>
    <s v="East"/>
    <x v="837"/>
    <s v="Office Supplies"/>
    <s v="Envelopes"/>
    <x v="153"/>
    <x v="1005"/>
    <n v="3"/>
    <n v="0"/>
    <n v="10.969799999999999"/>
  </r>
  <r>
    <n v="5140"/>
    <s v="CA-2017-128335"/>
    <x v="365"/>
    <d v="2017-10-05T00:00:00"/>
    <s v="Standard Class"/>
    <x v="350"/>
    <x v="350"/>
    <s v="Consumer"/>
    <s v="United States"/>
    <s v="Mount Vernon"/>
    <s v="New York"/>
    <n v="10550"/>
    <s v="East"/>
    <x v="1540"/>
    <s v="Office Supplies"/>
    <s v="Paper"/>
    <x v="1528"/>
    <x v="3667"/>
    <n v="5"/>
    <n v="0"/>
    <n v="24.2285"/>
  </r>
  <r>
    <n v="5141"/>
    <s v="CA-2015-154886"/>
    <x v="627"/>
    <d v="2015-11-12T00:00:00"/>
    <s v="Standard Class"/>
    <x v="517"/>
    <x v="517"/>
    <s v="Consumer"/>
    <s v="United States"/>
    <s v="San Francisco"/>
    <s v="California"/>
    <n v="94109"/>
    <s v="West"/>
    <x v="259"/>
    <s v="Technology"/>
    <s v="Accessories"/>
    <x v="259"/>
    <x v="3668"/>
    <n v="2"/>
    <n v="0"/>
    <n v="43.164000000000001"/>
  </r>
  <r>
    <n v="5142"/>
    <s v="CA-2016-111213"/>
    <x v="178"/>
    <d v="2016-04-05T00:00:00"/>
    <s v="Standard Class"/>
    <x v="224"/>
    <x v="224"/>
    <s v="Consumer"/>
    <s v="United States"/>
    <s v="New York City"/>
    <s v="New York"/>
    <n v="10009"/>
    <s v="East"/>
    <x v="1"/>
    <s v="Furniture"/>
    <s v="Chairs"/>
    <x v="1"/>
    <x v="3669"/>
    <n v="6"/>
    <n v="0.1"/>
    <n v="292.77600000000001"/>
  </r>
  <r>
    <n v="5143"/>
    <s v="CA-2016-111213"/>
    <x v="178"/>
    <d v="2016-04-05T00:00:00"/>
    <s v="Standard Class"/>
    <x v="224"/>
    <x v="224"/>
    <s v="Consumer"/>
    <s v="United States"/>
    <s v="New York City"/>
    <s v="New York"/>
    <n v="10009"/>
    <s v="East"/>
    <x v="1444"/>
    <s v="Office Supplies"/>
    <s v="Supplies"/>
    <x v="327"/>
    <x v="1534"/>
    <n v="8"/>
    <n v="0"/>
    <n v="18.5136"/>
  </r>
  <r>
    <n v="5144"/>
    <s v="CA-2016-111213"/>
    <x v="178"/>
    <d v="2016-04-05T00:00:00"/>
    <s v="Standard Class"/>
    <x v="224"/>
    <x v="224"/>
    <s v="Consumer"/>
    <s v="United States"/>
    <s v="New York City"/>
    <s v="New York"/>
    <n v="10009"/>
    <s v="East"/>
    <x v="307"/>
    <s v="Office Supplies"/>
    <s v="Binders"/>
    <x v="307"/>
    <x v="3183"/>
    <n v="1"/>
    <n v="0.2"/>
    <n v="1.1225000000000001"/>
  </r>
  <r>
    <n v="5145"/>
    <s v="CA-2017-161333"/>
    <x v="62"/>
    <d v="2017-02-07T00:00:00"/>
    <s v="Standard Class"/>
    <x v="252"/>
    <x v="252"/>
    <s v="Consumer"/>
    <s v="United States"/>
    <s v="Los Angeles"/>
    <s v="California"/>
    <n v="90045"/>
    <s v="West"/>
    <x v="484"/>
    <s v="Furniture"/>
    <s v="Furnishings"/>
    <x v="484"/>
    <x v="3670"/>
    <n v="2"/>
    <n v="0"/>
    <n v="29.328399999999998"/>
  </r>
  <r>
    <n v="5146"/>
    <s v="CA-2017-161333"/>
    <x v="62"/>
    <d v="2017-02-07T00:00:00"/>
    <s v="Standard Class"/>
    <x v="252"/>
    <x v="252"/>
    <s v="Consumer"/>
    <s v="United States"/>
    <s v="Los Angeles"/>
    <s v="California"/>
    <n v="90045"/>
    <s v="West"/>
    <x v="1156"/>
    <s v="Office Supplies"/>
    <s v="Storage"/>
    <x v="1144"/>
    <x v="3671"/>
    <n v="4"/>
    <n v="0"/>
    <n v="38.931199999999997"/>
  </r>
  <r>
    <n v="5147"/>
    <s v="CA-2017-161333"/>
    <x v="62"/>
    <d v="2017-02-07T00:00:00"/>
    <s v="Standard Class"/>
    <x v="252"/>
    <x v="252"/>
    <s v="Consumer"/>
    <s v="United States"/>
    <s v="Los Angeles"/>
    <s v="California"/>
    <n v="90045"/>
    <s v="West"/>
    <x v="1267"/>
    <s v="Office Supplies"/>
    <s v="Appliances"/>
    <x v="1251"/>
    <x v="1039"/>
    <n v="4"/>
    <n v="0"/>
    <n v="16.38"/>
  </r>
  <r>
    <n v="5148"/>
    <s v="CA-2017-128734"/>
    <x v="165"/>
    <d v="2017-12-31T00:00:00"/>
    <s v="Standard Class"/>
    <x v="311"/>
    <x v="311"/>
    <s v="Home Office"/>
    <s v="United States"/>
    <s v="Chandler"/>
    <s v="Arizona"/>
    <n v="85224"/>
    <s v="West"/>
    <x v="1565"/>
    <s v="Furniture"/>
    <s v="Furnishings"/>
    <x v="1556"/>
    <x v="1076"/>
    <n v="4"/>
    <n v="0.2"/>
    <n v="1.9224000000000001"/>
  </r>
  <r>
    <n v="5149"/>
    <s v="CA-2017-128734"/>
    <x v="165"/>
    <d v="2017-12-31T00:00:00"/>
    <s v="Standard Class"/>
    <x v="311"/>
    <x v="311"/>
    <s v="Home Office"/>
    <s v="United States"/>
    <s v="Chandler"/>
    <s v="Arizona"/>
    <n v="85224"/>
    <s v="West"/>
    <x v="654"/>
    <s v="Furniture"/>
    <s v="Chairs"/>
    <x v="654"/>
    <x v="3672"/>
    <n v="3"/>
    <n v="0.2"/>
    <n v="105.297"/>
  </r>
  <r>
    <n v="5150"/>
    <s v="CA-2014-141796"/>
    <x v="261"/>
    <d v="2014-06-21T00:00:00"/>
    <s v="Same Day"/>
    <x v="506"/>
    <x v="506"/>
    <s v="Consumer"/>
    <s v="United States"/>
    <s v="Long Beach"/>
    <s v="New York"/>
    <n v="11561"/>
    <s v="East"/>
    <x v="1246"/>
    <s v="Technology"/>
    <s v="Phones"/>
    <x v="1230"/>
    <x v="3673"/>
    <n v="3"/>
    <n v="0"/>
    <n v="352.30650000000003"/>
  </r>
  <r>
    <n v="5151"/>
    <s v="CA-2017-125101"/>
    <x v="904"/>
    <d v="2017-03-10T00:00:00"/>
    <s v="Second Class"/>
    <x v="64"/>
    <x v="64"/>
    <s v="Corporate"/>
    <s v="United States"/>
    <s v="San Francisco"/>
    <s v="California"/>
    <n v="94109"/>
    <s v="West"/>
    <x v="298"/>
    <s v="Office Supplies"/>
    <s v="Storage"/>
    <x v="298"/>
    <x v="3674"/>
    <n v="2"/>
    <n v="0"/>
    <n v="16.945"/>
  </r>
  <r>
    <n v="5152"/>
    <s v="CA-2017-169929"/>
    <x v="145"/>
    <d v="2017-09-28T00:00:00"/>
    <s v="First Class"/>
    <x v="624"/>
    <x v="624"/>
    <s v="Corporate"/>
    <s v="United States"/>
    <s v="Helena"/>
    <s v="Montana"/>
    <n v="59601"/>
    <s v="West"/>
    <x v="861"/>
    <s v="Office Supplies"/>
    <s v="Storage"/>
    <x v="855"/>
    <x v="1749"/>
    <n v="5"/>
    <n v="0"/>
    <n v="10.374000000000001"/>
  </r>
  <r>
    <n v="5153"/>
    <s v="US-2014-121566"/>
    <x v="479"/>
    <d v="2014-07-06T00:00:00"/>
    <s v="Standard Class"/>
    <x v="750"/>
    <x v="750"/>
    <s v="Consumer"/>
    <s v="United States"/>
    <s v="New York City"/>
    <s v="New York"/>
    <n v="10011"/>
    <s v="East"/>
    <x v="472"/>
    <s v="Office Supplies"/>
    <s v="Binders"/>
    <x v="473"/>
    <x v="638"/>
    <n v="1"/>
    <n v="0.2"/>
    <n v="0.84"/>
  </r>
  <r>
    <n v="5154"/>
    <s v="US-2014-121566"/>
    <x v="479"/>
    <d v="2014-07-06T00:00:00"/>
    <s v="Standard Class"/>
    <x v="750"/>
    <x v="750"/>
    <s v="Consumer"/>
    <s v="United States"/>
    <s v="New York City"/>
    <s v="New York"/>
    <n v="10011"/>
    <s v="East"/>
    <x v="208"/>
    <s v="Office Supplies"/>
    <s v="Art"/>
    <x v="209"/>
    <x v="3675"/>
    <n v="3"/>
    <n v="0"/>
    <n v="2.9039999999999999"/>
  </r>
  <r>
    <n v="5155"/>
    <s v="US-2015-124219"/>
    <x v="976"/>
    <d v="2015-08-08T00:00:00"/>
    <s v="First Class"/>
    <x v="608"/>
    <x v="608"/>
    <s v="Consumer"/>
    <s v="United States"/>
    <s v="Kirkwood"/>
    <s v="Missouri"/>
    <n v="63122"/>
    <s v="Central"/>
    <x v="20"/>
    <s v="Office Supplies"/>
    <s v="Binders"/>
    <x v="20"/>
    <x v="158"/>
    <n v="4"/>
    <n v="0"/>
    <n v="13.064"/>
  </r>
  <r>
    <n v="5156"/>
    <s v="US-2015-124219"/>
    <x v="976"/>
    <d v="2015-08-08T00:00:00"/>
    <s v="First Class"/>
    <x v="608"/>
    <x v="608"/>
    <s v="Consumer"/>
    <s v="United States"/>
    <s v="Kirkwood"/>
    <s v="Missouri"/>
    <n v="63122"/>
    <s v="Central"/>
    <x v="1460"/>
    <s v="Furniture"/>
    <s v="Furnishings"/>
    <x v="1446"/>
    <x v="3609"/>
    <n v="3"/>
    <n v="0"/>
    <n v="34.070399999999999"/>
  </r>
  <r>
    <n v="5157"/>
    <s v="CA-2017-163006"/>
    <x v="160"/>
    <d v="2017-07-04T00:00:00"/>
    <s v="Second Class"/>
    <x v="689"/>
    <x v="689"/>
    <s v="Home Office"/>
    <s v="United States"/>
    <s v="Chicago"/>
    <s v="Illinois"/>
    <n v="60653"/>
    <s v="Central"/>
    <x v="1718"/>
    <s v="Technology"/>
    <s v="Phones"/>
    <x v="1705"/>
    <x v="3676"/>
    <n v="2"/>
    <n v="0.2"/>
    <n v="125.19799999999999"/>
  </r>
  <r>
    <n v="5158"/>
    <s v="CA-2017-163006"/>
    <x v="160"/>
    <d v="2017-07-04T00:00:00"/>
    <s v="Second Class"/>
    <x v="689"/>
    <x v="689"/>
    <s v="Home Office"/>
    <s v="United States"/>
    <s v="Chicago"/>
    <s v="Illinois"/>
    <n v="60653"/>
    <s v="Central"/>
    <x v="1631"/>
    <s v="Furniture"/>
    <s v="Chairs"/>
    <x v="1621"/>
    <x v="3677"/>
    <n v="3"/>
    <n v="0.3"/>
    <n v="-178.8468"/>
  </r>
  <r>
    <n v="5159"/>
    <s v="CA-2017-163006"/>
    <x v="160"/>
    <d v="2017-07-04T00:00:00"/>
    <s v="Second Class"/>
    <x v="689"/>
    <x v="689"/>
    <s v="Home Office"/>
    <s v="United States"/>
    <s v="Chicago"/>
    <s v="Illinois"/>
    <n v="60653"/>
    <s v="Central"/>
    <x v="90"/>
    <s v="Furniture"/>
    <s v="Furnishings"/>
    <x v="90"/>
    <x v="3678"/>
    <n v="2"/>
    <n v="0.6"/>
    <n v="-10.3124"/>
  </r>
  <r>
    <n v="5160"/>
    <s v="CA-2015-156146"/>
    <x v="662"/>
    <d v="2015-10-30T00:00:00"/>
    <s v="Second Class"/>
    <x v="122"/>
    <x v="122"/>
    <s v="Corporate"/>
    <s v="United States"/>
    <s v="Peoria"/>
    <s v="Arizona"/>
    <n v="85345"/>
    <s v="West"/>
    <x v="194"/>
    <s v="Technology"/>
    <s v="Phones"/>
    <x v="195"/>
    <x v="550"/>
    <n v="2"/>
    <n v="0.2"/>
    <n v="9.2385999999999999"/>
  </r>
  <r>
    <n v="5161"/>
    <s v="CA-2015-156146"/>
    <x v="662"/>
    <d v="2015-10-30T00:00:00"/>
    <s v="Second Class"/>
    <x v="122"/>
    <x v="122"/>
    <s v="Corporate"/>
    <s v="United States"/>
    <s v="Peoria"/>
    <s v="Arizona"/>
    <n v="85345"/>
    <s v="West"/>
    <x v="1300"/>
    <s v="Technology"/>
    <s v="Phones"/>
    <x v="1285"/>
    <x v="3679"/>
    <n v="2"/>
    <n v="0.2"/>
    <n v="-14.603"/>
  </r>
  <r>
    <n v="5162"/>
    <s v="CA-2014-111192"/>
    <x v="1021"/>
    <d v="2014-08-05T00:00:00"/>
    <s v="Standard Class"/>
    <x v="747"/>
    <x v="747"/>
    <s v="Corporate"/>
    <s v="United States"/>
    <s v="Seattle"/>
    <s v="Washington"/>
    <n v="98103"/>
    <s v="West"/>
    <x v="1528"/>
    <s v="Furniture"/>
    <s v="Bookcases"/>
    <x v="1515"/>
    <x v="3680"/>
    <n v="8"/>
    <n v="0"/>
    <n v="259.88959999999997"/>
  </r>
  <r>
    <n v="5163"/>
    <s v="CA-2016-115378"/>
    <x v="741"/>
    <d v="2016-11-23T00:00:00"/>
    <s v="Second Class"/>
    <x v="219"/>
    <x v="219"/>
    <s v="Consumer"/>
    <s v="United States"/>
    <s v="Taylor"/>
    <s v="Michigan"/>
    <n v="48180"/>
    <s v="Central"/>
    <x v="83"/>
    <s v="Furniture"/>
    <s v="Chairs"/>
    <x v="83"/>
    <x v="85"/>
    <n v="2"/>
    <n v="0"/>
    <n v="33.215600000000002"/>
  </r>
  <r>
    <n v="5164"/>
    <s v="CA-2015-161627"/>
    <x v="380"/>
    <d v="2015-07-11T00:00:00"/>
    <s v="Standard Class"/>
    <x v="695"/>
    <x v="695"/>
    <s v="Consumer"/>
    <s v="United States"/>
    <s v="Pasadena"/>
    <s v="California"/>
    <n v="91104"/>
    <s v="West"/>
    <x v="56"/>
    <s v="Furniture"/>
    <s v="Chairs"/>
    <x v="56"/>
    <x v="2932"/>
    <n v="3"/>
    <n v="0.2"/>
    <n v="-17.0352"/>
  </r>
  <r>
    <n v="5165"/>
    <s v="CA-2014-121006"/>
    <x v="849"/>
    <d v="2014-11-16T00:00:00"/>
    <s v="Standard Class"/>
    <x v="710"/>
    <x v="710"/>
    <s v="Consumer"/>
    <s v="United States"/>
    <s v="Midland"/>
    <s v="Michigan"/>
    <n v="48640"/>
    <s v="Central"/>
    <x v="130"/>
    <s v="Office Supplies"/>
    <s v="Art"/>
    <x v="1544"/>
    <x v="2769"/>
    <n v="2"/>
    <n v="0"/>
    <n v="1.5209999999999999"/>
  </r>
  <r>
    <n v="5166"/>
    <s v="CA-2014-121006"/>
    <x v="849"/>
    <d v="2014-11-16T00:00:00"/>
    <s v="Standard Class"/>
    <x v="710"/>
    <x v="710"/>
    <s v="Consumer"/>
    <s v="United States"/>
    <s v="Midland"/>
    <s v="Michigan"/>
    <n v="48640"/>
    <s v="Central"/>
    <x v="1012"/>
    <s v="Office Supplies"/>
    <s v="Paper"/>
    <x v="1004"/>
    <x v="1371"/>
    <n v="3"/>
    <n v="0"/>
    <n v="5.7779999999999996"/>
  </r>
  <r>
    <n v="5167"/>
    <s v="CA-2014-121006"/>
    <x v="849"/>
    <d v="2014-11-16T00:00:00"/>
    <s v="Standard Class"/>
    <x v="710"/>
    <x v="710"/>
    <s v="Consumer"/>
    <s v="United States"/>
    <s v="Midland"/>
    <s v="Michigan"/>
    <n v="48640"/>
    <s v="Central"/>
    <x v="218"/>
    <s v="Office Supplies"/>
    <s v="Paper"/>
    <x v="219"/>
    <x v="3329"/>
    <n v="3"/>
    <n v="0"/>
    <n v="7.1280000000000001"/>
  </r>
  <r>
    <n v="5168"/>
    <s v="CA-2014-121006"/>
    <x v="849"/>
    <d v="2014-11-16T00:00:00"/>
    <s v="Standard Class"/>
    <x v="710"/>
    <x v="710"/>
    <s v="Consumer"/>
    <s v="United States"/>
    <s v="Midland"/>
    <s v="Michigan"/>
    <n v="48640"/>
    <s v="Central"/>
    <x v="499"/>
    <s v="Furniture"/>
    <s v="Chairs"/>
    <x v="499"/>
    <x v="3681"/>
    <n v="3"/>
    <n v="0"/>
    <n v="112.788"/>
  </r>
  <r>
    <n v="5169"/>
    <s v="CA-2014-121006"/>
    <x v="849"/>
    <d v="2014-11-16T00:00:00"/>
    <s v="Standard Class"/>
    <x v="710"/>
    <x v="710"/>
    <s v="Consumer"/>
    <s v="United States"/>
    <s v="Midland"/>
    <s v="Michigan"/>
    <n v="48640"/>
    <s v="Central"/>
    <x v="1018"/>
    <s v="Office Supplies"/>
    <s v="Storage"/>
    <x v="1009"/>
    <x v="2714"/>
    <n v="3"/>
    <n v="0"/>
    <n v="11.958600000000001"/>
  </r>
  <r>
    <n v="5170"/>
    <s v="CA-2014-121006"/>
    <x v="849"/>
    <d v="2014-11-16T00:00:00"/>
    <s v="Standard Class"/>
    <x v="710"/>
    <x v="710"/>
    <s v="Consumer"/>
    <s v="United States"/>
    <s v="Midland"/>
    <s v="Michigan"/>
    <n v="48640"/>
    <s v="Central"/>
    <x v="518"/>
    <s v="Office Supplies"/>
    <s v="Storage"/>
    <x v="518"/>
    <x v="3370"/>
    <n v="3"/>
    <n v="0"/>
    <n v="160.62299999999999"/>
  </r>
  <r>
    <n v="5171"/>
    <s v="CA-2016-122903"/>
    <x v="1022"/>
    <d v="2016-05-29T00:00:00"/>
    <s v="Second Class"/>
    <x v="156"/>
    <x v="156"/>
    <s v="Corporate"/>
    <s v="United States"/>
    <s v="Detroit"/>
    <s v="Michigan"/>
    <n v="48205"/>
    <s v="Central"/>
    <x v="483"/>
    <s v="Furniture"/>
    <s v="Chairs"/>
    <x v="483"/>
    <x v="3682"/>
    <n v="5"/>
    <n v="0"/>
    <n v="700.98"/>
  </r>
  <r>
    <n v="5172"/>
    <s v="CA-2016-122903"/>
    <x v="1022"/>
    <d v="2016-05-29T00:00:00"/>
    <s v="Second Class"/>
    <x v="156"/>
    <x v="156"/>
    <s v="Corporate"/>
    <s v="United States"/>
    <s v="Detroit"/>
    <s v="Michigan"/>
    <n v="48205"/>
    <s v="Central"/>
    <x v="694"/>
    <s v="Office Supplies"/>
    <s v="Paper"/>
    <x v="694"/>
    <x v="3683"/>
    <n v="3"/>
    <n v="0"/>
    <n v="69.177599999999998"/>
  </r>
  <r>
    <n v="5173"/>
    <s v="CA-2016-122903"/>
    <x v="1022"/>
    <d v="2016-05-29T00:00:00"/>
    <s v="Second Class"/>
    <x v="156"/>
    <x v="156"/>
    <s v="Corporate"/>
    <s v="United States"/>
    <s v="Detroit"/>
    <s v="Michigan"/>
    <n v="48205"/>
    <s v="Central"/>
    <x v="921"/>
    <s v="Office Supplies"/>
    <s v="Paper"/>
    <x v="913"/>
    <x v="1806"/>
    <n v="3"/>
    <n v="0"/>
    <n v="150.98400000000001"/>
  </r>
  <r>
    <n v="5174"/>
    <s v="CA-2015-107741"/>
    <x v="936"/>
    <d v="2015-03-10T00:00:00"/>
    <s v="First Class"/>
    <x v="712"/>
    <x v="712"/>
    <s v="Corporate"/>
    <s v="United States"/>
    <s v="Pueblo"/>
    <s v="Colorado"/>
    <n v="81001"/>
    <s v="West"/>
    <x v="319"/>
    <s v="Office Supplies"/>
    <s v="Art"/>
    <x v="319"/>
    <x v="3684"/>
    <n v="1"/>
    <n v="0.2"/>
    <n v="0.89459999999999995"/>
  </r>
  <r>
    <n v="5175"/>
    <s v="CA-2017-106432"/>
    <x v="15"/>
    <d v="2017-10-24T00:00:00"/>
    <s v="Standard Class"/>
    <x v="244"/>
    <x v="244"/>
    <s v="Consumer"/>
    <s v="United States"/>
    <s v="Waco"/>
    <s v="Texas"/>
    <n v="76706"/>
    <s v="Central"/>
    <x v="1472"/>
    <s v="Office Supplies"/>
    <s v="Binders"/>
    <x v="1459"/>
    <x v="3685"/>
    <n v="2"/>
    <n v="0.8"/>
    <n v="-3.5224000000000002"/>
  </r>
  <r>
    <n v="5176"/>
    <s v="CA-2017-106432"/>
    <x v="15"/>
    <d v="2017-10-24T00:00:00"/>
    <s v="Standard Class"/>
    <x v="244"/>
    <x v="244"/>
    <s v="Consumer"/>
    <s v="United States"/>
    <s v="Waco"/>
    <s v="Texas"/>
    <n v="76706"/>
    <s v="Central"/>
    <x v="1627"/>
    <s v="Furniture"/>
    <s v="Bookcases"/>
    <x v="1617"/>
    <x v="3686"/>
    <n v="3"/>
    <n v="0.32"/>
    <n v="-91.758600000000001"/>
  </r>
  <r>
    <n v="5177"/>
    <s v="CA-2016-148908"/>
    <x v="732"/>
    <d v="2016-11-08T00:00:00"/>
    <s v="First Class"/>
    <x v="98"/>
    <x v="98"/>
    <s v="Consumer"/>
    <s v="United States"/>
    <s v="San Francisco"/>
    <s v="California"/>
    <n v="94109"/>
    <s v="West"/>
    <x v="1197"/>
    <s v="Office Supplies"/>
    <s v="Binders"/>
    <x v="1182"/>
    <x v="3687"/>
    <n v="2"/>
    <n v="0.2"/>
    <n v="19.968"/>
  </r>
  <r>
    <n v="5178"/>
    <s v="CA-2016-123015"/>
    <x v="482"/>
    <d v="2016-12-30T00:00:00"/>
    <s v="Standard Class"/>
    <x v="295"/>
    <x v="295"/>
    <s v="Corporate"/>
    <s v="United States"/>
    <s v="New York City"/>
    <s v="New York"/>
    <n v="10024"/>
    <s v="East"/>
    <x v="255"/>
    <s v="Office Supplies"/>
    <s v="Binders"/>
    <x v="256"/>
    <x v="3688"/>
    <n v="3"/>
    <n v="0.2"/>
    <n v="1.6848000000000001"/>
  </r>
  <r>
    <n v="5179"/>
    <s v="US-2015-120502"/>
    <x v="657"/>
    <d v="2015-04-19T00:00:00"/>
    <s v="Standard Class"/>
    <x v="387"/>
    <x v="387"/>
    <s v="Corporate"/>
    <s v="United States"/>
    <s v="Los Angeles"/>
    <s v="California"/>
    <n v="90036"/>
    <s v="West"/>
    <x v="1155"/>
    <s v="Furniture"/>
    <s v="Furnishings"/>
    <x v="1143"/>
    <x v="1015"/>
    <n v="2"/>
    <n v="0"/>
    <n v="15.8256"/>
  </r>
  <r>
    <n v="5180"/>
    <s v="US-2015-120502"/>
    <x v="657"/>
    <d v="2015-04-19T00:00:00"/>
    <s v="Standard Class"/>
    <x v="387"/>
    <x v="387"/>
    <s v="Corporate"/>
    <s v="United States"/>
    <s v="Los Angeles"/>
    <s v="California"/>
    <n v="90036"/>
    <s v="West"/>
    <x v="297"/>
    <s v="Technology"/>
    <s v="Phones"/>
    <x v="297"/>
    <x v="3689"/>
    <n v="2"/>
    <n v="0.2"/>
    <n v="19.3932"/>
  </r>
  <r>
    <n v="5181"/>
    <s v="US-2015-120502"/>
    <x v="657"/>
    <d v="2015-04-19T00:00:00"/>
    <s v="Standard Class"/>
    <x v="387"/>
    <x v="387"/>
    <s v="Corporate"/>
    <s v="United States"/>
    <s v="Los Angeles"/>
    <s v="California"/>
    <n v="90036"/>
    <s v="West"/>
    <x v="983"/>
    <s v="Office Supplies"/>
    <s v="Appliances"/>
    <x v="976"/>
    <x v="3690"/>
    <n v="2"/>
    <n v="0"/>
    <n v="29.5776"/>
  </r>
  <r>
    <n v="5182"/>
    <s v="CA-2017-108749"/>
    <x v="510"/>
    <d v="2017-09-15T00:00:00"/>
    <s v="First Class"/>
    <x v="137"/>
    <x v="137"/>
    <s v="Corporate"/>
    <s v="United States"/>
    <s v="Woonsocket"/>
    <s v="Rhode Island"/>
    <n v="2895"/>
    <s v="East"/>
    <x v="1723"/>
    <s v="Office Supplies"/>
    <s v="Paper"/>
    <x v="1710"/>
    <x v="1544"/>
    <n v="7"/>
    <n v="0"/>
    <n v="21.7728"/>
  </r>
  <r>
    <n v="5183"/>
    <s v="CA-2017-108749"/>
    <x v="510"/>
    <d v="2017-09-15T00:00:00"/>
    <s v="First Class"/>
    <x v="137"/>
    <x v="137"/>
    <s v="Corporate"/>
    <s v="United States"/>
    <s v="Woonsocket"/>
    <s v="Rhode Island"/>
    <n v="2895"/>
    <s v="East"/>
    <x v="785"/>
    <s v="Office Supplies"/>
    <s v="Binders"/>
    <x v="784"/>
    <x v="3691"/>
    <n v="3"/>
    <n v="0"/>
    <n v="22.89"/>
  </r>
  <r>
    <n v="5184"/>
    <s v="CA-2017-163335"/>
    <x v="241"/>
    <d v="2017-09-27T00:00:00"/>
    <s v="First Class"/>
    <x v="165"/>
    <x v="165"/>
    <s v="Consumer"/>
    <s v="United States"/>
    <s v="Columbus"/>
    <s v="Georgia"/>
    <n v="31907"/>
    <s v="South"/>
    <x v="1678"/>
    <s v="Office Supplies"/>
    <s v="Storage"/>
    <x v="1666"/>
    <x v="2309"/>
    <n v="3"/>
    <n v="0"/>
    <n v="10.0725"/>
  </r>
  <r>
    <n v="5185"/>
    <s v="CA-2017-163335"/>
    <x v="241"/>
    <d v="2017-09-27T00:00:00"/>
    <s v="First Class"/>
    <x v="165"/>
    <x v="165"/>
    <s v="Consumer"/>
    <s v="United States"/>
    <s v="Columbus"/>
    <s v="Georgia"/>
    <n v="31907"/>
    <s v="South"/>
    <x v="555"/>
    <s v="Office Supplies"/>
    <s v="Binders"/>
    <x v="554"/>
    <x v="3692"/>
    <n v="7"/>
    <n v="0"/>
    <n v="17.8066"/>
  </r>
  <r>
    <n v="5186"/>
    <s v="CA-2015-134719"/>
    <x v="998"/>
    <d v="2015-10-15T00:00:00"/>
    <s v="Standard Class"/>
    <x v="479"/>
    <x v="479"/>
    <s v="Consumer"/>
    <s v="United States"/>
    <s v="Jacksonville"/>
    <s v="Florida"/>
    <n v="32216"/>
    <s v="South"/>
    <x v="458"/>
    <s v="Office Supplies"/>
    <s v="Storage"/>
    <x v="459"/>
    <x v="2084"/>
    <n v="6"/>
    <n v="0.2"/>
    <n v="-337.80599999999998"/>
  </r>
  <r>
    <n v="5187"/>
    <s v="US-2015-154389"/>
    <x v="154"/>
    <d v="2015-12-03T00:00:00"/>
    <s v="Standard Class"/>
    <x v="258"/>
    <x v="258"/>
    <s v="Home Office"/>
    <s v="United States"/>
    <s v="Philadelphia"/>
    <s v="Pennsylvania"/>
    <n v="19140"/>
    <s v="East"/>
    <x v="1594"/>
    <s v="Technology"/>
    <s v="Phones"/>
    <x v="1586"/>
    <x v="3693"/>
    <n v="8"/>
    <n v="0.4"/>
    <n v="-162.2296"/>
  </r>
  <r>
    <n v="5188"/>
    <s v="CA-2015-115567"/>
    <x v="1023"/>
    <d v="2015-09-18T00:00:00"/>
    <s v="Standard Class"/>
    <x v="233"/>
    <x v="233"/>
    <s v="Consumer"/>
    <s v="United States"/>
    <s v="Columbus"/>
    <s v="Indiana"/>
    <n v="47201"/>
    <s v="Central"/>
    <x v="959"/>
    <s v="Technology"/>
    <s v="Accessories"/>
    <x v="952"/>
    <x v="1743"/>
    <n v="4"/>
    <n v="0"/>
    <n v="15.9968"/>
  </r>
  <r>
    <n v="5189"/>
    <s v="CA-2015-115567"/>
    <x v="1023"/>
    <d v="2015-09-18T00:00:00"/>
    <s v="Standard Class"/>
    <x v="233"/>
    <x v="233"/>
    <s v="Consumer"/>
    <s v="United States"/>
    <s v="Columbus"/>
    <s v="Indiana"/>
    <n v="47201"/>
    <s v="Central"/>
    <x v="377"/>
    <s v="Furniture"/>
    <s v="Chairs"/>
    <x v="378"/>
    <x v="3694"/>
    <n v="7"/>
    <n v="0"/>
    <n v="394.21199999999999"/>
  </r>
  <r>
    <n v="5190"/>
    <s v="US-2017-136679"/>
    <x v="237"/>
    <d v="2017-11-18T00:00:00"/>
    <s v="Standard Class"/>
    <x v="190"/>
    <x v="190"/>
    <s v="Consumer"/>
    <s v="United States"/>
    <s v="Pasadena"/>
    <s v="Texas"/>
    <n v="77506"/>
    <s v="Central"/>
    <x v="1067"/>
    <s v="Technology"/>
    <s v="Accessories"/>
    <x v="1056"/>
    <x v="3695"/>
    <n v="6"/>
    <n v="0.2"/>
    <n v="-27.292200000000001"/>
  </r>
  <r>
    <n v="5191"/>
    <s v="US-2017-136679"/>
    <x v="237"/>
    <d v="2017-11-18T00:00:00"/>
    <s v="Standard Class"/>
    <x v="190"/>
    <x v="190"/>
    <s v="Consumer"/>
    <s v="United States"/>
    <s v="Pasadena"/>
    <s v="Texas"/>
    <n v="77506"/>
    <s v="Central"/>
    <x v="1473"/>
    <s v="Office Supplies"/>
    <s v="Art"/>
    <x v="1460"/>
    <x v="3696"/>
    <n v="2"/>
    <n v="0.2"/>
    <n v="4.5039999999999996"/>
  </r>
  <r>
    <n v="5192"/>
    <s v="US-2017-141943"/>
    <x v="1024"/>
    <d v="2017-05-09T00:00:00"/>
    <s v="Standard Class"/>
    <x v="213"/>
    <x v="213"/>
    <s v="Consumer"/>
    <s v="United States"/>
    <s v="San Francisco"/>
    <s v="California"/>
    <n v="94122"/>
    <s v="West"/>
    <x v="1724"/>
    <s v="Office Supplies"/>
    <s v="Envelopes"/>
    <x v="1711"/>
    <x v="3697"/>
    <n v="2"/>
    <n v="0"/>
    <n v="11.58"/>
  </r>
  <r>
    <n v="5193"/>
    <s v="CA-2014-101560"/>
    <x v="683"/>
    <d v="2014-12-01T00:00:00"/>
    <s v="Second Class"/>
    <x v="294"/>
    <x v="294"/>
    <s v="Corporate"/>
    <s v="United States"/>
    <s v="Columbia"/>
    <s v="South Carolina"/>
    <n v="29203"/>
    <s v="South"/>
    <x v="124"/>
    <s v="Furniture"/>
    <s v="Furnishings"/>
    <x v="125"/>
    <x v="3698"/>
    <n v="5"/>
    <n v="0"/>
    <n v="43.735999999999997"/>
  </r>
  <r>
    <n v="5194"/>
    <s v="CA-2014-101560"/>
    <x v="683"/>
    <d v="2014-12-01T00:00:00"/>
    <s v="Second Class"/>
    <x v="294"/>
    <x v="294"/>
    <s v="Corporate"/>
    <s v="United States"/>
    <s v="Columbia"/>
    <s v="South Carolina"/>
    <n v="29203"/>
    <s v="South"/>
    <x v="1635"/>
    <s v="Office Supplies"/>
    <s v="Paper"/>
    <x v="1625"/>
    <x v="2937"/>
    <n v="7"/>
    <n v="0"/>
    <n v="40.401200000000003"/>
  </r>
  <r>
    <n v="5195"/>
    <s v="CA-2014-101560"/>
    <x v="683"/>
    <d v="2014-12-01T00:00:00"/>
    <s v="Second Class"/>
    <x v="294"/>
    <x v="294"/>
    <s v="Corporate"/>
    <s v="United States"/>
    <s v="Columbia"/>
    <s v="South Carolina"/>
    <n v="29203"/>
    <s v="South"/>
    <x v="346"/>
    <s v="Office Supplies"/>
    <s v="Art"/>
    <x v="346"/>
    <x v="1317"/>
    <n v="4"/>
    <n v="0"/>
    <n v="4.3296000000000001"/>
  </r>
  <r>
    <n v="5196"/>
    <s v="CA-2014-101560"/>
    <x v="683"/>
    <d v="2014-12-01T00:00:00"/>
    <s v="Second Class"/>
    <x v="294"/>
    <x v="294"/>
    <s v="Corporate"/>
    <s v="United States"/>
    <s v="Columbia"/>
    <s v="South Carolina"/>
    <n v="29203"/>
    <s v="South"/>
    <x v="338"/>
    <s v="Office Supplies"/>
    <s v="Binders"/>
    <x v="338"/>
    <x v="2070"/>
    <n v="3"/>
    <n v="0"/>
    <n v="22.3734"/>
  </r>
  <r>
    <n v="5197"/>
    <s v="CA-2014-159709"/>
    <x v="1025"/>
    <d v="2014-05-15T00:00:00"/>
    <s v="Standard Class"/>
    <x v="482"/>
    <x v="482"/>
    <s v="Consumer"/>
    <s v="United States"/>
    <s v="Kent"/>
    <s v="Washington"/>
    <n v="98031"/>
    <s v="West"/>
    <x v="439"/>
    <s v="Office Supplies"/>
    <s v="Envelopes"/>
    <x v="439"/>
    <x v="3699"/>
    <n v="3"/>
    <n v="0"/>
    <n v="77.483699999999999"/>
  </r>
  <r>
    <n v="5198"/>
    <s v="CA-2014-159709"/>
    <x v="1025"/>
    <d v="2014-05-15T00:00:00"/>
    <s v="Standard Class"/>
    <x v="482"/>
    <x v="482"/>
    <s v="Consumer"/>
    <s v="United States"/>
    <s v="Kent"/>
    <s v="Washington"/>
    <n v="98031"/>
    <s v="West"/>
    <x v="47"/>
    <s v="Technology"/>
    <s v="Phones"/>
    <x v="47"/>
    <x v="3477"/>
    <n v="5"/>
    <n v="0.2"/>
    <n v="4.3600000000000003"/>
  </r>
  <r>
    <n v="5199"/>
    <s v="CA-2016-103982"/>
    <x v="840"/>
    <d v="2016-03-08T00:00:00"/>
    <s v="Standard Class"/>
    <x v="397"/>
    <x v="397"/>
    <s v="Consumer"/>
    <s v="United States"/>
    <s v="Round Rock"/>
    <s v="Texas"/>
    <n v="78664"/>
    <s v="Central"/>
    <x v="1359"/>
    <s v="Office Supplies"/>
    <s v="Supplies"/>
    <x v="1345"/>
    <x v="3700"/>
    <n v="3"/>
    <n v="0.2"/>
    <n v="-786.01440000000002"/>
  </r>
  <r>
    <n v="5200"/>
    <s v="CA-2016-103982"/>
    <x v="840"/>
    <d v="2016-03-08T00:00:00"/>
    <s v="Standard Class"/>
    <x v="397"/>
    <x v="397"/>
    <s v="Consumer"/>
    <s v="United States"/>
    <s v="Round Rock"/>
    <s v="Texas"/>
    <n v="78664"/>
    <s v="Central"/>
    <x v="1579"/>
    <s v="Office Supplies"/>
    <s v="Fasteners"/>
    <x v="1570"/>
    <x v="2060"/>
    <n v="1"/>
    <n v="0.2"/>
    <n v="0.77759999999999996"/>
  </r>
  <r>
    <n v="5201"/>
    <s v="CA-2016-103982"/>
    <x v="840"/>
    <d v="2016-03-08T00:00:00"/>
    <s v="Standard Class"/>
    <x v="397"/>
    <x v="397"/>
    <s v="Consumer"/>
    <s v="United States"/>
    <s v="Round Rock"/>
    <s v="Texas"/>
    <n v="78664"/>
    <s v="Central"/>
    <x v="1149"/>
    <s v="Technology"/>
    <s v="Phones"/>
    <x v="1137"/>
    <x v="2087"/>
    <n v="3"/>
    <n v="0.2"/>
    <n v="32.398200000000003"/>
  </r>
  <r>
    <n v="5202"/>
    <s v="CA-2016-103982"/>
    <x v="840"/>
    <d v="2016-03-08T00:00:00"/>
    <s v="Standard Class"/>
    <x v="397"/>
    <x v="397"/>
    <s v="Consumer"/>
    <s v="United States"/>
    <s v="Round Rock"/>
    <s v="Texas"/>
    <n v="78664"/>
    <s v="Central"/>
    <x v="540"/>
    <s v="Technology"/>
    <s v="Accessories"/>
    <x v="540"/>
    <x v="1818"/>
    <n v="7"/>
    <n v="0.2"/>
    <n v="5.7365000000000004"/>
  </r>
  <r>
    <n v="5203"/>
    <s v="CA-2015-142454"/>
    <x v="762"/>
    <d v="2015-08-19T00:00:00"/>
    <s v="Standard Class"/>
    <x v="681"/>
    <x v="681"/>
    <s v="Consumer"/>
    <s v="United States"/>
    <s v="Oakland"/>
    <s v="California"/>
    <n v="94601"/>
    <s v="West"/>
    <x v="943"/>
    <s v="Furniture"/>
    <s v="Furnishings"/>
    <x v="936"/>
    <x v="3701"/>
    <n v="7"/>
    <n v="0"/>
    <n v="28.142099999999999"/>
  </r>
  <r>
    <n v="5204"/>
    <s v="CA-2015-142454"/>
    <x v="762"/>
    <d v="2015-08-19T00:00:00"/>
    <s v="Standard Class"/>
    <x v="681"/>
    <x v="681"/>
    <s v="Consumer"/>
    <s v="United States"/>
    <s v="Oakland"/>
    <s v="California"/>
    <n v="94601"/>
    <s v="West"/>
    <x v="1247"/>
    <s v="Office Supplies"/>
    <s v="Storage"/>
    <x v="1231"/>
    <x v="3702"/>
    <n v="3"/>
    <n v="0"/>
    <n v="18.970199999999998"/>
  </r>
  <r>
    <n v="5205"/>
    <s v="CA-2015-102015"/>
    <x v="811"/>
    <d v="2015-09-18T00:00:00"/>
    <s v="Standard Class"/>
    <x v="612"/>
    <x v="612"/>
    <s v="Consumer"/>
    <s v="United States"/>
    <s v="Auburn"/>
    <s v="New York"/>
    <n v="13021"/>
    <s v="East"/>
    <x v="182"/>
    <s v="Office Supplies"/>
    <s v="Art"/>
    <x v="183"/>
    <x v="1553"/>
    <n v="2"/>
    <n v="0"/>
    <n v="3.0558000000000001"/>
  </r>
  <r>
    <n v="5206"/>
    <s v="CA-2015-102015"/>
    <x v="811"/>
    <d v="2015-09-18T00:00:00"/>
    <s v="Standard Class"/>
    <x v="612"/>
    <x v="612"/>
    <s v="Consumer"/>
    <s v="United States"/>
    <s v="Auburn"/>
    <s v="New York"/>
    <n v="13021"/>
    <s v="East"/>
    <x v="45"/>
    <s v="Office Supplies"/>
    <s v="Storage"/>
    <x v="45"/>
    <x v="2746"/>
    <n v="2"/>
    <n v="0"/>
    <n v="4.2392000000000003"/>
  </r>
  <r>
    <n v="5207"/>
    <s v="CA-2015-102015"/>
    <x v="811"/>
    <d v="2015-09-18T00:00:00"/>
    <s v="Standard Class"/>
    <x v="612"/>
    <x v="612"/>
    <s v="Consumer"/>
    <s v="United States"/>
    <s v="Auburn"/>
    <s v="New York"/>
    <n v="13021"/>
    <s v="East"/>
    <x v="310"/>
    <s v="Office Supplies"/>
    <s v="Fasteners"/>
    <x v="310"/>
    <x v="3703"/>
    <n v="1"/>
    <n v="0"/>
    <n v="0.58279999999999998"/>
  </r>
  <r>
    <n v="5208"/>
    <s v="CA-2015-102015"/>
    <x v="811"/>
    <d v="2015-09-18T00:00:00"/>
    <s v="Standard Class"/>
    <x v="612"/>
    <x v="612"/>
    <s v="Consumer"/>
    <s v="United States"/>
    <s v="Auburn"/>
    <s v="New York"/>
    <n v="13021"/>
    <s v="East"/>
    <x v="254"/>
    <s v="Office Supplies"/>
    <s v="Labels"/>
    <x v="255"/>
    <x v="343"/>
    <n v="2"/>
    <n v="0"/>
    <n v="9.9359999999999999"/>
  </r>
  <r>
    <n v="5209"/>
    <s v="CA-2015-102015"/>
    <x v="811"/>
    <d v="2015-09-18T00:00:00"/>
    <s v="Standard Class"/>
    <x v="612"/>
    <x v="612"/>
    <s v="Consumer"/>
    <s v="United States"/>
    <s v="Auburn"/>
    <s v="New York"/>
    <n v="13021"/>
    <s v="East"/>
    <x v="1010"/>
    <s v="Office Supplies"/>
    <s v="Paper"/>
    <x v="1002"/>
    <x v="978"/>
    <n v="5"/>
    <n v="0"/>
    <n v="14.161"/>
  </r>
  <r>
    <n v="5210"/>
    <s v="CA-2015-102015"/>
    <x v="811"/>
    <d v="2015-09-18T00:00:00"/>
    <s v="Standard Class"/>
    <x v="612"/>
    <x v="612"/>
    <s v="Consumer"/>
    <s v="United States"/>
    <s v="Auburn"/>
    <s v="New York"/>
    <n v="13021"/>
    <s v="East"/>
    <x v="113"/>
    <s v="Office Supplies"/>
    <s v="Envelopes"/>
    <x v="113"/>
    <x v="3274"/>
    <n v="1"/>
    <n v="0"/>
    <n v="12.7746"/>
  </r>
  <r>
    <n v="5211"/>
    <s v="CA-2015-156755"/>
    <x v="1026"/>
    <d v="2015-01-18T00:00:00"/>
    <s v="Standard Class"/>
    <x v="453"/>
    <x v="453"/>
    <s v="Corporate"/>
    <s v="United States"/>
    <s v="Newark"/>
    <s v="Delaware"/>
    <n v="19711"/>
    <s v="East"/>
    <x v="1449"/>
    <s v="Office Supplies"/>
    <s v="Storage"/>
    <x v="1436"/>
    <x v="2776"/>
    <n v="3"/>
    <n v="0"/>
    <n v="120.9468"/>
  </r>
  <r>
    <n v="5212"/>
    <s v="CA-2015-130876"/>
    <x v="793"/>
    <d v="2015-05-16T00:00:00"/>
    <s v="Second Class"/>
    <x v="616"/>
    <x v="616"/>
    <s v="Consumer"/>
    <s v="United States"/>
    <s v="New York City"/>
    <s v="New York"/>
    <n v="10024"/>
    <s v="East"/>
    <x v="762"/>
    <s v="Office Supplies"/>
    <s v="Storage"/>
    <x v="761"/>
    <x v="898"/>
    <n v="3"/>
    <n v="0"/>
    <n v="9.8901000000000003"/>
  </r>
  <r>
    <n v="5213"/>
    <s v="CA-2016-145898"/>
    <x v="182"/>
    <d v="2016-09-26T00:00:00"/>
    <s v="Same Day"/>
    <x v="320"/>
    <x v="320"/>
    <s v="Consumer"/>
    <s v="United States"/>
    <s v="Redlands"/>
    <s v="California"/>
    <n v="92374"/>
    <s v="West"/>
    <x v="456"/>
    <s v="Office Supplies"/>
    <s v="Storage"/>
    <x v="457"/>
    <x v="488"/>
    <n v="3"/>
    <n v="0"/>
    <n v="13.891500000000001"/>
  </r>
  <r>
    <n v="5214"/>
    <s v="CA-2016-145898"/>
    <x v="182"/>
    <d v="2016-09-26T00:00:00"/>
    <s v="Same Day"/>
    <x v="320"/>
    <x v="320"/>
    <s v="Consumer"/>
    <s v="United States"/>
    <s v="Redlands"/>
    <s v="California"/>
    <n v="92374"/>
    <s v="West"/>
    <x v="948"/>
    <s v="Office Supplies"/>
    <s v="Labels"/>
    <x v="941"/>
    <x v="1484"/>
    <n v="3"/>
    <n v="0"/>
    <n v="3.6017999999999999"/>
  </r>
  <r>
    <n v="5215"/>
    <s v="CA-2016-145898"/>
    <x v="182"/>
    <d v="2016-09-26T00:00:00"/>
    <s v="Same Day"/>
    <x v="320"/>
    <x v="320"/>
    <s v="Consumer"/>
    <s v="United States"/>
    <s v="Redlands"/>
    <s v="California"/>
    <n v="92374"/>
    <s v="West"/>
    <x v="1658"/>
    <s v="Office Supplies"/>
    <s v="Art"/>
    <x v="1646"/>
    <x v="3704"/>
    <n v="5"/>
    <n v="0"/>
    <n v="13.452"/>
  </r>
  <r>
    <n v="5216"/>
    <s v="CA-2016-145898"/>
    <x v="182"/>
    <d v="2016-09-26T00:00:00"/>
    <s v="Same Day"/>
    <x v="320"/>
    <x v="320"/>
    <s v="Consumer"/>
    <s v="United States"/>
    <s v="Redlands"/>
    <s v="California"/>
    <n v="92374"/>
    <s v="West"/>
    <x v="457"/>
    <s v="Office Supplies"/>
    <s v="Paper"/>
    <x v="458"/>
    <x v="2680"/>
    <n v="5"/>
    <n v="0"/>
    <n v="13.455"/>
  </r>
  <r>
    <n v="5217"/>
    <s v="US-2017-159562"/>
    <x v="428"/>
    <d v="2017-09-15T00:00:00"/>
    <s v="Standard Class"/>
    <x v="677"/>
    <x v="677"/>
    <s v="Consumer"/>
    <s v="United States"/>
    <s v="Roseville"/>
    <s v="Michigan"/>
    <n v="48066"/>
    <s v="Central"/>
    <x v="755"/>
    <s v="Office Supplies"/>
    <s v="Envelopes"/>
    <x v="753"/>
    <x v="1897"/>
    <n v="2"/>
    <n v="0"/>
    <n v="8.2156000000000002"/>
  </r>
  <r>
    <n v="5218"/>
    <s v="CA-2017-134635"/>
    <x v="4"/>
    <d v="2017-04-17T00:00:00"/>
    <s v="Second Class"/>
    <x v="374"/>
    <x v="374"/>
    <s v="Corporate"/>
    <s v="United States"/>
    <s v="Los Angeles"/>
    <s v="California"/>
    <n v="90049"/>
    <s v="West"/>
    <x v="145"/>
    <s v="Office Supplies"/>
    <s v="Paper"/>
    <x v="146"/>
    <x v="1204"/>
    <n v="3"/>
    <n v="0"/>
    <n v="36.404400000000003"/>
  </r>
  <r>
    <n v="5219"/>
    <s v="CA-2017-167080"/>
    <x v="193"/>
    <d v="2017-06-14T00:00:00"/>
    <s v="Standard Class"/>
    <x v="18"/>
    <x v="18"/>
    <s v="Corporate"/>
    <s v="United States"/>
    <s v="New York City"/>
    <s v="New York"/>
    <n v="10011"/>
    <s v="East"/>
    <x v="59"/>
    <s v="Office Supplies"/>
    <s v="Art"/>
    <x v="59"/>
    <x v="3566"/>
    <n v="5"/>
    <n v="0"/>
    <n v="4.2"/>
  </r>
  <r>
    <n v="5220"/>
    <s v="CA-2017-145653"/>
    <x v="853"/>
    <d v="2017-09-01T00:00:00"/>
    <s v="Same Day"/>
    <x v="222"/>
    <x v="222"/>
    <s v="Consumer"/>
    <s v="United States"/>
    <s v="Detroit"/>
    <s v="Michigan"/>
    <n v="48205"/>
    <s v="Central"/>
    <x v="1459"/>
    <s v="Furniture"/>
    <s v="Chairs"/>
    <x v="1445"/>
    <x v="3705"/>
    <n v="7"/>
    <n v="0"/>
    <n v="134.53020000000001"/>
  </r>
  <r>
    <n v="5221"/>
    <s v="CA-2014-140487"/>
    <x v="1027"/>
    <d v="2014-06-20T00:00:00"/>
    <s v="Standard Class"/>
    <x v="676"/>
    <x v="676"/>
    <s v="Home Office"/>
    <s v="United States"/>
    <s v="Detroit"/>
    <s v="Michigan"/>
    <n v="48234"/>
    <s v="Central"/>
    <x v="1624"/>
    <s v="Furniture"/>
    <s v="Bookcases"/>
    <x v="1614"/>
    <x v="3609"/>
    <n v="3"/>
    <n v="0"/>
    <n v="57.4938"/>
  </r>
  <r>
    <n v="5222"/>
    <s v="CA-2017-117401"/>
    <x v="796"/>
    <d v="2017-05-22T00:00:00"/>
    <s v="Second Class"/>
    <x v="452"/>
    <x v="452"/>
    <s v="Home Office"/>
    <s v="United States"/>
    <s v="Springfield"/>
    <s v="Missouri"/>
    <n v="65807"/>
    <s v="Central"/>
    <x v="1725"/>
    <s v="Office Supplies"/>
    <s v="Appliances"/>
    <x v="1712"/>
    <x v="3706"/>
    <n v="7"/>
    <n v="0"/>
    <n v="197.92080000000001"/>
  </r>
  <r>
    <n v="5223"/>
    <s v="CA-2017-117401"/>
    <x v="796"/>
    <d v="2017-05-22T00:00:00"/>
    <s v="Second Class"/>
    <x v="452"/>
    <x v="452"/>
    <s v="Home Office"/>
    <s v="United States"/>
    <s v="Springfield"/>
    <s v="Missouri"/>
    <n v="65807"/>
    <s v="Central"/>
    <x v="461"/>
    <s v="Technology"/>
    <s v="Phones"/>
    <x v="462"/>
    <x v="1152"/>
    <n v="5"/>
    <n v="0"/>
    <n v="2.2989999999999999"/>
  </r>
  <r>
    <n v="5224"/>
    <s v="CA-2017-117401"/>
    <x v="796"/>
    <d v="2017-05-22T00:00:00"/>
    <s v="Second Class"/>
    <x v="452"/>
    <x v="452"/>
    <s v="Home Office"/>
    <s v="United States"/>
    <s v="Springfield"/>
    <s v="Missouri"/>
    <n v="65807"/>
    <s v="Central"/>
    <x v="1488"/>
    <s v="Office Supplies"/>
    <s v="Binders"/>
    <x v="1475"/>
    <x v="3707"/>
    <n v="7"/>
    <n v="0"/>
    <n v="20.731200000000001"/>
  </r>
  <r>
    <n v="5225"/>
    <s v="US-2017-109582"/>
    <x v="510"/>
    <d v="2017-09-17T00:00:00"/>
    <s v="Second Class"/>
    <x v="622"/>
    <x v="622"/>
    <s v="Consumer"/>
    <s v="United States"/>
    <s v="Los Angeles"/>
    <s v="California"/>
    <n v="90036"/>
    <s v="West"/>
    <x v="417"/>
    <s v="Office Supplies"/>
    <s v="Paper"/>
    <x v="417"/>
    <x v="1668"/>
    <n v="3"/>
    <n v="0"/>
    <n v="79.891199999999998"/>
  </r>
  <r>
    <n v="5226"/>
    <s v="CA-2016-119865"/>
    <x v="1028"/>
    <d v="2016-06-26T00:00:00"/>
    <s v="Standard Class"/>
    <x v="548"/>
    <x v="548"/>
    <s v="Consumer"/>
    <s v="United States"/>
    <s v="New York City"/>
    <s v="New York"/>
    <n v="10011"/>
    <s v="East"/>
    <x v="1316"/>
    <s v="Office Supplies"/>
    <s v="Binders"/>
    <x v="1302"/>
    <x v="3708"/>
    <n v="5"/>
    <n v="0.2"/>
    <n v="12.795999999999999"/>
  </r>
  <r>
    <n v="5227"/>
    <s v="CA-2016-119865"/>
    <x v="1028"/>
    <d v="2016-06-26T00:00:00"/>
    <s v="Standard Class"/>
    <x v="548"/>
    <x v="548"/>
    <s v="Consumer"/>
    <s v="United States"/>
    <s v="New York City"/>
    <s v="New York"/>
    <n v="10011"/>
    <s v="East"/>
    <x v="1561"/>
    <s v="Office Supplies"/>
    <s v="Binders"/>
    <x v="1551"/>
    <x v="3709"/>
    <n v="6"/>
    <n v="0.2"/>
    <n v="60.4968"/>
  </r>
  <r>
    <n v="5228"/>
    <s v="CA-2016-119865"/>
    <x v="1028"/>
    <d v="2016-06-26T00:00:00"/>
    <s v="Standard Class"/>
    <x v="548"/>
    <x v="548"/>
    <s v="Consumer"/>
    <s v="United States"/>
    <s v="New York City"/>
    <s v="New York"/>
    <n v="10011"/>
    <s v="East"/>
    <x v="587"/>
    <s v="Furniture"/>
    <s v="Bookcases"/>
    <x v="587"/>
    <x v="3710"/>
    <n v="2"/>
    <n v="0.2"/>
    <n v="-44.195999999999998"/>
  </r>
  <r>
    <n v="5229"/>
    <s v="US-2014-147648"/>
    <x v="35"/>
    <d v="2014-12-01T00:00:00"/>
    <s v="Standard Class"/>
    <x v="60"/>
    <x v="60"/>
    <s v="Home Office"/>
    <s v="United States"/>
    <s v="San Francisco"/>
    <s v="California"/>
    <n v="94109"/>
    <s v="West"/>
    <x v="1522"/>
    <s v="Office Supplies"/>
    <s v="Paper"/>
    <x v="1509"/>
    <x v="2597"/>
    <n v="2"/>
    <n v="0"/>
    <n v="40.170200000000001"/>
  </r>
  <r>
    <n v="5230"/>
    <s v="CA-2017-124436"/>
    <x v="498"/>
    <d v="2017-03-22T00:00:00"/>
    <s v="Second Class"/>
    <x v="193"/>
    <x v="193"/>
    <s v="Consumer"/>
    <s v="United States"/>
    <s v="Fresno"/>
    <s v="California"/>
    <n v="93727"/>
    <s v="West"/>
    <x v="1316"/>
    <s v="Office Supplies"/>
    <s v="Binders"/>
    <x v="1302"/>
    <x v="892"/>
    <n v="2"/>
    <n v="0.2"/>
    <n v="5.1184000000000003"/>
  </r>
  <r>
    <n v="5231"/>
    <s v="CA-2017-124436"/>
    <x v="498"/>
    <d v="2017-03-22T00:00:00"/>
    <s v="Second Class"/>
    <x v="193"/>
    <x v="193"/>
    <s v="Consumer"/>
    <s v="United States"/>
    <s v="Fresno"/>
    <s v="California"/>
    <n v="93727"/>
    <s v="West"/>
    <x v="616"/>
    <s v="Furniture"/>
    <s v="Tables"/>
    <x v="616"/>
    <x v="936"/>
    <n v="5"/>
    <n v="0.2"/>
    <n v="8.7144999999999992"/>
  </r>
  <r>
    <n v="5232"/>
    <s v="CA-2017-124436"/>
    <x v="498"/>
    <d v="2017-03-22T00:00:00"/>
    <s v="Second Class"/>
    <x v="193"/>
    <x v="193"/>
    <s v="Consumer"/>
    <s v="United States"/>
    <s v="Fresno"/>
    <s v="California"/>
    <n v="93727"/>
    <s v="West"/>
    <x v="1435"/>
    <s v="Furniture"/>
    <s v="Furnishings"/>
    <x v="1423"/>
    <x v="3711"/>
    <n v="1"/>
    <n v="0"/>
    <n v="12.6813"/>
  </r>
  <r>
    <n v="5233"/>
    <s v="CA-2017-124436"/>
    <x v="498"/>
    <d v="2017-03-22T00:00:00"/>
    <s v="Second Class"/>
    <x v="193"/>
    <x v="193"/>
    <s v="Consumer"/>
    <s v="United States"/>
    <s v="Fresno"/>
    <s v="California"/>
    <n v="93727"/>
    <s v="West"/>
    <x v="185"/>
    <s v="Office Supplies"/>
    <s v="Binders"/>
    <x v="186"/>
    <x v="3712"/>
    <n v="7"/>
    <n v="0.2"/>
    <n v="9.2798999999999996"/>
  </r>
  <r>
    <n v="5234"/>
    <s v="CA-2014-115084"/>
    <x v="638"/>
    <d v="2014-10-22T00:00:00"/>
    <s v="Standard Class"/>
    <x v="624"/>
    <x v="624"/>
    <s v="Corporate"/>
    <s v="United States"/>
    <s v="Texarkana"/>
    <s v="Arkansas"/>
    <n v="71854"/>
    <s v="South"/>
    <x v="1719"/>
    <s v="Furniture"/>
    <s v="Chairs"/>
    <x v="1706"/>
    <x v="3713"/>
    <n v="6"/>
    <n v="0"/>
    <n v="145.2816"/>
  </r>
  <r>
    <n v="5235"/>
    <s v="CA-2017-131037"/>
    <x v="1029"/>
    <d v="2017-08-23T00:00:00"/>
    <s v="First Class"/>
    <x v="746"/>
    <x v="746"/>
    <s v="Consumer"/>
    <s v="United States"/>
    <s v="San Francisco"/>
    <s v="California"/>
    <n v="94110"/>
    <s v="West"/>
    <x v="114"/>
    <s v="Furniture"/>
    <s v="Tables"/>
    <x v="114"/>
    <x v="3714"/>
    <n v="1"/>
    <n v="0.2"/>
    <n v="2.6251000000000002"/>
  </r>
  <r>
    <n v="5236"/>
    <s v="CA-2016-111143"/>
    <x v="258"/>
    <d v="2016-11-22T00:00:00"/>
    <s v="First Class"/>
    <x v="640"/>
    <x v="640"/>
    <s v="Corporate"/>
    <s v="United States"/>
    <s v="Indianapolis"/>
    <s v="Indiana"/>
    <n v="46203"/>
    <s v="Central"/>
    <x v="1549"/>
    <s v="Office Supplies"/>
    <s v="Appliances"/>
    <x v="1537"/>
    <x v="3715"/>
    <n v="3"/>
    <n v="0"/>
    <n v="15.9384"/>
  </r>
  <r>
    <n v="5237"/>
    <s v="CA-2014-166744"/>
    <x v="59"/>
    <d v="2014-09-24T00:00:00"/>
    <s v="Standard Class"/>
    <x v="35"/>
    <x v="35"/>
    <s v="Consumer"/>
    <s v="United States"/>
    <s v="Columbia"/>
    <s v="Maryland"/>
    <n v="21044"/>
    <s v="East"/>
    <x v="859"/>
    <s v="Furniture"/>
    <s v="Furnishings"/>
    <x v="853"/>
    <x v="3716"/>
    <n v="3"/>
    <n v="0"/>
    <n v="50.908200000000001"/>
  </r>
  <r>
    <n v="5238"/>
    <s v="CA-2014-166744"/>
    <x v="59"/>
    <d v="2014-09-24T00:00:00"/>
    <s v="Standard Class"/>
    <x v="35"/>
    <x v="35"/>
    <s v="Consumer"/>
    <s v="United States"/>
    <s v="Columbia"/>
    <s v="Maryland"/>
    <n v="21044"/>
    <s v="East"/>
    <x v="430"/>
    <s v="Furniture"/>
    <s v="Bookcases"/>
    <x v="430"/>
    <x v="1033"/>
    <n v="3"/>
    <n v="0"/>
    <n v="36.293999999999997"/>
  </r>
  <r>
    <n v="5239"/>
    <s v="CA-2014-166744"/>
    <x v="59"/>
    <d v="2014-09-24T00:00:00"/>
    <s v="Standard Class"/>
    <x v="35"/>
    <x v="35"/>
    <s v="Consumer"/>
    <s v="United States"/>
    <s v="Columbia"/>
    <s v="Maryland"/>
    <n v="21044"/>
    <s v="East"/>
    <x v="246"/>
    <s v="Technology"/>
    <s v="Accessories"/>
    <x v="247"/>
    <x v="2759"/>
    <n v="2"/>
    <n v="0"/>
    <n v="26.391200000000001"/>
  </r>
  <r>
    <n v="5240"/>
    <s v="CA-2016-116561"/>
    <x v="108"/>
    <d v="2016-09-17T00:00:00"/>
    <s v="Standard Class"/>
    <x v="686"/>
    <x v="686"/>
    <s v="Consumer"/>
    <s v="United States"/>
    <s v="San Jose"/>
    <s v="California"/>
    <n v="95123"/>
    <s v="West"/>
    <x v="16"/>
    <s v="Office Supplies"/>
    <s v="Storage"/>
    <x v="16"/>
    <x v="737"/>
    <n v="3"/>
    <n v="0"/>
    <n v="6.6588000000000003"/>
  </r>
  <r>
    <n v="5241"/>
    <s v="CA-2016-116561"/>
    <x v="108"/>
    <d v="2016-09-17T00:00:00"/>
    <s v="Standard Class"/>
    <x v="686"/>
    <x v="686"/>
    <s v="Consumer"/>
    <s v="United States"/>
    <s v="San Jose"/>
    <s v="California"/>
    <n v="95123"/>
    <s v="West"/>
    <x v="444"/>
    <s v="Office Supplies"/>
    <s v="Binders"/>
    <x v="444"/>
    <x v="3717"/>
    <n v="2"/>
    <n v="0.2"/>
    <n v="12.958399999999999"/>
  </r>
  <r>
    <n v="5242"/>
    <s v="CA-2016-110730"/>
    <x v="713"/>
    <d v="2016-09-26T00:00:00"/>
    <s v="Second Class"/>
    <x v="698"/>
    <x v="698"/>
    <s v="Corporate"/>
    <s v="United States"/>
    <s v="Seattle"/>
    <s v="Washington"/>
    <n v="98115"/>
    <s v="West"/>
    <x v="1726"/>
    <s v="Office Supplies"/>
    <s v="Supplies"/>
    <x v="1713"/>
    <x v="3718"/>
    <n v="2"/>
    <n v="0"/>
    <n v="3.6936"/>
  </r>
  <r>
    <n v="5243"/>
    <s v="CA-2017-146367"/>
    <x v="1018"/>
    <d v="2017-08-08T00:00:00"/>
    <s v="Standard Class"/>
    <x v="447"/>
    <x v="447"/>
    <s v="Corporate"/>
    <s v="United States"/>
    <s v="Carrollton"/>
    <s v="Texas"/>
    <n v="75007"/>
    <s v="Central"/>
    <x v="555"/>
    <s v="Office Supplies"/>
    <s v="Binders"/>
    <x v="554"/>
    <x v="618"/>
    <n v="3"/>
    <n v="0.8"/>
    <n v="-5.6406000000000001"/>
  </r>
  <r>
    <n v="5244"/>
    <s v="CA-2016-149454"/>
    <x v="197"/>
    <d v="2016-07-26T00:00:00"/>
    <s v="First Class"/>
    <x v="454"/>
    <x v="454"/>
    <s v="Home Office"/>
    <s v="United States"/>
    <s v="Arlington"/>
    <s v="Virginia"/>
    <n v="22204"/>
    <s v="South"/>
    <x v="864"/>
    <s v="Office Supplies"/>
    <s v="Binders"/>
    <x v="858"/>
    <x v="822"/>
    <n v="1"/>
    <n v="0"/>
    <n v="4.8023999999999996"/>
  </r>
  <r>
    <n v="5245"/>
    <s v="CA-2016-156265"/>
    <x v="1030"/>
    <d v="2016-08-04T00:00:00"/>
    <s v="Second Class"/>
    <x v="292"/>
    <x v="292"/>
    <s v="Corporate"/>
    <s v="United States"/>
    <s v="Los Angeles"/>
    <s v="California"/>
    <n v="90032"/>
    <s v="West"/>
    <x v="1727"/>
    <s v="Furniture"/>
    <s v="Tables"/>
    <x v="1714"/>
    <x v="3719"/>
    <n v="2"/>
    <n v="0.2"/>
    <n v="15.3522"/>
  </r>
  <r>
    <n v="5246"/>
    <s v="CA-2016-156265"/>
    <x v="1030"/>
    <d v="2016-08-04T00:00:00"/>
    <s v="Second Class"/>
    <x v="292"/>
    <x v="292"/>
    <s v="Corporate"/>
    <s v="United States"/>
    <s v="Los Angeles"/>
    <s v="California"/>
    <n v="90032"/>
    <s v="West"/>
    <x v="192"/>
    <s v="Technology"/>
    <s v="Phones"/>
    <x v="193"/>
    <x v="3720"/>
    <n v="3"/>
    <n v="0.2"/>
    <n v="33.357599999999998"/>
  </r>
  <r>
    <n v="5247"/>
    <s v="CA-2016-156265"/>
    <x v="1030"/>
    <d v="2016-08-04T00:00:00"/>
    <s v="Second Class"/>
    <x v="292"/>
    <x v="292"/>
    <s v="Corporate"/>
    <s v="United States"/>
    <s v="Los Angeles"/>
    <s v="California"/>
    <n v="90032"/>
    <s v="West"/>
    <x v="460"/>
    <s v="Office Supplies"/>
    <s v="Binders"/>
    <x v="461"/>
    <x v="2002"/>
    <n v="2"/>
    <n v="0.2"/>
    <n v="4.7039999999999997"/>
  </r>
  <r>
    <n v="5248"/>
    <s v="US-2015-168914"/>
    <x v="1031"/>
    <d v="2015-05-27T00:00:00"/>
    <s v="Standard Class"/>
    <x v="32"/>
    <x v="32"/>
    <s v="Consumer"/>
    <s v="United States"/>
    <s v="Frankfort"/>
    <s v="Illinois"/>
    <n v="60423"/>
    <s v="Central"/>
    <x v="95"/>
    <s v="Office Supplies"/>
    <s v="Appliances"/>
    <x v="95"/>
    <x v="3721"/>
    <n v="8"/>
    <n v="0.8"/>
    <n v="-52.958399999999997"/>
  </r>
  <r>
    <n v="5249"/>
    <s v="US-2017-110989"/>
    <x v="132"/>
    <d v="2017-11-05T00:00:00"/>
    <s v="Second Class"/>
    <x v="412"/>
    <x v="412"/>
    <s v="Consumer"/>
    <s v="United States"/>
    <s v="Seattle"/>
    <s v="Washington"/>
    <n v="98105"/>
    <s v="West"/>
    <x v="174"/>
    <s v="Technology"/>
    <s v="Accessories"/>
    <x v="175"/>
    <x v="3722"/>
    <n v="3"/>
    <n v="0"/>
    <n v="10.875"/>
  </r>
  <r>
    <n v="5250"/>
    <s v="CA-2015-106215"/>
    <x v="392"/>
    <d v="2015-04-21T00:00:00"/>
    <s v="Standard Class"/>
    <x v="272"/>
    <x v="272"/>
    <s v="Corporate"/>
    <s v="United States"/>
    <s v="Philadelphia"/>
    <s v="Pennsylvania"/>
    <n v="19143"/>
    <s v="East"/>
    <x v="1328"/>
    <s v="Office Supplies"/>
    <s v="Fasteners"/>
    <x v="128"/>
    <x v="3723"/>
    <n v="4"/>
    <n v="0.2"/>
    <n v="4.0872000000000002"/>
  </r>
  <r>
    <n v="5251"/>
    <s v="US-2016-169369"/>
    <x v="939"/>
    <d v="2016-12-18T00:00:00"/>
    <s v="Standard Class"/>
    <x v="685"/>
    <x v="685"/>
    <s v="Consumer"/>
    <s v="United States"/>
    <s v="Columbus"/>
    <s v="Georgia"/>
    <n v="31907"/>
    <s v="South"/>
    <x v="959"/>
    <s v="Technology"/>
    <s v="Accessories"/>
    <x v="952"/>
    <x v="2857"/>
    <n v="5"/>
    <n v="0"/>
    <n v="19.995999999999999"/>
  </r>
  <r>
    <n v="5252"/>
    <s v="US-2016-169369"/>
    <x v="939"/>
    <d v="2016-12-18T00:00:00"/>
    <s v="Standard Class"/>
    <x v="685"/>
    <x v="685"/>
    <s v="Consumer"/>
    <s v="United States"/>
    <s v="Columbus"/>
    <s v="Georgia"/>
    <n v="31907"/>
    <s v="South"/>
    <x v="1493"/>
    <s v="Office Supplies"/>
    <s v="Paper"/>
    <x v="1481"/>
    <x v="335"/>
    <n v="4"/>
    <n v="0"/>
    <n v="23.086400000000001"/>
  </r>
  <r>
    <n v="5253"/>
    <s v="CA-2015-132318"/>
    <x v="628"/>
    <d v="2015-11-02T00:00:00"/>
    <s v="First Class"/>
    <x v="627"/>
    <x v="627"/>
    <s v="Consumer"/>
    <s v="United States"/>
    <s v="Virginia Beach"/>
    <s v="Virginia"/>
    <n v="23464"/>
    <s v="South"/>
    <x v="1306"/>
    <s v="Office Supplies"/>
    <s v="Appliances"/>
    <x v="1291"/>
    <x v="3724"/>
    <n v="3"/>
    <n v="0"/>
    <n v="53.043900000000001"/>
  </r>
  <r>
    <n v="5254"/>
    <s v="US-2014-131982"/>
    <x v="1009"/>
    <d v="2014-03-11T00:00:00"/>
    <s v="Second Class"/>
    <x v="472"/>
    <x v="472"/>
    <s v="Home Office"/>
    <s v="United States"/>
    <s v="Des Moines"/>
    <s v="Washington"/>
    <n v="98198"/>
    <s v="West"/>
    <x v="1080"/>
    <s v="Office Supplies"/>
    <s v="Binders"/>
    <x v="1070"/>
    <x v="3725"/>
    <n v="2"/>
    <n v="0.2"/>
    <n v="33.64"/>
  </r>
  <r>
    <n v="5255"/>
    <s v="CA-2015-125185"/>
    <x v="616"/>
    <d v="2015-03-07T00:00:00"/>
    <s v="Second Class"/>
    <x v="124"/>
    <x v="124"/>
    <s v="Corporate"/>
    <s v="United States"/>
    <s v="Bethlehem"/>
    <s v="Pennsylvania"/>
    <n v="18018"/>
    <s v="East"/>
    <x v="474"/>
    <s v="Furniture"/>
    <s v="Chairs"/>
    <x v="475"/>
    <x v="2742"/>
    <n v="2"/>
    <n v="0.3"/>
    <n v="-7.0979999999999999"/>
  </r>
  <r>
    <n v="5256"/>
    <s v="CA-2015-125185"/>
    <x v="616"/>
    <d v="2015-03-07T00:00:00"/>
    <s v="Second Class"/>
    <x v="124"/>
    <x v="124"/>
    <s v="Corporate"/>
    <s v="United States"/>
    <s v="Bethlehem"/>
    <s v="Pennsylvania"/>
    <n v="18018"/>
    <s v="East"/>
    <x v="1478"/>
    <s v="Furniture"/>
    <s v="Furnishings"/>
    <x v="1465"/>
    <x v="2939"/>
    <n v="2"/>
    <n v="0.2"/>
    <n v="-5.4547999999999996"/>
  </r>
  <r>
    <n v="5257"/>
    <s v="CA-2016-130078"/>
    <x v="590"/>
    <d v="2016-08-14T00:00:00"/>
    <s v="Standard Class"/>
    <x v="230"/>
    <x v="230"/>
    <s v="Consumer"/>
    <s v="United States"/>
    <s v="Oklahoma City"/>
    <s v="Oklahoma"/>
    <n v="73120"/>
    <s v="Central"/>
    <x v="1436"/>
    <s v="Office Supplies"/>
    <s v="Paper"/>
    <x v="1424"/>
    <x v="232"/>
    <n v="2"/>
    <n v="0"/>
    <n v="4.7519999999999998"/>
  </r>
  <r>
    <n v="5258"/>
    <s v="US-2017-114034"/>
    <x v="1032"/>
    <d v="2017-01-08T00:00:00"/>
    <s v="Standard Class"/>
    <x v="111"/>
    <x v="111"/>
    <s v="Consumer"/>
    <s v="United States"/>
    <s v="Rancho Cucamonga"/>
    <s v="California"/>
    <n v="91730"/>
    <s v="West"/>
    <x v="832"/>
    <s v="Office Supplies"/>
    <s v="Paper"/>
    <x v="827"/>
    <x v="783"/>
    <n v="6"/>
    <n v="0"/>
    <n v="18.662400000000002"/>
  </r>
  <r>
    <n v="5259"/>
    <s v="US-2017-115595"/>
    <x v="449"/>
    <d v="2017-10-11T00:00:00"/>
    <s v="First Class"/>
    <x v="190"/>
    <x v="190"/>
    <s v="Consumer"/>
    <s v="United States"/>
    <s v="Los Angeles"/>
    <s v="California"/>
    <n v="90032"/>
    <s v="West"/>
    <x v="728"/>
    <s v="Office Supplies"/>
    <s v="Paper"/>
    <x v="727"/>
    <x v="3726"/>
    <n v="5"/>
    <n v="0"/>
    <n v="16.544"/>
  </r>
  <r>
    <n v="5260"/>
    <s v="CA-2017-158722"/>
    <x v="179"/>
    <d v="2017-10-26T00:00:00"/>
    <s v="Standard Class"/>
    <x v="15"/>
    <x v="15"/>
    <s v="Home Office"/>
    <s v="United States"/>
    <s v="Philadelphia"/>
    <s v="Pennsylvania"/>
    <n v="19120"/>
    <s v="East"/>
    <x v="640"/>
    <s v="Office Supplies"/>
    <s v="Paper"/>
    <x v="640"/>
    <x v="2748"/>
    <n v="3"/>
    <n v="0.2"/>
    <n v="15.934799999999999"/>
  </r>
  <r>
    <n v="5261"/>
    <s v="CA-2014-105165"/>
    <x v="557"/>
    <d v="2014-09-10T00:00:00"/>
    <s v="First Class"/>
    <x v="449"/>
    <x v="449"/>
    <s v="Home Office"/>
    <s v="United States"/>
    <s v="Houston"/>
    <s v="Texas"/>
    <n v="77036"/>
    <s v="Central"/>
    <x v="1361"/>
    <s v="Technology"/>
    <s v="Phones"/>
    <x v="1347"/>
    <x v="2066"/>
    <n v="3"/>
    <n v="0.2"/>
    <n v="14.7582"/>
  </r>
  <r>
    <n v="5262"/>
    <s v="CA-2014-105165"/>
    <x v="557"/>
    <d v="2014-09-10T00:00:00"/>
    <s v="First Class"/>
    <x v="449"/>
    <x v="449"/>
    <s v="Home Office"/>
    <s v="United States"/>
    <s v="Houston"/>
    <s v="Texas"/>
    <n v="77036"/>
    <s v="Central"/>
    <x v="347"/>
    <s v="Office Supplies"/>
    <s v="Binders"/>
    <x v="347"/>
    <x v="2775"/>
    <n v="2"/>
    <n v="0.8"/>
    <n v="-4.8179999999999996"/>
  </r>
  <r>
    <n v="5263"/>
    <s v="CA-2014-105165"/>
    <x v="557"/>
    <d v="2014-09-10T00:00:00"/>
    <s v="First Class"/>
    <x v="449"/>
    <x v="449"/>
    <s v="Home Office"/>
    <s v="United States"/>
    <s v="Houston"/>
    <s v="Texas"/>
    <n v="77036"/>
    <s v="Central"/>
    <x v="738"/>
    <s v="Furniture"/>
    <s v="Tables"/>
    <x v="737"/>
    <x v="3727"/>
    <n v="1"/>
    <n v="0.3"/>
    <n v="-22.948"/>
  </r>
  <r>
    <n v="5264"/>
    <s v="CA-2014-105165"/>
    <x v="557"/>
    <d v="2014-09-10T00:00:00"/>
    <s v="First Class"/>
    <x v="449"/>
    <x v="449"/>
    <s v="Home Office"/>
    <s v="United States"/>
    <s v="Houston"/>
    <s v="Texas"/>
    <n v="77036"/>
    <s v="Central"/>
    <x v="1207"/>
    <s v="Technology"/>
    <s v="Accessories"/>
    <x v="1192"/>
    <x v="3728"/>
    <n v="4"/>
    <n v="0.2"/>
    <n v="-2.9180000000000001"/>
  </r>
  <r>
    <n v="5265"/>
    <s v="CA-2014-105165"/>
    <x v="557"/>
    <d v="2014-09-10T00:00:00"/>
    <s v="First Class"/>
    <x v="449"/>
    <x v="449"/>
    <s v="Home Office"/>
    <s v="United States"/>
    <s v="Houston"/>
    <s v="Texas"/>
    <n v="77036"/>
    <s v="Central"/>
    <x v="1583"/>
    <s v="Office Supplies"/>
    <s v="Art"/>
    <x v="1574"/>
    <x v="3729"/>
    <n v="3"/>
    <n v="0.2"/>
    <n v="3.5529000000000002"/>
  </r>
  <r>
    <n v="5266"/>
    <s v="CA-2017-147452"/>
    <x v="1033"/>
    <d v="2017-10-03T00:00:00"/>
    <s v="First Class"/>
    <x v="688"/>
    <x v="688"/>
    <s v="Corporate"/>
    <s v="United States"/>
    <s v="Seattle"/>
    <s v="Washington"/>
    <n v="98103"/>
    <s v="West"/>
    <x v="1017"/>
    <s v="Office Supplies"/>
    <s v="Paper"/>
    <x v="1008"/>
    <x v="2660"/>
    <n v="2"/>
    <n v="0"/>
    <n v="5.7624000000000004"/>
  </r>
  <r>
    <n v="5267"/>
    <s v="CA-2017-147452"/>
    <x v="1033"/>
    <d v="2017-10-03T00:00:00"/>
    <s v="First Class"/>
    <x v="688"/>
    <x v="688"/>
    <s v="Corporate"/>
    <s v="United States"/>
    <s v="Seattle"/>
    <s v="Washington"/>
    <n v="98103"/>
    <s v="West"/>
    <x v="1558"/>
    <s v="Office Supplies"/>
    <s v="Paper"/>
    <x v="1547"/>
    <x v="3730"/>
    <n v="3"/>
    <n v="0"/>
    <n v="82.290599999999998"/>
  </r>
  <r>
    <n v="5268"/>
    <s v="CA-2017-147452"/>
    <x v="1033"/>
    <d v="2017-10-03T00:00:00"/>
    <s v="First Class"/>
    <x v="688"/>
    <x v="688"/>
    <s v="Corporate"/>
    <s v="United States"/>
    <s v="Seattle"/>
    <s v="Washington"/>
    <n v="98103"/>
    <s v="West"/>
    <x v="1034"/>
    <s v="Office Supplies"/>
    <s v="Appliances"/>
    <x v="1025"/>
    <x v="3731"/>
    <n v="1"/>
    <n v="0"/>
    <n v="1.0114000000000001"/>
  </r>
  <r>
    <n v="5269"/>
    <s v="US-2017-114657"/>
    <x v="673"/>
    <d v="2017-11-21T00:00:00"/>
    <s v="Standard Class"/>
    <x v="414"/>
    <x v="414"/>
    <s v="Home Office"/>
    <s v="United States"/>
    <s v="Yonkers"/>
    <s v="New York"/>
    <n v="10701"/>
    <s v="East"/>
    <x v="1728"/>
    <s v="Technology"/>
    <s v="Machines"/>
    <x v="1715"/>
    <x v="3732"/>
    <n v="4"/>
    <n v="0"/>
    <n v="24.122399999999999"/>
  </r>
  <r>
    <n v="5270"/>
    <s v="CA-2017-144484"/>
    <x v="220"/>
    <d v="2017-09-11T00:00:00"/>
    <s v="Same Day"/>
    <x v="90"/>
    <x v="90"/>
    <s v="Consumer"/>
    <s v="United States"/>
    <s v="San Francisco"/>
    <s v="California"/>
    <n v="94110"/>
    <s v="West"/>
    <x v="74"/>
    <s v="Furniture"/>
    <s v="Furnishings"/>
    <x v="74"/>
    <x v="3733"/>
    <n v="4"/>
    <n v="0"/>
    <n v="11.6496"/>
  </r>
  <r>
    <n v="5271"/>
    <s v="CA-2017-144484"/>
    <x v="220"/>
    <d v="2017-09-11T00:00:00"/>
    <s v="Same Day"/>
    <x v="90"/>
    <x v="90"/>
    <s v="Consumer"/>
    <s v="United States"/>
    <s v="San Francisco"/>
    <s v="California"/>
    <n v="94110"/>
    <s v="West"/>
    <x v="723"/>
    <s v="Office Supplies"/>
    <s v="Appliances"/>
    <x v="722"/>
    <x v="840"/>
    <n v="5"/>
    <n v="0"/>
    <n v="113.848"/>
  </r>
  <r>
    <n v="5272"/>
    <s v="CA-2017-125913"/>
    <x v="1034"/>
    <d v="2017-01-16T00:00:00"/>
    <s v="Same Day"/>
    <x v="705"/>
    <x v="705"/>
    <s v="Corporate"/>
    <s v="United States"/>
    <s v="Los Angeles"/>
    <s v="California"/>
    <n v="90008"/>
    <s v="West"/>
    <x v="5"/>
    <s v="Furniture"/>
    <s v="Furnishings"/>
    <x v="5"/>
    <x v="3289"/>
    <n v="4"/>
    <n v="0"/>
    <n v="8.0968"/>
  </r>
  <r>
    <n v="5273"/>
    <s v="CA-2017-125913"/>
    <x v="1034"/>
    <d v="2017-01-16T00:00:00"/>
    <s v="Same Day"/>
    <x v="705"/>
    <x v="705"/>
    <s v="Corporate"/>
    <s v="United States"/>
    <s v="Los Angeles"/>
    <s v="California"/>
    <n v="90008"/>
    <s v="West"/>
    <x v="719"/>
    <s v="Furniture"/>
    <s v="Tables"/>
    <x v="718"/>
    <x v="3734"/>
    <n v="7"/>
    <n v="0.2"/>
    <n v="-14.9877"/>
  </r>
  <r>
    <n v="5274"/>
    <s v="US-2016-158309"/>
    <x v="491"/>
    <d v="2016-11-29T00:00:00"/>
    <s v="First Class"/>
    <x v="50"/>
    <x v="50"/>
    <s v="Home Office"/>
    <s v="United States"/>
    <s v="Miami"/>
    <s v="Florida"/>
    <n v="33142"/>
    <s v="South"/>
    <x v="744"/>
    <s v="Office Supplies"/>
    <s v="Binders"/>
    <x v="742"/>
    <x v="3735"/>
    <n v="4"/>
    <n v="0.7"/>
    <n v="-2.6208"/>
  </r>
  <r>
    <n v="5275"/>
    <s v="CA-2015-162887"/>
    <x v="209"/>
    <d v="2015-11-09T00:00:00"/>
    <s v="Second Class"/>
    <x v="647"/>
    <x v="647"/>
    <s v="Consumer"/>
    <s v="United States"/>
    <s v="Burlington"/>
    <s v="Vermont"/>
    <n v="5408"/>
    <s v="East"/>
    <x v="467"/>
    <s v="Furniture"/>
    <s v="Chairs"/>
    <x v="468"/>
    <x v="3736"/>
    <n v="3"/>
    <n v="0"/>
    <n v="178.8"/>
  </r>
  <r>
    <n v="5276"/>
    <s v="CA-2017-147333"/>
    <x v="817"/>
    <d v="2017-12-20T00:00:00"/>
    <s v="Standard Class"/>
    <x v="126"/>
    <x v="126"/>
    <s v="Corporate"/>
    <s v="United States"/>
    <s v="Fayetteville"/>
    <s v="Arkansas"/>
    <n v="72701"/>
    <s v="South"/>
    <x v="240"/>
    <s v="Technology"/>
    <s v="Accessories"/>
    <x v="241"/>
    <x v="3737"/>
    <n v="4"/>
    <n v="0"/>
    <n v="70.311999999999998"/>
  </r>
  <r>
    <n v="5277"/>
    <s v="CA-2017-147333"/>
    <x v="817"/>
    <d v="2017-12-20T00:00:00"/>
    <s v="Standard Class"/>
    <x v="126"/>
    <x v="126"/>
    <s v="Corporate"/>
    <s v="United States"/>
    <s v="Fayetteville"/>
    <s v="Arkansas"/>
    <n v="72701"/>
    <s v="South"/>
    <x v="1044"/>
    <s v="Technology"/>
    <s v="Accessories"/>
    <x v="1033"/>
    <x v="908"/>
    <n v="5"/>
    <n v="0"/>
    <n v="8.5024999999999995"/>
  </r>
  <r>
    <n v="5278"/>
    <s v="CA-2014-113859"/>
    <x v="103"/>
    <d v="2014-09-17T00:00:00"/>
    <s v="Standard Class"/>
    <x v="604"/>
    <x v="604"/>
    <s v="Home Office"/>
    <s v="United States"/>
    <s v="Odessa"/>
    <s v="Texas"/>
    <n v="79762"/>
    <s v="Central"/>
    <x v="167"/>
    <s v="Furniture"/>
    <s v="Chairs"/>
    <x v="168"/>
    <x v="3738"/>
    <n v="6"/>
    <n v="0.3"/>
    <n v="-9.7175999999999991"/>
  </r>
  <r>
    <n v="5279"/>
    <s v="CA-2014-159681"/>
    <x v="1035"/>
    <d v="2014-12-13T00:00:00"/>
    <s v="Standard Class"/>
    <x v="138"/>
    <x v="138"/>
    <s v="Consumer"/>
    <s v="United States"/>
    <s v="Virginia Beach"/>
    <s v="Virginia"/>
    <n v="23464"/>
    <s v="South"/>
    <x v="954"/>
    <s v="Office Supplies"/>
    <s v="Paper"/>
    <x v="947"/>
    <x v="151"/>
    <n v="4"/>
    <n v="0"/>
    <n v="48.539200000000001"/>
  </r>
  <r>
    <n v="5280"/>
    <s v="US-2017-104094"/>
    <x v="210"/>
    <d v="2017-09-11T00:00:00"/>
    <s v="Standard Class"/>
    <x v="165"/>
    <x v="165"/>
    <s v="Consumer"/>
    <s v="United States"/>
    <s v="Milwaukee"/>
    <s v="Wisconsin"/>
    <n v="53209"/>
    <s v="Central"/>
    <x v="1556"/>
    <s v="Technology"/>
    <s v="Accessories"/>
    <x v="1545"/>
    <x v="808"/>
    <n v="1"/>
    <n v="0"/>
    <n v="1.8872"/>
  </r>
  <r>
    <n v="5281"/>
    <s v="CA-2017-152709"/>
    <x v="566"/>
    <d v="2017-10-12T00:00:00"/>
    <s v="Standard Class"/>
    <x v="203"/>
    <x v="203"/>
    <s v="Consumer"/>
    <s v="United States"/>
    <s v="Detroit"/>
    <s v="Michigan"/>
    <n v="48234"/>
    <s v="Central"/>
    <x v="1354"/>
    <s v="Office Supplies"/>
    <s v="Storage"/>
    <x v="1340"/>
    <x v="2049"/>
    <n v="2"/>
    <n v="0"/>
    <n v="22.235199999999999"/>
  </r>
  <r>
    <n v="5282"/>
    <s v="CA-2015-105158"/>
    <x v="577"/>
    <d v="2015-09-10T00:00:00"/>
    <s v="Standard Class"/>
    <x v="133"/>
    <x v="133"/>
    <s v="Corporate"/>
    <s v="United States"/>
    <s v="Rochester"/>
    <s v="Minnesota"/>
    <n v="55901"/>
    <s v="Central"/>
    <x v="50"/>
    <s v="Furniture"/>
    <s v="Furnishings"/>
    <x v="50"/>
    <x v="51"/>
    <n v="2"/>
    <n v="0"/>
    <n v="2.9567999999999999"/>
  </r>
  <r>
    <n v="5283"/>
    <s v="CA-2015-105158"/>
    <x v="577"/>
    <d v="2015-09-10T00:00:00"/>
    <s v="Standard Class"/>
    <x v="133"/>
    <x v="133"/>
    <s v="Corporate"/>
    <s v="United States"/>
    <s v="Rochester"/>
    <s v="Minnesota"/>
    <n v="55901"/>
    <s v="Central"/>
    <x v="314"/>
    <s v="Office Supplies"/>
    <s v="Paper"/>
    <x v="314"/>
    <x v="651"/>
    <n v="3"/>
    <n v="0"/>
    <n v="17.314800000000002"/>
  </r>
  <r>
    <n v="5284"/>
    <s v="CA-2014-133424"/>
    <x v="809"/>
    <d v="2014-04-04T00:00:00"/>
    <s v="Standard Class"/>
    <x v="114"/>
    <x v="114"/>
    <s v="Corporate"/>
    <s v="United States"/>
    <s v="Seattle"/>
    <s v="Washington"/>
    <n v="98105"/>
    <s v="West"/>
    <x v="1505"/>
    <s v="Office Supplies"/>
    <s v="Storage"/>
    <x v="1492"/>
    <x v="3329"/>
    <n v="3"/>
    <n v="0"/>
    <n v="0"/>
  </r>
  <r>
    <n v="5285"/>
    <s v="CA-2014-133424"/>
    <x v="809"/>
    <d v="2014-04-04T00:00:00"/>
    <s v="Standard Class"/>
    <x v="114"/>
    <x v="114"/>
    <s v="Corporate"/>
    <s v="United States"/>
    <s v="Seattle"/>
    <s v="Washington"/>
    <n v="98105"/>
    <s v="West"/>
    <x v="579"/>
    <s v="Office Supplies"/>
    <s v="Labels"/>
    <x v="579"/>
    <x v="1821"/>
    <n v="3"/>
    <n v="0"/>
    <n v="22.2"/>
  </r>
  <r>
    <n v="5286"/>
    <s v="CA-2017-105991"/>
    <x v="1024"/>
    <d v="2017-05-06T00:00:00"/>
    <s v="First Class"/>
    <x v="293"/>
    <x v="293"/>
    <s v="Consumer"/>
    <s v="United States"/>
    <s v="Louisville"/>
    <s v="Colorado"/>
    <n v="80027"/>
    <s v="West"/>
    <x v="111"/>
    <s v="Office Supplies"/>
    <s v="Envelopes"/>
    <x v="111"/>
    <x v="3259"/>
    <n v="9"/>
    <n v="0.2"/>
    <n v="7.4340000000000002"/>
  </r>
  <r>
    <n v="5287"/>
    <s v="CA-2017-105991"/>
    <x v="1024"/>
    <d v="2017-05-06T00:00:00"/>
    <s v="First Class"/>
    <x v="293"/>
    <x v="293"/>
    <s v="Consumer"/>
    <s v="United States"/>
    <s v="Louisville"/>
    <s v="Colorado"/>
    <n v="80027"/>
    <s v="West"/>
    <x v="122"/>
    <s v="Office Supplies"/>
    <s v="Binders"/>
    <x v="122"/>
    <x v="1235"/>
    <n v="8"/>
    <n v="0.7"/>
    <n v="-7.3231999999999999"/>
  </r>
  <r>
    <n v="5288"/>
    <s v="CA-2017-105991"/>
    <x v="1024"/>
    <d v="2017-05-06T00:00:00"/>
    <s v="First Class"/>
    <x v="293"/>
    <x v="293"/>
    <s v="Consumer"/>
    <s v="United States"/>
    <s v="Louisville"/>
    <s v="Colorado"/>
    <n v="80027"/>
    <s v="West"/>
    <x v="899"/>
    <s v="Furniture"/>
    <s v="Bookcases"/>
    <x v="892"/>
    <x v="3739"/>
    <n v="3"/>
    <n v="0.7"/>
    <n v="-152.9847"/>
  </r>
  <r>
    <n v="5289"/>
    <s v="US-2017-136784"/>
    <x v="504"/>
    <d v="2017-05-05T00:00:00"/>
    <s v="Standard Class"/>
    <x v="57"/>
    <x v="57"/>
    <s v="Home Office"/>
    <s v="United States"/>
    <s v="San Francisco"/>
    <s v="California"/>
    <n v="94122"/>
    <s v="West"/>
    <x v="1127"/>
    <s v="Office Supplies"/>
    <s v="Paper"/>
    <x v="1115"/>
    <x v="2844"/>
    <n v="4"/>
    <n v="0"/>
    <n v="80.340400000000002"/>
  </r>
  <r>
    <n v="5290"/>
    <s v="CA-2014-146283"/>
    <x v="78"/>
    <d v="2014-09-15T00:00:00"/>
    <s v="Standard Class"/>
    <x v="446"/>
    <x v="446"/>
    <s v="Consumer"/>
    <s v="United States"/>
    <s v="Houston"/>
    <s v="Texas"/>
    <n v="77036"/>
    <s v="Central"/>
    <x v="862"/>
    <s v="Office Supplies"/>
    <s v="Paper"/>
    <x v="856"/>
    <x v="3740"/>
    <n v="2"/>
    <n v="0.2"/>
    <n v="6.2664"/>
  </r>
  <r>
    <n v="5291"/>
    <s v="CA-2014-146283"/>
    <x v="78"/>
    <d v="2014-09-15T00:00:00"/>
    <s v="Standard Class"/>
    <x v="446"/>
    <x v="446"/>
    <s v="Consumer"/>
    <s v="United States"/>
    <s v="Houston"/>
    <s v="Texas"/>
    <n v="77036"/>
    <s v="Central"/>
    <x v="157"/>
    <s v="Furniture"/>
    <s v="Chairs"/>
    <x v="158"/>
    <x v="3741"/>
    <n v="5"/>
    <n v="0.3"/>
    <n v="-13.81"/>
  </r>
  <r>
    <n v="5292"/>
    <s v="CA-2014-146283"/>
    <x v="78"/>
    <d v="2014-09-15T00:00:00"/>
    <s v="Standard Class"/>
    <x v="446"/>
    <x v="446"/>
    <s v="Consumer"/>
    <s v="United States"/>
    <s v="Houston"/>
    <s v="Texas"/>
    <n v="77036"/>
    <s v="Central"/>
    <x v="67"/>
    <s v="Office Supplies"/>
    <s v="Paper"/>
    <x v="67"/>
    <x v="3742"/>
    <n v="6"/>
    <n v="0.2"/>
    <n v="61.462800000000001"/>
  </r>
  <r>
    <n v="5293"/>
    <s v="CA-2017-151218"/>
    <x v="308"/>
    <d v="2017-06-23T00:00:00"/>
    <s v="First Class"/>
    <x v="307"/>
    <x v="307"/>
    <s v="Consumer"/>
    <s v="United States"/>
    <s v="Miami"/>
    <s v="Florida"/>
    <n v="33180"/>
    <s v="South"/>
    <x v="1427"/>
    <s v="Office Supplies"/>
    <s v="Storage"/>
    <x v="1415"/>
    <x v="3743"/>
    <n v="1"/>
    <n v="0.2"/>
    <n v="0.33479999999999999"/>
  </r>
  <r>
    <n v="5294"/>
    <s v="CA-2015-111073"/>
    <x v="207"/>
    <d v="2015-12-30T00:00:00"/>
    <s v="Standard Class"/>
    <x v="498"/>
    <x v="498"/>
    <s v="Consumer"/>
    <s v="United States"/>
    <s v="Medina"/>
    <s v="Ohio"/>
    <n v="44256"/>
    <s v="East"/>
    <x v="838"/>
    <s v="Furniture"/>
    <s v="Tables"/>
    <x v="832"/>
    <x v="3744"/>
    <n v="1"/>
    <n v="0.4"/>
    <n v="-15.4764"/>
  </r>
  <r>
    <n v="5295"/>
    <s v="CA-2017-144883"/>
    <x v="733"/>
    <d v="2017-08-19T00:00:00"/>
    <s v="Standard Class"/>
    <x v="635"/>
    <x v="635"/>
    <s v="Corporate"/>
    <s v="United States"/>
    <s v="Roseville"/>
    <s v="Minnesota"/>
    <n v="55113"/>
    <s v="Central"/>
    <x v="1729"/>
    <s v="Office Supplies"/>
    <s v="Labels"/>
    <x v="1716"/>
    <x v="3745"/>
    <n v="8"/>
    <n v="0"/>
    <n v="23.184000000000001"/>
  </r>
  <r>
    <n v="5296"/>
    <s v="CA-2017-142174"/>
    <x v="168"/>
    <d v="2017-03-09T00:00:00"/>
    <s v="Standard Class"/>
    <x v="24"/>
    <x v="24"/>
    <s v="Consumer"/>
    <s v="United States"/>
    <s v="Houston"/>
    <s v="Texas"/>
    <n v="77041"/>
    <s v="Central"/>
    <x v="964"/>
    <s v="Office Supplies"/>
    <s v="Paper"/>
    <x v="957"/>
    <x v="2806"/>
    <n v="2"/>
    <n v="0.2"/>
    <n v="32.468400000000003"/>
  </r>
  <r>
    <n v="5297"/>
    <s v="CA-2017-108791"/>
    <x v="944"/>
    <d v="2017-07-31T00:00:00"/>
    <s v="Standard Class"/>
    <x v="746"/>
    <x v="746"/>
    <s v="Consumer"/>
    <s v="United States"/>
    <s v="Yonkers"/>
    <s v="New York"/>
    <n v="10701"/>
    <s v="East"/>
    <x v="943"/>
    <s v="Furniture"/>
    <s v="Furnishings"/>
    <x v="936"/>
    <x v="3746"/>
    <n v="1"/>
    <n v="0"/>
    <n v="4.0202999999999998"/>
  </r>
  <r>
    <n v="5298"/>
    <s v="CA-2017-108791"/>
    <x v="944"/>
    <d v="2017-07-31T00:00:00"/>
    <s v="Standard Class"/>
    <x v="746"/>
    <x v="746"/>
    <s v="Consumer"/>
    <s v="United States"/>
    <s v="Yonkers"/>
    <s v="New York"/>
    <n v="10701"/>
    <s v="East"/>
    <x v="704"/>
    <s v="Technology"/>
    <s v="Phones"/>
    <x v="704"/>
    <x v="815"/>
    <n v="8"/>
    <n v="0"/>
    <n v="135.97999999999999"/>
  </r>
  <r>
    <n v="5299"/>
    <s v="CA-2016-106656"/>
    <x v="713"/>
    <d v="2016-09-26T00:00:00"/>
    <s v="First Class"/>
    <x v="1"/>
    <x v="1"/>
    <s v="Corporate"/>
    <s v="United States"/>
    <s v="San Diego"/>
    <s v="California"/>
    <n v="92037"/>
    <s v="West"/>
    <x v="29"/>
    <s v="Office Supplies"/>
    <s v="Envelopes"/>
    <x v="29"/>
    <x v="3747"/>
    <n v="2"/>
    <n v="0"/>
    <n v="1.9176"/>
  </r>
  <r>
    <n v="5300"/>
    <s v="CA-2016-106656"/>
    <x v="713"/>
    <d v="2016-09-26T00:00:00"/>
    <s v="First Class"/>
    <x v="1"/>
    <x v="1"/>
    <s v="Corporate"/>
    <s v="United States"/>
    <s v="San Diego"/>
    <s v="California"/>
    <n v="92037"/>
    <s v="West"/>
    <x v="165"/>
    <s v="Office Supplies"/>
    <s v="Labels"/>
    <x v="166"/>
    <x v="1365"/>
    <n v="3"/>
    <n v="0"/>
    <n v="8.6940000000000008"/>
  </r>
  <r>
    <n v="5301"/>
    <s v="CA-2016-113831"/>
    <x v="198"/>
    <d v="2016-06-03T00:00:00"/>
    <s v="Standard Class"/>
    <x v="706"/>
    <x v="706"/>
    <s v="Corporate"/>
    <s v="United States"/>
    <s v="Springfield"/>
    <s v="Virginia"/>
    <n v="22153"/>
    <s v="South"/>
    <x v="1337"/>
    <s v="Furniture"/>
    <s v="Tables"/>
    <x v="1322"/>
    <x v="3748"/>
    <n v="10"/>
    <n v="0"/>
    <n v="386.83499999999998"/>
  </r>
  <r>
    <n v="5302"/>
    <s v="CA-2016-113831"/>
    <x v="198"/>
    <d v="2016-06-03T00:00:00"/>
    <s v="Standard Class"/>
    <x v="706"/>
    <x v="706"/>
    <s v="Corporate"/>
    <s v="United States"/>
    <s v="Springfield"/>
    <s v="Virginia"/>
    <n v="22153"/>
    <s v="South"/>
    <x v="764"/>
    <s v="Technology"/>
    <s v="Accessories"/>
    <x v="763"/>
    <x v="3749"/>
    <n v="6"/>
    <n v="0"/>
    <n v="653.30100000000004"/>
  </r>
  <r>
    <n v="5303"/>
    <s v="CA-2016-113831"/>
    <x v="198"/>
    <d v="2016-06-03T00:00:00"/>
    <s v="Standard Class"/>
    <x v="706"/>
    <x v="706"/>
    <s v="Corporate"/>
    <s v="United States"/>
    <s v="Springfield"/>
    <s v="Virginia"/>
    <n v="22153"/>
    <s v="South"/>
    <x v="488"/>
    <s v="Office Supplies"/>
    <s v="Labels"/>
    <x v="488"/>
    <x v="3750"/>
    <n v="6"/>
    <n v="0"/>
    <n v="29.808"/>
  </r>
  <r>
    <n v="5304"/>
    <s v="US-2014-139500"/>
    <x v="912"/>
    <d v="2014-11-20T00:00:00"/>
    <s v="Standard Class"/>
    <x v="269"/>
    <x v="269"/>
    <s v="Consumer"/>
    <s v="United States"/>
    <s v="Decatur"/>
    <s v="Illinois"/>
    <n v="62521"/>
    <s v="Central"/>
    <x v="1391"/>
    <s v="Furniture"/>
    <s v="Chairs"/>
    <x v="1377"/>
    <x v="3751"/>
    <n v="2"/>
    <n v="0.3"/>
    <n v="-1.0656000000000001"/>
  </r>
  <r>
    <n v="5305"/>
    <s v="US-2014-166310"/>
    <x v="158"/>
    <d v="2014-09-23T00:00:00"/>
    <s v="First Class"/>
    <x v="185"/>
    <x v="185"/>
    <s v="Home Office"/>
    <s v="United States"/>
    <s v="Garland"/>
    <s v="Texas"/>
    <n v="75043"/>
    <s v="Central"/>
    <x v="1445"/>
    <s v="Furniture"/>
    <s v="Furnishings"/>
    <x v="1432"/>
    <x v="1076"/>
    <n v="2"/>
    <n v="0.6"/>
    <n v="-7.476"/>
  </r>
  <r>
    <n v="5306"/>
    <s v="US-2016-168410"/>
    <x v="823"/>
    <d v="2016-02-26T00:00:00"/>
    <s v="Standard Class"/>
    <x v="296"/>
    <x v="296"/>
    <s v="Corporate"/>
    <s v="United States"/>
    <s v="Oceanside"/>
    <s v="New York"/>
    <n v="11572"/>
    <s v="East"/>
    <x v="93"/>
    <s v="Furniture"/>
    <s v="Furnishings"/>
    <x v="93"/>
    <x v="3752"/>
    <n v="5"/>
    <n v="0"/>
    <n v="28.959"/>
  </r>
  <r>
    <n v="5307"/>
    <s v="US-2016-168410"/>
    <x v="823"/>
    <d v="2016-02-26T00:00:00"/>
    <s v="Standard Class"/>
    <x v="296"/>
    <x v="296"/>
    <s v="Corporate"/>
    <s v="United States"/>
    <s v="Oceanside"/>
    <s v="New York"/>
    <n v="11572"/>
    <s v="East"/>
    <x v="595"/>
    <s v="Office Supplies"/>
    <s v="Storage"/>
    <x v="595"/>
    <x v="676"/>
    <n v="3"/>
    <n v="0"/>
    <n v="80.019900000000007"/>
  </r>
  <r>
    <n v="5308"/>
    <s v="US-2016-168410"/>
    <x v="823"/>
    <d v="2016-02-26T00:00:00"/>
    <s v="Standard Class"/>
    <x v="296"/>
    <x v="296"/>
    <s v="Corporate"/>
    <s v="United States"/>
    <s v="Oceanside"/>
    <s v="New York"/>
    <n v="11572"/>
    <s v="East"/>
    <x v="1730"/>
    <s v="Technology"/>
    <s v="Phones"/>
    <x v="1717"/>
    <x v="369"/>
    <n v="2"/>
    <n v="0"/>
    <n v="1.9990000000000001"/>
  </r>
  <r>
    <n v="5309"/>
    <s v="CA-2017-131254"/>
    <x v="123"/>
    <d v="2017-11-21T00:00:00"/>
    <s v="First Class"/>
    <x v="720"/>
    <x v="720"/>
    <s v="Consumer"/>
    <s v="United States"/>
    <s v="Houston"/>
    <s v="Texas"/>
    <n v="77095"/>
    <s v="Central"/>
    <x v="1209"/>
    <s v="Furniture"/>
    <s v="Chairs"/>
    <x v="1194"/>
    <x v="3753"/>
    <n v="3"/>
    <n v="0.3"/>
    <n v="-46.399799999999999"/>
  </r>
  <r>
    <n v="5310"/>
    <s v="CA-2017-131254"/>
    <x v="123"/>
    <d v="2017-11-21T00:00:00"/>
    <s v="First Class"/>
    <x v="720"/>
    <x v="720"/>
    <s v="Consumer"/>
    <s v="United States"/>
    <s v="Houston"/>
    <s v="Texas"/>
    <n v="77095"/>
    <s v="Central"/>
    <x v="1731"/>
    <s v="Office Supplies"/>
    <s v="Art"/>
    <x v="1718"/>
    <x v="3754"/>
    <n v="5"/>
    <n v="0.2"/>
    <n v="3.9119999999999999"/>
  </r>
  <r>
    <n v="5311"/>
    <s v="CA-2017-131254"/>
    <x v="123"/>
    <d v="2017-11-21T00:00:00"/>
    <s v="First Class"/>
    <x v="720"/>
    <x v="720"/>
    <s v="Consumer"/>
    <s v="United States"/>
    <s v="Houston"/>
    <s v="Texas"/>
    <n v="77095"/>
    <s v="Central"/>
    <x v="450"/>
    <s v="Office Supplies"/>
    <s v="Binders"/>
    <x v="451"/>
    <x v="3755"/>
    <n v="6"/>
    <n v="0.8"/>
    <n v="-2287.7820000000002"/>
  </r>
  <r>
    <n v="5312"/>
    <s v="CA-2016-123414"/>
    <x v="1036"/>
    <d v="2016-08-27T00:00:00"/>
    <s v="Standard Class"/>
    <x v="711"/>
    <x v="711"/>
    <s v="Home Office"/>
    <s v="United States"/>
    <s v="Greenville"/>
    <s v="North Carolina"/>
    <n v="27834"/>
    <s v="South"/>
    <x v="1363"/>
    <s v="Office Supplies"/>
    <s v="Labels"/>
    <x v="1349"/>
    <x v="2106"/>
    <n v="4"/>
    <n v="0.2"/>
    <n v="3.3408000000000002"/>
  </r>
  <r>
    <n v="5313"/>
    <s v="CA-2016-123414"/>
    <x v="1036"/>
    <d v="2016-08-27T00:00:00"/>
    <s v="Standard Class"/>
    <x v="711"/>
    <x v="711"/>
    <s v="Home Office"/>
    <s v="United States"/>
    <s v="Greenville"/>
    <s v="North Carolina"/>
    <n v="27834"/>
    <s v="South"/>
    <x v="354"/>
    <s v="Office Supplies"/>
    <s v="Supplies"/>
    <x v="354"/>
    <x v="3756"/>
    <n v="2"/>
    <n v="0.2"/>
    <n v="3.5059999999999998"/>
  </r>
  <r>
    <n v="5314"/>
    <s v="CA-2017-137876"/>
    <x v="504"/>
    <d v="2017-05-05T00:00:00"/>
    <s v="Standard Class"/>
    <x v="137"/>
    <x v="137"/>
    <s v="Corporate"/>
    <s v="United States"/>
    <s v="San Francisco"/>
    <s v="California"/>
    <n v="94110"/>
    <s v="West"/>
    <x v="596"/>
    <s v="Furniture"/>
    <s v="Furnishings"/>
    <x v="596"/>
    <x v="643"/>
    <n v="2"/>
    <n v="0"/>
    <n v="21.436800000000002"/>
  </r>
  <r>
    <n v="5315"/>
    <s v="CA-2017-137876"/>
    <x v="504"/>
    <d v="2017-05-05T00:00:00"/>
    <s v="Standard Class"/>
    <x v="137"/>
    <x v="137"/>
    <s v="Corporate"/>
    <s v="United States"/>
    <s v="San Francisco"/>
    <s v="California"/>
    <n v="94110"/>
    <s v="West"/>
    <x v="588"/>
    <s v="Office Supplies"/>
    <s v="Envelopes"/>
    <x v="588"/>
    <x v="2433"/>
    <n v="4"/>
    <n v="0"/>
    <n v="14.974399999999999"/>
  </r>
  <r>
    <n v="5316"/>
    <s v="CA-2016-154060"/>
    <x v="440"/>
    <d v="2016-05-08T00:00:00"/>
    <s v="Standard Class"/>
    <x v="297"/>
    <x v="297"/>
    <s v="Consumer"/>
    <s v="United States"/>
    <s v="Greensboro"/>
    <s v="North Carolina"/>
    <n v="27405"/>
    <s v="South"/>
    <x v="792"/>
    <s v="Furniture"/>
    <s v="Chairs"/>
    <x v="790"/>
    <x v="3757"/>
    <n v="9"/>
    <n v="0.2"/>
    <n v="11.691000000000001"/>
  </r>
  <r>
    <n v="5317"/>
    <s v="US-2017-162558"/>
    <x v="280"/>
    <d v="2017-10-05T00:00:00"/>
    <s v="First Class"/>
    <x v="656"/>
    <x v="656"/>
    <s v="Home Office"/>
    <s v="United States"/>
    <s v="Knoxville"/>
    <s v="Tennessee"/>
    <n v="37918"/>
    <s v="South"/>
    <x v="1256"/>
    <s v="Furniture"/>
    <s v="Furnishings"/>
    <x v="1240"/>
    <x v="921"/>
    <n v="2"/>
    <n v="0.2"/>
    <n v="1.3284"/>
  </r>
  <r>
    <n v="5318"/>
    <s v="US-2017-162558"/>
    <x v="280"/>
    <d v="2017-10-05T00:00:00"/>
    <s v="First Class"/>
    <x v="656"/>
    <x v="656"/>
    <s v="Home Office"/>
    <s v="United States"/>
    <s v="Knoxville"/>
    <s v="Tennessee"/>
    <n v="37918"/>
    <s v="South"/>
    <x v="441"/>
    <s v="Furniture"/>
    <s v="Furnishings"/>
    <x v="1719"/>
    <x v="3758"/>
    <n v="1"/>
    <n v="0.2"/>
    <n v="1.5690999999999999"/>
  </r>
  <r>
    <n v="5319"/>
    <s v="US-2017-162558"/>
    <x v="280"/>
    <d v="2017-10-05T00:00:00"/>
    <s v="First Class"/>
    <x v="656"/>
    <x v="656"/>
    <s v="Home Office"/>
    <s v="United States"/>
    <s v="Knoxville"/>
    <s v="Tennessee"/>
    <n v="37918"/>
    <s v="South"/>
    <x v="860"/>
    <s v="Office Supplies"/>
    <s v="Paper"/>
    <x v="854"/>
    <x v="557"/>
    <n v="4"/>
    <n v="0.2"/>
    <n v="7.2576000000000001"/>
  </r>
  <r>
    <n v="5320"/>
    <s v="US-2017-162558"/>
    <x v="280"/>
    <d v="2017-10-05T00:00:00"/>
    <s v="First Class"/>
    <x v="656"/>
    <x v="656"/>
    <s v="Home Office"/>
    <s v="United States"/>
    <s v="Knoxville"/>
    <s v="Tennessee"/>
    <n v="37918"/>
    <s v="South"/>
    <x v="999"/>
    <s v="Office Supplies"/>
    <s v="Binders"/>
    <x v="991"/>
    <x v="3251"/>
    <n v="3"/>
    <n v="0.7"/>
    <n v="-21.888000000000002"/>
  </r>
  <r>
    <n v="5321"/>
    <s v="US-2017-162558"/>
    <x v="280"/>
    <d v="2017-10-05T00:00:00"/>
    <s v="First Class"/>
    <x v="656"/>
    <x v="656"/>
    <s v="Home Office"/>
    <s v="United States"/>
    <s v="Knoxville"/>
    <s v="Tennessee"/>
    <n v="37918"/>
    <s v="South"/>
    <x v="594"/>
    <s v="Furniture"/>
    <s v="Tables"/>
    <x v="594"/>
    <x v="3759"/>
    <n v="7"/>
    <n v="0.4"/>
    <n v="-1002.7836"/>
  </r>
  <r>
    <n v="5322"/>
    <s v="US-2017-162558"/>
    <x v="280"/>
    <d v="2017-10-05T00:00:00"/>
    <s v="First Class"/>
    <x v="656"/>
    <x v="656"/>
    <s v="Home Office"/>
    <s v="United States"/>
    <s v="Knoxville"/>
    <s v="Tennessee"/>
    <n v="37918"/>
    <s v="South"/>
    <x v="697"/>
    <s v="Office Supplies"/>
    <s v="Binders"/>
    <x v="697"/>
    <x v="3760"/>
    <n v="4"/>
    <n v="0.7"/>
    <n v="-26.247599999999998"/>
  </r>
  <r>
    <n v="5323"/>
    <s v="US-2017-162558"/>
    <x v="280"/>
    <d v="2017-10-05T00:00:00"/>
    <s v="First Class"/>
    <x v="656"/>
    <x v="656"/>
    <s v="Home Office"/>
    <s v="United States"/>
    <s v="Knoxville"/>
    <s v="Tennessee"/>
    <n v="37918"/>
    <s v="South"/>
    <x v="893"/>
    <s v="Furniture"/>
    <s v="Furnishings"/>
    <x v="886"/>
    <x v="2354"/>
    <n v="2"/>
    <n v="0.2"/>
    <n v="5.9279999999999999"/>
  </r>
  <r>
    <n v="5324"/>
    <s v="CA-2017-134439"/>
    <x v="65"/>
    <d v="2017-09-23T00:00:00"/>
    <s v="Second Class"/>
    <x v="612"/>
    <x v="612"/>
    <s v="Consumer"/>
    <s v="United States"/>
    <s v="Grand Island"/>
    <s v="Nebraska"/>
    <n v="68801"/>
    <s v="Central"/>
    <x v="226"/>
    <s v="Office Supplies"/>
    <s v="Paper"/>
    <x v="227"/>
    <x v="3761"/>
    <n v="2"/>
    <n v="0"/>
    <n v="7.98"/>
  </r>
  <r>
    <n v="5325"/>
    <s v="CA-2015-119508"/>
    <x v="784"/>
    <d v="2015-12-09T00:00:00"/>
    <s v="Standard Class"/>
    <x v="356"/>
    <x v="356"/>
    <s v="Consumer"/>
    <s v="United States"/>
    <s v="Lakewood"/>
    <s v="California"/>
    <n v="90712"/>
    <s v="West"/>
    <x v="1173"/>
    <s v="Office Supplies"/>
    <s v="Art"/>
    <x v="1159"/>
    <x v="2877"/>
    <n v="5"/>
    <n v="0"/>
    <n v="6.2530000000000001"/>
  </r>
  <r>
    <n v="5326"/>
    <s v="CA-2015-119508"/>
    <x v="784"/>
    <d v="2015-12-09T00:00:00"/>
    <s v="Standard Class"/>
    <x v="356"/>
    <x v="356"/>
    <s v="Consumer"/>
    <s v="United States"/>
    <s v="Lakewood"/>
    <s v="California"/>
    <n v="90712"/>
    <s v="West"/>
    <x v="1006"/>
    <s v="Furniture"/>
    <s v="Furnishings"/>
    <x v="998"/>
    <x v="3762"/>
    <n v="6"/>
    <n v="0"/>
    <n v="9.0288000000000004"/>
  </r>
  <r>
    <n v="5327"/>
    <s v="CA-2015-152681"/>
    <x v="184"/>
    <d v="2015-01-22T00:00:00"/>
    <s v="Standard Class"/>
    <x v="609"/>
    <x v="609"/>
    <s v="Corporate"/>
    <s v="United States"/>
    <s v="Lawrence"/>
    <s v="Massachusetts"/>
    <n v="1841"/>
    <s v="East"/>
    <x v="1412"/>
    <s v="Office Supplies"/>
    <s v="Art"/>
    <x v="1399"/>
    <x v="3763"/>
    <n v="2"/>
    <n v="0"/>
    <n v="2.004"/>
  </r>
  <r>
    <n v="5328"/>
    <s v="CA-2014-130813"/>
    <x v="1037"/>
    <d v="2014-01-08T00:00:00"/>
    <s v="Second Class"/>
    <x v="721"/>
    <x v="721"/>
    <s v="Consumer"/>
    <s v="United States"/>
    <s v="Los Angeles"/>
    <s v="California"/>
    <n v="90049"/>
    <s v="West"/>
    <x v="510"/>
    <s v="Office Supplies"/>
    <s v="Paper"/>
    <x v="510"/>
    <x v="537"/>
    <n v="3"/>
    <n v="0"/>
    <n v="9.3312000000000008"/>
  </r>
  <r>
    <n v="5329"/>
    <s v="CA-2015-120320"/>
    <x v="616"/>
    <d v="2015-03-09T00:00:00"/>
    <s v="Standard Class"/>
    <x v="160"/>
    <x v="160"/>
    <s v="Consumer"/>
    <s v="United States"/>
    <s v="Houston"/>
    <s v="Texas"/>
    <n v="77036"/>
    <s v="Central"/>
    <x v="424"/>
    <s v="Technology"/>
    <s v="Phones"/>
    <x v="424"/>
    <x v="1043"/>
    <n v="2"/>
    <n v="0.2"/>
    <n v="2.3940000000000001"/>
  </r>
  <r>
    <n v="5330"/>
    <s v="CA-2016-111941"/>
    <x v="591"/>
    <d v="2016-12-28T00:00:00"/>
    <s v="Second Class"/>
    <x v="379"/>
    <x v="379"/>
    <s v="Consumer"/>
    <s v="United States"/>
    <s v="New York City"/>
    <s v="New York"/>
    <n v="10035"/>
    <s v="East"/>
    <x v="301"/>
    <s v="Office Supplies"/>
    <s v="Binders"/>
    <x v="301"/>
    <x v="2939"/>
    <n v="2"/>
    <n v="0.2"/>
    <n v="11.748799999999999"/>
  </r>
  <r>
    <n v="5331"/>
    <s v="CA-2016-123120"/>
    <x v="913"/>
    <d v="2016-09-08T00:00:00"/>
    <s v="Standard Class"/>
    <x v="610"/>
    <x v="610"/>
    <s v="Consumer"/>
    <s v="United States"/>
    <s v="New York City"/>
    <s v="New York"/>
    <n v="10011"/>
    <s v="East"/>
    <x v="1268"/>
    <s v="Furniture"/>
    <s v="Furnishings"/>
    <x v="1252"/>
    <x v="3764"/>
    <n v="1"/>
    <n v="0"/>
    <n v="24.936599999999999"/>
  </r>
  <r>
    <n v="5332"/>
    <s v="CA-2016-123120"/>
    <x v="913"/>
    <d v="2016-09-08T00:00:00"/>
    <s v="Standard Class"/>
    <x v="610"/>
    <x v="610"/>
    <s v="Consumer"/>
    <s v="United States"/>
    <s v="New York City"/>
    <s v="New York"/>
    <n v="10011"/>
    <s v="East"/>
    <x v="58"/>
    <s v="Office Supplies"/>
    <s v="Binders"/>
    <x v="58"/>
    <x v="3765"/>
    <n v="5"/>
    <n v="0.2"/>
    <n v="20.452500000000001"/>
  </r>
  <r>
    <n v="5333"/>
    <s v="CA-2016-123120"/>
    <x v="913"/>
    <d v="2016-09-08T00:00:00"/>
    <s v="Standard Class"/>
    <x v="610"/>
    <x v="610"/>
    <s v="Consumer"/>
    <s v="United States"/>
    <s v="New York City"/>
    <s v="New York"/>
    <n v="10011"/>
    <s v="East"/>
    <x v="675"/>
    <s v="Office Supplies"/>
    <s v="Supplies"/>
    <x v="675"/>
    <x v="20"/>
    <n v="4"/>
    <n v="0"/>
    <n v="6.5888"/>
  </r>
  <r>
    <n v="5334"/>
    <s v="CA-2014-103331"/>
    <x v="86"/>
    <d v="2014-09-01T00:00:00"/>
    <s v="Standard Class"/>
    <x v="41"/>
    <x v="41"/>
    <s v="Consumer"/>
    <s v="United States"/>
    <s v="Newark"/>
    <s v="Delaware"/>
    <n v="19711"/>
    <s v="East"/>
    <x v="1565"/>
    <s v="Furniture"/>
    <s v="Furnishings"/>
    <x v="1556"/>
    <x v="3766"/>
    <n v="4"/>
    <n v="0"/>
    <n v="4.0583999999999998"/>
  </r>
  <r>
    <n v="5335"/>
    <s v="CA-2014-103331"/>
    <x v="86"/>
    <d v="2014-09-01T00:00:00"/>
    <s v="Standard Class"/>
    <x v="41"/>
    <x v="41"/>
    <s v="Consumer"/>
    <s v="United States"/>
    <s v="Newark"/>
    <s v="Delaware"/>
    <n v="19711"/>
    <s v="East"/>
    <x v="1215"/>
    <s v="Office Supplies"/>
    <s v="Paper"/>
    <x v="1199"/>
    <x v="1686"/>
    <n v="3"/>
    <n v="0"/>
    <n v="8.4966000000000008"/>
  </r>
  <r>
    <n v="5336"/>
    <s v="CA-2014-103331"/>
    <x v="86"/>
    <d v="2014-09-01T00:00:00"/>
    <s v="Standard Class"/>
    <x v="41"/>
    <x v="41"/>
    <s v="Consumer"/>
    <s v="United States"/>
    <s v="Newark"/>
    <s v="Delaware"/>
    <n v="19711"/>
    <s v="East"/>
    <x v="938"/>
    <s v="Office Supplies"/>
    <s v="Paper"/>
    <x v="931"/>
    <x v="1607"/>
    <n v="1"/>
    <n v="0"/>
    <n v="1.5548"/>
  </r>
  <r>
    <n v="5337"/>
    <s v="CA-2015-169278"/>
    <x v="1031"/>
    <d v="2015-05-25T00:00:00"/>
    <s v="Standard Class"/>
    <x v="545"/>
    <x v="545"/>
    <s v="Corporate"/>
    <s v="United States"/>
    <s v="Seattle"/>
    <s v="Washington"/>
    <n v="98105"/>
    <s v="West"/>
    <x v="674"/>
    <s v="Office Supplies"/>
    <s v="Binders"/>
    <x v="674"/>
    <x v="777"/>
    <n v="4"/>
    <n v="0.2"/>
    <n v="8.7672000000000008"/>
  </r>
  <r>
    <n v="5338"/>
    <s v="CA-2017-111577"/>
    <x v="524"/>
    <d v="2017-10-21T00:00:00"/>
    <s v="Standard Class"/>
    <x v="321"/>
    <x v="321"/>
    <s v="Corporate"/>
    <s v="United States"/>
    <s v="Scottsdale"/>
    <s v="Arizona"/>
    <n v="85254"/>
    <s v="West"/>
    <x v="1397"/>
    <s v="Office Supplies"/>
    <s v="Paper"/>
    <x v="1384"/>
    <x v="3767"/>
    <n v="7"/>
    <n v="0.2"/>
    <n v="111.5688"/>
  </r>
  <r>
    <n v="5339"/>
    <s v="CA-2015-146486"/>
    <x v="529"/>
    <d v="2015-11-14T00:00:00"/>
    <s v="Second Class"/>
    <x v="231"/>
    <x v="231"/>
    <s v="Consumer"/>
    <s v="United States"/>
    <s v="Oceanside"/>
    <s v="New York"/>
    <n v="11572"/>
    <s v="East"/>
    <x v="1166"/>
    <s v="Office Supplies"/>
    <s v="Storage"/>
    <x v="1153"/>
    <x v="1644"/>
    <n v="5"/>
    <n v="0"/>
    <n v="4.891"/>
  </r>
  <r>
    <n v="5340"/>
    <s v="CA-2015-146486"/>
    <x v="529"/>
    <d v="2015-11-14T00:00:00"/>
    <s v="Second Class"/>
    <x v="231"/>
    <x v="231"/>
    <s v="Consumer"/>
    <s v="United States"/>
    <s v="Oceanside"/>
    <s v="New York"/>
    <n v="11572"/>
    <s v="East"/>
    <x v="29"/>
    <s v="Office Supplies"/>
    <s v="Envelopes"/>
    <x v="29"/>
    <x v="3768"/>
    <n v="6"/>
    <n v="0"/>
    <n v="5.7527999999999997"/>
  </r>
  <r>
    <n v="5341"/>
    <s v="CA-2015-146486"/>
    <x v="529"/>
    <d v="2015-11-14T00:00:00"/>
    <s v="Second Class"/>
    <x v="231"/>
    <x v="231"/>
    <s v="Consumer"/>
    <s v="United States"/>
    <s v="Oceanside"/>
    <s v="New York"/>
    <n v="11572"/>
    <s v="East"/>
    <x v="1695"/>
    <s v="Technology"/>
    <s v="Accessories"/>
    <x v="1683"/>
    <x v="62"/>
    <n v="2"/>
    <n v="0"/>
    <n v="6.0114000000000001"/>
  </r>
  <r>
    <n v="5342"/>
    <s v="CA-2015-146486"/>
    <x v="529"/>
    <d v="2015-11-14T00:00:00"/>
    <s v="Second Class"/>
    <x v="231"/>
    <x v="231"/>
    <s v="Consumer"/>
    <s v="United States"/>
    <s v="Oceanside"/>
    <s v="New York"/>
    <n v="11572"/>
    <s v="East"/>
    <x v="1332"/>
    <s v="Technology"/>
    <s v="Accessories"/>
    <x v="1317"/>
    <x v="3769"/>
    <n v="5"/>
    <n v="0"/>
    <n v="53.997"/>
  </r>
  <r>
    <n v="5343"/>
    <s v="US-2014-168501"/>
    <x v="871"/>
    <d v="2014-11-27T00:00:00"/>
    <s v="Standard Class"/>
    <x v="759"/>
    <x v="759"/>
    <s v="Corporate"/>
    <s v="United States"/>
    <s v="Dallas"/>
    <s v="Texas"/>
    <n v="75220"/>
    <s v="Central"/>
    <x v="29"/>
    <s v="Office Supplies"/>
    <s v="Envelopes"/>
    <x v="29"/>
    <x v="3770"/>
    <n v="1"/>
    <n v="0.2"/>
    <n v="0.55079999999999996"/>
  </r>
  <r>
    <n v="5344"/>
    <s v="US-2014-168501"/>
    <x v="871"/>
    <d v="2014-11-27T00:00:00"/>
    <s v="Standard Class"/>
    <x v="759"/>
    <x v="759"/>
    <s v="Corporate"/>
    <s v="United States"/>
    <s v="Dallas"/>
    <s v="Texas"/>
    <n v="75220"/>
    <s v="Central"/>
    <x v="1086"/>
    <s v="Technology"/>
    <s v="Phones"/>
    <x v="1076"/>
    <x v="3771"/>
    <n v="5"/>
    <n v="0.2"/>
    <n v="16.747499999999999"/>
  </r>
  <r>
    <n v="5345"/>
    <s v="CA-2015-112053"/>
    <x v="2"/>
    <d v="2015-10-13T00:00:00"/>
    <s v="Second Class"/>
    <x v="129"/>
    <x v="129"/>
    <s v="Consumer"/>
    <s v="United States"/>
    <s v="Rochester"/>
    <s v="New York"/>
    <n v="14609"/>
    <s v="East"/>
    <x v="1365"/>
    <s v="Technology"/>
    <s v="Accessories"/>
    <x v="1548"/>
    <x v="3772"/>
    <n v="1"/>
    <n v="0"/>
    <n v="2.2364999999999999"/>
  </r>
  <r>
    <n v="5346"/>
    <s v="CA-2017-108539"/>
    <x v="708"/>
    <d v="2017-03-23T00:00:00"/>
    <s v="Second Class"/>
    <x v="56"/>
    <x v="56"/>
    <s v="Consumer"/>
    <s v="United States"/>
    <s v="Los Angeles"/>
    <s v="California"/>
    <n v="90045"/>
    <s v="West"/>
    <x v="245"/>
    <s v="Office Supplies"/>
    <s v="Storage"/>
    <x v="246"/>
    <x v="264"/>
    <n v="4"/>
    <n v="0"/>
    <n v="210.49359999999999"/>
  </r>
  <r>
    <n v="5347"/>
    <s v="CA-2017-108539"/>
    <x v="708"/>
    <d v="2017-03-23T00:00:00"/>
    <s v="Second Class"/>
    <x v="56"/>
    <x v="56"/>
    <s v="Consumer"/>
    <s v="United States"/>
    <s v="Los Angeles"/>
    <s v="California"/>
    <n v="90045"/>
    <s v="West"/>
    <x v="109"/>
    <s v="Office Supplies"/>
    <s v="Binders"/>
    <x v="109"/>
    <x v="2944"/>
    <n v="3"/>
    <n v="0.2"/>
    <n v="3.9498000000000002"/>
  </r>
  <r>
    <n v="5348"/>
    <s v="CA-2017-108539"/>
    <x v="708"/>
    <d v="2017-03-23T00:00:00"/>
    <s v="Second Class"/>
    <x v="56"/>
    <x v="56"/>
    <s v="Consumer"/>
    <s v="United States"/>
    <s v="Los Angeles"/>
    <s v="California"/>
    <n v="90045"/>
    <s v="West"/>
    <x v="880"/>
    <s v="Office Supplies"/>
    <s v="Binders"/>
    <x v="874"/>
    <x v="1076"/>
    <n v="2"/>
    <n v="0.2"/>
    <n v="2.8835999999999999"/>
  </r>
  <r>
    <n v="5349"/>
    <s v="CA-2015-149811"/>
    <x v="1038"/>
    <d v="2015-01-10T00:00:00"/>
    <s v="Standard Class"/>
    <x v="294"/>
    <x v="294"/>
    <s v="Corporate"/>
    <s v="United States"/>
    <s v="Woodbury"/>
    <s v="Minnesota"/>
    <n v="55125"/>
    <s v="Central"/>
    <x v="828"/>
    <s v="Office Supplies"/>
    <s v="Binders"/>
    <x v="824"/>
    <x v="3773"/>
    <n v="3"/>
    <n v="0"/>
    <n v="15.523199999999999"/>
  </r>
  <r>
    <n v="5350"/>
    <s v="CA-2015-149811"/>
    <x v="1038"/>
    <d v="2015-01-10T00:00:00"/>
    <s v="Standard Class"/>
    <x v="294"/>
    <x v="294"/>
    <s v="Corporate"/>
    <s v="United States"/>
    <s v="Woodbury"/>
    <s v="Minnesota"/>
    <n v="55125"/>
    <s v="Central"/>
    <x v="226"/>
    <s v="Office Supplies"/>
    <s v="Paper"/>
    <x v="227"/>
    <x v="1749"/>
    <n v="5"/>
    <n v="0"/>
    <n v="19.95"/>
  </r>
  <r>
    <n v="5351"/>
    <s v="US-2017-103814"/>
    <x v="34"/>
    <d v="2017-12-16T00:00:00"/>
    <s v="Standard Class"/>
    <x v="23"/>
    <x v="23"/>
    <s v="Consumer"/>
    <s v="United States"/>
    <s v="Park Ridge"/>
    <s v="Illinois"/>
    <n v="60068"/>
    <s v="Central"/>
    <x v="681"/>
    <s v="Office Supplies"/>
    <s v="Paper"/>
    <x v="681"/>
    <x v="3774"/>
    <n v="9"/>
    <n v="0.2"/>
    <n v="48.551400000000001"/>
  </r>
  <r>
    <n v="5352"/>
    <s v="CA-2016-123932"/>
    <x v="47"/>
    <d v="2016-09-12T00:00:00"/>
    <s v="Standard Class"/>
    <x v="289"/>
    <x v="289"/>
    <s v="Corporate"/>
    <s v="United States"/>
    <s v="Dallas"/>
    <s v="Texas"/>
    <n v="75217"/>
    <s v="Central"/>
    <x v="1402"/>
    <s v="Office Supplies"/>
    <s v="Paper"/>
    <x v="1389"/>
    <x v="1433"/>
    <n v="4"/>
    <n v="0.2"/>
    <n v="15.196"/>
  </r>
  <r>
    <n v="5353"/>
    <s v="CA-2016-123932"/>
    <x v="47"/>
    <d v="2016-09-12T00:00:00"/>
    <s v="Standard Class"/>
    <x v="289"/>
    <x v="289"/>
    <s v="Corporate"/>
    <s v="United States"/>
    <s v="Dallas"/>
    <s v="Texas"/>
    <n v="75217"/>
    <s v="Central"/>
    <x v="53"/>
    <s v="Technology"/>
    <s v="Phones"/>
    <x v="53"/>
    <x v="3775"/>
    <n v="2"/>
    <n v="0.2"/>
    <n v="37.078200000000002"/>
  </r>
  <r>
    <n v="5354"/>
    <s v="US-2016-101616"/>
    <x v="323"/>
    <d v="2016-09-06T00:00:00"/>
    <s v="First Class"/>
    <x v="388"/>
    <x v="388"/>
    <s v="Corporate"/>
    <s v="United States"/>
    <s v="Monroe"/>
    <s v="Louisiana"/>
    <n v="71203"/>
    <s v="South"/>
    <x v="634"/>
    <s v="Office Supplies"/>
    <s v="Binders"/>
    <x v="634"/>
    <x v="3776"/>
    <n v="8"/>
    <n v="0"/>
    <n v="41.021599999999999"/>
  </r>
  <r>
    <n v="5355"/>
    <s v="CA-2014-113768"/>
    <x v="8"/>
    <d v="2014-05-19T00:00:00"/>
    <s v="Standard Class"/>
    <x v="692"/>
    <x v="692"/>
    <s v="Corporate"/>
    <s v="United States"/>
    <s v="Los Angeles"/>
    <s v="California"/>
    <n v="90004"/>
    <s v="West"/>
    <x v="1340"/>
    <s v="Furniture"/>
    <s v="Chairs"/>
    <x v="1325"/>
    <x v="3777"/>
    <n v="6"/>
    <n v="0.2"/>
    <n v="20.959199999999999"/>
  </r>
  <r>
    <n v="5356"/>
    <s v="CA-2014-113768"/>
    <x v="8"/>
    <d v="2014-05-19T00:00:00"/>
    <s v="Standard Class"/>
    <x v="692"/>
    <x v="692"/>
    <s v="Corporate"/>
    <s v="United States"/>
    <s v="Los Angeles"/>
    <s v="California"/>
    <n v="90004"/>
    <s v="West"/>
    <x v="1732"/>
    <s v="Office Supplies"/>
    <s v="Paper"/>
    <x v="1720"/>
    <x v="3778"/>
    <n v="2"/>
    <n v="0"/>
    <n v="3.84"/>
  </r>
  <r>
    <n v="5357"/>
    <s v="CA-2016-138037"/>
    <x v="321"/>
    <d v="2016-10-03T00:00:00"/>
    <s v="Standard Class"/>
    <x v="481"/>
    <x v="481"/>
    <s v="Consumer"/>
    <s v="United States"/>
    <s v="San Francisco"/>
    <s v="California"/>
    <n v="94109"/>
    <s v="West"/>
    <x v="1282"/>
    <s v="Office Supplies"/>
    <s v="Binders"/>
    <x v="1267"/>
    <x v="77"/>
    <n v="5"/>
    <n v="0.2"/>
    <n v="9.5340000000000007"/>
  </r>
  <r>
    <n v="5358"/>
    <s v="CA-2014-150490"/>
    <x v="79"/>
    <d v="2014-08-11T00:00:00"/>
    <s v="Standard Class"/>
    <x v="196"/>
    <x v="196"/>
    <s v="Consumer"/>
    <s v="United States"/>
    <s v="San Francisco"/>
    <s v="California"/>
    <n v="94122"/>
    <s v="West"/>
    <x v="960"/>
    <s v="Technology"/>
    <s v="Accessories"/>
    <x v="953"/>
    <x v="3779"/>
    <n v="1"/>
    <n v="0"/>
    <n v="1.6359999999999999"/>
  </r>
  <r>
    <n v="5359"/>
    <s v="CA-2014-150490"/>
    <x v="79"/>
    <d v="2014-08-11T00:00:00"/>
    <s v="Standard Class"/>
    <x v="196"/>
    <x v="196"/>
    <s v="Consumer"/>
    <s v="United States"/>
    <s v="San Francisco"/>
    <s v="California"/>
    <n v="94122"/>
    <s v="West"/>
    <x v="1555"/>
    <s v="Office Supplies"/>
    <s v="Storage"/>
    <x v="1543"/>
    <x v="3780"/>
    <n v="2"/>
    <n v="0"/>
    <n v="0.63119999999999998"/>
  </r>
  <r>
    <n v="5360"/>
    <s v="CA-2014-150490"/>
    <x v="79"/>
    <d v="2014-08-11T00:00:00"/>
    <s v="Standard Class"/>
    <x v="196"/>
    <x v="196"/>
    <s v="Consumer"/>
    <s v="United States"/>
    <s v="San Francisco"/>
    <s v="California"/>
    <n v="94122"/>
    <s v="West"/>
    <x v="1243"/>
    <s v="Office Supplies"/>
    <s v="Art"/>
    <x v="1226"/>
    <x v="44"/>
    <n v="2"/>
    <n v="0"/>
    <n v="12.8744"/>
  </r>
  <r>
    <n v="5361"/>
    <s v="US-2017-126060"/>
    <x v="349"/>
    <d v="2017-04-18T00:00:00"/>
    <s v="Standard Class"/>
    <x v="61"/>
    <x v="61"/>
    <s v="Corporate"/>
    <s v="United States"/>
    <s v="Fayetteville"/>
    <s v="North Carolina"/>
    <n v="28314"/>
    <s v="South"/>
    <x v="927"/>
    <s v="Furniture"/>
    <s v="Bookcases"/>
    <x v="920"/>
    <x v="654"/>
    <n v="8"/>
    <n v="0.2"/>
    <n v="-32.219200000000001"/>
  </r>
  <r>
    <n v="5362"/>
    <s v="CA-2017-100951"/>
    <x v="255"/>
    <d v="2017-06-10T00:00:00"/>
    <s v="First Class"/>
    <x v="544"/>
    <x v="544"/>
    <s v="Corporate"/>
    <s v="United States"/>
    <s v="Dallas"/>
    <s v="Texas"/>
    <n v="75217"/>
    <s v="Central"/>
    <x v="734"/>
    <s v="Office Supplies"/>
    <s v="Storage"/>
    <x v="733"/>
    <x v="3619"/>
    <n v="5"/>
    <n v="0.2"/>
    <n v="54.057000000000002"/>
  </r>
  <r>
    <n v="5363"/>
    <s v="CA-2016-122017"/>
    <x v="723"/>
    <d v="2017-01-02T00:00:00"/>
    <s v="Standard Class"/>
    <x v="303"/>
    <x v="303"/>
    <s v="Consumer"/>
    <s v="United States"/>
    <s v="Wichita"/>
    <s v="Kansas"/>
    <n v="67212"/>
    <s v="Central"/>
    <x v="1530"/>
    <s v="Furniture"/>
    <s v="Furnishings"/>
    <x v="1517"/>
    <x v="2623"/>
    <n v="6"/>
    <n v="0"/>
    <n v="23.990400000000001"/>
  </r>
  <r>
    <n v="5364"/>
    <s v="CA-2016-122017"/>
    <x v="723"/>
    <d v="2017-01-02T00:00:00"/>
    <s v="Standard Class"/>
    <x v="303"/>
    <x v="303"/>
    <s v="Consumer"/>
    <s v="United States"/>
    <s v="Wichita"/>
    <s v="Kansas"/>
    <n v="67212"/>
    <s v="Central"/>
    <x v="1360"/>
    <s v="Office Supplies"/>
    <s v="Appliances"/>
    <x v="1346"/>
    <x v="3314"/>
    <n v="2"/>
    <n v="0"/>
    <n v="22.948799999999999"/>
  </r>
  <r>
    <n v="5365"/>
    <s v="CA-2014-123477"/>
    <x v="1039"/>
    <d v="2014-01-21T00:00:00"/>
    <s v="Second Class"/>
    <x v="694"/>
    <x v="694"/>
    <s v="Corporate"/>
    <s v="United States"/>
    <s v="Springfield"/>
    <s v="Oregon"/>
    <n v="97477"/>
    <s v="West"/>
    <x v="1266"/>
    <s v="Office Supplies"/>
    <s v="Appliances"/>
    <x v="1250"/>
    <x v="2038"/>
    <n v="4"/>
    <n v="0.2"/>
    <n v="6.4863999999999997"/>
  </r>
  <r>
    <n v="5366"/>
    <s v="CA-2016-107790"/>
    <x v="73"/>
    <d v="2016-11-24T00:00:00"/>
    <s v="Standard Class"/>
    <x v="552"/>
    <x v="552"/>
    <s v="Consumer"/>
    <s v="United States"/>
    <s v="Houston"/>
    <s v="Texas"/>
    <n v="77041"/>
    <s v="Central"/>
    <x v="867"/>
    <s v="Technology"/>
    <s v="Phones"/>
    <x v="861"/>
    <x v="3781"/>
    <n v="1"/>
    <n v="0.2"/>
    <n v="13.2293"/>
  </r>
  <r>
    <n v="5367"/>
    <s v="CA-2017-158071"/>
    <x v="193"/>
    <d v="2017-06-15T00:00:00"/>
    <s v="Standard Class"/>
    <x v="217"/>
    <x v="217"/>
    <s v="Consumer"/>
    <s v="United States"/>
    <s v="Seattle"/>
    <s v="Washington"/>
    <n v="98103"/>
    <s v="West"/>
    <x v="687"/>
    <s v="Technology"/>
    <s v="Phones"/>
    <x v="687"/>
    <x v="2495"/>
    <n v="3"/>
    <n v="0.2"/>
    <n v="7.7679"/>
  </r>
  <r>
    <n v="5368"/>
    <s v="CA-2017-158071"/>
    <x v="193"/>
    <d v="2017-06-15T00:00:00"/>
    <s v="Standard Class"/>
    <x v="217"/>
    <x v="217"/>
    <s v="Consumer"/>
    <s v="United States"/>
    <s v="Seattle"/>
    <s v="Washington"/>
    <n v="98103"/>
    <s v="West"/>
    <x v="264"/>
    <s v="Office Supplies"/>
    <s v="Labels"/>
    <x v="264"/>
    <x v="1049"/>
    <n v="4"/>
    <n v="0"/>
    <n v="5.4332000000000003"/>
  </r>
  <r>
    <n v="5369"/>
    <s v="CA-2017-158071"/>
    <x v="193"/>
    <d v="2017-06-15T00:00:00"/>
    <s v="Standard Class"/>
    <x v="217"/>
    <x v="217"/>
    <s v="Consumer"/>
    <s v="United States"/>
    <s v="Seattle"/>
    <s v="Washington"/>
    <n v="98103"/>
    <s v="West"/>
    <x v="230"/>
    <s v="Office Supplies"/>
    <s v="Storage"/>
    <x v="450"/>
    <x v="3782"/>
    <n v="1"/>
    <n v="0"/>
    <n v="3.895"/>
  </r>
  <r>
    <n v="5370"/>
    <s v="CA-2017-147403"/>
    <x v="18"/>
    <d v="2017-09-13T00:00:00"/>
    <s v="First Class"/>
    <x v="175"/>
    <x v="175"/>
    <s v="Corporate"/>
    <s v="United States"/>
    <s v="Akron"/>
    <s v="Ohio"/>
    <n v="44312"/>
    <s v="East"/>
    <x v="1733"/>
    <s v="Office Supplies"/>
    <s v="Paper"/>
    <x v="1721"/>
    <x v="629"/>
    <n v="3"/>
    <n v="0.2"/>
    <n v="28.706399999999999"/>
  </r>
  <r>
    <n v="5371"/>
    <s v="US-2017-136721"/>
    <x v="798"/>
    <d v="2017-04-12T00:00:00"/>
    <s v="Standard Class"/>
    <x v="468"/>
    <x v="468"/>
    <s v="Corporate"/>
    <s v="United States"/>
    <s v="Oak Park"/>
    <s v="Michigan"/>
    <n v="48237"/>
    <s v="Central"/>
    <x v="1369"/>
    <s v="Furniture"/>
    <s v="Furnishings"/>
    <x v="1354"/>
    <x v="2887"/>
    <n v="2"/>
    <n v="0"/>
    <n v="71.229600000000005"/>
  </r>
  <r>
    <n v="5372"/>
    <s v="US-2017-136721"/>
    <x v="798"/>
    <d v="2017-04-12T00:00:00"/>
    <s v="Standard Class"/>
    <x v="468"/>
    <x v="468"/>
    <s v="Corporate"/>
    <s v="United States"/>
    <s v="Oak Park"/>
    <s v="Michigan"/>
    <n v="48237"/>
    <s v="Central"/>
    <x v="743"/>
    <s v="Furniture"/>
    <s v="Furnishings"/>
    <x v="741"/>
    <x v="3783"/>
    <n v="3"/>
    <n v="0"/>
    <n v="79.793999999999997"/>
  </r>
  <r>
    <n v="5373"/>
    <s v="CA-2015-118738"/>
    <x v="1040"/>
    <d v="2015-10-30T00:00:00"/>
    <s v="Standard Class"/>
    <x v="122"/>
    <x v="122"/>
    <s v="Corporate"/>
    <s v="United States"/>
    <s v="Houston"/>
    <s v="Texas"/>
    <n v="77041"/>
    <s v="Central"/>
    <x v="89"/>
    <s v="Office Supplies"/>
    <s v="Paper"/>
    <x v="89"/>
    <x v="12"/>
    <n v="3"/>
    <n v="0.2"/>
    <n v="5.4432"/>
  </r>
  <r>
    <n v="5374"/>
    <s v="CA-2015-118738"/>
    <x v="1040"/>
    <d v="2015-10-30T00:00:00"/>
    <s v="Standard Class"/>
    <x v="122"/>
    <x v="122"/>
    <s v="Corporate"/>
    <s v="United States"/>
    <s v="Houston"/>
    <s v="Texas"/>
    <n v="77041"/>
    <s v="Central"/>
    <x v="223"/>
    <s v="Furniture"/>
    <s v="Tables"/>
    <x v="224"/>
    <x v="3784"/>
    <n v="7"/>
    <n v="0.3"/>
    <n v="-69.472200000000001"/>
  </r>
  <r>
    <n v="5375"/>
    <s v="CA-2015-118738"/>
    <x v="1040"/>
    <d v="2015-10-30T00:00:00"/>
    <s v="Standard Class"/>
    <x v="122"/>
    <x v="122"/>
    <s v="Corporate"/>
    <s v="United States"/>
    <s v="Houston"/>
    <s v="Texas"/>
    <n v="77041"/>
    <s v="Central"/>
    <x v="778"/>
    <s v="Office Supplies"/>
    <s v="Paper"/>
    <x v="777"/>
    <x v="559"/>
    <n v="2"/>
    <n v="0.2"/>
    <n v="3.6288"/>
  </r>
  <r>
    <n v="5376"/>
    <s v="CA-2017-134152"/>
    <x v="837"/>
    <d v="2017-05-31T00:00:00"/>
    <s v="Standard Class"/>
    <x v="532"/>
    <x v="532"/>
    <s v="Corporate"/>
    <s v="United States"/>
    <s v="Seattle"/>
    <s v="Washington"/>
    <n v="98103"/>
    <s v="West"/>
    <x v="960"/>
    <s v="Technology"/>
    <s v="Accessories"/>
    <x v="953"/>
    <x v="1524"/>
    <n v="6"/>
    <n v="0"/>
    <n v="9.8160000000000007"/>
  </r>
  <r>
    <n v="5377"/>
    <s v="CA-2017-134152"/>
    <x v="837"/>
    <d v="2017-05-31T00:00:00"/>
    <s v="Standard Class"/>
    <x v="532"/>
    <x v="532"/>
    <s v="Corporate"/>
    <s v="United States"/>
    <s v="Seattle"/>
    <s v="Washington"/>
    <n v="98103"/>
    <s v="West"/>
    <x v="1554"/>
    <s v="Office Supplies"/>
    <s v="Art"/>
    <x v="772"/>
    <x v="966"/>
    <n v="3"/>
    <n v="0"/>
    <n v="7.86"/>
  </r>
  <r>
    <n v="5378"/>
    <s v="CA-2014-125542"/>
    <x v="29"/>
    <d v="2014-12-07T00:00:00"/>
    <s v="First Class"/>
    <x v="240"/>
    <x v="240"/>
    <s v="Corporate"/>
    <s v="United States"/>
    <s v="Philadelphia"/>
    <s v="Pennsylvania"/>
    <n v="19134"/>
    <s v="East"/>
    <x v="633"/>
    <s v="Office Supplies"/>
    <s v="Envelopes"/>
    <x v="633"/>
    <x v="3785"/>
    <n v="7"/>
    <n v="0.2"/>
    <n v="117.6147"/>
  </r>
  <r>
    <n v="5379"/>
    <s v="CA-2014-125542"/>
    <x v="29"/>
    <d v="2014-12-07T00:00:00"/>
    <s v="First Class"/>
    <x v="240"/>
    <x v="240"/>
    <s v="Corporate"/>
    <s v="United States"/>
    <s v="Philadelphia"/>
    <s v="Pennsylvania"/>
    <n v="19134"/>
    <s v="East"/>
    <x v="398"/>
    <s v="Office Supplies"/>
    <s v="Storage"/>
    <x v="399"/>
    <x v="3786"/>
    <n v="4"/>
    <n v="0.2"/>
    <n v="-30.2288"/>
  </r>
  <r>
    <n v="5380"/>
    <s v="CA-2016-136021"/>
    <x v="1041"/>
    <d v="2016-08-18T00:00:00"/>
    <s v="Standard Class"/>
    <x v="758"/>
    <x v="758"/>
    <s v="Consumer"/>
    <s v="United States"/>
    <s v="Los Angeles"/>
    <s v="California"/>
    <n v="90045"/>
    <s v="West"/>
    <x v="1262"/>
    <s v="Office Supplies"/>
    <s v="Paper"/>
    <x v="1246"/>
    <x v="3787"/>
    <n v="3"/>
    <n v="0"/>
    <n v="7.6146000000000003"/>
  </r>
  <r>
    <n v="5381"/>
    <s v="CA-2016-136021"/>
    <x v="1041"/>
    <d v="2016-08-18T00:00:00"/>
    <s v="Standard Class"/>
    <x v="758"/>
    <x v="758"/>
    <s v="Consumer"/>
    <s v="United States"/>
    <s v="Los Angeles"/>
    <s v="California"/>
    <n v="90045"/>
    <s v="West"/>
    <x v="1734"/>
    <s v="Technology"/>
    <s v="Machines"/>
    <x v="1722"/>
    <x v="3788"/>
    <n v="6"/>
    <n v="0.2"/>
    <n v="35.623800000000003"/>
  </r>
  <r>
    <n v="5382"/>
    <s v="CA-2016-149195"/>
    <x v="64"/>
    <d v="2016-09-07T00:00:00"/>
    <s v="Second Class"/>
    <x v="760"/>
    <x v="760"/>
    <s v="Corporate"/>
    <s v="United States"/>
    <s v="Houston"/>
    <s v="Texas"/>
    <n v="77070"/>
    <s v="Central"/>
    <x v="680"/>
    <s v="Office Supplies"/>
    <s v="Paper"/>
    <x v="680"/>
    <x v="233"/>
    <n v="5"/>
    <n v="0.2"/>
    <n v="9.0719999999999992"/>
  </r>
  <r>
    <n v="5383"/>
    <s v="CA-2016-149195"/>
    <x v="64"/>
    <d v="2016-09-07T00:00:00"/>
    <s v="Second Class"/>
    <x v="760"/>
    <x v="760"/>
    <s v="Corporate"/>
    <s v="United States"/>
    <s v="Houston"/>
    <s v="Texas"/>
    <n v="77070"/>
    <s v="Central"/>
    <x v="1099"/>
    <s v="Office Supplies"/>
    <s v="Fasteners"/>
    <x v="128"/>
    <x v="3789"/>
    <n v="8"/>
    <n v="0.2"/>
    <n v="5.3352000000000004"/>
  </r>
  <r>
    <n v="5384"/>
    <s v="CA-2016-149195"/>
    <x v="64"/>
    <d v="2016-09-07T00:00:00"/>
    <s v="Second Class"/>
    <x v="760"/>
    <x v="760"/>
    <s v="Corporate"/>
    <s v="United States"/>
    <s v="Houston"/>
    <s v="Texas"/>
    <n v="77070"/>
    <s v="Central"/>
    <x v="329"/>
    <s v="Office Supplies"/>
    <s v="Paper"/>
    <x v="329"/>
    <x v="559"/>
    <n v="2"/>
    <n v="0.2"/>
    <n v="3.7584"/>
  </r>
  <r>
    <n v="5385"/>
    <s v="CA-2017-161410"/>
    <x v="335"/>
    <d v="2017-07-03T00:00:00"/>
    <s v="Standard Class"/>
    <x v="417"/>
    <x v="417"/>
    <s v="Consumer"/>
    <s v="United States"/>
    <s v="Philadelphia"/>
    <s v="Pennsylvania"/>
    <n v="19143"/>
    <s v="East"/>
    <x v="256"/>
    <s v="Technology"/>
    <s v="Phones"/>
    <x v="257"/>
    <x v="3790"/>
    <n v="3"/>
    <n v="0.4"/>
    <n v="41.79"/>
  </r>
  <r>
    <n v="5386"/>
    <s v="CA-2017-161410"/>
    <x v="335"/>
    <d v="2017-07-03T00:00:00"/>
    <s v="Standard Class"/>
    <x v="417"/>
    <x v="417"/>
    <s v="Consumer"/>
    <s v="United States"/>
    <s v="Philadelphia"/>
    <s v="Pennsylvania"/>
    <n v="19143"/>
    <s v="East"/>
    <x v="1417"/>
    <s v="Technology"/>
    <s v="Phones"/>
    <x v="1405"/>
    <x v="3791"/>
    <n v="14"/>
    <n v="0.4"/>
    <n v="72.788799999999995"/>
  </r>
  <r>
    <n v="5387"/>
    <s v="CA-2017-152786"/>
    <x v="846"/>
    <d v="2017-03-17T00:00:00"/>
    <s v="Standard Class"/>
    <x v="315"/>
    <x v="315"/>
    <s v="Consumer"/>
    <s v="United States"/>
    <s v="Rogers"/>
    <s v="Arkansas"/>
    <n v="72756"/>
    <s v="South"/>
    <x v="1366"/>
    <s v="Office Supplies"/>
    <s v="Binders"/>
    <x v="307"/>
    <x v="3792"/>
    <n v="9"/>
    <n v="0"/>
    <n v="18.5886"/>
  </r>
  <r>
    <n v="5388"/>
    <s v="CA-2017-164707"/>
    <x v="1042"/>
    <d v="2017-02-21T00:00:00"/>
    <s v="Second Class"/>
    <x v="51"/>
    <x v="51"/>
    <s v="Corporate"/>
    <s v="United States"/>
    <s v="Los Angeles"/>
    <s v="California"/>
    <n v="90045"/>
    <s v="West"/>
    <x v="431"/>
    <s v="Technology"/>
    <s v="Phones"/>
    <x v="431"/>
    <x v="3793"/>
    <n v="3"/>
    <n v="0.2"/>
    <n v="10.4985"/>
  </r>
  <r>
    <n v="5389"/>
    <s v="CA-2017-164707"/>
    <x v="1042"/>
    <d v="2017-02-21T00:00:00"/>
    <s v="Second Class"/>
    <x v="51"/>
    <x v="51"/>
    <s v="Corporate"/>
    <s v="United States"/>
    <s v="Los Angeles"/>
    <s v="California"/>
    <n v="90045"/>
    <s v="West"/>
    <x v="1312"/>
    <s v="Technology"/>
    <s v="Accessories"/>
    <x v="1298"/>
    <x v="3794"/>
    <n v="3"/>
    <n v="0"/>
    <n v="47.097900000000003"/>
  </r>
  <r>
    <n v="5390"/>
    <s v="CA-2017-164707"/>
    <x v="1042"/>
    <d v="2017-02-21T00:00:00"/>
    <s v="Second Class"/>
    <x v="51"/>
    <x v="51"/>
    <s v="Corporate"/>
    <s v="United States"/>
    <s v="Los Angeles"/>
    <s v="California"/>
    <n v="90045"/>
    <s v="West"/>
    <x v="522"/>
    <s v="Office Supplies"/>
    <s v="Labels"/>
    <x v="522"/>
    <x v="759"/>
    <n v="2"/>
    <n v="0"/>
    <n v="4.8117999999999999"/>
  </r>
  <r>
    <n v="5391"/>
    <s v="CA-2017-163874"/>
    <x v="468"/>
    <d v="2017-11-12T00:00:00"/>
    <s v="Second Class"/>
    <x v="714"/>
    <x v="714"/>
    <s v="Corporate"/>
    <s v="United States"/>
    <s v="Seattle"/>
    <s v="Washington"/>
    <n v="98105"/>
    <s v="West"/>
    <x v="1045"/>
    <s v="Office Supplies"/>
    <s v="Binders"/>
    <x v="1034"/>
    <x v="3532"/>
    <n v="3"/>
    <n v="0.2"/>
    <n v="9.5526"/>
  </r>
  <r>
    <n v="5392"/>
    <s v="US-2014-123183"/>
    <x v="84"/>
    <d v="2014-11-25T00:00:00"/>
    <s v="Standard Class"/>
    <x v="744"/>
    <x v="744"/>
    <s v="Corporate"/>
    <s v="United States"/>
    <s v="Wilmington"/>
    <s v="Delaware"/>
    <n v="19805"/>
    <s v="East"/>
    <x v="547"/>
    <s v="Office Supplies"/>
    <s v="Labels"/>
    <x v="547"/>
    <x v="3795"/>
    <n v="6"/>
    <n v="0"/>
    <n v="10.8"/>
  </r>
  <r>
    <n v="5393"/>
    <s v="US-2014-123183"/>
    <x v="84"/>
    <d v="2014-11-25T00:00:00"/>
    <s v="Standard Class"/>
    <x v="744"/>
    <x v="744"/>
    <s v="Corporate"/>
    <s v="United States"/>
    <s v="Wilmington"/>
    <s v="Delaware"/>
    <n v="19805"/>
    <s v="East"/>
    <x v="639"/>
    <s v="Office Supplies"/>
    <s v="Labels"/>
    <x v="639"/>
    <x v="739"/>
    <n v="2"/>
    <n v="0"/>
    <n v="4.5815999999999999"/>
  </r>
  <r>
    <n v="5394"/>
    <s v="US-2014-123183"/>
    <x v="84"/>
    <d v="2014-11-25T00:00:00"/>
    <s v="Standard Class"/>
    <x v="744"/>
    <x v="744"/>
    <s v="Corporate"/>
    <s v="United States"/>
    <s v="Wilmington"/>
    <s v="Delaware"/>
    <n v="19805"/>
    <s v="East"/>
    <x v="471"/>
    <s v="Office Supplies"/>
    <s v="Binders"/>
    <x v="472"/>
    <x v="3796"/>
    <n v="7"/>
    <n v="0"/>
    <n v="102.2784"/>
  </r>
  <r>
    <n v="5395"/>
    <s v="US-2014-123183"/>
    <x v="84"/>
    <d v="2014-11-25T00:00:00"/>
    <s v="Standard Class"/>
    <x v="744"/>
    <x v="744"/>
    <s v="Corporate"/>
    <s v="United States"/>
    <s v="Wilmington"/>
    <s v="Delaware"/>
    <n v="19805"/>
    <s v="East"/>
    <x v="1057"/>
    <s v="Furniture"/>
    <s v="Bookcases"/>
    <x v="1046"/>
    <x v="3797"/>
    <n v="6"/>
    <n v="0"/>
    <n v="235.95240000000001"/>
  </r>
  <r>
    <n v="5396"/>
    <s v="CA-2014-104829"/>
    <x v="728"/>
    <d v="2014-11-21T00:00:00"/>
    <s v="Second Class"/>
    <x v="189"/>
    <x v="189"/>
    <s v="Corporate"/>
    <s v="United States"/>
    <s v="Provo"/>
    <s v="Utah"/>
    <n v="84604"/>
    <s v="West"/>
    <x v="1407"/>
    <s v="Office Supplies"/>
    <s v="Paper"/>
    <x v="1394"/>
    <x v="223"/>
    <n v="7"/>
    <n v="0"/>
    <n v="9.891"/>
  </r>
  <r>
    <n v="5397"/>
    <s v="US-2016-147340"/>
    <x v="446"/>
    <d v="2016-09-24T00:00:00"/>
    <s v="Same Day"/>
    <x v="494"/>
    <x v="494"/>
    <s v="Corporate"/>
    <s v="United States"/>
    <s v="San Francisco"/>
    <s v="California"/>
    <n v="94110"/>
    <s v="West"/>
    <x v="1308"/>
    <s v="Furniture"/>
    <s v="Furnishings"/>
    <x v="1293"/>
    <x v="1933"/>
    <n v="5"/>
    <n v="0"/>
    <n v="23.384"/>
  </r>
  <r>
    <n v="5398"/>
    <s v="CA-2016-145492"/>
    <x v="73"/>
    <d v="2016-11-27T00:00:00"/>
    <s v="Standard Class"/>
    <x v="204"/>
    <x v="204"/>
    <s v="Corporate"/>
    <s v="United States"/>
    <s v="Los Angeles"/>
    <s v="California"/>
    <n v="90004"/>
    <s v="West"/>
    <x v="189"/>
    <s v="Office Supplies"/>
    <s v="Appliances"/>
    <x v="190"/>
    <x v="3798"/>
    <n v="12"/>
    <n v="0"/>
    <n v="11.31"/>
  </r>
  <r>
    <n v="5399"/>
    <s v="CA-2016-163202"/>
    <x v="720"/>
    <d v="2016-10-02T00:00:00"/>
    <s v="Standard Class"/>
    <x v="312"/>
    <x v="312"/>
    <s v="Corporate"/>
    <s v="United States"/>
    <s v="Lancaster"/>
    <s v="Ohio"/>
    <n v="43130"/>
    <s v="East"/>
    <x v="507"/>
    <s v="Office Supplies"/>
    <s v="Binders"/>
    <x v="507"/>
    <x v="3799"/>
    <n v="3"/>
    <n v="0.7"/>
    <n v="-2.0348999999999999"/>
  </r>
  <r>
    <n v="5400"/>
    <s v="CA-2016-117681"/>
    <x v="526"/>
    <d v="2016-04-14T00:00:00"/>
    <s v="Standard Class"/>
    <x v="520"/>
    <x v="520"/>
    <s v="Consumer"/>
    <s v="United States"/>
    <s v="Los Angeles"/>
    <s v="California"/>
    <n v="90004"/>
    <s v="West"/>
    <x v="0"/>
    <s v="Furniture"/>
    <s v="Bookcases"/>
    <x v="0"/>
    <x v="3043"/>
    <n v="5"/>
    <n v="0.15"/>
    <n v="6.5490000000000004"/>
  </r>
  <r>
    <n v="5401"/>
    <s v="CA-2017-132262"/>
    <x v="296"/>
    <d v="2017-09-23T00:00:00"/>
    <s v="First Class"/>
    <x v="761"/>
    <x v="761"/>
    <s v="Consumer"/>
    <s v="United States"/>
    <s v="Seattle"/>
    <s v="Washington"/>
    <n v="98103"/>
    <s v="West"/>
    <x v="357"/>
    <s v="Technology"/>
    <s v="Accessories"/>
    <x v="357"/>
    <x v="2215"/>
    <n v="2"/>
    <n v="0"/>
    <n v="15.1158"/>
  </r>
  <r>
    <n v="5402"/>
    <s v="CA-2017-132262"/>
    <x v="296"/>
    <d v="2017-09-23T00:00:00"/>
    <s v="First Class"/>
    <x v="761"/>
    <x v="761"/>
    <s v="Consumer"/>
    <s v="United States"/>
    <s v="Seattle"/>
    <s v="Washington"/>
    <n v="98103"/>
    <s v="West"/>
    <x v="434"/>
    <s v="Technology"/>
    <s v="Accessories"/>
    <x v="434"/>
    <x v="3800"/>
    <n v="2"/>
    <n v="0"/>
    <n v="26.3934"/>
  </r>
  <r>
    <n v="5403"/>
    <s v="CA-2017-123043"/>
    <x v="1043"/>
    <d v="2017-08-29T00:00:00"/>
    <s v="Standard Class"/>
    <x v="124"/>
    <x v="124"/>
    <s v="Corporate"/>
    <s v="United States"/>
    <s v="New York City"/>
    <s v="New York"/>
    <n v="10024"/>
    <s v="East"/>
    <x v="8"/>
    <s v="Office Supplies"/>
    <s v="Binders"/>
    <x v="8"/>
    <x v="1063"/>
    <n v="4"/>
    <n v="0.2"/>
    <n v="7.71"/>
  </r>
  <r>
    <n v="5404"/>
    <s v="CA-2017-123043"/>
    <x v="1043"/>
    <d v="2017-08-29T00:00:00"/>
    <s v="Standard Class"/>
    <x v="124"/>
    <x v="124"/>
    <s v="Corporate"/>
    <s v="United States"/>
    <s v="New York City"/>
    <s v="New York"/>
    <n v="10024"/>
    <s v="East"/>
    <x v="605"/>
    <s v="Office Supplies"/>
    <s v="Binders"/>
    <x v="605"/>
    <x v="3735"/>
    <n v="1"/>
    <n v="0.2"/>
    <n v="1.3104"/>
  </r>
  <r>
    <n v="5405"/>
    <s v="US-2016-143280"/>
    <x v="712"/>
    <d v="2016-02-26T00:00:00"/>
    <s v="Standard Class"/>
    <x v="356"/>
    <x v="356"/>
    <s v="Consumer"/>
    <s v="United States"/>
    <s v="Los Angeles"/>
    <s v="California"/>
    <n v="90045"/>
    <s v="West"/>
    <x v="288"/>
    <s v="Technology"/>
    <s v="Phones"/>
    <x v="288"/>
    <x v="563"/>
    <n v="5"/>
    <n v="0.2"/>
    <n v="55.744999999999997"/>
  </r>
  <r>
    <n v="5406"/>
    <s v="US-2016-143280"/>
    <x v="712"/>
    <d v="2016-02-26T00:00:00"/>
    <s v="Standard Class"/>
    <x v="356"/>
    <x v="356"/>
    <s v="Consumer"/>
    <s v="United States"/>
    <s v="Los Angeles"/>
    <s v="California"/>
    <n v="90045"/>
    <s v="West"/>
    <x v="1519"/>
    <s v="Technology"/>
    <s v="Accessories"/>
    <x v="1506"/>
    <x v="341"/>
    <n v="1"/>
    <n v="0"/>
    <n v="15.220800000000001"/>
  </r>
  <r>
    <n v="5407"/>
    <s v="US-2016-143280"/>
    <x v="712"/>
    <d v="2016-02-26T00:00:00"/>
    <s v="Standard Class"/>
    <x v="356"/>
    <x v="356"/>
    <s v="Consumer"/>
    <s v="United States"/>
    <s v="Los Angeles"/>
    <s v="California"/>
    <n v="90045"/>
    <s v="West"/>
    <x v="1053"/>
    <s v="Office Supplies"/>
    <s v="Fasteners"/>
    <x v="1042"/>
    <x v="1381"/>
    <n v="3"/>
    <n v="0"/>
    <n v="5.0054999999999996"/>
  </r>
  <r>
    <n v="5408"/>
    <s v="CA-2017-108854"/>
    <x v="166"/>
    <d v="2017-12-14T00:00:00"/>
    <s v="Standard Class"/>
    <x v="664"/>
    <x v="664"/>
    <s v="Corporate"/>
    <s v="United States"/>
    <s v="San Francisco"/>
    <s v="California"/>
    <n v="94109"/>
    <s v="West"/>
    <x v="1665"/>
    <s v="Office Supplies"/>
    <s v="Paper"/>
    <x v="1723"/>
    <x v="1177"/>
    <n v="4"/>
    <n v="0"/>
    <n v="40.443199999999997"/>
  </r>
  <r>
    <n v="5409"/>
    <s v="CA-2017-108854"/>
    <x v="166"/>
    <d v="2017-12-14T00:00:00"/>
    <s v="Standard Class"/>
    <x v="664"/>
    <x v="664"/>
    <s v="Corporate"/>
    <s v="United States"/>
    <s v="San Francisco"/>
    <s v="California"/>
    <n v="94109"/>
    <s v="West"/>
    <x v="912"/>
    <s v="Office Supplies"/>
    <s v="Binders"/>
    <x v="904"/>
    <x v="3801"/>
    <n v="1"/>
    <n v="0.2"/>
    <n v="8.4090000000000007"/>
  </r>
  <r>
    <n v="5410"/>
    <s v="CA-2017-108854"/>
    <x v="166"/>
    <d v="2017-12-14T00:00:00"/>
    <s v="Standard Class"/>
    <x v="664"/>
    <x v="664"/>
    <s v="Corporate"/>
    <s v="United States"/>
    <s v="San Francisco"/>
    <s v="California"/>
    <n v="94109"/>
    <s v="West"/>
    <x v="443"/>
    <s v="Office Supplies"/>
    <s v="Binders"/>
    <x v="443"/>
    <x v="3377"/>
    <n v="3"/>
    <n v="0.2"/>
    <n v="33.93"/>
  </r>
  <r>
    <n v="5411"/>
    <s v="CA-2017-108854"/>
    <x v="166"/>
    <d v="2017-12-14T00:00:00"/>
    <s v="Standard Class"/>
    <x v="664"/>
    <x v="664"/>
    <s v="Corporate"/>
    <s v="United States"/>
    <s v="San Francisco"/>
    <s v="California"/>
    <n v="94109"/>
    <s v="West"/>
    <x v="1354"/>
    <s v="Office Supplies"/>
    <s v="Storage"/>
    <x v="1340"/>
    <x v="3802"/>
    <n v="1"/>
    <n v="0"/>
    <n v="11.117599999999999"/>
  </r>
  <r>
    <n v="5412"/>
    <s v="CA-2017-166856"/>
    <x v="65"/>
    <d v="2017-09-22T00:00:00"/>
    <s v="Standard Class"/>
    <x v="700"/>
    <x v="700"/>
    <s v="Consumer"/>
    <s v="United States"/>
    <s v="Clovis"/>
    <s v="New Mexico"/>
    <n v="88101"/>
    <s v="West"/>
    <x v="751"/>
    <s v="Office Supplies"/>
    <s v="Binders"/>
    <x v="749"/>
    <x v="1942"/>
    <n v="7"/>
    <n v="0.2"/>
    <n v="3.528"/>
  </r>
  <r>
    <n v="5413"/>
    <s v="CA-2017-166856"/>
    <x v="65"/>
    <d v="2017-09-22T00:00:00"/>
    <s v="Standard Class"/>
    <x v="700"/>
    <x v="700"/>
    <s v="Consumer"/>
    <s v="United States"/>
    <s v="Clovis"/>
    <s v="New Mexico"/>
    <n v="88101"/>
    <s v="West"/>
    <x v="1735"/>
    <s v="Technology"/>
    <s v="Accessories"/>
    <x v="1724"/>
    <x v="3803"/>
    <n v="3"/>
    <n v="0"/>
    <n v="8.1072000000000006"/>
  </r>
  <r>
    <n v="5414"/>
    <s v="CA-2016-153157"/>
    <x v="108"/>
    <d v="2016-09-14T00:00:00"/>
    <s v="First Class"/>
    <x v="577"/>
    <x v="577"/>
    <s v="Consumer"/>
    <s v="United States"/>
    <s v="Wichita"/>
    <s v="Kansas"/>
    <n v="67212"/>
    <s v="Central"/>
    <x v="1517"/>
    <s v="Technology"/>
    <s v="Phones"/>
    <x v="1504"/>
    <x v="3804"/>
    <n v="5"/>
    <n v="0"/>
    <n v="62.93"/>
  </r>
  <r>
    <n v="5415"/>
    <s v="US-2017-125647"/>
    <x v="397"/>
    <d v="2017-09-28T00:00:00"/>
    <s v="Standard Class"/>
    <x v="48"/>
    <x v="48"/>
    <s v="Consumer"/>
    <s v="United States"/>
    <s v="Chicago"/>
    <s v="Illinois"/>
    <n v="60653"/>
    <s v="Central"/>
    <x v="1712"/>
    <s v="Office Supplies"/>
    <s v="Appliances"/>
    <x v="1700"/>
    <x v="3805"/>
    <n v="6"/>
    <n v="0.8"/>
    <n v="-197.5752"/>
  </r>
  <r>
    <n v="5416"/>
    <s v="US-2017-125647"/>
    <x v="397"/>
    <d v="2017-09-28T00:00:00"/>
    <s v="Standard Class"/>
    <x v="48"/>
    <x v="48"/>
    <s v="Consumer"/>
    <s v="United States"/>
    <s v="Chicago"/>
    <s v="Illinois"/>
    <n v="60653"/>
    <s v="Central"/>
    <x v="974"/>
    <s v="Office Supplies"/>
    <s v="Paper"/>
    <x v="968"/>
    <x v="557"/>
    <n v="4"/>
    <n v="0.2"/>
    <n v="7.2576000000000001"/>
  </r>
  <r>
    <n v="5417"/>
    <s v="US-2017-125647"/>
    <x v="397"/>
    <d v="2017-09-28T00:00:00"/>
    <s v="Standard Class"/>
    <x v="48"/>
    <x v="48"/>
    <s v="Consumer"/>
    <s v="United States"/>
    <s v="Chicago"/>
    <s v="Illinois"/>
    <n v="60653"/>
    <s v="Central"/>
    <x v="771"/>
    <s v="Technology"/>
    <s v="Phones"/>
    <x v="770"/>
    <x v="3806"/>
    <n v="2"/>
    <n v="0.2"/>
    <n v="-8.9963999999999995"/>
  </r>
  <r>
    <n v="5418"/>
    <s v="CA-2014-132542"/>
    <x v="191"/>
    <d v="2014-10-08T00:00:00"/>
    <s v="Second Class"/>
    <x v="87"/>
    <x v="87"/>
    <s v="Corporate"/>
    <s v="United States"/>
    <s v="Omaha"/>
    <s v="Nebraska"/>
    <n v="68104"/>
    <s v="Central"/>
    <x v="1736"/>
    <s v="Office Supplies"/>
    <s v="Binders"/>
    <x v="1725"/>
    <x v="2544"/>
    <n v="2"/>
    <n v="0"/>
    <n v="7.68"/>
  </r>
  <r>
    <n v="5419"/>
    <s v="CA-2015-110877"/>
    <x v="924"/>
    <d v="2015-10-26T00:00:00"/>
    <s v="First Class"/>
    <x v="555"/>
    <x v="555"/>
    <s v="Consumer"/>
    <s v="United States"/>
    <s v="Houston"/>
    <s v="Texas"/>
    <n v="77041"/>
    <s v="Central"/>
    <x v="747"/>
    <s v="Office Supplies"/>
    <s v="Paper"/>
    <x v="745"/>
    <x v="1566"/>
    <n v="7"/>
    <n v="0.2"/>
    <n v="12.700799999999999"/>
  </r>
  <r>
    <n v="5420"/>
    <s v="CA-2015-110877"/>
    <x v="924"/>
    <d v="2015-10-26T00:00:00"/>
    <s v="First Class"/>
    <x v="555"/>
    <x v="555"/>
    <s v="Consumer"/>
    <s v="United States"/>
    <s v="Houston"/>
    <s v="Texas"/>
    <n v="77041"/>
    <s v="Central"/>
    <x v="539"/>
    <s v="Technology"/>
    <s v="Phones"/>
    <x v="539"/>
    <x v="3807"/>
    <n v="2"/>
    <n v="0.2"/>
    <n v="15.038399999999999"/>
  </r>
  <r>
    <n v="5421"/>
    <s v="US-2016-151827"/>
    <x v="1044"/>
    <d v="2016-04-02T00:00:00"/>
    <s v="Second Class"/>
    <x v="229"/>
    <x v="229"/>
    <s v="Consumer"/>
    <s v="United States"/>
    <s v="Philadelphia"/>
    <s v="Pennsylvania"/>
    <n v="19134"/>
    <s v="East"/>
    <x v="1594"/>
    <s v="Technology"/>
    <s v="Phones"/>
    <x v="1586"/>
    <x v="798"/>
    <n v="3"/>
    <n v="0.4"/>
    <n v="-60.836100000000002"/>
  </r>
  <r>
    <n v="5422"/>
    <s v="US-2016-151827"/>
    <x v="1044"/>
    <d v="2016-04-02T00:00:00"/>
    <s v="Second Class"/>
    <x v="229"/>
    <x v="229"/>
    <s v="Consumer"/>
    <s v="United States"/>
    <s v="Philadelphia"/>
    <s v="Pennsylvania"/>
    <n v="19134"/>
    <s v="East"/>
    <x v="1235"/>
    <s v="Technology"/>
    <s v="Accessories"/>
    <x v="1218"/>
    <x v="236"/>
    <n v="2"/>
    <n v="0.2"/>
    <n v="1.1994"/>
  </r>
  <r>
    <n v="5423"/>
    <s v="US-2016-163258"/>
    <x v="723"/>
    <d v="2017-01-02T00:00:00"/>
    <s v="Standard Class"/>
    <x v="418"/>
    <x v="418"/>
    <s v="Consumer"/>
    <s v="United States"/>
    <s v="Los Angeles"/>
    <s v="California"/>
    <n v="90045"/>
    <s v="West"/>
    <x v="605"/>
    <s v="Office Supplies"/>
    <s v="Binders"/>
    <x v="605"/>
    <x v="1494"/>
    <n v="3"/>
    <n v="0.2"/>
    <n v="3.9312"/>
  </r>
  <r>
    <n v="5424"/>
    <s v="CA-2017-103009"/>
    <x v="132"/>
    <d v="2017-11-05T00:00:00"/>
    <s v="Second Class"/>
    <x v="601"/>
    <x v="601"/>
    <s v="Corporate"/>
    <s v="United States"/>
    <s v="Richmond"/>
    <s v="Kentucky"/>
    <n v="40475"/>
    <s v="South"/>
    <x v="1737"/>
    <s v="Office Supplies"/>
    <s v="Paper"/>
    <x v="1726"/>
    <x v="1579"/>
    <n v="5"/>
    <n v="0"/>
    <n v="11.88"/>
  </r>
  <r>
    <n v="5425"/>
    <s v="US-2017-120649"/>
    <x v="176"/>
    <d v="2017-01-26T00:00:00"/>
    <s v="Standard Class"/>
    <x v="223"/>
    <x v="223"/>
    <s v="Consumer"/>
    <s v="United States"/>
    <s v="Waterbury"/>
    <s v="Connecticut"/>
    <n v="6708"/>
    <s v="East"/>
    <x v="824"/>
    <s v="Office Supplies"/>
    <s v="Art"/>
    <x v="820"/>
    <x v="2799"/>
    <n v="2"/>
    <n v="0"/>
    <n v="1.0207999999999999"/>
  </r>
  <r>
    <n v="5426"/>
    <s v="CA-2016-153598"/>
    <x v="275"/>
    <d v="2016-12-06T00:00:00"/>
    <s v="First Class"/>
    <x v="392"/>
    <x v="392"/>
    <s v="Consumer"/>
    <s v="United States"/>
    <s v="Los Angeles"/>
    <s v="California"/>
    <n v="90045"/>
    <s v="West"/>
    <x v="1738"/>
    <s v="Technology"/>
    <s v="Accessories"/>
    <x v="1727"/>
    <x v="3808"/>
    <n v="5"/>
    <n v="0"/>
    <n v="659.98"/>
  </r>
  <r>
    <n v="5427"/>
    <s v="CA-2016-153598"/>
    <x v="275"/>
    <d v="2016-12-06T00:00:00"/>
    <s v="First Class"/>
    <x v="392"/>
    <x v="392"/>
    <s v="Consumer"/>
    <s v="United States"/>
    <s v="Los Angeles"/>
    <s v="California"/>
    <n v="90045"/>
    <s v="West"/>
    <x v="1608"/>
    <s v="Furniture"/>
    <s v="Furnishings"/>
    <x v="1599"/>
    <x v="3809"/>
    <n v="6"/>
    <n v="0"/>
    <n v="51.473999999999997"/>
  </r>
  <r>
    <n v="5428"/>
    <s v="US-2016-108497"/>
    <x v="403"/>
    <d v="2016-06-14T00:00:00"/>
    <s v="Same Day"/>
    <x v="762"/>
    <x v="762"/>
    <s v="Home Office"/>
    <s v="United States"/>
    <s v="Los Angeles"/>
    <s v="California"/>
    <n v="90036"/>
    <s v="West"/>
    <x v="1601"/>
    <s v="Furniture"/>
    <s v="Bookcases"/>
    <x v="1593"/>
    <x v="3810"/>
    <n v="5"/>
    <n v="0.15"/>
    <n v="35.244999999999997"/>
  </r>
  <r>
    <n v="5429"/>
    <s v="CA-2016-113096"/>
    <x v="476"/>
    <d v="2016-09-04T00:00:00"/>
    <s v="First Class"/>
    <x v="449"/>
    <x v="449"/>
    <s v="Home Office"/>
    <s v="United States"/>
    <s v="San Francisco"/>
    <s v="California"/>
    <n v="94122"/>
    <s v="West"/>
    <x v="170"/>
    <s v="Office Supplies"/>
    <s v="Storage"/>
    <x v="171"/>
    <x v="2028"/>
    <n v="3"/>
    <n v="0"/>
    <n v="12.097799999999999"/>
  </r>
  <r>
    <n v="5430"/>
    <s v="CA-2014-136861"/>
    <x v="742"/>
    <d v="2014-09-07T00:00:00"/>
    <s v="First Class"/>
    <x v="701"/>
    <x v="701"/>
    <s v="Consumer"/>
    <s v="United States"/>
    <s v="Saint Petersburg"/>
    <s v="Florida"/>
    <n v="33710"/>
    <s v="South"/>
    <x v="296"/>
    <s v="Furniture"/>
    <s v="Furnishings"/>
    <x v="296"/>
    <x v="236"/>
    <n v="2"/>
    <n v="0.2"/>
    <n v="1.9990000000000001"/>
  </r>
  <r>
    <n v="5431"/>
    <s v="CA-2017-117422"/>
    <x v="208"/>
    <d v="2017-10-25T00:00:00"/>
    <s v="Standard Class"/>
    <x v="763"/>
    <x v="763"/>
    <s v="Home Office"/>
    <s v="United States"/>
    <s v="Lakewood"/>
    <s v="Ohio"/>
    <n v="44107"/>
    <s v="East"/>
    <x v="1725"/>
    <s v="Office Supplies"/>
    <s v="Appliances"/>
    <x v="1712"/>
    <x v="224"/>
    <n v="2"/>
    <n v="0.2"/>
    <n v="16.1568"/>
  </r>
  <r>
    <n v="5432"/>
    <s v="CA-2017-117422"/>
    <x v="208"/>
    <d v="2017-10-25T00:00:00"/>
    <s v="Standard Class"/>
    <x v="763"/>
    <x v="763"/>
    <s v="Home Office"/>
    <s v="United States"/>
    <s v="Lakewood"/>
    <s v="Ohio"/>
    <n v="44107"/>
    <s v="East"/>
    <x v="727"/>
    <s v="Office Supplies"/>
    <s v="Paper"/>
    <x v="726"/>
    <x v="3811"/>
    <n v="1"/>
    <n v="0.2"/>
    <n v="1.3715999999999999"/>
  </r>
  <r>
    <n v="5433"/>
    <s v="CA-2017-117422"/>
    <x v="208"/>
    <d v="2017-10-25T00:00:00"/>
    <s v="Standard Class"/>
    <x v="763"/>
    <x v="763"/>
    <s v="Home Office"/>
    <s v="United States"/>
    <s v="Lakewood"/>
    <s v="Ohio"/>
    <n v="44107"/>
    <s v="East"/>
    <x v="1472"/>
    <s v="Office Supplies"/>
    <s v="Binders"/>
    <x v="1459"/>
    <x v="3812"/>
    <n v="4"/>
    <n v="0.7"/>
    <n v="-4.9728000000000003"/>
  </r>
  <r>
    <n v="5434"/>
    <s v="CA-2017-129707"/>
    <x v="1016"/>
    <d v="2017-04-29T00:00:00"/>
    <s v="Standard Class"/>
    <x v="405"/>
    <x v="405"/>
    <s v="Consumer"/>
    <s v="United States"/>
    <s v="Chandler"/>
    <s v="Arizona"/>
    <n v="85224"/>
    <s v="West"/>
    <x v="21"/>
    <s v="Office Supplies"/>
    <s v="Art"/>
    <x v="21"/>
    <x v="3813"/>
    <n v="4"/>
    <n v="0.2"/>
    <n v="0.66720000000000002"/>
  </r>
  <r>
    <n v="5435"/>
    <s v="CA-2015-160171"/>
    <x v="324"/>
    <d v="2015-10-24T00:00:00"/>
    <s v="Standard Class"/>
    <x v="84"/>
    <x v="84"/>
    <s v="Home Office"/>
    <s v="United States"/>
    <s v="Los Angeles"/>
    <s v="California"/>
    <n v="90008"/>
    <s v="West"/>
    <x v="1739"/>
    <s v="Office Supplies"/>
    <s v="Appliances"/>
    <x v="1728"/>
    <x v="3814"/>
    <n v="5"/>
    <n v="0"/>
    <n v="459.39600000000002"/>
  </r>
  <r>
    <n v="5436"/>
    <s v="CA-2015-160171"/>
    <x v="324"/>
    <d v="2015-10-24T00:00:00"/>
    <s v="Standard Class"/>
    <x v="84"/>
    <x v="84"/>
    <s v="Home Office"/>
    <s v="United States"/>
    <s v="Los Angeles"/>
    <s v="California"/>
    <n v="90008"/>
    <s v="West"/>
    <x v="293"/>
    <s v="Technology"/>
    <s v="Accessories"/>
    <x v="293"/>
    <x v="3815"/>
    <n v="3"/>
    <n v="0"/>
    <n v="97.2"/>
  </r>
  <r>
    <n v="5437"/>
    <s v="CA-2014-103317"/>
    <x v="260"/>
    <d v="2014-07-08T00:00:00"/>
    <s v="First Class"/>
    <x v="760"/>
    <x v="760"/>
    <s v="Corporate"/>
    <s v="United States"/>
    <s v="Palm Coast"/>
    <s v="Florida"/>
    <n v="32137"/>
    <s v="South"/>
    <x v="1122"/>
    <s v="Furniture"/>
    <s v="Furnishings"/>
    <x v="1110"/>
    <x v="3816"/>
    <n v="2"/>
    <n v="0.2"/>
    <n v="5.3680000000000003"/>
  </r>
  <r>
    <n v="5438"/>
    <s v="CA-2014-103317"/>
    <x v="260"/>
    <d v="2014-07-08T00:00:00"/>
    <s v="First Class"/>
    <x v="760"/>
    <x v="760"/>
    <s v="Corporate"/>
    <s v="United States"/>
    <s v="Palm Coast"/>
    <s v="Florida"/>
    <n v="32137"/>
    <s v="South"/>
    <x v="1504"/>
    <s v="Office Supplies"/>
    <s v="Binders"/>
    <x v="1491"/>
    <x v="3817"/>
    <n v="5"/>
    <n v="0.7"/>
    <n v="-6.867"/>
  </r>
  <r>
    <n v="5439"/>
    <s v="CA-2014-103317"/>
    <x v="260"/>
    <d v="2014-07-08T00:00:00"/>
    <s v="First Class"/>
    <x v="760"/>
    <x v="760"/>
    <s v="Corporate"/>
    <s v="United States"/>
    <s v="Palm Coast"/>
    <s v="Florida"/>
    <n v="32137"/>
    <s v="South"/>
    <x v="1740"/>
    <s v="Furniture"/>
    <s v="Furnishings"/>
    <x v="1729"/>
    <x v="3818"/>
    <n v="3"/>
    <n v="0.2"/>
    <n v="15.991199999999999"/>
  </r>
  <r>
    <n v="5440"/>
    <s v="CA-2016-167115"/>
    <x v="958"/>
    <d v="2016-04-09T00:00:00"/>
    <s v="Standard Class"/>
    <x v="699"/>
    <x v="699"/>
    <s v="Consumer"/>
    <s v="United States"/>
    <s v="New York City"/>
    <s v="New York"/>
    <n v="10035"/>
    <s v="East"/>
    <x v="1498"/>
    <s v="Office Supplies"/>
    <s v="Binders"/>
    <x v="1486"/>
    <x v="3819"/>
    <n v="2"/>
    <n v="0.2"/>
    <n v="183.995"/>
  </r>
  <r>
    <n v="5441"/>
    <s v="US-2017-153633"/>
    <x v="38"/>
    <d v="2017-11-18T00:00:00"/>
    <s v="Second Class"/>
    <x v="646"/>
    <x v="646"/>
    <s v="Consumer"/>
    <s v="United States"/>
    <s v="Jupiter"/>
    <s v="Florida"/>
    <n v="33458"/>
    <s v="South"/>
    <x v="679"/>
    <s v="Office Supplies"/>
    <s v="Art"/>
    <x v="679"/>
    <x v="3820"/>
    <n v="1"/>
    <n v="0.2"/>
    <n v="0.15479999999999999"/>
  </r>
  <r>
    <n v="5442"/>
    <s v="CA-2017-155929"/>
    <x v="428"/>
    <d v="2017-09-13T00:00:00"/>
    <s v="Standard Class"/>
    <x v="482"/>
    <x v="482"/>
    <s v="Consumer"/>
    <s v="United States"/>
    <s v="Glendale"/>
    <s v="Arizona"/>
    <n v="85301"/>
    <s v="West"/>
    <x v="1741"/>
    <s v="Office Supplies"/>
    <s v="Paper"/>
    <x v="1730"/>
    <x v="2850"/>
    <n v="2"/>
    <n v="0.2"/>
    <n v="2.3879999999999999"/>
  </r>
  <r>
    <n v="5443"/>
    <s v="CA-2015-148712"/>
    <x v="786"/>
    <d v="2015-04-23T00:00:00"/>
    <s v="Standard Class"/>
    <x v="341"/>
    <x v="341"/>
    <s v="Consumer"/>
    <s v="United States"/>
    <s v="New York City"/>
    <s v="New York"/>
    <n v="10035"/>
    <s v="East"/>
    <x v="769"/>
    <s v="Technology"/>
    <s v="Accessories"/>
    <x v="768"/>
    <x v="914"/>
    <n v="1"/>
    <n v="0"/>
    <n v="36.851999999999997"/>
  </r>
  <r>
    <n v="5444"/>
    <s v="CA-2015-148712"/>
    <x v="786"/>
    <d v="2015-04-23T00:00:00"/>
    <s v="Standard Class"/>
    <x v="341"/>
    <x v="341"/>
    <s v="Consumer"/>
    <s v="United States"/>
    <s v="New York City"/>
    <s v="New York"/>
    <n v="10035"/>
    <s v="East"/>
    <x v="1120"/>
    <s v="Office Supplies"/>
    <s v="Binders"/>
    <x v="1108"/>
    <x v="3821"/>
    <n v="13"/>
    <n v="0.2"/>
    <n v="21.024899999999999"/>
  </r>
  <r>
    <n v="5445"/>
    <s v="CA-2015-148712"/>
    <x v="786"/>
    <d v="2015-04-23T00:00:00"/>
    <s v="Standard Class"/>
    <x v="341"/>
    <x v="341"/>
    <s v="Consumer"/>
    <s v="United States"/>
    <s v="New York City"/>
    <s v="New York"/>
    <n v="10035"/>
    <s v="East"/>
    <x v="1742"/>
    <s v="Office Supplies"/>
    <s v="Art"/>
    <x v="1731"/>
    <x v="3822"/>
    <n v="3"/>
    <n v="0"/>
    <n v="2.7846000000000002"/>
  </r>
  <r>
    <n v="5446"/>
    <s v="CA-2016-128307"/>
    <x v="197"/>
    <d v="2016-07-29T00:00:00"/>
    <s v="Standard Class"/>
    <x v="336"/>
    <x v="336"/>
    <s v="Home Office"/>
    <s v="United States"/>
    <s v="Houston"/>
    <s v="Texas"/>
    <n v="77041"/>
    <s v="Central"/>
    <x v="1249"/>
    <s v="Office Supplies"/>
    <s v="Envelopes"/>
    <x v="1233"/>
    <x v="3823"/>
    <n v="1"/>
    <n v="0.2"/>
    <n v="7.0659000000000001"/>
  </r>
  <r>
    <n v="5447"/>
    <s v="US-2016-127425"/>
    <x v="370"/>
    <d v="2016-08-31T00:00:00"/>
    <s v="Standard Class"/>
    <x v="112"/>
    <x v="112"/>
    <s v="Corporate"/>
    <s v="United States"/>
    <s v="New York City"/>
    <s v="New York"/>
    <n v="10035"/>
    <s v="East"/>
    <x v="895"/>
    <s v="Technology"/>
    <s v="Phones"/>
    <x v="888"/>
    <x v="3824"/>
    <n v="6"/>
    <n v="0"/>
    <n v="8.25"/>
  </r>
  <r>
    <n v="5448"/>
    <s v="US-2016-127425"/>
    <x v="370"/>
    <d v="2016-08-31T00:00:00"/>
    <s v="Standard Class"/>
    <x v="112"/>
    <x v="112"/>
    <s v="Corporate"/>
    <s v="United States"/>
    <s v="New York City"/>
    <s v="New York"/>
    <n v="10035"/>
    <s v="East"/>
    <x v="1233"/>
    <s v="Technology"/>
    <s v="Accessories"/>
    <x v="1216"/>
    <x v="2857"/>
    <n v="5"/>
    <n v="0"/>
    <n v="87.482500000000002"/>
  </r>
  <r>
    <n v="5449"/>
    <s v="US-2014-119081"/>
    <x v="171"/>
    <d v="2014-09-19T00:00:00"/>
    <s v="Standard Class"/>
    <x v="638"/>
    <x v="638"/>
    <s v="Home Office"/>
    <s v="United States"/>
    <s v="Olathe"/>
    <s v="Kansas"/>
    <n v="66062"/>
    <s v="Central"/>
    <x v="1420"/>
    <s v="Office Supplies"/>
    <s v="Supplies"/>
    <x v="1408"/>
    <x v="3825"/>
    <n v="3"/>
    <n v="0"/>
    <n v="7.1585999999999999"/>
  </r>
  <r>
    <n v="5450"/>
    <s v="US-2014-119081"/>
    <x v="171"/>
    <d v="2014-09-19T00:00:00"/>
    <s v="Standard Class"/>
    <x v="638"/>
    <x v="638"/>
    <s v="Home Office"/>
    <s v="United States"/>
    <s v="Olathe"/>
    <s v="Kansas"/>
    <n v="66062"/>
    <s v="Central"/>
    <x v="1690"/>
    <s v="Technology"/>
    <s v="Accessories"/>
    <x v="1678"/>
    <x v="3826"/>
    <n v="5"/>
    <n v="0"/>
    <n v="10.906000000000001"/>
  </r>
  <r>
    <n v="5451"/>
    <s v="US-2014-119081"/>
    <x v="171"/>
    <d v="2014-09-19T00:00:00"/>
    <s v="Standard Class"/>
    <x v="638"/>
    <x v="638"/>
    <s v="Home Office"/>
    <s v="United States"/>
    <s v="Olathe"/>
    <s v="Kansas"/>
    <n v="66062"/>
    <s v="Central"/>
    <x v="896"/>
    <s v="Office Supplies"/>
    <s v="Binders"/>
    <x v="889"/>
    <x v="3827"/>
    <n v="2"/>
    <n v="0"/>
    <n v="149.38200000000001"/>
  </r>
  <r>
    <n v="5452"/>
    <s v="US-2014-119081"/>
    <x v="171"/>
    <d v="2014-09-19T00:00:00"/>
    <s v="Standard Class"/>
    <x v="638"/>
    <x v="638"/>
    <s v="Home Office"/>
    <s v="United States"/>
    <s v="Olathe"/>
    <s v="Kansas"/>
    <n v="66062"/>
    <s v="Central"/>
    <x v="1492"/>
    <s v="Furniture"/>
    <s v="Furnishings"/>
    <x v="1479"/>
    <x v="1090"/>
    <n v="2"/>
    <n v="0"/>
    <n v="12.979200000000001"/>
  </r>
  <r>
    <n v="5453"/>
    <s v="CA-2016-140613"/>
    <x v="405"/>
    <d v="2016-07-29T00:00:00"/>
    <s v="Standard Class"/>
    <x v="607"/>
    <x v="607"/>
    <s v="Home Office"/>
    <s v="United States"/>
    <s v="Sparks"/>
    <s v="Nevada"/>
    <n v="89431"/>
    <s v="West"/>
    <x v="610"/>
    <s v="Office Supplies"/>
    <s v="Supplies"/>
    <x v="610"/>
    <x v="3828"/>
    <n v="5"/>
    <n v="0"/>
    <n v="24.998000000000001"/>
  </r>
  <r>
    <n v="5454"/>
    <s v="US-2017-108700"/>
    <x v="240"/>
    <d v="2017-05-23T00:00:00"/>
    <s v="Standard Class"/>
    <x v="601"/>
    <x v="601"/>
    <s v="Corporate"/>
    <s v="United States"/>
    <s v="Rockford"/>
    <s v="Illinois"/>
    <n v="61107"/>
    <s v="Central"/>
    <x v="1588"/>
    <s v="Office Supplies"/>
    <s v="Paper"/>
    <x v="1580"/>
    <x v="3829"/>
    <n v="6"/>
    <n v="0.2"/>
    <n v="13.780799999999999"/>
  </r>
  <r>
    <n v="5455"/>
    <s v="CA-2017-160962"/>
    <x v="1045"/>
    <d v="2017-05-02T00:00:00"/>
    <s v="Standard Class"/>
    <x v="204"/>
    <x v="204"/>
    <s v="Corporate"/>
    <s v="United States"/>
    <s v="Philadelphia"/>
    <s v="Pennsylvania"/>
    <n v="19143"/>
    <s v="East"/>
    <x v="470"/>
    <s v="Office Supplies"/>
    <s v="Storage"/>
    <x v="471"/>
    <x v="3830"/>
    <n v="1"/>
    <n v="0.2"/>
    <n v="0.73360000000000003"/>
  </r>
  <r>
    <n v="5456"/>
    <s v="CA-2017-160962"/>
    <x v="1045"/>
    <d v="2017-05-02T00:00:00"/>
    <s v="Standard Class"/>
    <x v="204"/>
    <x v="204"/>
    <s v="Corporate"/>
    <s v="United States"/>
    <s v="Philadelphia"/>
    <s v="Pennsylvania"/>
    <n v="19143"/>
    <s v="East"/>
    <x v="18"/>
    <s v="Office Supplies"/>
    <s v="Art"/>
    <x v="18"/>
    <x v="1297"/>
    <n v="2"/>
    <n v="0.2"/>
    <n v="0.77039999999999997"/>
  </r>
  <r>
    <n v="5457"/>
    <s v="CA-2017-130631"/>
    <x v="614"/>
    <d v="2018-01-02T00:00:00"/>
    <s v="Standard Class"/>
    <x v="94"/>
    <x v="94"/>
    <s v="Consumer"/>
    <s v="United States"/>
    <s v="Edmonds"/>
    <s v="Washington"/>
    <n v="98026"/>
    <s v="West"/>
    <x v="1743"/>
    <s v="Office Supplies"/>
    <s v="Fasteners"/>
    <x v="1732"/>
    <x v="3831"/>
    <n v="5"/>
    <n v="0"/>
    <n v="9.6039999999999992"/>
  </r>
  <r>
    <n v="5458"/>
    <s v="CA-2017-130631"/>
    <x v="614"/>
    <d v="2018-01-02T00:00:00"/>
    <s v="Standard Class"/>
    <x v="94"/>
    <x v="94"/>
    <s v="Consumer"/>
    <s v="United States"/>
    <s v="Edmonds"/>
    <s v="Washington"/>
    <n v="98026"/>
    <s v="West"/>
    <x v="1182"/>
    <s v="Furniture"/>
    <s v="Furnishings"/>
    <x v="1168"/>
    <x v="3658"/>
    <n v="2"/>
    <n v="0"/>
    <n v="20.538"/>
  </r>
  <r>
    <n v="5459"/>
    <s v="CA-2017-116680"/>
    <x v="507"/>
    <d v="2017-09-06T00:00:00"/>
    <s v="Second Class"/>
    <x v="7"/>
    <x v="7"/>
    <s v="Consumer"/>
    <s v="United States"/>
    <s v="San Francisco"/>
    <s v="California"/>
    <n v="94122"/>
    <s v="West"/>
    <x v="757"/>
    <s v="Office Supplies"/>
    <s v="Binders"/>
    <x v="755"/>
    <x v="3832"/>
    <n v="6"/>
    <n v="0.2"/>
    <n v="4.3368000000000002"/>
  </r>
  <r>
    <n v="5460"/>
    <s v="CA-2017-116680"/>
    <x v="507"/>
    <d v="2017-09-06T00:00:00"/>
    <s v="Second Class"/>
    <x v="7"/>
    <x v="7"/>
    <s v="Consumer"/>
    <s v="United States"/>
    <s v="San Francisco"/>
    <s v="California"/>
    <n v="94122"/>
    <s v="West"/>
    <x v="1744"/>
    <s v="Furniture"/>
    <s v="Tables"/>
    <x v="1733"/>
    <x v="3833"/>
    <n v="8"/>
    <n v="0.2"/>
    <n v="92.391999999999996"/>
  </r>
  <r>
    <n v="5461"/>
    <s v="US-2014-107405"/>
    <x v="90"/>
    <d v="2014-03-25T00:00:00"/>
    <s v="Standard Class"/>
    <x v="131"/>
    <x v="131"/>
    <s v="Corporate"/>
    <s v="United States"/>
    <s v="Asheville"/>
    <s v="North Carolina"/>
    <n v="28806"/>
    <s v="South"/>
    <x v="1512"/>
    <s v="Office Supplies"/>
    <s v="Storage"/>
    <x v="1499"/>
    <x v="3834"/>
    <n v="1"/>
    <n v="0.2"/>
    <n v="-3.8645999999999998"/>
  </r>
  <r>
    <n v="5462"/>
    <s v="CA-2017-101574"/>
    <x v="394"/>
    <d v="2017-10-04T00:00:00"/>
    <s v="Standard Class"/>
    <x v="232"/>
    <x v="232"/>
    <s v="Consumer"/>
    <s v="United States"/>
    <s v="Los Angeles"/>
    <s v="California"/>
    <n v="90032"/>
    <s v="West"/>
    <x v="50"/>
    <s v="Furniture"/>
    <s v="Furnishings"/>
    <x v="50"/>
    <x v="354"/>
    <n v="3"/>
    <n v="0"/>
    <n v="4.4352"/>
  </r>
  <r>
    <n v="5463"/>
    <s v="CA-2014-146591"/>
    <x v="1046"/>
    <d v="2014-01-20T00:00:00"/>
    <s v="First Class"/>
    <x v="358"/>
    <x v="358"/>
    <s v="Consumer"/>
    <s v="United States"/>
    <s v="Scottsdale"/>
    <s v="Arizona"/>
    <n v="85254"/>
    <s v="West"/>
    <x v="828"/>
    <s v="Office Supplies"/>
    <s v="Binders"/>
    <x v="824"/>
    <x v="3773"/>
    <n v="10"/>
    <n v="0.7"/>
    <n v="-23.716000000000001"/>
  </r>
  <r>
    <n v="5464"/>
    <s v="CA-2014-146591"/>
    <x v="1046"/>
    <d v="2014-01-20T00:00:00"/>
    <s v="First Class"/>
    <x v="358"/>
    <x v="358"/>
    <s v="Consumer"/>
    <s v="United States"/>
    <s v="Scottsdale"/>
    <s v="Arizona"/>
    <n v="85254"/>
    <s v="West"/>
    <x v="161"/>
    <s v="Office Supplies"/>
    <s v="Paper"/>
    <x v="1295"/>
    <x v="3835"/>
    <n v="4"/>
    <n v="0.2"/>
    <n v="19.622399999999999"/>
  </r>
  <r>
    <n v="5465"/>
    <s v="CA-2014-146591"/>
    <x v="1046"/>
    <d v="2014-01-20T00:00:00"/>
    <s v="First Class"/>
    <x v="358"/>
    <x v="358"/>
    <s v="Consumer"/>
    <s v="United States"/>
    <s v="Scottsdale"/>
    <s v="Arizona"/>
    <n v="85254"/>
    <s v="West"/>
    <x v="113"/>
    <s v="Office Supplies"/>
    <s v="Envelopes"/>
    <x v="113"/>
    <x v="3836"/>
    <n v="5"/>
    <n v="0.2"/>
    <n v="36.692999999999998"/>
  </r>
  <r>
    <n v="5466"/>
    <s v="CA-2014-146591"/>
    <x v="1046"/>
    <d v="2014-01-20T00:00:00"/>
    <s v="First Class"/>
    <x v="358"/>
    <x v="358"/>
    <s v="Consumer"/>
    <s v="United States"/>
    <s v="Scottsdale"/>
    <s v="Arizona"/>
    <n v="85254"/>
    <s v="West"/>
    <x v="366"/>
    <s v="Furniture"/>
    <s v="Bookcases"/>
    <x v="367"/>
    <x v="3837"/>
    <n v="5"/>
    <n v="0.7"/>
    <n v="-320.59699999999998"/>
  </r>
  <r>
    <n v="5467"/>
    <s v="CA-2014-107706"/>
    <x v="1047"/>
    <d v="2014-02-19T00:00:00"/>
    <s v="Second Class"/>
    <x v="461"/>
    <x v="461"/>
    <s v="Consumer"/>
    <s v="United States"/>
    <s v="Houston"/>
    <s v="Texas"/>
    <n v="77095"/>
    <s v="Central"/>
    <x v="949"/>
    <s v="Office Supplies"/>
    <s v="Paper"/>
    <x v="942"/>
    <x v="3838"/>
    <n v="3"/>
    <n v="0.2"/>
    <n v="6.0659999999999998"/>
  </r>
  <r>
    <n v="5468"/>
    <s v="CA-2016-122448"/>
    <x v="632"/>
    <d v="2016-06-14T00:00:00"/>
    <s v="Standard Class"/>
    <x v="203"/>
    <x v="203"/>
    <s v="Consumer"/>
    <s v="United States"/>
    <s v="San Francisco"/>
    <s v="California"/>
    <n v="94109"/>
    <s v="West"/>
    <x v="23"/>
    <s v="Furniture"/>
    <s v="Chairs"/>
    <x v="23"/>
    <x v="1888"/>
    <n v="3"/>
    <n v="0.2"/>
    <n v="13.7646"/>
  </r>
  <r>
    <n v="5469"/>
    <s v="CA-2014-132451"/>
    <x v="467"/>
    <d v="2014-09-27T00:00:00"/>
    <s v="First Class"/>
    <x v="580"/>
    <x v="580"/>
    <s v="Home Office"/>
    <s v="United States"/>
    <s v="San Diego"/>
    <s v="California"/>
    <n v="92105"/>
    <s v="West"/>
    <x v="1"/>
    <s v="Furniture"/>
    <s v="Chairs"/>
    <x v="1"/>
    <x v="2239"/>
    <n v="3"/>
    <n v="0.2"/>
    <n v="73.194000000000003"/>
  </r>
  <r>
    <n v="5470"/>
    <s v="CA-2014-132451"/>
    <x v="467"/>
    <d v="2014-09-27T00:00:00"/>
    <s v="First Class"/>
    <x v="580"/>
    <x v="580"/>
    <s v="Home Office"/>
    <s v="United States"/>
    <s v="San Diego"/>
    <s v="California"/>
    <n v="92105"/>
    <s v="West"/>
    <x v="974"/>
    <s v="Office Supplies"/>
    <s v="Paper"/>
    <x v="968"/>
    <x v="537"/>
    <n v="3"/>
    <n v="0"/>
    <n v="9.3312000000000008"/>
  </r>
  <r>
    <n v="5471"/>
    <s v="CA-2016-158547"/>
    <x v="198"/>
    <d v="2016-06-04T00:00:00"/>
    <s v="Standard Class"/>
    <x v="594"/>
    <x v="594"/>
    <s v="Consumer"/>
    <s v="United States"/>
    <s v="Hamilton"/>
    <s v="Ohio"/>
    <n v="45011"/>
    <s v="East"/>
    <x v="1271"/>
    <s v="Office Supplies"/>
    <s v="Appliances"/>
    <x v="1256"/>
    <x v="1832"/>
    <n v="5"/>
    <n v="0.2"/>
    <n v="9.2940000000000005"/>
  </r>
  <r>
    <n v="5472"/>
    <s v="CA-2017-116946"/>
    <x v="484"/>
    <d v="2017-12-23T00:00:00"/>
    <s v="Standard Class"/>
    <x v="700"/>
    <x v="700"/>
    <s v="Consumer"/>
    <s v="United States"/>
    <s v="Parker"/>
    <s v="Colorado"/>
    <n v="80134"/>
    <s v="West"/>
    <x v="1533"/>
    <s v="Furniture"/>
    <s v="Furnishings"/>
    <x v="1521"/>
    <x v="518"/>
    <n v="5"/>
    <n v="0.2"/>
    <n v="4.008"/>
  </r>
  <r>
    <n v="5473"/>
    <s v="CA-2017-116946"/>
    <x v="484"/>
    <d v="2017-12-23T00:00:00"/>
    <s v="Standard Class"/>
    <x v="700"/>
    <x v="700"/>
    <s v="Consumer"/>
    <s v="United States"/>
    <s v="Parker"/>
    <s v="Colorado"/>
    <n v="80134"/>
    <s v="West"/>
    <x v="1166"/>
    <s v="Office Supplies"/>
    <s v="Storage"/>
    <x v="1153"/>
    <x v="1592"/>
    <n v="2"/>
    <n v="0.2"/>
    <n v="-17.607600000000001"/>
  </r>
  <r>
    <n v="5474"/>
    <s v="CA-2017-116946"/>
    <x v="484"/>
    <d v="2017-12-23T00:00:00"/>
    <s v="Standard Class"/>
    <x v="700"/>
    <x v="700"/>
    <s v="Consumer"/>
    <s v="United States"/>
    <s v="Parker"/>
    <s v="Colorado"/>
    <n v="80134"/>
    <s v="West"/>
    <x v="1195"/>
    <s v="Furniture"/>
    <s v="Bookcases"/>
    <x v="1180"/>
    <x v="3839"/>
    <n v="7"/>
    <n v="0.7"/>
    <n v="-183.63239999999999"/>
  </r>
  <r>
    <n v="5475"/>
    <s v="CA-2017-121741"/>
    <x v="377"/>
    <d v="2017-12-26T00:00:00"/>
    <s v="Same Day"/>
    <x v="289"/>
    <x v="289"/>
    <s v="Corporate"/>
    <s v="United States"/>
    <s v="Fremont"/>
    <s v="Nebraska"/>
    <n v="68025"/>
    <s v="Central"/>
    <x v="458"/>
    <s v="Office Supplies"/>
    <s v="Storage"/>
    <x v="459"/>
    <x v="3840"/>
    <n v="2"/>
    <n v="0"/>
    <n v="37.533999999999999"/>
  </r>
  <r>
    <n v="5476"/>
    <s v="CA-2017-169691"/>
    <x v="140"/>
    <d v="2017-06-18T00:00:00"/>
    <s v="First Class"/>
    <x v="656"/>
    <x v="656"/>
    <s v="Home Office"/>
    <s v="United States"/>
    <s v="Maple Grove"/>
    <s v="Minnesota"/>
    <n v="55369"/>
    <s v="Central"/>
    <x v="579"/>
    <s v="Office Supplies"/>
    <s v="Labels"/>
    <x v="579"/>
    <x v="1821"/>
    <n v="3"/>
    <n v="0"/>
    <n v="22.2"/>
  </r>
  <r>
    <n v="5477"/>
    <s v="CA-2017-169691"/>
    <x v="140"/>
    <d v="2017-06-18T00:00:00"/>
    <s v="First Class"/>
    <x v="656"/>
    <x v="656"/>
    <s v="Home Office"/>
    <s v="United States"/>
    <s v="Maple Grove"/>
    <s v="Minnesota"/>
    <n v="55369"/>
    <s v="Central"/>
    <x v="1036"/>
    <s v="Office Supplies"/>
    <s v="Storage"/>
    <x v="1026"/>
    <x v="3841"/>
    <n v="5"/>
    <n v="0"/>
    <n v="22.828499999999998"/>
  </r>
  <r>
    <n v="5478"/>
    <s v="CA-2017-169691"/>
    <x v="140"/>
    <d v="2017-06-18T00:00:00"/>
    <s v="First Class"/>
    <x v="656"/>
    <x v="656"/>
    <s v="Home Office"/>
    <s v="United States"/>
    <s v="Maple Grove"/>
    <s v="Minnesota"/>
    <n v="55369"/>
    <s v="Central"/>
    <x v="1665"/>
    <s v="Office Supplies"/>
    <s v="Paper"/>
    <x v="1653"/>
    <x v="1444"/>
    <n v="3"/>
    <n v="0"/>
    <n v="8.7905999999999995"/>
  </r>
  <r>
    <n v="5479"/>
    <s v="CA-2016-121356"/>
    <x v="73"/>
    <d v="2016-11-24T00:00:00"/>
    <s v="Standard Class"/>
    <x v="81"/>
    <x v="81"/>
    <s v="Consumer"/>
    <s v="United States"/>
    <s v="Newark"/>
    <s v="Delaware"/>
    <n v="19711"/>
    <s v="East"/>
    <x v="1160"/>
    <s v="Office Supplies"/>
    <s v="Binders"/>
    <x v="1147"/>
    <x v="3146"/>
    <n v="3"/>
    <n v="0"/>
    <n v="62.915999999999997"/>
  </r>
  <r>
    <n v="5480"/>
    <s v="CA-2014-101770"/>
    <x v="691"/>
    <d v="2014-04-04T00:00:00"/>
    <s v="Standard Class"/>
    <x v="208"/>
    <x v="208"/>
    <s v="Corporate"/>
    <s v="United States"/>
    <s v="Miami"/>
    <s v="Florida"/>
    <n v="33180"/>
    <s v="South"/>
    <x v="799"/>
    <s v="Office Supplies"/>
    <s v="Binders"/>
    <x v="797"/>
    <x v="3842"/>
    <n v="1"/>
    <n v="0.7"/>
    <n v="-1.3083"/>
  </r>
  <r>
    <n v="5481"/>
    <s v="CA-2017-105487"/>
    <x v="1048"/>
    <d v="2017-10-14T00:00:00"/>
    <s v="Standard Class"/>
    <x v="294"/>
    <x v="294"/>
    <s v="Corporate"/>
    <s v="United States"/>
    <s v="San Diego"/>
    <s v="California"/>
    <n v="92105"/>
    <s v="West"/>
    <x v="957"/>
    <s v="Technology"/>
    <s v="Phones"/>
    <x v="950"/>
    <x v="3843"/>
    <n v="1"/>
    <n v="0.2"/>
    <n v="11.6091"/>
  </r>
  <r>
    <n v="5482"/>
    <s v="CA-2017-105487"/>
    <x v="1048"/>
    <d v="2017-10-14T00:00:00"/>
    <s v="Standard Class"/>
    <x v="294"/>
    <x v="294"/>
    <s v="Corporate"/>
    <s v="United States"/>
    <s v="San Diego"/>
    <s v="California"/>
    <n v="92105"/>
    <s v="West"/>
    <x v="1542"/>
    <s v="Technology"/>
    <s v="Accessories"/>
    <x v="1530"/>
    <x v="3844"/>
    <n v="2"/>
    <n v="0"/>
    <n v="6.48"/>
  </r>
  <r>
    <n v="5483"/>
    <s v="CA-2017-105487"/>
    <x v="1048"/>
    <d v="2017-10-14T00:00:00"/>
    <s v="Standard Class"/>
    <x v="294"/>
    <x v="294"/>
    <s v="Corporate"/>
    <s v="United States"/>
    <s v="San Diego"/>
    <s v="California"/>
    <n v="92105"/>
    <s v="West"/>
    <x v="603"/>
    <s v="Technology"/>
    <s v="Accessories"/>
    <x v="603"/>
    <x v="3612"/>
    <n v="4"/>
    <n v="0"/>
    <n v="115.1808"/>
  </r>
  <r>
    <n v="5484"/>
    <s v="CA-2017-105487"/>
    <x v="1048"/>
    <d v="2017-10-14T00:00:00"/>
    <s v="Standard Class"/>
    <x v="294"/>
    <x v="294"/>
    <s v="Corporate"/>
    <s v="United States"/>
    <s v="San Diego"/>
    <s v="California"/>
    <n v="92105"/>
    <s v="West"/>
    <x v="1512"/>
    <s v="Office Supplies"/>
    <s v="Storage"/>
    <x v="1499"/>
    <x v="1374"/>
    <n v="2"/>
    <n v="0"/>
    <n v="0.40679999999999999"/>
  </r>
  <r>
    <n v="5485"/>
    <s v="CA-2017-148999"/>
    <x v="289"/>
    <d v="2017-02-04T00:00:00"/>
    <s v="Standard Class"/>
    <x v="12"/>
    <x v="12"/>
    <s v="Consumer"/>
    <s v="United States"/>
    <s v="Miami"/>
    <s v="Florida"/>
    <n v="33142"/>
    <s v="South"/>
    <x v="1745"/>
    <s v="Furniture"/>
    <s v="Chairs"/>
    <x v="1734"/>
    <x v="3344"/>
    <n v="4"/>
    <n v="0.2"/>
    <n v="-68.1096"/>
  </r>
  <r>
    <n v="5486"/>
    <s v="CA-2014-107573"/>
    <x v="432"/>
    <d v="2014-12-17T00:00:00"/>
    <s v="Standard Class"/>
    <x v="171"/>
    <x v="171"/>
    <s v="Consumer"/>
    <s v="United States"/>
    <s v="Miami"/>
    <s v="Florida"/>
    <n v="33178"/>
    <s v="South"/>
    <x v="706"/>
    <s v="Office Supplies"/>
    <s v="Envelopes"/>
    <x v="153"/>
    <x v="2953"/>
    <n v="3"/>
    <n v="0.2"/>
    <n v="7.6284000000000001"/>
  </r>
  <r>
    <n v="5487"/>
    <s v="CA-2015-156608"/>
    <x v="1040"/>
    <d v="2015-10-29T00:00:00"/>
    <s v="Standard Class"/>
    <x v="192"/>
    <x v="192"/>
    <s v="Home Office"/>
    <s v="United States"/>
    <s v="San Antonio"/>
    <s v="Texas"/>
    <n v="78207"/>
    <s v="Central"/>
    <x v="307"/>
    <s v="Office Supplies"/>
    <s v="Binders"/>
    <x v="307"/>
    <x v="3183"/>
    <n v="4"/>
    <n v="0.8"/>
    <n v="-6.2859999999999996"/>
  </r>
  <r>
    <n v="5488"/>
    <s v="CA-2017-134495"/>
    <x v="719"/>
    <d v="2017-04-04T00:00:00"/>
    <s v="Second Class"/>
    <x v="292"/>
    <x v="292"/>
    <s v="Corporate"/>
    <s v="United States"/>
    <s v="Jacksonville"/>
    <s v="Florida"/>
    <n v="32216"/>
    <s v="South"/>
    <x v="1136"/>
    <s v="Technology"/>
    <s v="Phones"/>
    <x v="1124"/>
    <x v="112"/>
    <n v="3"/>
    <n v="0.2"/>
    <n v="-5.6943000000000001"/>
  </r>
  <r>
    <n v="5489"/>
    <s v="CA-2017-134495"/>
    <x v="719"/>
    <d v="2017-04-04T00:00:00"/>
    <s v="Second Class"/>
    <x v="292"/>
    <x v="292"/>
    <s v="Corporate"/>
    <s v="United States"/>
    <s v="Jacksonville"/>
    <s v="Florida"/>
    <n v="32216"/>
    <s v="South"/>
    <x v="948"/>
    <s v="Office Supplies"/>
    <s v="Labels"/>
    <x v="941"/>
    <x v="301"/>
    <n v="3"/>
    <n v="0.2"/>
    <n v="2.0358000000000001"/>
  </r>
  <r>
    <n v="5490"/>
    <s v="CA-2017-134495"/>
    <x v="719"/>
    <d v="2017-04-04T00:00:00"/>
    <s v="Second Class"/>
    <x v="292"/>
    <x v="292"/>
    <s v="Corporate"/>
    <s v="United States"/>
    <s v="Jacksonville"/>
    <s v="Florida"/>
    <n v="32216"/>
    <s v="South"/>
    <x v="1295"/>
    <s v="Office Supplies"/>
    <s v="Appliances"/>
    <x v="360"/>
    <x v="3160"/>
    <n v="3"/>
    <n v="0.2"/>
    <n v="1.8207"/>
  </r>
  <r>
    <n v="5491"/>
    <s v="CA-2017-134495"/>
    <x v="719"/>
    <d v="2017-04-04T00:00:00"/>
    <s v="Second Class"/>
    <x v="292"/>
    <x v="292"/>
    <s v="Corporate"/>
    <s v="United States"/>
    <s v="Jacksonville"/>
    <s v="Florida"/>
    <n v="32216"/>
    <s v="South"/>
    <x v="1209"/>
    <s v="Furniture"/>
    <s v="Chairs"/>
    <x v="1194"/>
    <x v="286"/>
    <n v="3"/>
    <n v="0.2"/>
    <n v="-19.105799999999999"/>
  </r>
  <r>
    <n v="5492"/>
    <s v="CA-2017-164098"/>
    <x v="795"/>
    <d v="2017-01-27T00:00:00"/>
    <s v="First Class"/>
    <x v="0"/>
    <x v="0"/>
    <s v="Consumer"/>
    <s v="United States"/>
    <s v="Houston"/>
    <s v="Texas"/>
    <n v="77070"/>
    <s v="Central"/>
    <x v="75"/>
    <s v="Office Supplies"/>
    <s v="Storage"/>
    <x v="75"/>
    <x v="1318"/>
    <n v="2"/>
    <n v="0.2"/>
    <n v="1.8160000000000001"/>
  </r>
  <r>
    <n v="5493"/>
    <s v="CA-2014-105249"/>
    <x v="683"/>
    <d v="2014-11-28T00:00:00"/>
    <s v="Same Day"/>
    <x v="723"/>
    <x v="723"/>
    <s v="Home Office"/>
    <s v="United States"/>
    <s v="San Francisco"/>
    <s v="California"/>
    <n v="94122"/>
    <s v="West"/>
    <x v="327"/>
    <s v="Office Supplies"/>
    <s v="Supplies"/>
    <x v="327"/>
    <x v="348"/>
    <n v="2"/>
    <n v="0"/>
    <n v="0.1472"/>
  </r>
  <r>
    <n v="5494"/>
    <s v="CA-2014-105249"/>
    <x v="683"/>
    <d v="2014-11-28T00:00:00"/>
    <s v="Same Day"/>
    <x v="723"/>
    <x v="723"/>
    <s v="Home Office"/>
    <s v="United States"/>
    <s v="San Francisco"/>
    <s v="California"/>
    <n v="94122"/>
    <s v="West"/>
    <x v="254"/>
    <s v="Office Supplies"/>
    <s v="Labels"/>
    <x v="255"/>
    <x v="1399"/>
    <n v="4"/>
    <n v="0"/>
    <n v="19.872"/>
  </r>
  <r>
    <n v="5495"/>
    <s v="CA-2014-105249"/>
    <x v="683"/>
    <d v="2014-11-28T00:00:00"/>
    <s v="Same Day"/>
    <x v="723"/>
    <x v="723"/>
    <s v="Home Office"/>
    <s v="United States"/>
    <s v="San Francisco"/>
    <s v="California"/>
    <n v="94122"/>
    <s v="West"/>
    <x v="1119"/>
    <s v="Furniture"/>
    <s v="Bookcases"/>
    <x v="1107"/>
    <x v="1504"/>
    <n v="4"/>
    <n v="0.15"/>
    <n v="-4.8391999999999999"/>
  </r>
  <r>
    <n v="5496"/>
    <s v="CA-2015-113523"/>
    <x v="406"/>
    <d v="2015-09-08T00:00:00"/>
    <s v="Standard Class"/>
    <x v="464"/>
    <x v="464"/>
    <s v="Corporate"/>
    <s v="United States"/>
    <s v="Philadelphia"/>
    <s v="Pennsylvania"/>
    <n v="19140"/>
    <s v="East"/>
    <x v="1206"/>
    <s v="Office Supplies"/>
    <s v="Binders"/>
    <x v="1191"/>
    <x v="2976"/>
    <n v="4"/>
    <n v="0.7"/>
    <n v="-6.1247999999999996"/>
  </r>
  <r>
    <n v="5497"/>
    <s v="CA-2017-117821"/>
    <x v="492"/>
    <d v="2017-06-16T00:00:00"/>
    <s v="Standard Class"/>
    <x v="643"/>
    <x v="643"/>
    <s v="Consumer"/>
    <s v="United States"/>
    <s v="Marion"/>
    <s v="Ohio"/>
    <n v="43302"/>
    <s v="East"/>
    <x v="240"/>
    <s v="Technology"/>
    <s v="Accessories"/>
    <x v="241"/>
    <x v="3201"/>
    <n v="2"/>
    <n v="0.2"/>
    <n v="19.175999999999998"/>
  </r>
  <r>
    <n v="5498"/>
    <s v="CA-2017-164378"/>
    <x v="663"/>
    <d v="2017-07-18T00:00:00"/>
    <s v="Second Class"/>
    <x v="514"/>
    <x v="514"/>
    <s v="Consumer"/>
    <s v="United States"/>
    <s v="New York City"/>
    <s v="New York"/>
    <n v="10024"/>
    <s v="East"/>
    <x v="1241"/>
    <s v="Office Supplies"/>
    <s v="Art"/>
    <x v="1224"/>
    <x v="2578"/>
    <n v="2"/>
    <n v="0"/>
    <n v="1.9024000000000001"/>
  </r>
  <r>
    <n v="5499"/>
    <s v="CA-2017-164378"/>
    <x v="663"/>
    <d v="2017-07-18T00:00:00"/>
    <s v="Second Class"/>
    <x v="514"/>
    <x v="514"/>
    <s v="Consumer"/>
    <s v="United States"/>
    <s v="New York City"/>
    <s v="New York"/>
    <n v="10024"/>
    <s v="East"/>
    <x v="286"/>
    <s v="Office Supplies"/>
    <s v="Labels"/>
    <x v="286"/>
    <x v="1484"/>
    <n v="3"/>
    <n v="0"/>
    <n v="3.6017999999999999"/>
  </r>
  <r>
    <n v="5500"/>
    <s v="CA-2017-164378"/>
    <x v="663"/>
    <d v="2017-07-18T00:00:00"/>
    <s v="Second Class"/>
    <x v="514"/>
    <x v="514"/>
    <s v="Consumer"/>
    <s v="United States"/>
    <s v="New York City"/>
    <s v="New York"/>
    <n v="10024"/>
    <s v="East"/>
    <x v="341"/>
    <s v="Technology"/>
    <s v="Accessories"/>
    <x v="341"/>
    <x v="362"/>
    <n v="2"/>
    <n v="0"/>
    <n v="8.7989999999999995"/>
  </r>
  <r>
    <n v="5501"/>
    <s v="CA-2017-164378"/>
    <x v="663"/>
    <d v="2017-07-18T00:00:00"/>
    <s v="Second Class"/>
    <x v="514"/>
    <x v="514"/>
    <s v="Consumer"/>
    <s v="United States"/>
    <s v="New York City"/>
    <s v="New York"/>
    <n v="10024"/>
    <s v="East"/>
    <x v="1265"/>
    <s v="Furniture"/>
    <s v="Chairs"/>
    <x v="1249"/>
    <x v="3845"/>
    <n v="6"/>
    <n v="0.1"/>
    <n v="88.552800000000005"/>
  </r>
  <r>
    <n v="5502"/>
    <s v="CA-2017-164378"/>
    <x v="663"/>
    <d v="2017-07-18T00:00:00"/>
    <s v="Second Class"/>
    <x v="514"/>
    <x v="514"/>
    <s v="Consumer"/>
    <s v="United States"/>
    <s v="New York City"/>
    <s v="New York"/>
    <n v="10024"/>
    <s v="East"/>
    <x v="1056"/>
    <s v="Office Supplies"/>
    <s v="Paper"/>
    <x v="1045"/>
    <x v="2431"/>
    <n v="2"/>
    <n v="0"/>
    <n v="4.3903999999999996"/>
  </r>
  <r>
    <n v="5503"/>
    <s v="CA-2017-127782"/>
    <x v="808"/>
    <d v="2017-11-06T00:00:00"/>
    <s v="Standard Class"/>
    <x v="764"/>
    <x v="764"/>
    <s v="Corporate"/>
    <s v="United States"/>
    <s v="Philadelphia"/>
    <s v="Pennsylvania"/>
    <n v="19140"/>
    <s v="East"/>
    <x v="1379"/>
    <s v="Furniture"/>
    <s v="Furnishings"/>
    <x v="1364"/>
    <x v="3846"/>
    <n v="1"/>
    <n v="0.2"/>
    <n v="0.66239999999999999"/>
  </r>
  <r>
    <n v="5504"/>
    <s v="CA-2017-127782"/>
    <x v="808"/>
    <d v="2017-11-06T00:00:00"/>
    <s v="Standard Class"/>
    <x v="764"/>
    <x v="764"/>
    <s v="Corporate"/>
    <s v="United States"/>
    <s v="Philadelphia"/>
    <s v="Pennsylvania"/>
    <n v="19140"/>
    <s v="East"/>
    <x v="1612"/>
    <s v="Office Supplies"/>
    <s v="Appliances"/>
    <x v="1603"/>
    <x v="3847"/>
    <n v="3"/>
    <n v="0.2"/>
    <n v="1.2585"/>
  </r>
  <r>
    <n v="5505"/>
    <s v="CA-2017-127782"/>
    <x v="808"/>
    <d v="2017-11-06T00:00:00"/>
    <s v="Standard Class"/>
    <x v="764"/>
    <x v="764"/>
    <s v="Corporate"/>
    <s v="United States"/>
    <s v="Philadelphia"/>
    <s v="Pennsylvania"/>
    <n v="19140"/>
    <s v="East"/>
    <x v="436"/>
    <s v="Office Supplies"/>
    <s v="Envelopes"/>
    <x v="436"/>
    <x v="3096"/>
    <n v="3"/>
    <n v="0.2"/>
    <n v="2.8782000000000001"/>
  </r>
  <r>
    <n v="5506"/>
    <s v="CA-2017-127782"/>
    <x v="808"/>
    <d v="2017-11-06T00:00:00"/>
    <s v="Standard Class"/>
    <x v="764"/>
    <x v="764"/>
    <s v="Corporate"/>
    <s v="United States"/>
    <s v="Philadelphia"/>
    <s v="Pennsylvania"/>
    <n v="19140"/>
    <s v="East"/>
    <x v="1118"/>
    <s v="Technology"/>
    <s v="Phones"/>
    <x v="1106"/>
    <x v="3848"/>
    <n v="4"/>
    <n v="0.4"/>
    <n v="-186.16"/>
  </r>
  <r>
    <n v="5507"/>
    <s v="US-2016-162026"/>
    <x v="750"/>
    <d v="2016-10-08T00:00:00"/>
    <s v="Same Day"/>
    <x v="32"/>
    <x v="32"/>
    <s v="Consumer"/>
    <s v="United States"/>
    <s v="Los Angeles"/>
    <s v="California"/>
    <n v="90036"/>
    <s v="West"/>
    <x v="1090"/>
    <s v="Office Supplies"/>
    <s v="Paper"/>
    <x v="1080"/>
    <x v="1156"/>
    <n v="2"/>
    <n v="0"/>
    <n v="27.882000000000001"/>
  </r>
  <r>
    <n v="5508"/>
    <s v="CA-2016-150000"/>
    <x v="143"/>
    <d v="2016-04-14T00:00:00"/>
    <s v="Standard Class"/>
    <x v="310"/>
    <x v="310"/>
    <s v="Consumer"/>
    <s v="United States"/>
    <s v="Smyrna"/>
    <s v="Georgia"/>
    <n v="30080"/>
    <s v="South"/>
    <x v="1343"/>
    <s v="Office Supplies"/>
    <s v="Envelopes"/>
    <x v="1328"/>
    <x v="1411"/>
    <n v="4"/>
    <n v="0"/>
    <n v="8.6015999999999995"/>
  </r>
  <r>
    <n v="5509"/>
    <s v="CA-2015-168529"/>
    <x v="1049"/>
    <d v="2015-10-12T00:00:00"/>
    <s v="Standard Class"/>
    <x v="93"/>
    <x v="93"/>
    <s v="Consumer"/>
    <s v="United States"/>
    <s v="San Francisco"/>
    <s v="California"/>
    <n v="94122"/>
    <s v="West"/>
    <x v="287"/>
    <s v="Furniture"/>
    <s v="Furnishings"/>
    <x v="287"/>
    <x v="1213"/>
    <n v="5"/>
    <n v="0"/>
    <n v="62.737000000000002"/>
  </r>
  <r>
    <n v="5510"/>
    <s v="US-2017-152569"/>
    <x v="356"/>
    <d v="2017-05-20T00:00:00"/>
    <s v="Standard Class"/>
    <x v="557"/>
    <x v="557"/>
    <s v="Consumer"/>
    <s v="United States"/>
    <s v="Chicago"/>
    <s v="Illinois"/>
    <n v="60653"/>
    <s v="Central"/>
    <x v="129"/>
    <s v="Office Supplies"/>
    <s v="Paper"/>
    <x v="130"/>
    <x v="3849"/>
    <n v="2"/>
    <n v="0.2"/>
    <n v="19.137599999999999"/>
  </r>
  <r>
    <n v="5511"/>
    <s v="US-2017-152569"/>
    <x v="356"/>
    <d v="2017-05-20T00:00:00"/>
    <s v="Standard Class"/>
    <x v="557"/>
    <x v="557"/>
    <s v="Consumer"/>
    <s v="United States"/>
    <s v="Chicago"/>
    <s v="Illinois"/>
    <n v="60653"/>
    <s v="Central"/>
    <x v="1091"/>
    <s v="Technology"/>
    <s v="Phones"/>
    <x v="1081"/>
    <x v="1731"/>
    <n v="2"/>
    <n v="0.2"/>
    <n v="3.4750000000000001"/>
  </r>
  <r>
    <n v="5512"/>
    <s v="US-2014-137680"/>
    <x v="1050"/>
    <d v="2014-03-02T00:00:00"/>
    <s v="Standard Class"/>
    <x v="371"/>
    <x v="371"/>
    <s v="Consumer"/>
    <s v="United States"/>
    <s v="Medford"/>
    <s v="Oregon"/>
    <n v="97504"/>
    <s v="West"/>
    <x v="1536"/>
    <s v="Office Supplies"/>
    <s v="Paper"/>
    <x v="1524"/>
    <x v="2668"/>
    <n v="4"/>
    <n v="0.2"/>
    <n v="11.102399999999999"/>
  </r>
  <r>
    <n v="5513"/>
    <s v="US-2014-137680"/>
    <x v="1050"/>
    <d v="2014-03-02T00:00:00"/>
    <s v="Standard Class"/>
    <x v="371"/>
    <x v="371"/>
    <s v="Consumer"/>
    <s v="United States"/>
    <s v="Medford"/>
    <s v="Oregon"/>
    <n v="97504"/>
    <s v="West"/>
    <x v="1587"/>
    <s v="Office Supplies"/>
    <s v="Paper"/>
    <x v="1578"/>
    <x v="3850"/>
    <n v="3"/>
    <n v="0.2"/>
    <n v="7.6868999999999996"/>
  </r>
  <r>
    <n v="5514"/>
    <s v="CA-2015-103177"/>
    <x v="1051"/>
    <d v="2015-06-01T00:00:00"/>
    <s v="First Class"/>
    <x v="633"/>
    <x v="633"/>
    <s v="Consumer"/>
    <s v="United States"/>
    <s v="New York City"/>
    <s v="New York"/>
    <n v="10009"/>
    <s v="East"/>
    <x v="647"/>
    <s v="Technology"/>
    <s v="Phones"/>
    <x v="1735"/>
    <x v="758"/>
    <n v="3"/>
    <n v="0"/>
    <n v="2.3997000000000002"/>
  </r>
  <r>
    <n v="5515"/>
    <s v="CA-2015-103177"/>
    <x v="1051"/>
    <d v="2015-06-01T00:00:00"/>
    <s v="First Class"/>
    <x v="633"/>
    <x v="633"/>
    <s v="Consumer"/>
    <s v="United States"/>
    <s v="New York City"/>
    <s v="New York"/>
    <n v="10009"/>
    <s v="East"/>
    <x v="1317"/>
    <s v="Office Supplies"/>
    <s v="Appliances"/>
    <x v="1303"/>
    <x v="1953"/>
    <n v="2"/>
    <n v="0"/>
    <n v="44.889600000000002"/>
  </r>
  <r>
    <n v="5516"/>
    <s v="CA-2015-103177"/>
    <x v="1051"/>
    <d v="2015-06-01T00:00:00"/>
    <s v="First Class"/>
    <x v="633"/>
    <x v="633"/>
    <s v="Consumer"/>
    <s v="United States"/>
    <s v="New York City"/>
    <s v="New York"/>
    <n v="10009"/>
    <s v="East"/>
    <x v="1300"/>
    <s v="Technology"/>
    <s v="Phones"/>
    <x v="1285"/>
    <x v="3565"/>
    <n v="3"/>
    <n v="0"/>
    <n v="3.8654999999999999"/>
  </r>
  <r>
    <n v="5517"/>
    <s v="US-2016-138408"/>
    <x v="741"/>
    <d v="2016-11-21T00:00:00"/>
    <s v="Second Class"/>
    <x v="346"/>
    <x v="346"/>
    <s v="Corporate"/>
    <s v="United States"/>
    <s v="Huntsville"/>
    <s v="Alabama"/>
    <n v="35810"/>
    <s v="South"/>
    <x v="1738"/>
    <s v="Technology"/>
    <s v="Accessories"/>
    <x v="1727"/>
    <x v="3851"/>
    <n v="4"/>
    <n v="0"/>
    <n v="527.98400000000004"/>
  </r>
  <r>
    <n v="5518"/>
    <s v="CA-2017-117667"/>
    <x v="769"/>
    <d v="2017-12-09T00:00:00"/>
    <s v="Standard Class"/>
    <x v="99"/>
    <x v="99"/>
    <s v="Corporate"/>
    <s v="United States"/>
    <s v="Philadelphia"/>
    <s v="Pennsylvania"/>
    <n v="19134"/>
    <s v="East"/>
    <x v="877"/>
    <s v="Furniture"/>
    <s v="Chairs"/>
    <x v="871"/>
    <x v="3612"/>
    <n v="10"/>
    <n v="0.3"/>
    <n v="-10.284000000000001"/>
  </r>
  <r>
    <n v="5519"/>
    <s v="CA-2017-117667"/>
    <x v="769"/>
    <d v="2017-12-09T00:00:00"/>
    <s v="Standard Class"/>
    <x v="99"/>
    <x v="99"/>
    <s v="Corporate"/>
    <s v="United States"/>
    <s v="Philadelphia"/>
    <s v="Pennsylvania"/>
    <n v="19134"/>
    <s v="East"/>
    <x v="1182"/>
    <s v="Furniture"/>
    <s v="Furnishings"/>
    <x v="1168"/>
    <x v="3852"/>
    <n v="2"/>
    <n v="0.2"/>
    <n v="6.8460000000000001"/>
  </r>
  <r>
    <n v="5520"/>
    <s v="CA-2017-117667"/>
    <x v="769"/>
    <d v="2017-12-09T00:00:00"/>
    <s v="Standard Class"/>
    <x v="99"/>
    <x v="99"/>
    <s v="Corporate"/>
    <s v="United States"/>
    <s v="Philadelphia"/>
    <s v="Pennsylvania"/>
    <n v="19134"/>
    <s v="East"/>
    <x v="796"/>
    <s v="Office Supplies"/>
    <s v="Art"/>
    <x v="794"/>
    <x v="2513"/>
    <n v="3"/>
    <n v="0.2"/>
    <n v="3.1806000000000001"/>
  </r>
  <r>
    <n v="5521"/>
    <s v="CA-2017-117667"/>
    <x v="769"/>
    <d v="2017-12-09T00:00:00"/>
    <s v="Standard Class"/>
    <x v="99"/>
    <x v="99"/>
    <s v="Corporate"/>
    <s v="United States"/>
    <s v="Philadelphia"/>
    <s v="Pennsylvania"/>
    <n v="19134"/>
    <s v="East"/>
    <x v="1679"/>
    <s v="Office Supplies"/>
    <s v="Paper"/>
    <x v="1667"/>
    <x v="100"/>
    <n v="5"/>
    <n v="0.2"/>
    <n v="8.6709999999999994"/>
  </r>
  <r>
    <n v="5522"/>
    <s v="CA-2017-117667"/>
    <x v="769"/>
    <d v="2017-12-09T00:00:00"/>
    <s v="Standard Class"/>
    <x v="99"/>
    <x v="99"/>
    <s v="Corporate"/>
    <s v="United States"/>
    <s v="Philadelphia"/>
    <s v="Pennsylvania"/>
    <n v="19134"/>
    <s v="East"/>
    <x v="914"/>
    <s v="Technology"/>
    <s v="Accessories"/>
    <x v="906"/>
    <x v="1294"/>
    <n v="4"/>
    <n v="0.2"/>
    <n v="-28.796399999999998"/>
  </r>
  <r>
    <n v="5523"/>
    <s v="CA-2016-110982"/>
    <x v="410"/>
    <d v="2016-06-07T00:00:00"/>
    <s v="First Class"/>
    <x v="237"/>
    <x v="237"/>
    <s v="Consumer"/>
    <s v="United States"/>
    <s v="Santa Clara"/>
    <s v="California"/>
    <n v="95051"/>
    <s v="West"/>
    <x v="1366"/>
    <s v="Office Supplies"/>
    <s v="Binders"/>
    <x v="307"/>
    <x v="3853"/>
    <n v="6"/>
    <n v="0.2"/>
    <n v="7.0044000000000004"/>
  </r>
  <r>
    <n v="5524"/>
    <s v="CA-2016-110982"/>
    <x v="410"/>
    <d v="2016-06-07T00:00:00"/>
    <s v="First Class"/>
    <x v="237"/>
    <x v="237"/>
    <s v="Consumer"/>
    <s v="United States"/>
    <s v="Santa Clara"/>
    <s v="California"/>
    <n v="95051"/>
    <s v="West"/>
    <x v="937"/>
    <s v="Office Supplies"/>
    <s v="Appliances"/>
    <x v="930"/>
    <x v="2218"/>
    <n v="4"/>
    <n v="0"/>
    <n v="15.7248"/>
  </r>
  <r>
    <n v="5525"/>
    <s v="CA-2016-147123"/>
    <x v="107"/>
    <d v="2016-12-12T00:00:00"/>
    <s v="First Class"/>
    <x v="319"/>
    <x v="319"/>
    <s v="Home Office"/>
    <s v="United States"/>
    <s v="Long Beach"/>
    <s v="California"/>
    <n v="90805"/>
    <s v="West"/>
    <x v="1070"/>
    <s v="Office Supplies"/>
    <s v="Paper"/>
    <x v="1059"/>
    <x v="3854"/>
    <n v="12"/>
    <n v="0"/>
    <n v="36.928800000000003"/>
  </r>
  <r>
    <n v="5526"/>
    <s v="CA-2017-154501"/>
    <x v="504"/>
    <d v="2017-05-05T00:00:00"/>
    <s v="Standard Class"/>
    <x v="105"/>
    <x v="105"/>
    <s v="Corporate"/>
    <s v="United States"/>
    <s v="Los Angeles"/>
    <s v="California"/>
    <n v="90008"/>
    <s v="West"/>
    <x v="282"/>
    <s v="Office Supplies"/>
    <s v="Art"/>
    <x v="282"/>
    <x v="3855"/>
    <n v="2"/>
    <n v="0"/>
    <n v="4.0098000000000003"/>
  </r>
  <r>
    <n v="5527"/>
    <s v="CA-2017-166933"/>
    <x v="558"/>
    <d v="2017-04-28T00:00:00"/>
    <s v="Standard Class"/>
    <x v="450"/>
    <x v="450"/>
    <s v="Home Office"/>
    <s v="United States"/>
    <s v="Santa Barbara"/>
    <s v="California"/>
    <n v="93101"/>
    <s v="West"/>
    <x v="1088"/>
    <s v="Office Supplies"/>
    <s v="Fasteners"/>
    <x v="1078"/>
    <x v="2663"/>
    <n v="1"/>
    <n v="0"/>
    <n v="0.65159999999999996"/>
  </r>
  <r>
    <n v="5528"/>
    <s v="CA-2015-142055"/>
    <x v="412"/>
    <d v="2015-05-10T00:00:00"/>
    <s v="First Class"/>
    <x v="437"/>
    <x v="437"/>
    <s v="Home Office"/>
    <s v="United States"/>
    <s v="New York City"/>
    <s v="New York"/>
    <n v="10009"/>
    <s v="East"/>
    <x v="423"/>
    <s v="Office Supplies"/>
    <s v="Paper"/>
    <x v="423"/>
    <x v="2428"/>
    <n v="2"/>
    <n v="0"/>
    <n v="18.211200000000002"/>
  </r>
  <r>
    <n v="5529"/>
    <s v="CA-2015-137106"/>
    <x v="1052"/>
    <d v="2015-04-04T00:00:00"/>
    <s v="Standard Class"/>
    <x v="609"/>
    <x v="609"/>
    <s v="Corporate"/>
    <s v="United States"/>
    <s v="Jacksonville"/>
    <s v="Florida"/>
    <n v="32216"/>
    <s v="South"/>
    <x v="222"/>
    <s v="Technology"/>
    <s v="Phones"/>
    <x v="223"/>
    <x v="1095"/>
    <n v="5"/>
    <n v="0.2"/>
    <n v="27.986000000000001"/>
  </r>
  <r>
    <n v="5530"/>
    <s v="CA-2017-136609"/>
    <x v="634"/>
    <d v="2017-08-11T00:00:00"/>
    <s v="Standard Class"/>
    <x v="422"/>
    <x v="422"/>
    <s v="Corporate"/>
    <s v="United States"/>
    <s v="Cedar Hill"/>
    <s v="Texas"/>
    <n v="75104"/>
    <s v="Central"/>
    <x v="1696"/>
    <s v="Office Supplies"/>
    <s v="Paper"/>
    <x v="1684"/>
    <x v="905"/>
    <n v="3"/>
    <n v="0.2"/>
    <n v="40.3536"/>
  </r>
  <r>
    <n v="5531"/>
    <s v="CA-2017-160885"/>
    <x v="574"/>
    <d v="2017-12-06T00:00:00"/>
    <s v="Standard Class"/>
    <x v="765"/>
    <x v="765"/>
    <s v="Consumer"/>
    <s v="United States"/>
    <s v="Omaha"/>
    <s v="Nebraska"/>
    <n v="68104"/>
    <s v="Central"/>
    <x v="647"/>
    <s v="Technology"/>
    <s v="Phones"/>
    <x v="647"/>
    <x v="3856"/>
    <n v="4"/>
    <n v="0"/>
    <n v="743.98800000000006"/>
  </r>
  <r>
    <n v="5532"/>
    <s v="US-2016-167472"/>
    <x v="112"/>
    <d v="2016-06-07T00:00:00"/>
    <s v="First Class"/>
    <x v="242"/>
    <x v="242"/>
    <s v="Consumer"/>
    <s v="United States"/>
    <s v="Little Rock"/>
    <s v="Arkansas"/>
    <n v="72209"/>
    <s v="South"/>
    <x v="1016"/>
    <s v="Technology"/>
    <s v="Accessories"/>
    <x v="1007"/>
    <x v="3857"/>
    <n v="6"/>
    <n v="0"/>
    <n v="75.574799999999996"/>
  </r>
  <r>
    <n v="5533"/>
    <s v="US-2016-167472"/>
    <x v="112"/>
    <d v="2016-06-07T00:00:00"/>
    <s v="First Class"/>
    <x v="242"/>
    <x v="242"/>
    <s v="Consumer"/>
    <s v="United States"/>
    <s v="Little Rock"/>
    <s v="Arkansas"/>
    <n v="72209"/>
    <s v="South"/>
    <x v="1044"/>
    <s v="Technology"/>
    <s v="Accessories"/>
    <x v="1033"/>
    <x v="3858"/>
    <n v="3"/>
    <n v="0"/>
    <n v="5.1014999999999997"/>
  </r>
  <r>
    <n v="5534"/>
    <s v="US-2016-167472"/>
    <x v="112"/>
    <d v="2016-06-07T00:00:00"/>
    <s v="First Class"/>
    <x v="242"/>
    <x v="242"/>
    <s v="Consumer"/>
    <s v="United States"/>
    <s v="Little Rock"/>
    <s v="Arkansas"/>
    <n v="72209"/>
    <s v="South"/>
    <x v="619"/>
    <s v="Technology"/>
    <s v="Accessories"/>
    <x v="619"/>
    <x v="2242"/>
    <n v="3"/>
    <n v="0"/>
    <n v="129.34800000000001"/>
  </r>
  <r>
    <n v="5535"/>
    <s v="US-2016-167472"/>
    <x v="112"/>
    <d v="2016-06-07T00:00:00"/>
    <s v="First Class"/>
    <x v="242"/>
    <x v="242"/>
    <s v="Consumer"/>
    <s v="United States"/>
    <s v="Little Rock"/>
    <s v="Arkansas"/>
    <n v="72209"/>
    <s v="South"/>
    <x v="368"/>
    <s v="Office Supplies"/>
    <s v="Paper"/>
    <x v="369"/>
    <x v="725"/>
    <n v="3"/>
    <n v="0"/>
    <n v="28.171800000000001"/>
  </r>
  <r>
    <n v="5536"/>
    <s v="US-2016-167472"/>
    <x v="112"/>
    <d v="2016-06-07T00:00:00"/>
    <s v="First Class"/>
    <x v="242"/>
    <x v="242"/>
    <s v="Consumer"/>
    <s v="United States"/>
    <s v="Little Rock"/>
    <s v="Arkansas"/>
    <n v="72209"/>
    <s v="South"/>
    <x v="94"/>
    <s v="Office Supplies"/>
    <s v="Binders"/>
    <x v="94"/>
    <x v="2161"/>
    <n v="3"/>
    <n v="0"/>
    <n v="30.787199999999999"/>
  </r>
  <r>
    <n v="5537"/>
    <s v="US-2016-167472"/>
    <x v="112"/>
    <d v="2016-06-07T00:00:00"/>
    <s v="First Class"/>
    <x v="242"/>
    <x v="242"/>
    <s v="Consumer"/>
    <s v="United States"/>
    <s v="Little Rock"/>
    <s v="Arkansas"/>
    <n v="72209"/>
    <s v="South"/>
    <x v="1065"/>
    <s v="Office Supplies"/>
    <s v="Binders"/>
    <x v="1054"/>
    <x v="1345"/>
    <n v="3"/>
    <n v="0"/>
    <n v="5.6016000000000004"/>
  </r>
  <r>
    <n v="5538"/>
    <s v="US-2016-167472"/>
    <x v="112"/>
    <d v="2016-06-07T00:00:00"/>
    <s v="First Class"/>
    <x v="242"/>
    <x v="242"/>
    <s v="Consumer"/>
    <s v="United States"/>
    <s v="Little Rock"/>
    <s v="Arkansas"/>
    <n v="72209"/>
    <s v="South"/>
    <x v="1483"/>
    <s v="Office Supplies"/>
    <s v="Paper"/>
    <x v="1470"/>
    <x v="91"/>
    <n v="2"/>
    <n v="0"/>
    <n v="6.2207999999999997"/>
  </r>
  <r>
    <n v="5539"/>
    <s v="CA-2015-120551"/>
    <x v="657"/>
    <d v="2015-04-20T00:00:00"/>
    <s v="Standard Class"/>
    <x v="196"/>
    <x v="196"/>
    <s v="Consumer"/>
    <s v="United States"/>
    <s v="Norfolk"/>
    <s v="Nebraska"/>
    <n v="68701"/>
    <s v="Central"/>
    <x v="699"/>
    <s v="Office Supplies"/>
    <s v="Binders"/>
    <x v="699"/>
    <x v="1139"/>
    <n v="3"/>
    <n v="0"/>
    <n v="8.0177999999999994"/>
  </r>
  <r>
    <n v="5540"/>
    <s v="US-2017-150595"/>
    <x v="1053"/>
    <d v="2017-05-26T00:00:00"/>
    <s v="Standard Class"/>
    <x v="97"/>
    <x v="97"/>
    <s v="Consumer"/>
    <s v="United States"/>
    <s v="Chicago"/>
    <s v="Illinois"/>
    <n v="60653"/>
    <s v="Central"/>
    <x v="70"/>
    <s v="Furniture"/>
    <s v="Chairs"/>
    <x v="70"/>
    <x v="2086"/>
    <n v="2"/>
    <n v="0.3"/>
    <n v="-54.595799999999997"/>
  </r>
  <r>
    <n v="5541"/>
    <s v="US-2017-150595"/>
    <x v="1053"/>
    <d v="2017-05-26T00:00:00"/>
    <s v="Standard Class"/>
    <x v="97"/>
    <x v="97"/>
    <s v="Consumer"/>
    <s v="United States"/>
    <s v="Chicago"/>
    <s v="Illinois"/>
    <n v="60653"/>
    <s v="Central"/>
    <x v="122"/>
    <s v="Office Supplies"/>
    <s v="Binders"/>
    <x v="122"/>
    <x v="3859"/>
    <n v="2"/>
    <n v="0.8"/>
    <n v="-2.6267999999999998"/>
  </r>
  <r>
    <n v="5542"/>
    <s v="US-2017-150595"/>
    <x v="1053"/>
    <d v="2017-05-26T00:00:00"/>
    <s v="Standard Class"/>
    <x v="97"/>
    <x v="97"/>
    <s v="Consumer"/>
    <s v="United States"/>
    <s v="Chicago"/>
    <s v="Illinois"/>
    <n v="60653"/>
    <s v="Central"/>
    <x v="660"/>
    <s v="Office Supplies"/>
    <s v="Supplies"/>
    <x v="660"/>
    <x v="3860"/>
    <n v="3"/>
    <n v="0.2"/>
    <n v="2.5137"/>
  </r>
  <r>
    <n v="5543"/>
    <s v="CA-2016-134936"/>
    <x v="1054"/>
    <d v="2016-12-25T00:00:00"/>
    <s v="Standard Class"/>
    <x v="20"/>
    <x v="20"/>
    <s v="Corporate"/>
    <s v="United States"/>
    <s v="Tucson"/>
    <s v="Arizona"/>
    <n v="85705"/>
    <s v="West"/>
    <x v="1746"/>
    <s v="Furniture"/>
    <s v="Tables"/>
    <x v="1736"/>
    <x v="3861"/>
    <n v="6"/>
    <n v="0.5"/>
    <n v="-218.8656"/>
  </r>
  <r>
    <n v="5544"/>
    <s v="CA-2016-134936"/>
    <x v="1054"/>
    <d v="2016-12-25T00:00:00"/>
    <s v="Standard Class"/>
    <x v="20"/>
    <x v="20"/>
    <s v="Corporate"/>
    <s v="United States"/>
    <s v="Tucson"/>
    <s v="Arizona"/>
    <n v="85705"/>
    <s v="West"/>
    <x v="1458"/>
    <s v="Office Supplies"/>
    <s v="Binders"/>
    <x v="1444"/>
    <x v="822"/>
    <n v="6"/>
    <n v="0.7"/>
    <n v="-7.6559999999999997"/>
  </r>
  <r>
    <n v="5545"/>
    <s v="CA-2016-134936"/>
    <x v="1054"/>
    <d v="2016-12-25T00:00:00"/>
    <s v="Standard Class"/>
    <x v="20"/>
    <x v="20"/>
    <s v="Corporate"/>
    <s v="United States"/>
    <s v="Tucson"/>
    <s v="Arizona"/>
    <n v="85705"/>
    <s v="West"/>
    <x v="530"/>
    <s v="Office Supplies"/>
    <s v="Binders"/>
    <x v="530"/>
    <x v="3862"/>
    <n v="2"/>
    <n v="0.7"/>
    <n v="-4.1711999999999998"/>
  </r>
  <r>
    <n v="5546"/>
    <s v="CA-2017-102967"/>
    <x v="585"/>
    <d v="2017-09-26T00:00:00"/>
    <s v="Standard Class"/>
    <x v="450"/>
    <x v="450"/>
    <s v="Home Office"/>
    <s v="United States"/>
    <s v="Concord"/>
    <s v="New Hampshire"/>
    <n v="3301"/>
    <s v="East"/>
    <x v="146"/>
    <s v="Office Supplies"/>
    <s v="Storage"/>
    <x v="147"/>
    <x v="3863"/>
    <n v="5"/>
    <n v="0"/>
    <n v="17.524000000000001"/>
  </r>
  <r>
    <n v="5547"/>
    <s v="CA-2017-151008"/>
    <x v="210"/>
    <d v="2017-09-08T00:00:00"/>
    <s v="First Class"/>
    <x v="594"/>
    <x v="594"/>
    <s v="Consumer"/>
    <s v="United States"/>
    <s v="Draper"/>
    <s v="Utah"/>
    <n v="84020"/>
    <s v="West"/>
    <x v="1598"/>
    <s v="Furniture"/>
    <s v="Furnishings"/>
    <x v="1590"/>
    <x v="2783"/>
    <n v="2"/>
    <n v="0"/>
    <n v="10.5672"/>
  </r>
  <r>
    <n v="5548"/>
    <s v="CA-2017-151008"/>
    <x v="210"/>
    <d v="2017-09-08T00:00:00"/>
    <s v="First Class"/>
    <x v="594"/>
    <x v="594"/>
    <s v="Consumer"/>
    <s v="United States"/>
    <s v="Draper"/>
    <s v="Utah"/>
    <n v="84020"/>
    <s v="West"/>
    <x v="1255"/>
    <s v="Technology"/>
    <s v="Phones"/>
    <x v="1239"/>
    <x v="3864"/>
    <n v="4"/>
    <n v="0.2"/>
    <n v="47.46"/>
  </r>
  <r>
    <n v="5549"/>
    <s v="CA-2014-159800"/>
    <x v="683"/>
    <d v="2014-12-01T00:00:00"/>
    <s v="First Class"/>
    <x v="495"/>
    <x v="495"/>
    <s v="Consumer"/>
    <s v="United States"/>
    <s v="San Francisco"/>
    <s v="California"/>
    <n v="94109"/>
    <s v="West"/>
    <x v="937"/>
    <s v="Office Supplies"/>
    <s v="Appliances"/>
    <x v="930"/>
    <x v="2834"/>
    <n v="3"/>
    <n v="0"/>
    <n v="11.7936"/>
  </r>
  <r>
    <n v="5550"/>
    <s v="CA-2014-159800"/>
    <x v="683"/>
    <d v="2014-12-01T00:00:00"/>
    <s v="First Class"/>
    <x v="495"/>
    <x v="495"/>
    <s v="Consumer"/>
    <s v="United States"/>
    <s v="San Francisco"/>
    <s v="California"/>
    <n v="94109"/>
    <s v="West"/>
    <x v="808"/>
    <s v="Technology"/>
    <s v="Accessories"/>
    <x v="806"/>
    <x v="3865"/>
    <n v="7"/>
    <n v="0"/>
    <n v="34.982500000000002"/>
  </r>
  <r>
    <n v="5551"/>
    <s v="US-2014-159618"/>
    <x v="607"/>
    <d v="2014-11-16T00:00:00"/>
    <s v="Standard Class"/>
    <x v="715"/>
    <x v="715"/>
    <s v="Corporate"/>
    <s v="United States"/>
    <s v="Houston"/>
    <s v="Texas"/>
    <n v="77036"/>
    <s v="Central"/>
    <x v="1412"/>
    <s v="Office Supplies"/>
    <s v="Art"/>
    <x v="1399"/>
    <x v="2743"/>
    <n v="1"/>
    <n v="0.2"/>
    <n v="0.33400000000000002"/>
  </r>
  <r>
    <n v="5552"/>
    <s v="US-2014-159618"/>
    <x v="607"/>
    <d v="2014-11-16T00:00:00"/>
    <s v="Standard Class"/>
    <x v="715"/>
    <x v="715"/>
    <s v="Corporate"/>
    <s v="United States"/>
    <s v="Houston"/>
    <s v="Texas"/>
    <n v="77036"/>
    <s v="Central"/>
    <x v="1567"/>
    <s v="Office Supplies"/>
    <s v="Supplies"/>
    <x v="1558"/>
    <x v="3866"/>
    <n v="6"/>
    <n v="0.2"/>
    <n v="-3.1230000000000002"/>
  </r>
  <r>
    <n v="5553"/>
    <s v="US-2014-159618"/>
    <x v="607"/>
    <d v="2014-11-16T00:00:00"/>
    <s v="Standard Class"/>
    <x v="715"/>
    <x v="715"/>
    <s v="Corporate"/>
    <s v="United States"/>
    <s v="Houston"/>
    <s v="Texas"/>
    <n v="77036"/>
    <s v="Central"/>
    <x v="217"/>
    <s v="Technology"/>
    <s v="Accessories"/>
    <x v="463"/>
    <x v="2179"/>
    <n v="3"/>
    <n v="0.2"/>
    <n v="20.8719"/>
  </r>
  <r>
    <n v="5554"/>
    <s v="US-2014-159618"/>
    <x v="607"/>
    <d v="2014-11-16T00:00:00"/>
    <s v="Standard Class"/>
    <x v="715"/>
    <x v="715"/>
    <s v="Corporate"/>
    <s v="United States"/>
    <s v="Houston"/>
    <s v="Texas"/>
    <n v="77036"/>
    <s v="Central"/>
    <x v="260"/>
    <s v="Office Supplies"/>
    <s v="Paper"/>
    <x v="260"/>
    <x v="1566"/>
    <n v="7"/>
    <n v="0.2"/>
    <n v="12.700799999999999"/>
  </r>
  <r>
    <n v="5555"/>
    <s v="US-2014-159618"/>
    <x v="607"/>
    <d v="2014-11-16T00:00:00"/>
    <s v="Standard Class"/>
    <x v="715"/>
    <x v="715"/>
    <s v="Corporate"/>
    <s v="United States"/>
    <s v="Houston"/>
    <s v="Texas"/>
    <n v="77036"/>
    <s v="Central"/>
    <x v="899"/>
    <s v="Furniture"/>
    <s v="Bookcases"/>
    <x v="892"/>
    <x v="3867"/>
    <n v="1"/>
    <n v="0.32"/>
    <n v="-12.998699999999999"/>
  </r>
  <r>
    <n v="5556"/>
    <s v="CA-2017-116113"/>
    <x v="280"/>
    <d v="2017-10-06T00:00:00"/>
    <s v="Second Class"/>
    <x v="478"/>
    <x v="478"/>
    <s v="Corporate"/>
    <s v="United States"/>
    <s v="Montgomery"/>
    <s v="Alabama"/>
    <n v="36116"/>
    <s v="South"/>
    <x v="1524"/>
    <s v="Furniture"/>
    <s v="Furnishings"/>
    <x v="1511"/>
    <x v="1007"/>
    <n v="2"/>
    <n v="0"/>
    <n v="3.4544000000000001"/>
  </r>
  <r>
    <n v="5557"/>
    <s v="CA-2015-125066"/>
    <x v="639"/>
    <d v="2015-12-18T00:00:00"/>
    <s v="Standard Class"/>
    <x v="470"/>
    <x v="470"/>
    <s v="Corporate"/>
    <s v="United States"/>
    <s v="Jackson"/>
    <s v="Mississippi"/>
    <n v="39212"/>
    <s v="South"/>
    <x v="1392"/>
    <s v="Furniture"/>
    <s v="Furnishings"/>
    <x v="1378"/>
    <x v="51"/>
    <n v="2"/>
    <n v="0"/>
    <n v="1.9712000000000001"/>
  </r>
  <r>
    <n v="5558"/>
    <s v="CA-2015-125066"/>
    <x v="639"/>
    <d v="2015-12-18T00:00:00"/>
    <s v="Standard Class"/>
    <x v="470"/>
    <x v="470"/>
    <s v="Corporate"/>
    <s v="United States"/>
    <s v="Jackson"/>
    <s v="Mississippi"/>
    <n v="39212"/>
    <s v="South"/>
    <x v="1473"/>
    <s v="Office Supplies"/>
    <s v="Art"/>
    <x v="1460"/>
    <x v="2420"/>
    <n v="2"/>
    <n v="0"/>
    <n v="15.763999999999999"/>
  </r>
  <r>
    <n v="5559"/>
    <s v="US-2015-114741"/>
    <x v="401"/>
    <d v="2015-12-10T00:00:00"/>
    <s v="Standard Class"/>
    <x v="582"/>
    <x v="582"/>
    <s v="Consumer"/>
    <s v="United States"/>
    <s v="North Las Vegas"/>
    <s v="Nevada"/>
    <n v="89031"/>
    <s v="West"/>
    <x v="1747"/>
    <s v="Office Supplies"/>
    <s v="Paper"/>
    <x v="1737"/>
    <x v="90"/>
    <n v="1"/>
    <n v="0"/>
    <n v="3.1103999999999998"/>
  </r>
  <r>
    <n v="5560"/>
    <s v="US-2015-114741"/>
    <x v="401"/>
    <d v="2015-12-10T00:00:00"/>
    <s v="Standard Class"/>
    <x v="582"/>
    <x v="582"/>
    <s v="Consumer"/>
    <s v="United States"/>
    <s v="North Las Vegas"/>
    <s v="Nevada"/>
    <n v="89031"/>
    <s v="West"/>
    <x v="1244"/>
    <s v="Office Supplies"/>
    <s v="Storage"/>
    <x v="1227"/>
    <x v="2184"/>
    <n v="5"/>
    <n v="0"/>
    <n v="238.65299999999999"/>
  </r>
  <r>
    <n v="5561"/>
    <s v="US-2015-114741"/>
    <x v="401"/>
    <d v="2015-12-10T00:00:00"/>
    <s v="Standard Class"/>
    <x v="582"/>
    <x v="582"/>
    <s v="Consumer"/>
    <s v="United States"/>
    <s v="North Las Vegas"/>
    <s v="Nevada"/>
    <n v="89031"/>
    <s v="West"/>
    <x v="690"/>
    <s v="Office Supplies"/>
    <s v="Labels"/>
    <x v="690"/>
    <x v="1801"/>
    <n v="3"/>
    <n v="0"/>
    <n v="6.8723999999999998"/>
  </r>
  <r>
    <n v="5562"/>
    <s v="CA-2017-133263"/>
    <x v="185"/>
    <d v="2017-04-02T00:00:00"/>
    <s v="Second Class"/>
    <x v="531"/>
    <x v="531"/>
    <s v="Corporate"/>
    <s v="United States"/>
    <s v="Atlanta"/>
    <s v="Georgia"/>
    <n v="30318"/>
    <s v="South"/>
    <x v="303"/>
    <s v="Office Supplies"/>
    <s v="Binders"/>
    <x v="303"/>
    <x v="3868"/>
    <n v="1"/>
    <n v="0"/>
    <n v="17.27"/>
  </r>
  <r>
    <n v="5563"/>
    <s v="CA-2017-133263"/>
    <x v="185"/>
    <d v="2017-04-02T00:00:00"/>
    <s v="Second Class"/>
    <x v="531"/>
    <x v="531"/>
    <s v="Corporate"/>
    <s v="United States"/>
    <s v="Atlanta"/>
    <s v="Georgia"/>
    <n v="30318"/>
    <s v="South"/>
    <x v="306"/>
    <s v="Technology"/>
    <s v="Copiers"/>
    <x v="306"/>
    <x v="487"/>
    <n v="5"/>
    <n v="0"/>
    <n v="1439.9760000000001"/>
  </r>
  <r>
    <n v="5564"/>
    <s v="CA-2017-133263"/>
    <x v="185"/>
    <d v="2017-04-02T00:00:00"/>
    <s v="Second Class"/>
    <x v="531"/>
    <x v="531"/>
    <s v="Corporate"/>
    <s v="United States"/>
    <s v="Atlanta"/>
    <s v="Georgia"/>
    <n v="30318"/>
    <s v="South"/>
    <x v="27"/>
    <s v="Office Supplies"/>
    <s v="Binders"/>
    <x v="27"/>
    <x v="3869"/>
    <n v="4"/>
    <n v="0"/>
    <n v="30.7776"/>
  </r>
  <r>
    <n v="5565"/>
    <s v="CA-2017-157966"/>
    <x v="677"/>
    <d v="2017-03-13T00:00:00"/>
    <s v="Same Day"/>
    <x v="711"/>
    <x v="711"/>
    <s v="Home Office"/>
    <s v="United States"/>
    <s v="Chicago"/>
    <s v="Illinois"/>
    <n v="60610"/>
    <s v="Central"/>
    <x v="1515"/>
    <s v="Office Supplies"/>
    <s v="Art"/>
    <x v="1502"/>
    <x v="526"/>
    <n v="4"/>
    <n v="0.2"/>
    <n v="2.1888000000000001"/>
  </r>
  <r>
    <n v="5566"/>
    <s v="CA-2017-157966"/>
    <x v="677"/>
    <d v="2017-03-13T00:00:00"/>
    <s v="Same Day"/>
    <x v="711"/>
    <x v="711"/>
    <s v="Home Office"/>
    <s v="United States"/>
    <s v="Chicago"/>
    <s v="Illinois"/>
    <n v="60610"/>
    <s v="Central"/>
    <x v="1748"/>
    <s v="Technology"/>
    <s v="Machines"/>
    <x v="1738"/>
    <x v="3870"/>
    <n v="2"/>
    <n v="0.3"/>
    <n v="8.9993999999999996"/>
  </r>
  <r>
    <n v="5567"/>
    <s v="CA-2017-157966"/>
    <x v="677"/>
    <d v="2017-03-13T00:00:00"/>
    <s v="Same Day"/>
    <x v="711"/>
    <x v="711"/>
    <s v="Home Office"/>
    <s v="United States"/>
    <s v="Chicago"/>
    <s v="Illinois"/>
    <n v="60610"/>
    <s v="Central"/>
    <x v="1453"/>
    <s v="Office Supplies"/>
    <s v="Art"/>
    <x v="1439"/>
    <x v="3871"/>
    <n v="5"/>
    <n v="0.2"/>
    <n v="1.86"/>
  </r>
  <r>
    <n v="5568"/>
    <s v="CA-2017-157966"/>
    <x v="677"/>
    <d v="2017-03-13T00:00:00"/>
    <s v="Same Day"/>
    <x v="711"/>
    <x v="711"/>
    <s v="Home Office"/>
    <s v="United States"/>
    <s v="Chicago"/>
    <s v="Illinois"/>
    <n v="60610"/>
    <s v="Central"/>
    <x v="1584"/>
    <s v="Furniture"/>
    <s v="Chairs"/>
    <x v="1575"/>
    <x v="3872"/>
    <n v="1"/>
    <n v="0.3"/>
    <n v="-2.5648"/>
  </r>
  <r>
    <n v="5569"/>
    <s v="CA-2017-157966"/>
    <x v="677"/>
    <d v="2017-03-13T00:00:00"/>
    <s v="Same Day"/>
    <x v="711"/>
    <x v="711"/>
    <s v="Home Office"/>
    <s v="United States"/>
    <s v="Chicago"/>
    <s v="Illinois"/>
    <n v="60610"/>
    <s v="Central"/>
    <x v="306"/>
    <s v="Technology"/>
    <s v="Copiers"/>
    <x v="306"/>
    <x v="321"/>
    <n v="2"/>
    <n v="0.2"/>
    <n v="335.99439999999998"/>
  </r>
  <r>
    <n v="5570"/>
    <s v="CA-2017-157966"/>
    <x v="677"/>
    <d v="2017-03-13T00:00:00"/>
    <s v="Same Day"/>
    <x v="711"/>
    <x v="711"/>
    <s v="Home Office"/>
    <s v="United States"/>
    <s v="Chicago"/>
    <s v="Illinois"/>
    <n v="60610"/>
    <s v="Central"/>
    <x v="548"/>
    <s v="Office Supplies"/>
    <s v="Paper"/>
    <x v="548"/>
    <x v="12"/>
    <n v="3"/>
    <n v="0.2"/>
    <n v="5.6375999999999999"/>
  </r>
  <r>
    <n v="5571"/>
    <s v="CA-2017-157966"/>
    <x v="677"/>
    <d v="2017-03-13T00:00:00"/>
    <s v="Same Day"/>
    <x v="711"/>
    <x v="711"/>
    <s v="Home Office"/>
    <s v="United States"/>
    <s v="Chicago"/>
    <s v="Illinois"/>
    <n v="60610"/>
    <s v="Central"/>
    <x v="1300"/>
    <s v="Technology"/>
    <s v="Phones"/>
    <x v="1285"/>
    <x v="3873"/>
    <n v="1"/>
    <n v="0.2"/>
    <n v="-7.3014999999999999"/>
  </r>
  <r>
    <n v="5572"/>
    <s v="CA-2014-151162"/>
    <x v="29"/>
    <d v="2014-12-09T00:00:00"/>
    <s v="Standard Class"/>
    <x v="105"/>
    <x v="105"/>
    <s v="Corporate"/>
    <s v="United States"/>
    <s v="Columbus"/>
    <s v="Ohio"/>
    <n v="43229"/>
    <s v="East"/>
    <x v="1522"/>
    <s v="Office Supplies"/>
    <s v="Paper"/>
    <x v="1509"/>
    <x v="3874"/>
    <n v="3"/>
    <n v="0.2"/>
    <n v="35.661299999999997"/>
  </r>
  <r>
    <n v="5573"/>
    <s v="CA-2014-151162"/>
    <x v="29"/>
    <d v="2014-12-09T00:00:00"/>
    <s v="Standard Class"/>
    <x v="105"/>
    <x v="105"/>
    <s v="Corporate"/>
    <s v="United States"/>
    <s v="Columbus"/>
    <s v="Ohio"/>
    <n v="43229"/>
    <s v="East"/>
    <x v="691"/>
    <s v="Office Supplies"/>
    <s v="Binders"/>
    <x v="691"/>
    <x v="3875"/>
    <n v="4"/>
    <n v="0.7"/>
    <n v="-23.952000000000002"/>
  </r>
  <r>
    <n v="5574"/>
    <s v="CA-2014-151162"/>
    <x v="29"/>
    <d v="2014-12-09T00:00:00"/>
    <s v="Standard Class"/>
    <x v="105"/>
    <x v="105"/>
    <s v="Corporate"/>
    <s v="United States"/>
    <s v="Columbus"/>
    <s v="Ohio"/>
    <n v="43229"/>
    <s v="East"/>
    <x v="1749"/>
    <s v="Office Supplies"/>
    <s v="Paper"/>
    <x v="1739"/>
    <x v="1121"/>
    <n v="3"/>
    <n v="0.2"/>
    <n v="5.6783999999999999"/>
  </r>
  <r>
    <n v="5575"/>
    <s v="CA-2014-151162"/>
    <x v="29"/>
    <d v="2014-12-09T00:00:00"/>
    <s v="Standard Class"/>
    <x v="105"/>
    <x v="105"/>
    <s v="Corporate"/>
    <s v="United States"/>
    <s v="Columbus"/>
    <s v="Ohio"/>
    <n v="43229"/>
    <s v="East"/>
    <x v="1750"/>
    <s v="Technology"/>
    <s v="Phones"/>
    <x v="1740"/>
    <x v="3876"/>
    <n v="1"/>
    <n v="0.4"/>
    <n v="-9.1844999999999999"/>
  </r>
  <r>
    <n v="5576"/>
    <s v="CA-2014-151162"/>
    <x v="29"/>
    <d v="2014-12-09T00:00:00"/>
    <s v="Standard Class"/>
    <x v="105"/>
    <x v="105"/>
    <s v="Corporate"/>
    <s v="United States"/>
    <s v="Columbus"/>
    <s v="Ohio"/>
    <n v="43229"/>
    <s v="East"/>
    <x v="1187"/>
    <s v="Technology"/>
    <s v="Phones"/>
    <x v="1173"/>
    <x v="3857"/>
    <n v="2"/>
    <n v="0.4"/>
    <n v="-44.984999999999999"/>
  </r>
  <r>
    <n v="5577"/>
    <s v="CA-2016-136686"/>
    <x v="939"/>
    <d v="2016-12-16T00:00:00"/>
    <s v="Standard Class"/>
    <x v="167"/>
    <x v="167"/>
    <s v="Consumer"/>
    <s v="United States"/>
    <s v="Pasadena"/>
    <s v="California"/>
    <n v="91104"/>
    <s v="West"/>
    <x v="441"/>
    <s v="Furniture"/>
    <s v="Furnishings"/>
    <x v="441"/>
    <x v="3877"/>
    <n v="6"/>
    <n v="0"/>
    <n v="122.76479999999999"/>
  </r>
  <r>
    <n v="5578"/>
    <s v="CA-2016-136686"/>
    <x v="939"/>
    <d v="2016-12-16T00:00:00"/>
    <s v="Standard Class"/>
    <x v="167"/>
    <x v="167"/>
    <s v="Consumer"/>
    <s v="United States"/>
    <s v="Pasadena"/>
    <s v="California"/>
    <n v="91104"/>
    <s v="West"/>
    <x v="551"/>
    <s v="Office Supplies"/>
    <s v="Appliances"/>
    <x v="550"/>
    <x v="3012"/>
    <n v="3"/>
    <n v="0"/>
    <n v="15.8256"/>
  </r>
  <r>
    <n v="5579"/>
    <s v="CA-2017-137498"/>
    <x v="428"/>
    <d v="2017-09-14T00:00:00"/>
    <s v="Second Class"/>
    <x v="702"/>
    <x v="702"/>
    <s v="Consumer"/>
    <s v="United States"/>
    <s v="Los Angeles"/>
    <s v="California"/>
    <n v="90004"/>
    <s v="West"/>
    <x v="950"/>
    <s v="Office Supplies"/>
    <s v="Art"/>
    <x v="943"/>
    <x v="2578"/>
    <n v="2"/>
    <n v="0"/>
    <n v="1.9024000000000001"/>
  </r>
  <r>
    <n v="5580"/>
    <s v="CA-2017-137498"/>
    <x v="428"/>
    <d v="2017-09-14T00:00:00"/>
    <s v="Second Class"/>
    <x v="702"/>
    <x v="702"/>
    <s v="Consumer"/>
    <s v="United States"/>
    <s v="Los Angeles"/>
    <s v="California"/>
    <n v="90004"/>
    <s v="West"/>
    <x v="1225"/>
    <s v="Furniture"/>
    <s v="Chairs"/>
    <x v="1209"/>
    <x v="3501"/>
    <n v="5"/>
    <n v="0.2"/>
    <n v="-15.244999999999999"/>
  </r>
  <r>
    <n v="5581"/>
    <s v="CA-2017-137498"/>
    <x v="428"/>
    <d v="2017-09-14T00:00:00"/>
    <s v="Second Class"/>
    <x v="702"/>
    <x v="702"/>
    <s v="Consumer"/>
    <s v="United States"/>
    <s v="Los Angeles"/>
    <s v="California"/>
    <n v="90004"/>
    <s v="West"/>
    <x v="1714"/>
    <s v="Office Supplies"/>
    <s v="Paper"/>
    <x v="1701"/>
    <x v="3878"/>
    <n v="9"/>
    <n v="0"/>
    <n v="22.8096"/>
  </r>
  <r>
    <n v="5582"/>
    <s v="CA-2017-163818"/>
    <x v="1055"/>
    <d v="2017-10-08T00:00:00"/>
    <s v="Standard Class"/>
    <x v="28"/>
    <x v="28"/>
    <s v="Home Office"/>
    <s v="United States"/>
    <s v="Clinton"/>
    <s v="Maryland"/>
    <n v="20735"/>
    <s v="East"/>
    <x v="891"/>
    <s v="Furniture"/>
    <s v="Furnishings"/>
    <x v="884"/>
    <x v="1016"/>
    <n v="1"/>
    <n v="0"/>
    <n v="8.5914000000000001"/>
  </r>
  <r>
    <n v="5583"/>
    <s v="CA-2016-161158"/>
    <x v="195"/>
    <d v="2016-05-13T00:00:00"/>
    <s v="Standard Class"/>
    <x v="28"/>
    <x v="28"/>
    <s v="Home Office"/>
    <s v="United States"/>
    <s v="New York City"/>
    <s v="New York"/>
    <n v="10024"/>
    <s v="East"/>
    <x v="902"/>
    <s v="Office Supplies"/>
    <s v="Art"/>
    <x v="894"/>
    <x v="3778"/>
    <n v="5"/>
    <n v="0"/>
    <n v="3.44"/>
  </r>
  <r>
    <n v="5584"/>
    <s v="CA-2014-116673"/>
    <x v="534"/>
    <d v="2014-12-19T00:00:00"/>
    <s v="Second Class"/>
    <x v="123"/>
    <x v="123"/>
    <s v="Consumer"/>
    <s v="United States"/>
    <s v="San Diego"/>
    <s v="California"/>
    <n v="92037"/>
    <s v="West"/>
    <x v="1392"/>
    <s v="Furniture"/>
    <s v="Furnishings"/>
    <x v="1378"/>
    <x v="51"/>
    <n v="2"/>
    <n v="0"/>
    <n v="1.9712000000000001"/>
  </r>
  <r>
    <n v="5585"/>
    <s v="CA-2017-105333"/>
    <x v="329"/>
    <d v="2017-12-04T00:00:00"/>
    <s v="Standard Class"/>
    <x v="163"/>
    <x v="163"/>
    <s v="Home Office"/>
    <s v="United States"/>
    <s v="New York City"/>
    <s v="New York"/>
    <n v="10011"/>
    <s v="East"/>
    <x v="1751"/>
    <s v="Office Supplies"/>
    <s v="Storage"/>
    <x v="1741"/>
    <x v="3879"/>
    <n v="4"/>
    <n v="0"/>
    <n v="1.6712"/>
  </r>
  <r>
    <n v="5586"/>
    <s v="CA-2017-105333"/>
    <x v="329"/>
    <d v="2017-12-04T00:00:00"/>
    <s v="Standard Class"/>
    <x v="163"/>
    <x v="163"/>
    <s v="Home Office"/>
    <s v="United States"/>
    <s v="New York City"/>
    <s v="New York"/>
    <n v="10011"/>
    <s v="East"/>
    <x v="1752"/>
    <s v="Technology"/>
    <s v="Phones"/>
    <x v="1742"/>
    <x v="3880"/>
    <n v="3"/>
    <n v="0"/>
    <n v="163.81800000000001"/>
  </r>
  <r>
    <n v="5587"/>
    <s v="CA-2017-105333"/>
    <x v="329"/>
    <d v="2017-12-04T00:00:00"/>
    <s v="Standard Class"/>
    <x v="163"/>
    <x v="163"/>
    <s v="Home Office"/>
    <s v="United States"/>
    <s v="New York City"/>
    <s v="New York"/>
    <n v="10011"/>
    <s v="East"/>
    <x v="435"/>
    <s v="Office Supplies"/>
    <s v="Storage"/>
    <x v="435"/>
    <x v="2020"/>
    <n v="3"/>
    <n v="0"/>
    <n v="5.3898000000000001"/>
  </r>
  <r>
    <n v="5588"/>
    <s v="CA-2015-149993"/>
    <x v="531"/>
    <d v="2015-03-20T00:00:00"/>
    <s v="First Class"/>
    <x v="315"/>
    <x v="315"/>
    <s v="Consumer"/>
    <s v="United States"/>
    <s v="Lancaster"/>
    <s v="California"/>
    <n v="93534"/>
    <s v="West"/>
    <x v="845"/>
    <s v="Office Supplies"/>
    <s v="Fasteners"/>
    <x v="839"/>
    <x v="2868"/>
    <n v="5"/>
    <n v="0"/>
    <n v="3.597"/>
  </r>
  <r>
    <n v="5589"/>
    <s v="CA-2014-168158"/>
    <x v="866"/>
    <d v="2014-07-24T00:00:00"/>
    <s v="Standard Class"/>
    <x v="670"/>
    <x v="670"/>
    <s v="Home Office"/>
    <s v="United States"/>
    <s v="Great Falls"/>
    <s v="Montana"/>
    <n v="59405"/>
    <s v="West"/>
    <x v="733"/>
    <s v="Office Supplies"/>
    <s v="Binders"/>
    <x v="732"/>
    <x v="855"/>
    <n v="2"/>
    <n v="0.2"/>
    <n v="2.2098"/>
  </r>
  <r>
    <n v="5590"/>
    <s v="CA-2016-115224"/>
    <x v="16"/>
    <d v="2016-12-11T00:00:00"/>
    <s v="Second Class"/>
    <x v="140"/>
    <x v="140"/>
    <s v="Consumer"/>
    <s v="United States"/>
    <s v="San Francisco"/>
    <s v="California"/>
    <n v="94110"/>
    <s v="West"/>
    <x v="75"/>
    <s v="Office Supplies"/>
    <s v="Storage"/>
    <x v="75"/>
    <x v="3881"/>
    <n v="3"/>
    <n v="0"/>
    <n v="9.5340000000000007"/>
  </r>
  <r>
    <n v="5591"/>
    <s v="CA-2016-115224"/>
    <x v="16"/>
    <d v="2016-12-11T00:00:00"/>
    <s v="Second Class"/>
    <x v="140"/>
    <x v="140"/>
    <s v="Consumer"/>
    <s v="United States"/>
    <s v="San Francisco"/>
    <s v="California"/>
    <n v="94110"/>
    <s v="West"/>
    <x v="718"/>
    <s v="Office Supplies"/>
    <s v="Storage"/>
    <x v="717"/>
    <x v="830"/>
    <n v="2"/>
    <n v="0"/>
    <n v="81.047399999999996"/>
  </r>
  <r>
    <n v="5592"/>
    <s v="CA-2014-164742"/>
    <x v="303"/>
    <d v="2014-10-18T00:00:00"/>
    <s v="Second Class"/>
    <x v="504"/>
    <x v="504"/>
    <s v="Corporate"/>
    <s v="United States"/>
    <s v="Lakewood"/>
    <s v="New Jersey"/>
    <n v="8701"/>
    <s v="East"/>
    <x v="812"/>
    <s v="Furniture"/>
    <s v="Chairs"/>
    <x v="809"/>
    <x v="3882"/>
    <n v="2"/>
    <n v="0"/>
    <n v="27.0578"/>
  </r>
  <r>
    <n v="5593"/>
    <s v="CA-2014-164742"/>
    <x v="303"/>
    <d v="2014-10-18T00:00:00"/>
    <s v="Second Class"/>
    <x v="504"/>
    <x v="504"/>
    <s v="Corporate"/>
    <s v="United States"/>
    <s v="Lakewood"/>
    <s v="New Jersey"/>
    <n v="8701"/>
    <s v="East"/>
    <x v="92"/>
    <s v="Office Supplies"/>
    <s v="Binders"/>
    <x v="92"/>
    <x v="3883"/>
    <n v="1"/>
    <n v="0"/>
    <n v="9.4700000000000006"/>
  </r>
  <r>
    <n v="5594"/>
    <s v="US-2017-108014"/>
    <x v="123"/>
    <d v="2017-11-25T00:00:00"/>
    <s v="Standard Class"/>
    <x v="371"/>
    <x v="371"/>
    <s v="Consumer"/>
    <s v="United States"/>
    <s v="Cleveland"/>
    <s v="Ohio"/>
    <n v="44105"/>
    <s v="East"/>
    <x v="697"/>
    <s v="Office Supplies"/>
    <s v="Binders"/>
    <x v="697"/>
    <x v="3884"/>
    <n v="7"/>
    <n v="0.7"/>
    <n v="-45.933300000000003"/>
  </r>
  <r>
    <n v="5595"/>
    <s v="CA-2017-160325"/>
    <x v="241"/>
    <d v="2017-09-24T00:00:00"/>
    <s v="Same Day"/>
    <x v="162"/>
    <x v="162"/>
    <s v="Corporate"/>
    <s v="United States"/>
    <s v="Lawrence"/>
    <s v="Massachusetts"/>
    <n v="1841"/>
    <s v="East"/>
    <x v="469"/>
    <s v="Technology"/>
    <s v="Phones"/>
    <x v="470"/>
    <x v="3627"/>
    <n v="2"/>
    <n v="0"/>
    <n v="109.7544"/>
  </r>
  <r>
    <n v="5596"/>
    <s v="CA-2017-160325"/>
    <x v="241"/>
    <d v="2017-09-24T00:00:00"/>
    <s v="Same Day"/>
    <x v="162"/>
    <x v="162"/>
    <s v="Corporate"/>
    <s v="United States"/>
    <s v="Lawrence"/>
    <s v="Massachusetts"/>
    <n v="1841"/>
    <s v="East"/>
    <x v="1285"/>
    <s v="Technology"/>
    <s v="Phones"/>
    <x v="1271"/>
    <x v="1876"/>
    <n v="3"/>
    <n v="0"/>
    <n v="131.35499999999999"/>
  </r>
  <r>
    <n v="5597"/>
    <s v="CA-2015-159779"/>
    <x v="12"/>
    <d v="2015-09-29T00:00:00"/>
    <s v="Standard Class"/>
    <x v="766"/>
    <x v="766"/>
    <s v="Consumer"/>
    <s v="United States"/>
    <s v="Concord"/>
    <s v="New Hampshire"/>
    <n v="3301"/>
    <s v="East"/>
    <x v="141"/>
    <s v="Office Supplies"/>
    <s v="Binders"/>
    <x v="142"/>
    <x v="3885"/>
    <n v="2"/>
    <n v="0"/>
    <n v="32.251399999999997"/>
  </r>
  <r>
    <n v="5598"/>
    <s v="CA-2017-151176"/>
    <x v="778"/>
    <d v="2017-02-20T00:00:00"/>
    <s v="Standard Class"/>
    <x v="647"/>
    <x v="647"/>
    <s v="Consumer"/>
    <s v="United States"/>
    <s v="Baltimore"/>
    <s v="Maryland"/>
    <n v="21215"/>
    <s v="East"/>
    <x v="1059"/>
    <s v="Office Supplies"/>
    <s v="Supplies"/>
    <x v="1048"/>
    <x v="3357"/>
    <n v="3"/>
    <n v="0"/>
    <n v="6.5052000000000003"/>
  </r>
  <r>
    <n v="5599"/>
    <s v="CA-2017-151176"/>
    <x v="778"/>
    <d v="2017-02-20T00:00:00"/>
    <s v="Standard Class"/>
    <x v="647"/>
    <x v="647"/>
    <s v="Consumer"/>
    <s v="United States"/>
    <s v="Baltimore"/>
    <s v="Maryland"/>
    <n v="21215"/>
    <s v="East"/>
    <x v="1742"/>
    <s v="Office Supplies"/>
    <s v="Art"/>
    <x v="1731"/>
    <x v="3822"/>
    <n v="3"/>
    <n v="0"/>
    <n v="2.7846000000000002"/>
  </r>
  <r>
    <n v="5600"/>
    <s v="CA-2014-108903"/>
    <x v="462"/>
    <d v="2014-10-03T00:00:00"/>
    <s v="Same Day"/>
    <x v="157"/>
    <x v="157"/>
    <s v="Consumer"/>
    <s v="United States"/>
    <s v="Columbus"/>
    <s v="Ohio"/>
    <n v="43229"/>
    <s v="East"/>
    <x v="1753"/>
    <s v="Office Supplies"/>
    <s v="Art"/>
    <x v="1743"/>
    <x v="3886"/>
    <n v="2"/>
    <n v="0.2"/>
    <n v="4.1988000000000003"/>
  </r>
  <r>
    <n v="5601"/>
    <s v="CA-2014-108903"/>
    <x v="462"/>
    <d v="2014-10-03T00:00:00"/>
    <s v="Same Day"/>
    <x v="157"/>
    <x v="157"/>
    <s v="Consumer"/>
    <s v="United States"/>
    <s v="Columbus"/>
    <s v="Ohio"/>
    <n v="43229"/>
    <s v="East"/>
    <x v="135"/>
    <s v="Office Supplies"/>
    <s v="Envelopes"/>
    <x v="136"/>
    <x v="3108"/>
    <n v="5"/>
    <n v="0.2"/>
    <n v="4.8869999999999996"/>
  </r>
  <r>
    <n v="5602"/>
    <s v="CA-2014-108903"/>
    <x v="462"/>
    <d v="2014-10-03T00:00:00"/>
    <s v="Same Day"/>
    <x v="157"/>
    <x v="157"/>
    <s v="Consumer"/>
    <s v="United States"/>
    <s v="Columbus"/>
    <s v="Ohio"/>
    <n v="43229"/>
    <s v="East"/>
    <x v="1089"/>
    <s v="Technology"/>
    <s v="Accessories"/>
    <x v="1079"/>
    <x v="3887"/>
    <n v="3"/>
    <n v="0.2"/>
    <n v="-3.5621999999999998"/>
  </r>
  <r>
    <n v="5603"/>
    <s v="CA-2016-117919"/>
    <x v="278"/>
    <d v="2016-08-29T00:00:00"/>
    <s v="Second Class"/>
    <x v="422"/>
    <x v="422"/>
    <s v="Corporate"/>
    <s v="United States"/>
    <s v="Houston"/>
    <s v="Texas"/>
    <n v="77041"/>
    <s v="Central"/>
    <x v="1754"/>
    <s v="Office Supplies"/>
    <s v="Storage"/>
    <x v="1744"/>
    <x v="1802"/>
    <n v="1"/>
    <n v="0.2"/>
    <n v="1.0620000000000001"/>
  </r>
  <r>
    <n v="5604"/>
    <s v="CA-2016-117919"/>
    <x v="278"/>
    <d v="2016-08-29T00:00:00"/>
    <s v="Second Class"/>
    <x v="422"/>
    <x v="422"/>
    <s v="Corporate"/>
    <s v="United States"/>
    <s v="Houston"/>
    <s v="Texas"/>
    <n v="77041"/>
    <s v="Central"/>
    <x v="1673"/>
    <s v="Office Supplies"/>
    <s v="Paper"/>
    <x v="1661"/>
    <x v="705"/>
    <n v="5"/>
    <n v="0.2"/>
    <n v="27.972000000000001"/>
  </r>
  <r>
    <n v="5605"/>
    <s v="CA-2015-142475"/>
    <x v="155"/>
    <d v="2015-12-07T00:00:00"/>
    <s v="Standard Class"/>
    <x v="510"/>
    <x v="510"/>
    <s v="Corporate"/>
    <s v="United States"/>
    <s v="New York City"/>
    <s v="New York"/>
    <n v="10011"/>
    <s v="East"/>
    <x v="1681"/>
    <s v="Office Supplies"/>
    <s v="Binders"/>
    <x v="1669"/>
    <x v="3356"/>
    <n v="6"/>
    <n v="0.2"/>
    <n v="206.6232"/>
  </r>
  <r>
    <n v="5606"/>
    <s v="CA-2016-134516"/>
    <x v="873"/>
    <d v="2016-09-25T00:00:00"/>
    <s v="Standard Class"/>
    <x v="524"/>
    <x v="524"/>
    <s v="Corporate"/>
    <s v="United States"/>
    <s v="Greensboro"/>
    <s v="North Carolina"/>
    <n v="27405"/>
    <s v="South"/>
    <x v="1445"/>
    <s v="Furniture"/>
    <s v="Furnishings"/>
    <x v="1432"/>
    <x v="1217"/>
    <n v="2"/>
    <n v="0.2"/>
    <n v="1.0680000000000001"/>
  </r>
  <r>
    <n v="5607"/>
    <s v="CA-2016-134516"/>
    <x v="873"/>
    <d v="2016-09-25T00:00:00"/>
    <s v="Standard Class"/>
    <x v="524"/>
    <x v="524"/>
    <s v="Corporate"/>
    <s v="United States"/>
    <s v="Greensboro"/>
    <s v="North Carolina"/>
    <n v="27405"/>
    <s v="South"/>
    <x v="812"/>
    <s v="Furniture"/>
    <s v="Chairs"/>
    <x v="809"/>
    <x v="3888"/>
    <n v="1"/>
    <n v="0.2"/>
    <n v="-11.069100000000001"/>
  </r>
  <r>
    <n v="5608"/>
    <s v="CA-2017-105193"/>
    <x v="613"/>
    <d v="2017-03-31T00:00:00"/>
    <s v="Standard Class"/>
    <x v="252"/>
    <x v="252"/>
    <s v="Consumer"/>
    <s v="United States"/>
    <s v="New York City"/>
    <s v="New York"/>
    <n v="10024"/>
    <s v="East"/>
    <x v="147"/>
    <s v="Office Supplies"/>
    <s v="Art"/>
    <x v="148"/>
    <x v="3889"/>
    <n v="5"/>
    <n v="0"/>
    <n v="2.9834999999999998"/>
  </r>
  <r>
    <n v="5609"/>
    <s v="CA-2015-168634"/>
    <x v="401"/>
    <d v="2015-12-11T00:00:00"/>
    <s v="Standard Class"/>
    <x v="578"/>
    <x v="578"/>
    <s v="Consumer"/>
    <s v="United States"/>
    <s v="San Francisco"/>
    <s v="California"/>
    <n v="94109"/>
    <s v="West"/>
    <x v="1034"/>
    <s v="Office Supplies"/>
    <s v="Appliances"/>
    <x v="1025"/>
    <x v="3890"/>
    <n v="2"/>
    <n v="0"/>
    <n v="2.0228000000000002"/>
  </r>
  <r>
    <n v="5610"/>
    <s v="CA-2017-117198"/>
    <x v="515"/>
    <d v="2017-09-05T00:00:00"/>
    <s v="Standard Class"/>
    <x v="767"/>
    <x v="767"/>
    <s v="Consumer"/>
    <s v="United States"/>
    <s v="Monroe"/>
    <s v="Louisiana"/>
    <n v="71203"/>
    <s v="South"/>
    <x v="764"/>
    <s v="Technology"/>
    <s v="Accessories"/>
    <x v="763"/>
    <x v="2963"/>
    <n v="2"/>
    <n v="0"/>
    <n v="217.767"/>
  </r>
  <r>
    <n v="5611"/>
    <s v="CA-2015-145828"/>
    <x v="348"/>
    <d v="2015-10-07T00:00:00"/>
    <s v="First Class"/>
    <x v="93"/>
    <x v="93"/>
    <s v="Consumer"/>
    <s v="United States"/>
    <s v="Cincinnati"/>
    <s v="Ohio"/>
    <n v="45231"/>
    <s v="East"/>
    <x v="176"/>
    <s v="Technology"/>
    <s v="Accessories"/>
    <x v="177"/>
    <x v="3891"/>
    <n v="3"/>
    <n v="0.2"/>
    <n v="-4.641"/>
  </r>
  <r>
    <n v="5612"/>
    <s v="CA-2017-121027"/>
    <x v="238"/>
    <d v="2017-08-22T00:00:00"/>
    <s v="Standard Class"/>
    <x v="304"/>
    <x v="304"/>
    <s v="Corporate"/>
    <s v="United States"/>
    <s v="Seattle"/>
    <s v="Washington"/>
    <n v="98105"/>
    <s v="West"/>
    <x v="695"/>
    <s v="Technology"/>
    <s v="Accessories"/>
    <x v="1062"/>
    <x v="3892"/>
    <n v="2"/>
    <n v="0"/>
    <n v="371.31599999999997"/>
  </r>
  <r>
    <n v="5613"/>
    <s v="CA-2017-121027"/>
    <x v="238"/>
    <d v="2017-08-22T00:00:00"/>
    <s v="Standard Class"/>
    <x v="304"/>
    <x v="304"/>
    <s v="Corporate"/>
    <s v="United States"/>
    <s v="Seattle"/>
    <s v="Washington"/>
    <n v="98105"/>
    <s v="West"/>
    <x v="577"/>
    <s v="Technology"/>
    <s v="Accessories"/>
    <x v="577"/>
    <x v="3893"/>
    <n v="9"/>
    <n v="0"/>
    <n v="224.42400000000001"/>
  </r>
  <r>
    <n v="5614"/>
    <s v="CA-2016-147431"/>
    <x v="1056"/>
    <d v="2016-02-07T00:00:00"/>
    <s v="Standard Class"/>
    <x v="455"/>
    <x v="455"/>
    <s v="Consumer"/>
    <s v="United States"/>
    <s v="New York City"/>
    <s v="New York"/>
    <n v="10011"/>
    <s v="East"/>
    <x v="1755"/>
    <s v="Office Supplies"/>
    <s v="Storage"/>
    <x v="1745"/>
    <x v="3894"/>
    <n v="2"/>
    <n v="0"/>
    <n v="5.8979999999999997"/>
  </r>
  <r>
    <n v="5615"/>
    <s v="CA-2016-158001"/>
    <x v="828"/>
    <d v="2016-08-27T00:00:00"/>
    <s v="Standard Class"/>
    <x v="687"/>
    <x v="687"/>
    <s v="Corporate"/>
    <s v="United States"/>
    <s v="New York City"/>
    <s v="New York"/>
    <n v="10035"/>
    <s v="East"/>
    <x v="319"/>
    <s v="Office Supplies"/>
    <s v="Art"/>
    <x v="319"/>
    <x v="3895"/>
    <n v="5"/>
    <n v="0"/>
    <n v="8.7330000000000005"/>
  </r>
  <r>
    <n v="5616"/>
    <s v="CA-2016-158001"/>
    <x v="828"/>
    <d v="2016-08-27T00:00:00"/>
    <s v="Standard Class"/>
    <x v="687"/>
    <x v="687"/>
    <s v="Corporate"/>
    <s v="United States"/>
    <s v="New York City"/>
    <s v="New York"/>
    <n v="10035"/>
    <s v="East"/>
    <x v="77"/>
    <s v="Office Supplies"/>
    <s v="Appliances"/>
    <x v="77"/>
    <x v="3896"/>
    <n v="5"/>
    <n v="0"/>
    <n v="281.01600000000002"/>
  </r>
  <r>
    <n v="5617"/>
    <s v="CA-2016-158001"/>
    <x v="828"/>
    <d v="2016-08-27T00:00:00"/>
    <s v="Standard Class"/>
    <x v="687"/>
    <x v="687"/>
    <s v="Corporate"/>
    <s v="United States"/>
    <s v="New York City"/>
    <s v="New York"/>
    <n v="10035"/>
    <s v="East"/>
    <x v="563"/>
    <s v="Office Supplies"/>
    <s v="Art"/>
    <x v="563"/>
    <x v="1599"/>
    <n v="6"/>
    <n v="0"/>
    <n v="7.9218000000000002"/>
  </r>
  <r>
    <n v="5618"/>
    <s v="CA-2017-125745"/>
    <x v="160"/>
    <d v="2017-07-04T00:00:00"/>
    <s v="Standard Class"/>
    <x v="1"/>
    <x v="1"/>
    <s v="Corporate"/>
    <s v="United States"/>
    <s v="Memphis"/>
    <s v="Tennessee"/>
    <n v="38109"/>
    <s v="South"/>
    <x v="1122"/>
    <s v="Furniture"/>
    <s v="Furnishings"/>
    <x v="1110"/>
    <x v="3816"/>
    <n v="2"/>
    <n v="0.2"/>
    <n v="5.3680000000000003"/>
  </r>
  <r>
    <n v="5619"/>
    <s v="CA-2015-101154"/>
    <x v="227"/>
    <d v="2015-09-21T00:00:00"/>
    <s v="First Class"/>
    <x v="496"/>
    <x v="496"/>
    <s v="Consumer"/>
    <s v="United States"/>
    <s v="San Diego"/>
    <s v="California"/>
    <n v="92105"/>
    <s v="West"/>
    <x v="16"/>
    <s v="Office Supplies"/>
    <s v="Storage"/>
    <x v="16"/>
    <x v="2293"/>
    <n v="4"/>
    <n v="0"/>
    <n v="8.8783999999999992"/>
  </r>
  <r>
    <n v="5620"/>
    <s v="US-2016-124163"/>
    <x v="477"/>
    <d v="2016-09-30T00:00:00"/>
    <s v="Standard Class"/>
    <x v="281"/>
    <x v="281"/>
    <s v="Corporate"/>
    <s v="United States"/>
    <s v="La Crosse"/>
    <s v="Wisconsin"/>
    <n v="54601"/>
    <s v="Central"/>
    <x v="295"/>
    <s v="Technology"/>
    <s v="Accessories"/>
    <x v="295"/>
    <x v="3897"/>
    <n v="5"/>
    <n v="0"/>
    <n v="174.98249999999999"/>
  </r>
  <r>
    <n v="5621"/>
    <s v="US-2016-124163"/>
    <x v="477"/>
    <d v="2016-09-30T00:00:00"/>
    <s v="Standard Class"/>
    <x v="281"/>
    <x v="281"/>
    <s v="Corporate"/>
    <s v="United States"/>
    <s v="La Crosse"/>
    <s v="Wisconsin"/>
    <n v="54601"/>
    <s v="Central"/>
    <x v="1279"/>
    <s v="Office Supplies"/>
    <s v="Art"/>
    <x v="1264"/>
    <x v="3898"/>
    <n v="1"/>
    <n v="0"/>
    <n v="1.0336000000000001"/>
  </r>
  <r>
    <n v="5622"/>
    <s v="US-2016-124163"/>
    <x v="477"/>
    <d v="2016-09-30T00:00:00"/>
    <s v="Standard Class"/>
    <x v="281"/>
    <x v="281"/>
    <s v="Corporate"/>
    <s v="United States"/>
    <s v="La Crosse"/>
    <s v="Wisconsin"/>
    <n v="54601"/>
    <s v="Central"/>
    <x v="38"/>
    <s v="Furniture"/>
    <s v="Chairs"/>
    <x v="38"/>
    <x v="3899"/>
    <n v="2"/>
    <n v="0"/>
    <n v="50.49"/>
  </r>
  <r>
    <n v="5623"/>
    <s v="US-2016-124163"/>
    <x v="477"/>
    <d v="2016-09-30T00:00:00"/>
    <s v="Standard Class"/>
    <x v="281"/>
    <x v="281"/>
    <s v="Corporate"/>
    <s v="United States"/>
    <s v="La Crosse"/>
    <s v="Wisconsin"/>
    <n v="54601"/>
    <s v="Central"/>
    <x v="1466"/>
    <s v="Furniture"/>
    <s v="Furnishings"/>
    <x v="1452"/>
    <x v="3900"/>
    <n v="11"/>
    <n v="0"/>
    <n v="17.16"/>
  </r>
  <r>
    <n v="5624"/>
    <s v="CA-2016-121748"/>
    <x v="1057"/>
    <d v="2016-10-28T00:00:00"/>
    <s v="Second Class"/>
    <x v="100"/>
    <x v="100"/>
    <s v="Corporate"/>
    <s v="United States"/>
    <s v="Los Angeles"/>
    <s v="California"/>
    <n v="90032"/>
    <s v="West"/>
    <x v="1072"/>
    <s v="Technology"/>
    <s v="Accessories"/>
    <x v="1061"/>
    <x v="1483"/>
    <n v="4"/>
    <n v="0"/>
    <n v="21"/>
  </r>
  <r>
    <n v="5625"/>
    <s v="CA-2016-121748"/>
    <x v="1057"/>
    <d v="2016-10-28T00:00:00"/>
    <s v="Second Class"/>
    <x v="100"/>
    <x v="100"/>
    <s v="Corporate"/>
    <s v="United States"/>
    <s v="Los Angeles"/>
    <s v="California"/>
    <n v="90032"/>
    <s v="West"/>
    <x v="1332"/>
    <s v="Technology"/>
    <s v="Accessories"/>
    <x v="1317"/>
    <x v="2622"/>
    <n v="2"/>
    <n v="0"/>
    <n v="21.598800000000001"/>
  </r>
  <r>
    <n v="5626"/>
    <s v="CA-2014-126683"/>
    <x v="411"/>
    <d v="2014-10-01T00:00:00"/>
    <s v="Second Class"/>
    <x v="452"/>
    <x v="452"/>
    <s v="Home Office"/>
    <s v="United States"/>
    <s v="Seattle"/>
    <s v="Washington"/>
    <n v="98115"/>
    <s v="West"/>
    <x v="50"/>
    <s v="Furniture"/>
    <s v="Furnishings"/>
    <x v="50"/>
    <x v="51"/>
    <n v="2"/>
    <n v="0"/>
    <n v="2.9567999999999999"/>
  </r>
  <r>
    <n v="5627"/>
    <s v="CA-2014-126683"/>
    <x v="411"/>
    <d v="2014-10-01T00:00:00"/>
    <s v="Second Class"/>
    <x v="452"/>
    <x v="452"/>
    <s v="Home Office"/>
    <s v="United States"/>
    <s v="Seattle"/>
    <s v="Washington"/>
    <n v="98115"/>
    <s v="West"/>
    <x v="971"/>
    <s v="Furniture"/>
    <s v="Tables"/>
    <x v="965"/>
    <x v="3901"/>
    <n v="9"/>
    <n v="0"/>
    <n v="399.29939999999999"/>
  </r>
  <r>
    <n v="5628"/>
    <s v="CA-2017-148810"/>
    <x v="335"/>
    <d v="2017-07-01T00:00:00"/>
    <s v="Standard Class"/>
    <x v="112"/>
    <x v="112"/>
    <s v="Corporate"/>
    <s v="United States"/>
    <s v="Miami"/>
    <s v="Florida"/>
    <n v="33180"/>
    <s v="South"/>
    <x v="264"/>
    <s v="Office Supplies"/>
    <s v="Labels"/>
    <x v="264"/>
    <x v="847"/>
    <n v="6"/>
    <n v="0.2"/>
    <n v="4.6818"/>
  </r>
  <r>
    <n v="5629"/>
    <s v="CA-2017-148810"/>
    <x v="335"/>
    <d v="2017-07-01T00:00:00"/>
    <s v="Standard Class"/>
    <x v="112"/>
    <x v="112"/>
    <s v="Corporate"/>
    <s v="United States"/>
    <s v="Miami"/>
    <s v="Florida"/>
    <n v="33180"/>
    <s v="South"/>
    <x v="1756"/>
    <s v="Furniture"/>
    <s v="Chairs"/>
    <x v="1746"/>
    <x v="3902"/>
    <n v="3"/>
    <n v="0.2"/>
    <n v="-13.6776"/>
  </r>
  <r>
    <n v="5630"/>
    <s v="US-2016-146066"/>
    <x v="1036"/>
    <d v="2016-08-23T00:00:00"/>
    <s v="Second Class"/>
    <x v="46"/>
    <x v="46"/>
    <s v="Home Office"/>
    <s v="United States"/>
    <s v="Philadelphia"/>
    <s v="Pennsylvania"/>
    <n v="19143"/>
    <s v="East"/>
    <x v="1000"/>
    <s v="Furniture"/>
    <s v="Tables"/>
    <x v="992"/>
    <x v="3903"/>
    <n v="9"/>
    <n v="0.4"/>
    <n v="-339.70499999999998"/>
  </r>
  <r>
    <n v="5631"/>
    <s v="CA-2014-127614"/>
    <x v="1058"/>
    <d v="2014-02-15T00:00:00"/>
    <s v="Standard Class"/>
    <x v="173"/>
    <x v="173"/>
    <s v="Consumer"/>
    <s v="United States"/>
    <s v="Chesapeake"/>
    <s v="Virginia"/>
    <n v="23320"/>
    <s v="South"/>
    <x v="475"/>
    <s v="Technology"/>
    <s v="Accessories"/>
    <x v="476"/>
    <x v="3904"/>
    <n v="3"/>
    <n v="0"/>
    <n v="103.158"/>
  </r>
  <r>
    <n v="5632"/>
    <s v="CA-2014-127614"/>
    <x v="1058"/>
    <d v="2014-02-15T00:00:00"/>
    <s v="Standard Class"/>
    <x v="173"/>
    <x v="173"/>
    <s v="Consumer"/>
    <s v="United States"/>
    <s v="Chesapeake"/>
    <s v="Virginia"/>
    <n v="23320"/>
    <s v="South"/>
    <x v="1021"/>
    <s v="Furniture"/>
    <s v="Tables"/>
    <x v="1012"/>
    <x v="3905"/>
    <n v="6"/>
    <n v="0"/>
    <n v="75.373199999999997"/>
  </r>
  <r>
    <n v="5633"/>
    <s v="CA-2014-127614"/>
    <x v="1058"/>
    <d v="2014-02-15T00:00:00"/>
    <s v="Standard Class"/>
    <x v="173"/>
    <x v="173"/>
    <s v="Consumer"/>
    <s v="United States"/>
    <s v="Chesapeake"/>
    <s v="Virginia"/>
    <n v="23320"/>
    <s v="South"/>
    <x v="44"/>
    <s v="Office Supplies"/>
    <s v="Binders"/>
    <x v="44"/>
    <x v="45"/>
    <n v="2"/>
    <n v="0"/>
    <n v="8.2062000000000008"/>
  </r>
  <r>
    <n v="5634"/>
    <s v="CA-2016-101742"/>
    <x v="713"/>
    <d v="2016-09-28T00:00:00"/>
    <s v="Second Class"/>
    <x v="615"/>
    <x v="615"/>
    <s v="Home Office"/>
    <s v="United States"/>
    <s v="New York City"/>
    <s v="New York"/>
    <n v="10009"/>
    <s v="East"/>
    <x v="620"/>
    <s v="Office Supplies"/>
    <s v="Binders"/>
    <x v="620"/>
    <x v="3235"/>
    <n v="7"/>
    <n v="0.2"/>
    <n v="3.6848000000000001"/>
  </r>
  <r>
    <n v="5635"/>
    <s v="CA-2015-134943"/>
    <x v="901"/>
    <d v="2015-12-06T00:00:00"/>
    <s v="First Class"/>
    <x v="711"/>
    <x v="711"/>
    <s v="Home Office"/>
    <s v="United States"/>
    <s v="Ann Arbor"/>
    <s v="Michigan"/>
    <n v="48104"/>
    <s v="Central"/>
    <x v="997"/>
    <s v="Office Supplies"/>
    <s v="Binders"/>
    <x v="989"/>
    <x v="3906"/>
    <n v="5"/>
    <n v="0"/>
    <n v="76.400000000000006"/>
  </r>
  <r>
    <n v="5636"/>
    <s v="CA-2017-123022"/>
    <x v="213"/>
    <d v="2017-09-08T00:00:00"/>
    <s v="Standard Class"/>
    <x v="337"/>
    <x v="337"/>
    <s v="Home Office"/>
    <s v="United States"/>
    <s v="La Mesa"/>
    <s v="California"/>
    <n v="91941"/>
    <s v="West"/>
    <x v="340"/>
    <s v="Office Supplies"/>
    <s v="Binders"/>
    <x v="340"/>
    <x v="3907"/>
    <n v="5"/>
    <n v="0.2"/>
    <n v="28.896000000000001"/>
  </r>
  <r>
    <n v="5637"/>
    <s v="CA-2017-123022"/>
    <x v="213"/>
    <d v="2017-09-08T00:00:00"/>
    <s v="Standard Class"/>
    <x v="337"/>
    <x v="337"/>
    <s v="Home Office"/>
    <s v="United States"/>
    <s v="La Mesa"/>
    <s v="California"/>
    <n v="91941"/>
    <s v="West"/>
    <x v="1523"/>
    <s v="Technology"/>
    <s v="Accessories"/>
    <x v="1510"/>
    <x v="3908"/>
    <n v="3"/>
    <n v="0"/>
    <n v="85.491"/>
  </r>
  <r>
    <n v="5638"/>
    <s v="CA-2017-113208"/>
    <x v="606"/>
    <d v="2017-04-02T00:00:00"/>
    <s v="Standard Class"/>
    <x v="614"/>
    <x v="614"/>
    <s v="Corporate"/>
    <s v="United States"/>
    <s v="Dearborn"/>
    <s v="Michigan"/>
    <n v="48126"/>
    <s v="Central"/>
    <x v="1757"/>
    <s v="Furniture"/>
    <s v="Furnishings"/>
    <x v="1747"/>
    <x v="3909"/>
    <n v="3"/>
    <n v="0"/>
    <n v="23.119199999999999"/>
  </r>
  <r>
    <n v="5639"/>
    <s v="CA-2014-154893"/>
    <x v="1059"/>
    <d v="2014-12-27T00:00:00"/>
    <s v="Standard Class"/>
    <x v="306"/>
    <x v="306"/>
    <s v="Consumer"/>
    <s v="United States"/>
    <s v="San Diego"/>
    <s v="California"/>
    <n v="92024"/>
    <s v="West"/>
    <x v="157"/>
    <s v="Furniture"/>
    <s v="Chairs"/>
    <x v="158"/>
    <x v="3579"/>
    <n v="6"/>
    <n v="0.2"/>
    <n v="149.148"/>
  </r>
  <r>
    <n v="5640"/>
    <s v="CA-2014-154893"/>
    <x v="1059"/>
    <d v="2014-12-27T00:00:00"/>
    <s v="Standard Class"/>
    <x v="306"/>
    <x v="306"/>
    <s v="Consumer"/>
    <s v="United States"/>
    <s v="San Diego"/>
    <s v="California"/>
    <n v="92024"/>
    <s v="West"/>
    <x v="467"/>
    <s v="Furniture"/>
    <s v="Chairs"/>
    <x v="468"/>
    <x v="3064"/>
    <n v="3"/>
    <n v="0.2"/>
    <n v="35.76"/>
  </r>
  <r>
    <n v="5641"/>
    <s v="CA-2014-147900"/>
    <x v="865"/>
    <d v="2014-09-28T00:00:00"/>
    <s v="Standard Class"/>
    <x v="82"/>
    <x v="82"/>
    <s v="Home Office"/>
    <s v="United States"/>
    <s v="Lakewood"/>
    <s v="Ohio"/>
    <n v="44107"/>
    <s v="East"/>
    <x v="1732"/>
    <s v="Office Supplies"/>
    <s v="Paper"/>
    <x v="1720"/>
    <x v="3910"/>
    <n v="9"/>
    <n v="0.2"/>
    <n v="10.08"/>
  </r>
  <r>
    <n v="5642"/>
    <s v="CA-2017-106355"/>
    <x v="459"/>
    <d v="2017-04-05T00:00:00"/>
    <s v="First Class"/>
    <x v="401"/>
    <x v="401"/>
    <s v="Home Office"/>
    <s v="United States"/>
    <s v="Meriden"/>
    <s v="Connecticut"/>
    <n v="6450"/>
    <s v="East"/>
    <x v="21"/>
    <s v="Office Supplies"/>
    <s v="Art"/>
    <x v="21"/>
    <x v="1731"/>
    <n v="4"/>
    <n v="0"/>
    <n v="2.8912"/>
  </r>
  <r>
    <n v="5643"/>
    <s v="CA-2016-127985"/>
    <x v="178"/>
    <d v="2016-04-05T00:00:00"/>
    <s v="Second Class"/>
    <x v="626"/>
    <x v="626"/>
    <s v="Home Office"/>
    <s v="United States"/>
    <s v="Columbus"/>
    <s v="Georgia"/>
    <n v="31907"/>
    <s v="South"/>
    <x v="247"/>
    <s v="Furniture"/>
    <s v="Furnishings"/>
    <x v="248"/>
    <x v="983"/>
    <n v="4"/>
    <n v="0"/>
    <n v="3.0975999999999999"/>
  </r>
  <r>
    <n v="5644"/>
    <s v="CA-2015-166604"/>
    <x v="1060"/>
    <d v="2015-05-20T00:00:00"/>
    <s v="Second Class"/>
    <x v="706"/>
    <x v="706"/>
    <s v="Corporate"/>
    <s v="United States"/>
    <s v="Roswell"/>
    <s v="Georgia"/>
    <n v="30076"/>
    <s v="South"/>
    <x v="1303"/>
    <s v="Office Supplies"/>
    <s v="Envelopes"/>
    <x v="1288"/>
    <x v="1444"/>
    <n v="3"/>
    <n v="0"/>
    <n v="8.7905999999999995"/>
  </r>
  <r>
    <n v="5645"/>
    <s v="CA-2017-120719"/>
    <x v="721"/>
    <d v="2017-03-26T00:00:00"/>
    <s v="First Class"/>
    <x v="319"/>
    <x v="319"/>
    <s v="Home Office"/>
    <s v="United States"/>
    <s v="Seattle"/>
    <s v="Washington"/>
    <n v="98105"/>
    <s v="West"/>
    <x v="530"/>
    <s v="Office Supplies"/>
    <s v="Binders"/>
    <x v="530"/>
    <x v="1577"/>
    <n v="5"/>
    <n v="0.2"/>
    <n v="11.297000000000001"/>
  </r>
  <r>
    <n v="5646"/>
    <s v="CA-2017-127117"/>
    <x v="349"/>
    <d v="2017-04-19T00:00:00"/>
    <s v="Standard Class"/>
    <x v="447"/>
    <x v="447"/>
    <s v="Corporate"/>
    <s v="United States"/>
    <s v="Morristown"/>
    <s v="New Jersey"/>
    <n v="7960"/>
    <s v="East"/>
    <x v="943"/>
    <s v="Furniture"/>
    <s v="Furnishings"/>
    <x v="936"/>
    <x v="3911"/>
    <n v="5"/>
    <n v="0"/>
    <n v="20.101500000000001"/>
  </r>
  <r>
    <n v="5647"/>
    <s v="CA-2015-104241"/>
    <x v="1038"/>
    <d v="2015-01-09T00:00:00"/>
    <s v="Standard Class"/>
    <x v="122"/>
    <x v="122"/>
    <s v="Corporate"/>
    <s v="United States"/>
    <s v="Alexandria"/>
    <s v="Virginia"/>
    <n v="22304"/>
    <s v="South"/>
    <x v="1001"/>
    <s v="Furniture"/>
    <s v="Furnishings"/>
    <x v="993"/>
    <x v="3912"/>
    <n v="14"/>
    <n v="0"/>
    <n v="69.199200000000005"/>
  </r>
  <r>
    <n v="5648"/>
    <s v="CA-2017-168179"/>
    <x v="808"/>
    <d v="2017-11-07T00:00:00"/>
    <s v="Standard Class"/>
    <x v="677"/>
    <x v="677"/>
    <s v="Consumer"/>
    <s v="United States"/>
    <s v="Salt Lake City"/>
    <s v="Utah"/>
    <n v="84106"/>
    <s v="West"/>
    <x v="585"/>
    <s v="Office Supplies"/>
    <s v="Paper"/>
    <x v="585"/>
    <x v="537"/>
    <n v="3"/>
    <n v="0"/>
    <n v="9.3312000000000008"/>
  </r>
  <r>
    <n v="5649"/>
    <s v="CA-2017-142342"/>
    <x v="729"/>
    <d v="2017-07-19T00:00:00"/>
    <s v="Second Class"/>
    <x v="295"/>
    <x v="295"/>
    <s v="Corporate"/>
    <s v="United States"/>
    <s v="Apple Valley"/>
    <s v="California"/>
    <n v="92307"/>
    <s v="West"/>
    <x v="1516"/>
    <s v="Office Supplies"/>
    <s v="Paper"/>
    <x v="1503"/>
    <x v="56"/>
    <n v="5"/>
    <n v="0"/>
    <n v="15.552"/>
  </r>
  <r>
    <n v="5650"/>
    <s v="CA-2017-142342"/>
    <x v="729"/>
    <d v="2017-07-19T00:00:00"/>
    <s v="Second Class"/>
    <x v="295"/>
    <x v="295"/>
    <s v="Corporate"/>
    <s v="United States"/>
    <s v="Apple Valley"/>
    <s v="California"/>
    <n v="92307"/>
    <s v="West"/>
    <x v="1758"/>
    <s v="Office Supplies"/>
    <s v="Envelopes"/>
    <x v="1711"/>
    <x v="3913"/>
    <n v="5"/>
    <n v="0"/>
    <n v="28.95"/>
  </r>
  <r>
    <n v="5651"/>
    <s v="CA-2017-142342"/>
    <x v="729"/>
    <d v="2017-07-19T00:00:00"/>
    <s v="Second Class"/>
    <x v="295"/>
    <x v="295"/>
    <s v="Corporate"/>
    <s v="United States"/>
    <s v="Apple Valley"/>
    <s v="California"/>
    <n v="92307"/>
    <s v="West"/>
    <x v="1505"/>
    <s v="Office Supplies"/>
    <s v="Storage"/>
    <x v="1492"/>
    <x v="232"/>
    <n v="2"/>
    <n v="0"/>
    <n v="0"/>
  </r>
  <r>
    <n v="5652"/>
    <s v="CA-2017-142342"/>
    <x v="729"/>
    <d v="2017-07-19T00:00:00"/>
    <s v="Second Class"/>
    <x v="295"/>
    <x v="295"/>
    <s v="Corporate"/>
    <s v="United States"/>
    <s v="Apple Valley"/>
    <s v="California"/>
    <n v="92307"/>
    <s v="West"/>
    <x v="178"/>
    <s v="Furniture"/>
    <s v="Bookcases"/>
    <x v="179"/>
    <x v="3914"/>
    <n v="5"/>
    <n v="0.15"/>
    <n v="210.73500000000001"/>
  </r>
  <r>
    <n v="5653"/>
    <s v="CA-2017-109099"/>
    <x v="833"/>
    <d v="2017-10-11T00:00:00"/>
    <s v="Standard Class"/>
    <x v="152"/>
    <x v="152"/>
    <s v="Corporate"/>
    <s v="United States"/>
    <s v="New York City"/>
    <s v="New York"/>
    <n v="10009"/>
    <s v="East"/>
    <x v="1522"/>
    <s v="Office Supplies"/>
    <s v="Paper"/>
    <x v="1509"/>
    <x v="1010"/>
    <n v="1"/>
    <n v="0"/>
    <n v="20.085100000000001"/>
  </r>
  <r>
    <n v="5654"/>
    <s v="US-2014-134187"/>
    <x v="130"/>
    <d v="2014-11-11T00:00:00"/>
    <s v="Standard Class"/>
    <x v="260"/>
    <x v="260"/>
    <s v="Corporate"/>
    <s v="United States"/>
    <s v="Long Beach"/>
    <s v="California"/>
    <n v="90805"/>
    <s v="West"/>
    <x v="134"/>
    <s v="Office Supplies"/>
    <s v="Art"/>
    <x v="135"/>
    <x v="3915"/>
    <n v="1"/>
    <n v="0"/>
    <n v="0.79379999999999995"/>
  </r>
  <r>
    <n v="5655"/>
    <s v="CA-2016-145261"/>
    <x v="122"/>
    <d v="2016-12-21T00:00:00"/>
    <s v="First Class"/>
    <x v="571"/>
    <x v="571"/>
    <s v="Home Office"/>
    <s v="United States"/>
    <s v="Salem"/>
    <s v="Oregon"/>
    <n v="97301"/>
    <s v="West"/>
    <x v="443"/>
    <s v="Office Supplies"/>
    <s v="Binders"/>
    <x v="443"/>
    <x v="3916"/>
    <n v="4"/>
    <n v="0.7"/>
    <n v="-30.16"/>
  </r>
  <r>
    <n v="5656"/>
    <s v="CA-2016-145261"/>
    <x v="122"/>
    <d v="2016-12-21T00:00:00"/>
    <s v="First Class"/>
    <x v="571"/>
    <x v="571"/>
    <s v="Home Office"/>
    <s v="United States"/>
    <s v="Salem"/>
    <s v="Oregon"/>
    <n v="97301"/>
    <s v="West"/>
    <x v="512"/>
    <s v="Office Supplies"/>
    <s v="Art"/>
    <x v="512"/>
    <x v="3917"/>
    <n v="4"/>
    <n v="0.2"/>
    <n v="2.3359999999999999"/>
  </r>
  <r>
    <n v="5657"/>
    <s v="CA-2016-145261"/>
    <x v="122"/>
    <d v="2016-12-21T00:00:00"/>
    <s v="First Class"/>
    <x v="571"/>
    <x v="571"/>
    <s v="Home Office"/>
    <s v="United States"/>
    <s v="Salem"/>
    <s v="Oregon"/>
    <n v="97301"/>
    <s v="West"/>
    <x v="1749"/>
    <s v="Office Supplies"/>
    <s v="Paper"/>
    <x v="1739"/>
    <x v="25"/>
    <n v="2"/>
    <n v="0.2"/>
    <n v="3.7856000000000001"/>
  </r>
  <r>
    <n v="5658"/>
    <s v="CA-2016-145261"/>
    <x v="122"/>
    <d v="2016-12-21T00:00:00"/>
    <s v="First Class"/>
    <x v="571"/>
    <x v="571"/>
    <s v="Home Office"/>
    <s v="United States"/>
    <s v="Salem"/>
    <s v="Oregon"/>
    <n v="97301"/>
    <s v="West"/>
    <x v="437"/>
    <s v="Technology"/>
    <s v="Accessories"/>
    <x v="437"/>
    <x v="3918"/>
    <n v="3"/>
    <n v="0.2"/>
    <n v="-8.4581999999999997"/>
  </r>
  <r>
    <n v="5659"/>
    <s v="CA-2016-145261"/>
    <x v="122"/>
    <d v="2016-12-21T00:00:00"/>
    <s v="First Class"/>
    <x v="571"/>
    <x v="571"/>
    <s v="Home Office"/>
    <s v="United States"/>
    <s v="Salem"/>
    <s v="Oregon"/>
    <n v="97301"/>
    <s v="West"/>
    <x v="1000"/>
    <s v="Furniture"/>
    <s v="Tables"/>
    <x v="992"/>
    <x v="3919"/>
    <n v="5"/>
    <n v="0.5"/>
    <n v="-264.21499999999997"/>
  </r>
  <r>
    <n v="5660"/>
    <s v="CA-2016-145261"/>
    <x v="122"/>
    <d v="2016-12-21T00:00:00"/>
    <s v="First Class"/>
    <x v="571"/>
    <x v="571"/>
    <s v="Home Office"/>
    <s v="United States"/>
    <s v="Salem"/>
    <s v="Oregon"/>
    <n v="97301"/>
    <s v="West"/>
    <x v="1508"/>
    <s v="Office Supplies"/>
    <s v="Labels"/>
    <x v="1495"/>
    <x v="795"/>
    <n v="4"/>
    <n v="0.2"/>
    <n v="5.1791999999999998"/>
  </r>
  <r>
    <n v="5661"/>
    <s v="CA-2016-145261"/>
    <x v="122"/>
    <d v="2016-12-21T00:00:00"/>
    <s v="First Class"/>
    <x v="571"/>
    <x v="571"/>
    <s v="Home Office"/>
    <s v="United States"/>
    <s v="Salem"/>
    <s v="Oregon"/>
    <n v="97301"/>
    <s v="West"/>
    <x v="1378"/>
    <s v="Technology"/>
    <s v="Phones"/>
    <x v="1363"/>
    <x v="3920"/>
    <n v="3"/>
    <n v="0.2"/>
    <n v="-7.17"/>
  </r>
  <r>
    <n v="5662"/>
    <s v="CA-2016-108875"/>
    <x v="446"/>
    <d v="2016-10-01T00:00:00"/>
    <s v="Standard Class"/>
    <x v="642"/>
    <x v="642"/>
    <s v="Home Office"/>
    <s v="United States"/>
    <s v="Aurora"/>
    <s v="Colorado"/>
    <n v="80013"/>
    <s v="West"/>
    <x v="278"/>
    <s v="Furniture"/>
    <s v="Furnishings"/>
    <x v="278"/>
    <x v="3921"/>
    <n v="2"/>
    <n v="0.2"/>
    <n v="7.5039999999999996"/>
  </r>
  <r>
    <n v="5663"/>
    <s v="CA-2016-108875"/>
    <x v="446"/>
    <d v="2016-10-01T00:00:00"/>
    <s v="Standard Class"/>
    <x v="642"/>
    <x v="642"/>
    <s v="Home Office"/>
    <s v="United States"/>
    <s v="Aurora"/>
    <s v="Colorado"/>
    <n v="80013"/>
    <s v="West"/>
    <x v="1043"/>
    <s v="Office Supplies"/>
    <s v="Storage"/>
    <x v="1032"/>
    <x v="3922"/>
    <n v="9"/>
    <n v="0.2"/>
    <n v="-95.822999999999993"/>
  </r>
  <r>
    <n v="5664"/>
    <s v="CA-2016-141957"/>
    <x v="658"/>
    <d v="2016-07-21T00:00:00"/>
    <s v="Same Day"/>
    <x v="684"/>
    <x v="684"/>
    <s v="Corporate"/>
    <s v="United States"/>
    <s v="Newark"/>
    <s v="Ohio"/>
    <n v="43055"/>
    <s v="East"/>
    <x v="1759"/>
    <s v="Office Supplies"/>
    <s v="Art"/>
    <x v="1748"/>
    <x v="3923"/>
    <n v="2"/>
    <n v="0.2"/>
    <n v="1.3992"/>
  </r>
  <r>
    <n v="5665"/>
    <s v="CA-2016-141957"/>
    <x v="658"/>
    <d v="2016-07-21T00:00:00"/>
    <s v="Same Day"/>
    <x v="684"/>
    <x v="684"/>
    <s v="Corporate"/>
    <s v="United States"/>
    <s v="Newark"/>
    <s v="Ohio"/>
    <n v="43055"/>
    <s v="East"/>
    <x v="1085"/>
    <s v="Office Supplies"/>
    <s v="Binders"/>
    <x v="1075"/>
    <x v="2186"/>
    <n v="7"/>
    <n v="0.7"/>
    <n v="-8.1311999999999998"/>
  </r>
  <r>
    <n v="5666"/>
    <s v="CA-2016-141957"/>
    <x v="658"/>
    <d v="2016-07-21T00:00:00"/>
    <s v="Same Day"/>
    <x v="684"/>
    <x v="684"/>
    <s v="Corporate"/>
    <s v="United States"/>
    <s v="Newark"/>
    <s v="Ohio"/>
    <n v="43055"/>
    <s v="East"/>
    <x v="225"/>
    <s v="Office Supplies"/>
    <s v="Storage"/>
    <x v="226"/>
    <x v="3924"/>
    <n v="1"/>
    <n v="0.2"/>
    <n v="4.1680000000000001"/>
  </r>
  <r>
    <n v="5667"/>
    <s v="CA-2016-141957"/>
    <x v="658"/>
    <d v="2016-07-21T00:00:00"/>
    <s v="Same Day"/>
    <x v="684"/>
    <x v="684"/>
    <s v="Corporate"/>
    <s v="United States"/>
    <s v="Newark"/>
    <s v="Ohio"/>
    <n v="43055"/>
    <s v="East"/>
    <x v="821"/>
    <s v="Office Supplies"/>
    <s v="Storage"/>
    <x v="817"/>
    <x v="3925"/>
    <n v="2"/>
    <n v="0.2"/>
    <n v="8.7051999999999996"/>
  </r>
  <r>
    <n v="5668"/>
    <s v="CA-2016-142405"/>
    <x v="725"/>
    <d v="2016-06-15T00:00:00"/>
    <s v="Standard Class"/>
    <x v="339"/>
    <x v="339"/>
    <s v="Consumer"/>
    <s v="United States"/>
    <s v="Seattle"/>
    <s v="Washington"/>
    <n v="98103"/>
    <s v="West"/>
    <x v="676"/>
    <s v="Office Supplies"/>
    <s v="Labels"/>
    <x v="676"/>
    <x v="2"/>
    <n v="2"/>
    <n v="0"/>
    <n v="6.8714000000000004"/>
  </r>
  <r>
    <n v="5669"/>
    <s v="CA-2016-142405"/>
    <x v="725"/>
    <d v="2016-06-15T00:00:00"/>
    <s v="Standard Class"/>
    <x v="339"/>
    <x v="339"/>
    <s v="Consumer"/>
    <s v="United States"/>
    <s v="Seattle"/>
    <s v="Washington"/>
    <n v="98103"/>
    <s v="West"/>
    <x v="544"/>
    <s v="Office Supplies"/>
    <s v="Binders"/>
    <x v="544"/>
    <x v="3926"/>
    <n v="14"/>
    <n v="0.2"/>
    <n v="17.544799999999999"/>
  </r>
  <r>
    <n v="5670"/>
    <s v="CA-2016-142405"/>
    <x v="725"/>
    <d v="2016-06-15T00:00:00"/>
    <s v="Standard Class"/>
    <x v="339"/>
    <x v="339"/>
    <s v="Consumer"/>
    <s v="United States"/>
    <s v="Seattle"/>
    <s v="Washington"/>
    <n v="98103"/>
    <s v="West"/>
    <x v="1301"/>
    <s v="Technology"/>
    <s v="Accessories"/>
    <x v="1286"/>
    <x v="1917"/>
    <n v="3"/>
    <n v="0"/>
    <n v="132.5898"/>
  </r>
  <r>
    <n v="5671"/>
    <s v="CA-2015-141012"/>
    <x v="988"/>
    <d v="2015-06-11T00:00:00"/>
    <s v="Second Class"/>
    <x v="228"/>
    <x v="228"/>
    <s v="Consumer"/>
    <s v="United States"/>
    <s v="Pocatello"/>
    <s v="Idaho"/>
    <n v="83201"/>
    <s v="West"/>
    <x v="1740"/>
    <s v="Furniture"/>
    <s v="Furnishings"/>
    <x v="1729"/>
    <x v="3927"/>
    <n v="4"/>
    <n v="0"/>
    <n v="92.393600000000006"/>
  </r>
  <r>
    <n v="5672"/>
    <s v="CA-2015-141012"/>
    <x v="988"/>
    <d v="2015-06-11T00:00:00"/>
    <s v="Second Class"/>
    <x v="228"/>
    <x v="228"/>
    <s v="Consumer"/>
    <s v="United States"/>
    <s v="Pocatello"/>
    <s v="Idaho"/>
    <n v="83201"/>
    <s v="West"/>
    <x v="1717"/>
    <s v="Technology"/>
    <s v="Phones"/>
    <x v="1704"/>
    <x v="3928"/>
    <n v="3"/>
    <n v="0.2"/>
    <n v="8.7735000000000003"/>
  </r>
  <r>
    <n v="5673"/>
    <s v="CA-2017-127922"/>
    <x v="855"/>
    <d v="2017-11-03T00:00:00"/>
    <s v="Standard Class"/>
    <x v="64"/>
    <x v="64"/>
    <s v="Corporate"/>
    <s v="United States"/>
    <s v="Dallas"/>
    <s v="Texas"/>
    <n v="75081"/>
    <s v="Central"/>
    <x v="1652"/>
    <s v="Office Supplies"/>
    <s v="Envelopes"/>
    <x v="1641"/>
    <x v="3329"/>
    <n v="2"/>
    <n v="0.2"/>
    <n v="5.5439999999999996"/>
  </r>
  <r>
    <n v="5674"/>
    <s v="CA-2017-127922"/>
    <x v="855"/>
    <d v="2017-11-03T00:00:00"/>
    <s v="Standard Class"/>
    <x v="64"/>
    <x v="64"/>
    <s v="Corporate"/>
    <s v="United States"/>
    <s v="Dallas"/>
    <s v="Texas"/>
    <n v="75081"/>
    <s v="Central"/>
    <x v="523"/>
    <s v="Office Supplies"/>
    <s v="Paper"/>
    <x v="523"/>
    <x v="578"/>
    <n v="2"/>
    <n v="0.2"/>
    <n v="2.64"/>
  </r>
  <r>
    <n v="5675"/>
    <s v="CA-2016-146318"/>
    <x v="115"/>
    <d v="2016-01-27T00:00:00"/>
    <s v="Standard Class"/>
    <x v="507"/>
    <x v="507"/>
    <s v="Consumer"/>
    <s v="United States"/>
    <s v="Seattle"/>
    <s v="Washington"/>
    <n v="98105"/>
    <s v="West"/>
    <x v="644"/>
    <s v="Office Supplies"/>
    <s v="Paper"/>
    <x v="644"/>
    <x v="91"/>
    <n v="2"/>
    <n v="0"/>
    <n v="6.2207999999999997"/>
  </r>
  <r>
    <n v="5676"/>
    <s v="CA-2014-135993"/>
    <x v="1061"/>
    <d v="2014-06-02T00:00:00"/>
    <s v="Standard Class"/>
    <x v="601"/>
    <x v="601"/>
    <s v="Corporate"/>
    <s v="United States"/>
    <s v="Seattle"/>
    <s v="Washington"/>
    <n v="98115"/>
    <s v="West"/>
    <x v="179"/>
    <s v="Technology"/>
    <s v="Phones"/>
    <x v="180"/>
    <x v="3929"/>
    <n v="6"/>
    <n v="0.2"/>
    <n v="5.7408000000000001"/>
  </r>
  <r>
    <n v="5677"/>
    <s v="CA-2014-135993"/>
    <x v="1061"/>
    <d v="2014-06-02T00:00:00"/>
    <s v="Standard Class"/>
    <x v="601"/>
    <x v="601"/>
    <s v="Corporate"/>
    <s v="United States"/>
    <s v="Seattle"/>
    <s v="Washington"/>
    <n v="98115"/>
    <s v="West"/>
    <x v="1691"/>
    <s v="Technology"/>
    <s v="Accessories"/>
    <x v="1679"/>
    <x v="3930"/>
    <n v="4"/>
    <n v="0"/>
    <n v="2.2080000000000002"/>
  </r>
  <r>
    <n v="5678"/>
    <s v="CA-2014-126802"/>
    <x v="282"/>
    <d v="2015-01-05T00:00:00"/>
    <s v="Standard Class"/>
    <x v="233"/>
    <x v="233"/>
    <s v="Consumer"/>
    <s v="United States"/>
    <s v="Chicago"/>
    <s v="Illinois"/>
    <n v="60610"/>
    <s v="Central"/>
    <x v="1525"/>
    <s v="Furniture"/>
    <s v="Furnishings"/>
    <x v="1512"/>
    <x v="2316"/>
    <n v="3"/>
    <n v="0.6"/>
    <n v="-50.668799999999997"/>
  </r>
  <r>
    <n v="5679"/>
    <s v="CA-2016-143924"/>
    <x v="1062"/>
    <d v="2016-08-03T00:00:00"/>
    <s v="Standard Class"/>
    <x v="649"/>
    <x v="649"/>
    <s v="Home Office"/>
    <s v="United States"/>
    <s v="Holland"/>
    <s v="Michigan"/>
    <n v="49423"/>
    <s v="Central"/>
    <x v="848"/>
    <s v="Office Supplies"/>
    <s v="Fasteners"/>
    <x v="128"/>
    <x v="3931"/>
    <n v="7"/>
    <n v="0"/>
    <n v="9.1980000000000004"/>
  </r>
  <r>
    <n v="5680"/>
    <s v="CA-2016-143924"/>
    <x v="1062"/>
    <d v="2016-08-03T00:00:00"/>
    <s v="Standard Class"/>
    <x v="649"/>
    <x v="649"/>
    <s v="Home Office"/>
    <s v="United States"/>
    <s v="Holland"/>
    <s v="Michigan"/>
    <n v="49423"/>
    <s v="Central"/>
    <x v="519"/>
    <s v="Office Supplies"/>
    <s v="Paper"/>
    <x v="519"/>
    <x v="1427"/>
    <n v="2"/>
    <n v="0"/>
    <n v="53.860799999999998"/>
  </r>
  <r>
    <n v="5681"/>
    <s v="CA-2016-141551"/>
    <x v="446"/>
    <d v="2016-09-30T00:00:00"/>
    <s v="Standard Class"/>
    <x v="546"/>
    <x v="546"/>
    <s v="Consumer"/>
    <s v="United States"/>
    <s v="Broken Arrow"/>
    <s v="Oklahoma"/>
    <n v="74012"/>
    <s v="Central"/>
    <x v="1206"/>
    <s v="Office Supplies"/>
    <s v="Binders"/>
    <x v="1191"/>
    <x v="3932"/>
    <n v="1"/>
    <n v="0"/>
    <n v="2.9348000000000001"/>
  </r>
  <r>
    <n v="5682"/>
    <s v="CA-2016-141551"/>
    <x v="446"/>
    <d v="2016-09-30T00:00:00"/>
    <s v="Standard Class"/>
    <x v="546"/>
    <x v="546"/>
    <s v="Consumer"/>
    <s v="United States"/>
    <s v="Broken Arrow"/>
    <s v="Oklahoma"/>
    <n v="74012"/>
    <s v="Central"/>
    <x v="55"/>
    <s v="Office Supplies"/>
    <s v="Paper"/>
    <x v="55"/>
    <x v="90"/>
    <n v="1"/>
    <n v="0"/>
    <n v="3.1103999999999998"/>
  </r>
  <r>
    <n v="5683"/>
    <s v="CA-2014-164315"/>
    <x v="1063"/>
    <d v="2014-04-08T00:00:00"/>
    <s v="Standard Class"/>
    <x v="361"/>
    <x v="361"/>
    <s v="Consumer"/>
    <s v="United States"/>
    <s v="Athens"/>
    <s v="Georgia"/>
    <n v="30605"/>
    <s v="South"/>
    <x v="1634"/>
    <s v="Office Supplies"/>
    <s v="Paper"/>
    <x v="1624"/>
    <x v="3329"/>
    <n v="3"/>
    <n v="0"/>
    <n v="7.1280000000000001"/>
  </r>
  <r>
    <n v="5684"/>
    <s v="CA-2014-164315"/>
    <x v="1063"/>
    <d v="2014-04-08T00:00:00"/>
    <s v="Standard Class"/>
    <x v="361"/>
    <x v="361"/>
    <s v="Consumer"/>
    <s v="United States"/>
    <s v="Athens"/>
    <s v="Georgia"/>
    <n v="30605"/>
    <s v="South"/>
    <x v="1521"/>
    <s v="Technology"/>
    <s v="Phones"/>
    <x v="1508"/>
    <x v="3933"/>
    <n v="7"/>
    <n v="0"/>
    <n v="293.98039999999997"/>
  </r>
  <r>
    <n v="5685"/>
    <s v="CA-2014-164315"/>
    <x v="1063"/>
    <d v="2014-04-08T00:00:00"/>
    <s v="Standard Class"/>
    <x v="361"/>
    <x v="361"/>
    <s v="Consumer"/>
    <s v="United States"/>
    <s v="Athens"/>
    <s v="Georgia"/>
    <n v="30605"/>
    <s v="South"/>
    <x v="1271"/>
    <s v="Office Supplies"/>
    <s v="Appliances"/>
    <x v="1256"/>
    <x v="894"/>
    <n v="5"/>
    <n v="0"/>
    <n v="40.274000000000001"/>
  </r>
  <r>
    <n v="5686"/>
    <s v="CA-2015-131072"/>
    <x v="599"/>
    <d v="2015-11-05T00:00:00"/>
    <s v="Same Day"/>
    <x v="107"/>
    <x v="107"/>
    <s v="Consumer"/>
    <s v="United States"/>
    <s v="Seattle"/>
    <s v="Washington"/>
    <n v="98105"/>
    <s v="West"/>
    <x v="102"/>
    <s v="Office Supplies"/>
    <s v="Binders"/>
    <x v="102"/>
    <x v="2031"/>
    <n v="3"/>
    <n v="0.2"/>
    <n v="35.6526"/>
  </r>
  <r>
    <n v="5687"/>
    <s v="CA-2014-131541"/>
    <x v="1064"/>
    <d v="2014-07-28T00:00:00"/>
    <s v="Same Day"/>
    <x v="237"/>
    <x v="237"/>
    <s v="Consumer"/>
    <s v="United States"/>
    <s v="Apopka"/>
    <s v="Florida"/>
    <n v="32712"/>
    <s v="South"/>
    <x v="110"/>
    <s v="Office Supplies"/>
    <s v="Fasteners"/>
    <x v="110"/>
    <x v="3934"/>
    <n v="5"/>
    <n v="0.2"/>
    <n v="5.1909999999999998"/>
  </r>
  <r>
    <n v="5688"/>
    <s v="CA-2014-131541"/>
    <x v="1064"/>
    <d v="2014-07-28T00:00:00"/>
    <s v="Same Day"/>
    <x v="237"/>
    <x v="237"/>
    <s v="Consumer"/>
    <s v="United States"/>
    <s v="Apopka"/>
    <s v="Florida"/>
    <n v="32712"/>
    <s v="South"/>
    <x v="1251"/>
    <s v="Furniture"/>
    <s v="Furnishings"/>
    <x v="1235"/>
    <x v="3935"/>
    <n v="6"/>
    <n v="0.2"/>
    <n v="12.988799999999999"/>
  </r>
  <r>
    <n v="5689"/>
    <s v="CA-2014-131541"/>
    <x v="1064"/>
    <d v="2014-07-28T00:00:00"/>
    <s v="Same Day"/>
    <x v="237"/>
    <x v="237"/>
    <s v="Consumer"/>
    <s v="United States"/>
    <s v="Apopka"/>
    <s v="Florida"/>
    <n v="32712"/>
    <s v="South"/>
    <x v="1214"/>
    <s v="Office Supplies"/>
    <s v="Envelopes"/>
    <x v="753"/>
    <x v="3936"/>
    <n v="7"/>
    <n v="0.2"/>
    <n v="16.518599999999999"/>
  </r>
  <r>
    <n v="5690"/>
    <s v="CA-2015-119550"/>
    <x v="207"/>
    <d v="2015-12-31T00:00:00"/>
    <s v="Standard Class"/>
    <x v="42"/>
    <x v="42"/>
    <s v="Home Office"/>
    <s v="United States"/>
    <s v="Houston"/>
    <s v="Texas"/>
    <n v="77070"/>
    <s v="Central"/>
    <x v="1745"/>
    <s v="Furniture"/>
    <s v="Chairs"/>
    <x v="1734"/>
    <x v="3937"/>
    <n v="3"/>
    <n v="0.3"/>
    <n v="-90.376199999999997"/>
  </r>
  <r>
    <n v="5691"/>
    <s v="US-2015-138093"/>
    <x v="895"/>
    <d v="2015-12-16T00:00:00"/>
    <s v="Standard Class"/>
    <x v="366"/>
    <x v="366"/>
    <s v="Corporate"/>
    <s v="United States"/>
    <s v="Baltimore"/>
    <s v="Maryland"/>
    <n v="21215"/>
    <s v="East"/>
    <x v="1279"/>
    <s v="Office Supplies"/>
    <s v="Art"/>
    <x v="1264"/>
    <x v="3251"/>
    <n v="9"/>
    <n v="0"/>
    <n v="9.3024000000000004"/>
  </r>
  <r>
    <n v="5692"/>
    <s v="US-2015-138093"/>
    <x v="895"/>
    <d v="2015-12-16T00:00:00"/>
    <s v="Standard Class"/>
    <x v="366"/>
    <x v="366"/>
    <s v="Corporate"/>
    <s v="United States"/>
    <s v="Baltimore"/>
    <s v="Maryland"/>
    <n v="21215"/>
    <s v="East"/>
    <x v="422"/>
    <s v="Office Supplies"/>
    <s v="Paper"/>
    <x v="422"/>
    <x v="908"/>
    <n v="5"/>
    <n v="0"/>
    <n v="20.585000000000001"/>
  </r>
  <r>
    <n v="5693"/>
    <s v="US-2015-138093"/>
    <x v="895"/>
    <d v="2015-12-16T00:00:00"/>
    <s v="Standard Class"/>
    <x v="366"/>
    <x v="366"/>
    <s v="Corporate"/>
    <s v="United States"/>
    <s v="Baltimore"/>
    <s v="Maryland"/>
    <n v="21215"/>
    <s v="East"/>
    <x v="524"/>
    <s v="Technology"/>
    <s v="Phones"/>
    <x v="524"/>
    <x v="3938"/>
    <n v="1"/>
    <n v="0"/>
    <n v="36.447299999999998"/>
  </r>
  <r>
    <n v="5694"/>
    <s v="US-2015-138093"/>
    <x v="895"/>
    <d v="2015-12-16T00:00:00"/>
    <s v="Standard Class"/>
    <x v="366"/>
    <x v="366"/>
    <s v="Corporate"/>
    <s v="United States"/>
    <s v="Baltimore"/>
    <s v="Maryland"/>
    <n v="21215"/>
    <s v="East"/>
    <x v="1714"/>
    <s v="Office Supplies"/>
    <s v="Paper"/>
    <x v="1701"/>
    <x v="1579"/>
    <n v="5"/>
    <n v="0"/>
    <n v="12.672000000000001"/>
  </r>
  <r>
    <n v="5695"/>
    <s v="US-2015-138093"/>
    <x v="895"/>
    <d v="2015-12-16T00:00:00"/>
    <s v="Standard Class"/>
    <x v="366"/>
    <x v="366"/>
    <s v="Corporate"/>
    <s v="United States"/>
    <s v="Baltimore"/>
    <s v="Maryland"/>
    <n v="21215"/>
    <s v="East"/>
    <x v="323"/>
    <s v="Furniture"/>
    <s v="Chairs"/>
    <x v="323"/>
    <x v="3036"/>
    <n v="3"/>
    <n v="0"/>
    <n v="141.1644"/>
  </r>
  <r>
    <n v="5696"/>
    <s v="CA-2016-126165"/>
    <x v="465"/>
    <d v="2016-05-07T00:00:00"/>
    <s v="Second Class"/>
    <x v="733"/>
    <x v="733"/>
    <s v="Consumer"/>
    <s v="United States"/>
    <s v="San Francisco"/>
    <s v="California"/>
    <n v="94109"/>
    <s v="West"/>
    <x v="972"/>
    <s v="Furniture"/>
    <s v="Tables"/>
    <x v="966"/>
    <x v="3939"/>
    <n v="2"/>
    <n v="0.2"/>
    <n v="-1.7771999999999999"/>
  </r>
  <r>
    <n v="5697"/>
    <s v="CA-2017-126123"/>
    <x v="336"/>
    <d v="2017-10-18T00:00:00"/>
    <s v="Standard Class"/>
    <x v="326"/>
    <x v="326"/>
    <s v="Home Office"/>
    <s v="United States"/>
    <s v="Chicago"/>
    <s v="Illinois"/>
    <n v="60623"/>
    <s v="Central"/>
    <x v="338"/>
    <s v="Office Supplies"/>
    <s v="Binders"/>
    <x v="338"/>
    <x v="3940"/>
    <n v="9"/>
    <n v="0.8"/>
    <n v="-42.463799999999999"/>
  </r>
  <r>
    <n v="5698"/>
    <s v="CA-2017-126123"/>
    <x v="336"/>
    <d v="2017-10-18T00:00:00"/>
    <s v="Standard Class"/>
    <x v="326"/>
    <x v="326"/>
    <s v="Home Office"/>
    <s v="United States"/>
    <s v="Chicago"/>
    <s v="Illinois"/>
    <n v="60623"/>
    <s v="Central"/>
    <x v="1080"/>
    <s v="Office Supplies"/>
    <s v="Binders"/>
    <x v="1070"/>
    <x v="3941"/>
    <n v="1"/>
    <n v="0.8"/>
    <n v="-23.547999999999998"/>
  </r>
  <r>
    <n v="5699"/>
    <s v="CA-2016-143441"/>
    <x v="732"/>
    <d v="2016-11-05T00:00:00"/>
    <s v="Same Day"/>
    <x v="432"/>
    <x v="432"/>
    <s v="Consumer"/>
    <s v="United States"/>
    <s v="Laredo"/>
    <s v="Texas"/>
    <n v="78041"/>
    <s v="Central"/>
    <x v="579"/>
    <s v="Office Supplies"/>
    <s v="Labels"/>
    <x v="579"/>
    <x v="1559"/>
    <n v="1"/>
    <n v="0.2"/>
    <n v="4.4400000000000004"/>
  </r>
  <r>
    <n v="5700"/>
    <s v="CA-2017-148320"/>
    <x v="132"/>
    <d v="2017-11-08T00:00:00"/>
    <s v="Standard Class"/>
    <x v="38"/>
    <x v="38"/>
    <s v="Consumer"/>
    <s v="United States"/>
    <s v="San Francisco"/>
    <s v="California"/>
    <n v="94109"/>
    <s v="West"/>
    <x v="1665"/>
    <s v="Office Supplies"/>
    <s v="Paper"/>
    <x v="1653"/>
    <x v="1197"/>
    <n v="6"/>
    <n v="0"/>
    <n v="17.581199999999999"/>
  </r>
  <r>
    <n v="5701"/>
    <s v="CA-2016-125661"/>
    <x v="390"/>
    <d v="2016-11-26T00:00:00"/>
    <s v="First Class"/>
    <x v="402"/>
    <x v="402"/>
    <s v="Home Office"/>
    <s v="United States"/>
    <s v="Cleveland"/>
    <s v="Ohio"/>
    <n v="44105"/>
    <s v="East"/>
    <x v="618"/>
    <s v="Office Supplies"/>
    <s v="Envelopes"/>
    <x v="618"/>
    <x v="3942"/>
    <n v="3"/>
    <n v="0.2"/>
    <n v="15.282"/>
  </r>
  <r>
    <n v="5702"/>
    <s v="CA-2016-125661"/>
    <x v="390"/>
    <d v="2016-11-26T00:00:00"/>
    <s v="First Class"/>
    <x v="402"/>
    <x v="402"/>
    <s v="Home Office"/>
    <s v="United States"/>
    <s v="Cleveland"/>
    <s v="Ohio"/>
    <n v="44105"/>
    <s v="East"/>
    <x v="1067"/>
    <s v="Technology"/>
    <s v="Accessories"/>
    <x v="1056"/>
    <x v="3943"/>
    <n v="5"/>
    <n v="0.2"/>
    <n v="-22.743500000000001"/>
  </r>
  <r>
    <n v="5703"/>
    <s v="US-2014-123519"/>
    <x v="637"/>
    <d v="2014-12-21T00:00:00"/>
    <s v="Standard Class"/>
    <x v="286"/>
    <x v="286"/>
    <s v="Consumer"/>
    <s v="United States"/>
    <s v="Marion"/>
    <s v="Ohio"/>
    <n v="43302"/>
    <s v="East"/>
    <x v="950"/>
    <s v="Office Supplies"/>
    <s v="Art"/>
    <x v="943"/>
    <x v="367"/>
    <n v="1"/>
    <n v="0.2"/>
    <n v="0.29520000000000002"/>
  </r>
  <r>
    <n v="5704"/>
    <s v="US-2014-123519"/>
    <x v="637"/>
    <d v="2014-12-21T00:00:00"/>
    <s v="Standard Class"/>
    <x v="286"/>
    <x v="286"/>
    <s v="Consumer"/>
    <s v="United States"/>
    <s v="Marion"/>
    <s v="Ohio"/>
    <n v="43302"/>
    <s v="East"/>
    <x v="1337"/>
    <s v="Furniture"/>
    <s v="Tables"/>
    <x v="1322"/>
    <x v="3944"/>
    <n v="1"/>
    <n v="0.4"/>
    <n v="-52.336500000000001"/>
  </r>
  <r>
    <n v="5705"/>
    <s v="US-2014-123519"/>
    <x v="637"/>
    <d v="2014-12-21T00:00:00"/>
    <s v="Standard Class"/>
    <x v="286"/>
    <x v="286"/>
    <s v="Consumer"/>
    <s v="United States"/>
    <s v="Marion"/>
    <s v="Ohio"/>
    <n v="43302"/>
    <s v="East"/>
    <x v="764"/>
    <s v="Technology"/>
    <s v="Accessories"/>
    <x v="763"/>
    <x v="1259"/>
    <n v="1"/>
    <n v="0.2"/>
    <n v="42.893500000000003"/>
  </r>
  <r>
    <n v="5706"/>
    <s v="CA-2014-155593"/>
    <x v="935"/>
    <d v="2014-11-08T00:00:00"/>
    <s v="Standard Class"/>
    <x v="261"/>
    <x v="261"/>
    <s v="Consumer"/>
    <s v="United States"/>
    <s v="Fairfield"/>
    <s v="Connecticut"/>
    <n v="6824"/>
    <s v="East"/>
    <x v="1562"/>
    <s v="Office Supplies"/>
    <s v="Supplies"/>
    <x v="1553"/>
    <x v="3945"/>
    <n v="3"/>
    <n v="0"/>
    <n v="3.3755999999999999"/>
  </r>
  <r>
    <n v="5707"/>
    <s v="CA-2017-136000"/>
    <x v="585"/>
    <d v="2017-09-25T00:00:00"/>
    <s v="Second Class"/>
    <x v="464"/>
    <x v="464"/>
    <s v="Corporate"/>
    <s v="United States"/>
    <s v="New York City"/>
    <s v="New York"/>
    <n v="10009"/>
    <s v="East"/>
    <x v="1595"/>
    <s v="Office Supplies"/>
    <s v="Binders"/>
    <x v="1587"/>
    <x v="2943"/>
    <n v="3"/>
    <n v="0.2"/>
    <n v="14.563800000000001"/>
  </r>
  <r>
    <n v="5708"/>
    <s v="US-2015-160857"/>
    <x v="412"/>
    <d v="2015-05-15T00:00:00"/>
    <s v="Standard Class"/>
    <x v="508"/>
    <x v="508"/>
    <s v="Consumer"/>
    <s v="United States"/>
    <s v="New York City"/>
    <s v="New York"/>
    <n v="10024"/>
    <s v="East"/>
    <x v="750"/>
    <s v="Furniture"/>
    <s v="Furnishings"/>
    <x v="748"/>
    <x v="3946"/>
    <n v="3"/>
    <n v="0"/>
    <n v="30.187200000000001"/>
  </r>
  <r>
    <n v="5709"/>
    <s v="US-2015-160857"/>
    <x v="412"/>
    <d v="2015-05-15T00:00:00"/>
    <s v="Standard Class"/>
    <x v="508"/>
    <x v="508"/>
    <s v="Consumer"/>
    <s v="United States"/>
    <s v="New York City"/>
    <s v="New York"/>
    <n v="10024"/>
    <s v="East"/>
    <x v="1420"/>
    <s v="Office Supplies"/>
    <s v="Supplies"/>
    <x v="1408"/>
    <x v="3825"/>
    <n v="3"/>
    <n v="0"/>
    <n v="7.1585999999999999"/>
  </r>
  <r>
    <n v="5710"/>
    <s v="US-2015-160857"/>
    <x v="412"/>
    <d v="2015-05-15T00:00:00"/>
    <s v="Standard Class"/>
    <x v="508"/>
    <x v="508"/>
    <s v="Consumer"/>
    <s v="United States"/>
    <s v="New York City"/>
    <s v="New York"/>
    <n v="10024"/>
    <s v="East"/>
    <x v="474"/>
    <s v="Furniture"/>
    <s v="Chairs"/>
    <x v="475"/>
    <x v="3947"/>
    <n v="2"/>
    <n v="0.1"/>
    <n v="21.294"/>
  </r>
  <r>
    <n v="5711"/>
    <s v="US-2015-160857"/>
    <x v="412"/>
    <d v="2015-05-15T00:00:00"/>
    <s v="Standard Class"/>
    <x v="508"/>
    <x v="508"/>
    <s v="Consumer"/>
    <s v="United States"/>
    <s v="New York City"/>
    <s v="New York"/>
    <n v="10024"/>
    <s v="East"/>
    <x v="361"/>
    <s v="Technology"/>
    <s v="Copiers"/>
    <x v="361"/>
    <x v="3948"/>
    <n v="7"/>
    <n v="0.2"/>
    <n v="1014.9797"/>
  </r>
  <r>
    <n v="5712"/>
    <s v="US-2015-160857"/>
    <x v="412"/>
    <d v="2015-05-15T00:00:00"/>
    <s v="Standard Class"/>
    <x v="508"/>
    <x v="508"/>
    <s v="Consumer"/>
    <s v="United States"/>
    <s v="New York City"/>
    <s v="New York"/>
    <n v="10024"/>
    <s v="East"/>
    <x v="1541"/>
    <s v="Office Supplies"/>
    <s v="Paper"/>
    <x v="1529"/>
    <x v="537"/>
    <n v="3"/>
    <n v="0"/>
    <n v="9.3312000000000008"/>
  </r>
  <r>
    <n v="5713"/>
    <s v="CA-2017-115805"/>
    <x v="689"/>
    <d v="2017-07-31T00:00:00"/>
    <s v="Same Day"/>
    <x v="147"/>
    <x v="147"/>
    <s v="Consumer"/>
    <s v="United States"/>
    <s v="Chicago"/>
    <s v="Illinois"/>
    <n v="60653"/>
    <s v="Central"/>
    <x v="521"/>
    <s v="Technology"/>
    <s v="Phones"/>
    <x v="521"/>
    <x v="2163"/>
    <n v="1"/>
    <n v="0.2"/>
    <n v="4.1391"/>
  </r>
  <r>
    <n v="5714"/>
    <s v="US-2014-143707"/>
    <x v="72"/>
    <d v="2014-03-05T00:00:00"/>
    <s v="Standard Class"/>
    <x v="367"/>
    <x v="367"/>
    <s v="Home Office"/>
    <s v="United States"/>
    <s v="New York City"/>
    <s v="New York"/>
    <n v="10035"/>
    <s v="East"/>
    <x v="869"/>
    <s v="Technology"/>
    <s v="Phones"/>
    <x v="863"/>
    <x v="3949"/>
    <n v="3"/>
    <n v="0"/>
    <n v="1.6037999999999999"/>
  </r>
  <r>
    <n v="5715"/>
    <s v="CA-2017-116939"/>
    <x v="145"/>
    <d v="2017-09-29T00:00:00"/>
    <s v="Standard Class"/>
    <x v="151"/>
    <x v="151"/>
    <s v="Consumer"/>
    <s v="United States"/>
    <s v="Richmond"/>
    <s v="Virginia"/>
    <n v="23223"/>
    <s v="South"/>
    <x v="841"/>
    <s v="Office Supplies"/>
    <s v="Storage"/>
    <x v="835"/>
    <x v="3950"/>
    <n v="5"/>
    <n v="0"/>
    <n v="47.938499999999998"/>
  </r>
  <r>
    <n v="5716"/>
    <s v="CA-2015-124107"/>
    <x v="330"/>
    <d v="2015-10-12T00:00:00"/>
    <s v="Second Class"/>
    <x v="312"/>
    <x v="312"/>
    <s v="Corporate"/>
    <s v="United States"/>
    <s v="Ann Arbor"/>
    <s v="Michigan"/>
    <n v="48104"/>
    <s v="Central"/>
    <x v="695"/>
    <s v="Technology"/>
    <s v="Accessories"/>
    <x v="695"/>
    <x v="1000"/>
    <n v="5"/>
    <n v="0"/>
    <n v="111.59099999999999"/>
  </r>
  <r>
    <n v="5717"/>
    <s v="CA-2015-124107"/>
    <x v="330"/>
    <d v="2015-10-12T00:00:00"/>
    <s v="Second Class"/>
    <x v="312"/>
    <x v="312"/>
    <s v="Corporate"/>
    <s v="United States"/>
    <s v="Ann Arbor"/>
    <s v="Michigan"/>
    <n v="48104"/>
    <s v="Central"/>
    <x v="119"/>
    <s v="Technology"/>
    <s v="Phones"/>
    <x v="119"/>
    <x v="2421"/>
    <n v="3"/>
    <n v="0"/>
    <n v="8.4564000000000004"/>
  </r>
  <r>
    <n v="5718"/>
    <s v="CA-2015-124107"/>
    <x v="330"/>
    <d v="2015-10-12T00:00:00"/>
    <s v="Second Class"/>
    <x v="312"/>
    <x v="312"/>
    <s v="Corporate"/>
    <s v="United States"/>
    <s v="Ann Arbor"/>
    <s v="Michigan"/>
    <n v="48104"/>
    <s v="Central"/>
    <x v="1451"/>
    <s v="Office Supplies"/>
    <s v="Envelopes"/>
    <x v="153"/>
    <x v="3951"/>
    <n v="7"/>
    <n v="0"/>
    <n v="27.241199999999999"/>
  </r>
  <r>
    <n v="5719"/>
    <s v="CA-2015-124107"/>
    <x v="330"/>
    <d v="2015-10-12T00:00:00"/>
    <s v="Second Class"/>
    <x v="312"/>
    <x v="312"/>
    <s v="Corporate"/>
    <s v="United States"/>
    <s v="Ann Arbor"/>
    <s v="Michigan"/>
    <n v="48104"/>
    <s v="Central"/>
    <x v="930"/>
    <s v="Office Supplies"/>
    <s v="Appliances"/>
    <x v="923"/>
    <x v="3952"/>
    <n v="3"/>
    <n v="0.1"/>
    <n v="5.2271999999999998"/>
  </r>
  <r>
    <n v="5720"/>
    <s v="CA-2017-126550"/>
    <x v="1065"/>
    <d v="2017-04-02T00:00:00"/>
    <s v="Second Class"/>
    <x v="742"/>
    <x v="742"/>
    <s v="Consumer"/>
    <s v="United States"/>
    <s v="Lafayette"/>
    <s v="Indiana"/>
    <n v="47905"/>
    <s v="Central"/>
    <x v="1569"/>
    <s v="Office Supplies"/>
    <s v="Storage"/>
    <x v="1560"/>
    <x v="3953"/>
    <n v="5"/>
    <n v="0"/>
    <n v="21.164000000000001"/>
  </r>
  <r>
    <n v="5721"/>
    <s v="CA-2015-138674"/>
    <x v="717"/>
    <d v="2015-11-17T00:00:00"/>
    <s v="First Class"/>
    <x v="10"/>
    <x v="10"/>
    <s v="Corporate"/>
    <s v="United States"/>
    <s v="Springfield"/>
    <s v="Oregon"/>
    <n v="97477"/>
    <s v="West"/>
    <x v="52"/>
    <s v="Office Supplies"/>
    <s v="Fasteners"/>
    <x v="52"/>
    <x v="521"/>
    <n v="5"/>
    <n v="0.2"/>
    <n v="2.2890000000000001"/>
  </r>
  <r>
    <n v="5722"/>
    <s v="CA-2015-138674"/>
    <x v="717"/>
    <d v="2015-11-17T00:00:00"/>
    <s v="First Class"/>
    <x v="10"/>
    <x v="10"/>
    <s v="Corporate"/>
    <s v="United States"/>
    <s v="Springfield"/>
    <s v="Oregon"/>
    <n v="97477"/>
    <s v="West"/>
    <x v="1302"/>
    <s v="Technology"/>
    <s v="Accessories"/>
    <x v="1287"/>
    <x v="3954"/>
    <n v="3"/>
    <n v="0.2"/>
    <n v="4.5587999999999997"/>
  </r>
  <r>
    <n v="5723"/>
    <s v="CA-2015-138674"/>
    <x v="717"/>
    <d v="2015-11-17T00:00:00"/>
    <s v="First Class"/>
    <x v="10"/>
    <x v="10"/>
    <s v="Corporate"/>
    <s v="United States"/>
    <s v="Springfield"/>
    <s v="Oregon"/>
    <n v="97477"/>
    <s v="West"/>
    <x v="1233"/>
    <s v="Technology"/>
    <s v="Accessories"/>
    <x v="1216"/>
    <x v="3955"/>
    <n v="4"/>
    <n v="0.2"/>
    <n v="29.994"/>
  </r>
  <r>
    <n v="5724"/>
    <s v="CA-2016-165820"/>
    <x v="182"/>
    <d v="2016-09-30T00:00:00"/>
    <s v="Standard Class"/>
    <x v="61"/>
    <x v="61"/>
    <s v="Corporate"/>
    <s v="United States"/>
    <s v="San Francisco"/>
    <s v="California"/>
    <n v="94109"/>
    <s v="West"/>
    <x v="832"/>
    <s v="Office Supplies"/>
    <s v="Paper"/>
    <x v="827"/>
    <x v="91"/>
    <n v="2"/>
    <n v="0"/>
    <n v="6.2207999999999997"/>
  </r>
  <r>
    <n v="5725"/>
    <s v="CA-2014-103191"/>
    <x v="358"/>
    <d v="2014-09-27T00:00:00"/>
    <s v="Standard Class"/>
    <x v="500"/>
    <x v="500"/>
    <s v="Corporate"/>
    <s v="United States"/>
    <s v="Chicago"/>
    <s v="Illinois"/>
    <n v="60653"/>
    <s v="Central"/>
    <x v="942"/>
    <s v="Office Supplies"/>
    <s v="Storage"/>
    <x v="935"/>
    <x v="3956"/>
    <n v="3"/>
    <n v="0.2"/>
    <n v="-82.884"/>
  </r>
  <r>
    <n v="5726"/>
    <s v="CA-2015-103933"/>
    <x v="12"/>
    <d v="2015-09-27T00:00:00"/>
    <s v="First Class"/>
    <x v="112"/>
    <x v="112"/>
    <s v="Corporate"/>
    <s v="United States"/>
    <s v="New York City"/>
    <s v="New York"/>
    <n v="10011"/>
    <s v="East"/>
    <x v="1336"/>
    <s v="Technology"/>
    <s v="Accessories"/>
    <x v="1321"/>
    <x v="435"/>
    <n v="9"/>
    <n v="0"/>
    <n v="395.96039999999999"/>
  </r>
  <r>
    <n v="5727"/>
    <s v="CA-2015-110548"/>
    <x v="124"/>
    <d v="2015-05-08T00:00:00"/>
    <s v="Standard Class"/>
    <x v="706"/>
    <x v="706"/>
    <s v="Corporate"/>
    <s v="United States"/>
    <s v="Houston"/>
    <s v="Texas"/>
    <n v="77095"/>
    <s v="Central"/>
    <x v="981"/>
    <s v="Technology"/>
    <s v="Phones"/>
    <x v="974"/>
    <x v="1251"/>
    <n v="7"/>
    <n v="0.2"/>
    <n v="118.29300000000001"/>
  </r>
  <r>
    <n v="5728"/>
    <s v="CA-2017-117324"/>
    <x v="166"/>
    <d v="2017-12-13T00:00:00"/>
    <s v="Standard Class"/>
    <x v="187"/>
    <x v="187"/>
    <s v="Consumer"/>
    <s v="United States"/>
    <s v="Madison"/>
    <s v="Wisconsin"/>
    <n v="53711"/>
    <s v="Central"/>
    <x v="1089"/>
    <s v="Technology"/>
    <s v="Accessories"/>
    <x v="1079"/>
    <x v="3957"/>
    <n v="3"/>
    <n v="0"/>
    <n v="32.059800000000003"/>
  </r>
  <r>
    <n v="5729"/>
    <s v="CA-2017-117324"/>
    <x v="166"/>
    <d v="2017-12-13T00:00:00"/>
    <s v="Standard Class"/>
    <x v="187"/>
    <x v="187"/>
    <s v="Consumer"/>
    <s v="United States"/>
    <s v="Madison"/>
    <s v="Wisconsin"/>
    <n v="53711"/>
    <s v="Central"/>
    <x v="963"/>
    <s v="Office Supplies"/>
    <s v="Appliances"/>
    <x v="956"/>
    <x v="1219"/>
    <n v="3"/>
    <n v="0"/>
    <n v="305.13"/>
  </r>
  <r>
    <n v="5730"/>
    <s v="CA-2017-117324"/>
    <x v="166"/>
    <d v="2017-12-13T00:00:00"/>
    <s v="Standard Class"/>
    <x v="187"/>
    <x v="187"/>
    <s v="Consumer"/>
    <s v="United States"/>
    <s v="Madison"/>
    <s v="Wisconsin"/>
    <n v="53711"/>
    <s v="Central"/>
    <x v="580"/>
    <s v="Office Supplies"/>
    <s v="Labels"/>
    <x v="580"/>
    <x v="3447"/>
    <n v="2"/>
    <n v="0"/>
    <n v="28.087599999999998"/>
  </r>
  <r>
    <n v="5731"/>
    <s v="CA-2017-117324"/>
    <x v="166"/>
    <d v="2017-12-13T00:00:00"/>
    <s v="Standard Class"/>
    <x v="187"/>
    <x v="187"/>
    <s v="Consumer"/>
    <s v="United States"/>
    <s v="Madison"/>
    <s v="Wisconsin"/>
    <n v="53711"/>
    <s v="Central"/>
    <x v="1121"/>
    <s v="Furniture"/>
    <s v="Bookcases"/>
    <x v="1109"/>
    <x v="3958"/>
    <n v="4"/>
    <n v="0"/>
    <n v="41.392800000000001"/>
  </r>
  <r>
    <n v="5732"/>
    <s v="CA-2017-117324"/>
    <x v="166"/>
    <d v="2017-12-13T00:00:00"/>
    <s v="Standard Class"/>
    <x v="187"/>
    <x v="187"/>
    <s v="Consumer"/>
    <s v="United States"/>
    <s v="Madison"/>
    <s v="Wisconsin"/>
    <n v="53711"/>
    <s v="Central"/>
    <x v="320"/>
    <s v="Office Supplies"/>
    <s v="Paper"/>
    <x v="320"/>
    <x v="3959"/>
    <n v="4"/>
    <n v="0"/>
    <n v="12.6592"/>
  </r>
  <r>
    <n v="5733"/>
    <s v="CA-2017-143574"/>
    <x v="222"/>
    <d v="2017-07-02T00:00:00"/>
    <s v="First Class"/>
    <x v="112"/>
    <x v="112"/>
    <s v="Corporate"/>
    <s v="United States"/>
    <s v="Milford"/>
    <s v="Connecticut"/>
    <n v="6460"/>
    <s v="East"/>
    <x v="1531"/>
    <s v="Furniture"/>
    <s v="Bookcases"/>
    <x v="1518"/>
    <x v="3083"/>
    <n v="9"/>
    <n v="0"/>
    <n v="185.2578"/>
  </r>
  <r>
    <n v="5734"/>
    <s v="CA-2017-143574"/>
    <x v="222"/>
    <d v="2017-07-02T00:00:00"/>
    <s v="First Class"/>
    <x v="112"/>
    <x v="112"/>
    <s v="Corporate"/>
    <s v="United States"/>
    <s v="Milford"/>
    <s v="Connecticut"/>
    <n v="6460"/>
    <s v="East"/>
    <x v="682"/>
    <s v="Office Supplies"/>
    <s v="Supplies"/>
    <x v="682"/>
    <x v="3960"/>
    <n v="3"/>
    <n v="0"/>
    <n v="7.9794"/>
  </r>
  <r>
    <n v="5735"/>
    <s v="CA-2017-143574"/>
    <x v="222"/>
    <d v="2017-07-02T00:00:00"/>
    <s v="First Class"/>
    <x v="112"/>
    <x v="112"/>
    <s v="Corporate"/>
    <s v="United States"/>
    <s v="Milford"/>
    <s v="Connecticut"/>
    <n v="6460"/>
    <s v="East"/>
    <x v="980"/>
    <s v="Furniture"/>
    <s v="Furnishings"/>
    <x v="973"/>
    <x v="2783"/>
    <n v="2"/>
    <n v="0"/>
    <n v="8.5543999999999993"/>
  </r>
  <r>
    <n v="5736"/>
    <s v="CA-2014-111773"/>
    <x v="290"/>
    <d v="2014-07-03T00:00:00"/>
    <s v="Standard Class"/>
    <x v="600"/>
    <x v="600"/>
    <s v="Consumer"/>
    <s v="United States"/>
    <s v="New York City"/>
    <s v="New York"/>
    <n v="10024"/>
    <s v="East"/>
    <x v="1458"/>
    <s v="Office Supplies"/>
    <s v="Binders"/>
    <x v="1444"/>
    <x v="3961"/>
    <n v="3"/>
    <n v="0.2"/>
    <n v="4.8719999999999999"/>
  </r>
  <r>
    <n v="5737"/>
    <s v="CA-2014-148614"/>
    <x v="407"/>
    <d v="2014-01-25T00:00:00"/>
    <s v="Standard Class"/>
    <x v="597"/>
    <x v="597"/>
    <s v="Consumer"/>
    <s v="United States"/>
    <s v="Los Angeles"/>
    <s v="California"/>
    <n v="90049"/>
    <s v="West"/>
    <x v="364"/>
    <s v="Office Supplies"/>
    <s v="Paper"/>
    <x v="364"/>
    <x v="2389"/>
    <n v="2"/>
    <n v="0"/>
    <n v="9.2927999999999997"/>
  </r>
  <r>
    <n v="5738"/>
    <s v="CA-2014-148614"/>
    <x v="407"/>
    <d v="2014-01-25T00:00:00"/>
    <s v="Standard Class"/>
    <x v="597"/>
    <x v="597"/>
    <s v="Consumer"/>
    <s v="United States"/>
    <s v="Los Angeles"/>
    <s v="California"/>
    <n v="90049"/>
    <s v="West"/>
    <x v="76"/>
    <s v="Furniture"/>
    <s v="Furnishings"/>
    <x v="76"/>
    <x v="78"/>
    <n v="2"/>
    <n v="0"/>
    <n v="5.79"/>
  </r>
  <r>
    <n v="5739"/>
    <s v="CA-2017-156139"/>
    <x v="413"/>
    <d v="2017-01-06T00:00:00"/>
    <s v="Standard Class"/>
    <x v="669"/>
    <x v="669"/>
    <s v="Consumer"/>
    <s v="United States"/>
    <s v="San Francisco"/>
    <s v="California"/>
    <n v="94109"/>
    <s v="West"/>
    <x v="1399"/>
    <s v="Office Supplies"/>
    <s v="Binders"/>
    <x v="1386"/>
    <x v="3962"/>
    <n v="3"/>
    <n v="0.2"/>
    <n v="13.4316"/>
  </r>
  <r>
    <n v="5740"/>
    <s v="US-2017-147886"/>
    <x v="615"/>
    <d v="2017-03-31T00:00:00"/>
    <s v="First Class"/>
    <x v="704"/>
    <x v="704"/>
    <s v="Corporate"/>
    <s v="United States"/>
    <s v="Fairfield"/>
    <s v="California"/>
    <n v="94533"/>
    <s v="West"/>
    <x v="1641"/>
    <s v="Office Supplies"/>
    <s v="Paper"/>
    <x v="1631"/>
    <x v="91"/>
    <n v="2"/>
    <n v="0"/>
    <n v="6.3503999999999996"/>
  </r>
  <r>
    <n v="5741"/>
    <s v="US-2017-147886"/>
    <x v="615"/>
    <d v="2017-03-31T00:00:00"/>
    <s v="First Class"/>
    <x v="704"/>
    <x v="704"/>
    <s v="Corporate"/>
    <s v="United States"/>
    <s v="Fairfield"/>
    <s v="California"/>
    <n v="94533"/>
    <s v="West"/>
    <x v="750"/>
    <s v="Furniture"/>
    <s v="Furnishings"/>
    <x v="748"/>
    <x v="3963"/>
    <n v="1"/>
    <n v="0"/>
    <n v="10.0624"/>
  </r>
  <r>
    <n v="5742"/>
    <s v="US-2017-147886"/>
    <x v="615"/>
    <d v="2017-03-31T00:00:00"/>
    <s v="First Class"/>
    <x v="704"/>
    <x v="704"/>
    <s v="Corporate"/>
    <s v="United States"/>
    <s v="Fairfield"/>
    <s v="California"/>
    <n v="94533"/>
    <s v="West"/>
    <x v="1093"/>
    <s v="Technology"/>
    <s v="Machines"/>
    <x v="1083"/>
    <x v="3964"/>
    <n v="2"/>
    <n v="0.2"/>
    <n v="53.271999999999998"/>
  </r>
  <r>
    <n v="5743"/>
    <s v="US-2017-147886"/>
    <x v="615"/>
    <d v="2017-03-31T00:00:00"/>
    <s v="First Class"/>
    <x v="704"/>
    <x v="704"/>
    <s v="Corporate"/>
    <s v="United States"/>
    <s v="Fairfield"/>
    <s v="California"/>
    <n v="94533"/>
    <s v="West"/>
    <x v="652"/>
    <s v="Office Supplies"/>
    <s v="Paper"/>
    <x v="652"/>
    <x v="2979"/>
    <n v="4"/>
    <n v="0"/>
    <n v="12.8256"/>
  </r>
  <r>
    <n v="5744"/>
    <s v="US-2017-147886"/>
    <x v="615"/>
    <d v="2017-03-31T00:00:00"/>
    <s v="First Class"/>
    <x v="704"/>
    <x v="704"/>
    <s v="Corporate"/>
    <s v="United States"/>
    <s v="Fairfield"/>
    <s v="California"/>
    <n v="94533"/>
    <s v="West"/>
    <x v="578"/>
    <s v="Office Supplies"/>
    <s v="Paper"/>
    <x v="578"/>
    <x v="130"/>
    <n v="3"/>
    <n v="0"/>
    <n v="9.6191999999999993"/>
  </r>
  <r>
    <n v="5745"/>
    <s v="US-2017-147886"/>
    <x v="615"/>
    <d v="2017-03-31T00:00:00"/>
    <s v="First Class"/>
    <x v="704"/>
    <x v="704"/>
    <s v="Corporate"/>
    <s v="United States"/>
    <s v="Fairfield"/>
    <s v="California"/>
    <n v="94533"/>
    <s v="West"/>
    <x v="418"/>
    <s v="Office Supplies"/>
    <s v="Storage"/>
    <x v="418"/>
    <x v="3965"/>
    <n v="7"/>
    <n v="0"/>
    <n v="7.9547999999999996"/>
  </r>
  <r>
    <n v="5746"/>
    <s v="US-2017-147886"/>
    <x v="615"/>
    <d v="2017-03-31T00:00:00"/>
    <s v="First Class"/>
    <x v="704"/>
    <x v="704"/>
    <s v="Corporate"/>
    <s v="United States"/>
    <s v="Fairfield"/>
    <s v="California"/>
    <n v="94533"/>
    <s v="West"/>
    <x v="1392"/>
    <s v="Furniture"/>
    <s v="Furnishings"/>
    <x v="1378"/>
    <x v="742"/>
    <n v="7"/>
    <n v="0"/>
    <n v="6.8992000000000004"/>
  </r>
  <r>
    <n v="5747"/>
    <s v="CA-2016-113733"/>
    <x v="16"/>
    <d v="2016-12-12T00:00:00"/>
    <s v="Standard Class"/>
    <x v="23"/>
    <x v="23"/>
    <s v="Consumer"/>
    <s v="United States"/>
    <s v="Greenville"/>
    <s v="North Carolina"/>
    <n v="27834"/>
    <s v="South"/>
    <x v="495"/>
    <s v="Technology"/>
    <s v="Phones"/>
    <x v="495"/>
    <x v="2475"/>
    <n v="2"/>
    <n v="0.2"/>
    <n v="31.198"/>
  </r>
  <r>
    <n v="5748"/>
    <s v="CA-2016-113733"/>
    <x v="16"/>
    <d v="2016-12-12T00:00:00"/>
    <s v="Standard Class"/>
    <x v="23"/>
    <x v="23"/>
    <s v="Consumer"/>
    <s v="United States"/>
    <s v="Greenville"/>
    <s v="North Carolina"/>
    <n v="27834"/>
    <s v="South"/>
    <x v="721"/>
    <s v="Technology"/>
    <s v="Accessories"/>
    <x v="720"/>
    <x v="3065"/>
    <n v="3"/>
    <n v="0.2"/>
    <n v="17.8794"/>
  </r>
  <r>
    <n v="5749"/>
    <s v="CA-2016-113733"/>
    <x v="16"/>
    <d v="2016-12-12T00:00:00"/>
    <s v="Standard Class"/>
    <x v="23"/>
    <x v="23"/>
    <s v="Consumer"/>
    <s v="United States"/>
    <s v="Greenville"/>
    <s v="North Carolina"/>
    <n v="27834"/>
    <s v="South"/>
    <x v="1691"/>
    <s v="Technology"/>
    <s v="Accessories"/>
    <x v="1679"/>
    <x v="3319"/>
    <n v="3"/>
    <n v="0.2"/>
    <n v="-2.484"/>
  </r>
  <r>
    <n v="5750"/>
    <s v="CA-2017-104913"/>
    <x v="551"/>
    <d v="2017-11-22T00:00:00"/>
    <s v="Standard Class"/>
    <x v="54"/>
    <x v="54"/>
    <s v="Consumer"/>
    <s v="United States"/>
    <s v="Long Beach"/>
    <s v="New York"/>
    <n v="11561"/>
    <s v="East"/>
    <x v="1250"/>
    <s v="Technology"/>
    <s v="Phones"/>
    <x v="1234"/>
    <x v="3966"/>
    <n v="5"/>
    <n v="0"/>
    <n v="36.725499999999997"/>
  </r>
  <r>
    <n v="5751"/>
    <s v="CA-2014-145800"/>
    <x v="992"/>
    <d v="2014-06-05T00:00:00"/>
    <s v="Standard Class"/>
    <x v="757"/>
    <x v="757"/>
    <s v="Consumer"/>
    <s v="United States"/>
    <s v="Buffalo Grove"/>
    <s v="Illinois"/>
    <n v="60089"/>
    <s v="Central"/>
    <x v="10"/>
    <s v="Furniture"/>
    <s v="Tables"/>
    <x v="10"/>
    <x v="3967"/>
    <n v="3"/>
    <n v="0.5"/>
    <n v="-184.8366"/>
  </r>
  <r>
    <n v="5752"/>
    <s v="CA-2016-125850"/>
    <x v="115"/>
    <d v="2016-01-28T00:00:00"/>
    <s v="Standard Class"/>
    <x v="224"/>
    <x v="224"/>
    <s v="Consumer"/>
    <s v="United States"/>
    <s v="San Diego"/>
    <s v="California"/>
    <n v="92037"/>
    <s v="West"/>
    <x v="1760"/>
    <s v="Office Supplies"/>
    <s v="Labels"/>
    <x v="1749"/>
    <x v="1821"/>
    <n v="3"/>
    <n v="0"/>
    <n v="22.2"/>
  </r>
  <r>
    <n v="5753"/>
    <s v="CA-2016-125850"/>
    <x v="115"/>
    <d v="2016-01-28T00:00:00"/>
    <s v="Standard Class"/>
    <x v="224"/>
    <x v="224"/>
    <s v="Consumer"/>
    <s v="United States"/>
    <s v="San Diego"/>
    <s v="California"/>
    <n v="92037"/>
    <s v="West"/>
    <x v="617"/>
    <s v="Office Supplies"/>
    <s v="Labels"/>
    <x v="617"/>
    <x v="2740"/>
    <n v="5"/>
    <n v="0"/>
    <n v="9.4990000000000006"/>
  </r>
  <r>
    <n v="5754"/>
    <s v="CA-2016-118514"/>
    <x v="1066"/>
    <d v="2016-02-10T00:00:00"/>
    <s v="Standard Class"/>
    <x v="702"/>
    <x v="702"/>
    <s v="Consumer"/>
    <s v="United States"/>
    <s v="Richmond"/>
    <s v="Kentucky"/>
    <n v="40475"/>
    <s v="South"/>
    <x v="377"/>
    <s v="Furniture"/>
    <s v="Chairs"/>
    <x v="378"/>
    <x v="402"/>
    <n v="4"/>
    <n v="0"/>
    <n v="225.26400000000001"/>
  </r>
  <r>
    <n v="5755"/>
    <s v="CA-2015-150749"/>
    <x v="368"/>
    <d v="2015-04-03T00:00:00"/>
    <s v="Second Class"/>
    <x v="238"/>
    <x v="238"/>
    <s v="Consumer"/>
    <s v="United States"/>
    <s v="Springfield"/>
    <s v="Virginia"/>
    <n v="22153"/>
    <s v="South"/>
    <x v="324"/>
    <s v="Office Supplies"/>
    <s v="Art"/>
    <x v="324"/>
    <x v="345"/>
    <n v="2"/>
    <n v="0"/>
    <n v="1.4456"/>
  </r>
  <r>
    <n v="5756"/>
    <s v="CA-2014-163748"/>
    <x v="1005"/>
    <d v="2014-10-18T00:00:00"/>
    <s v="Standard Class"/>
    <x v="643"/>
    <x v="643"/>
    <s v="Consumer"/>
    <s v="United States"/>
    <s v="Fort Worth"/>
    <s v="Texas"/>
    <n v="76106"/>
    <s v="Central"/>
    <x v="1683"/>
    <s v="Office Supplies"/>
    <s v="Appliances"/>
    <x v="1671"/>
    <x v="3968"/>
    <n v="4"/>
    <n v="0.8"/>
    <n v="-8.532"/>
  </r>
  <r>
    <n v="5757"/>
    <s v="CA-2014-163748"/>
    <x v="1005"/>
    <d v="2014-10-18T00:00:00"/>
    <s v="Standard Class"/>
    <x v="643"/>
    <x v="643"/>
    <s v="Consumer"/>
    <s v="United States"/>
    <s v="Fort Worth"/>
    <s v="Texas"/>
    <n v="76106"/>
    <s v="Central"/>
    <x v="615"/>
    <s v="Technology"/>
    <s v="Copiers"/>
    <x v="615"/>
    <x v="3969"/>
    <n v="5"/>
    <n v="0.2"/>
    <n v="624.98749999999995"/>
  </r>
  <r>
    <n v="5758"/>
    <s v="CA-2015-119634"/>
    <x v="1067"/>
    <d v="2015-08-16T00:00:00"/>
    <s v="Standard Class"/>
    <x v="768"/>
    <x v="768"/>
    <s v="Consumer"/>
    <s v="United States"/>
    <s v="Raleigh"/>
    <s v="North Carolina"/>
    <n v="27604"/>
    <s v="South"/>
    <x v="1006"/>
    <s v="Furniture"/>
    <s v="Furnishings"/>
    <x v="1381"/>
    <x v="3970"/>
    <n v="3"/>
    <n v="0.2"/>
    <n v="12.1149"/>
  </r>
  <r>
    <n v="5759"/>
    <s v="CA-2015-149300"/>
    <x v="6"/>
    <d v="2015-11-23T00:00:00"/>
    <s v="First Class"/>
    <x v="3"/>
    <x v="3"/>
    <s v="Consumer"/>
    <s v="United States"/>
    <s v="Hialeah"/>
    <s v="Florida"/>
    <n v="33012"/>
    <s v="South"/>
    <x v="1734"/>
    <s v="Technology"/>
    <s v="Machines"/>
    <x v="1722"/>
    <x v="3971"/>
    <n v="3"/>
    <n v="0.5"/>
    <n v="-1.9791000000000001"/>
  </r>
  <r>
    <n v="5760"/>
    <s v="US-2016-111528"/>
    <x v="945"/>
    <d v="2016-12-30T00:00:00"/>
    <s v="Same Day"/>
    <x v="655"/>
    <x v="655"/>
    <s v="Home Office"/>
    <s v="United States"/>
    <s v="Los Angeles"/>
    <s v="California"/>
    <n v="90032"/>
    <s v="West"/>
    <x v="772"/>
    <s v="Office Supplies"/>
    <s v="Storage"/>
    <x v="771"/>
    <x v="2246"/>
    <n v="4"/>
    <n v="0"/>
    <n v="125.14319999999999"/>
  </r>
  <r>
    <n v="5761"/>
    <s v="US-2016-111528"/>
    <x v="945"/>
    <d v="2016-12-30T00:00:00"/>
    <s v="Same Day"/>
    <x v="655"/>
    <x v="655"/>
    <s v="Home Office"/>
    <s v="United States"/>
    <s v="Los Angeles"/>
    <s v="California"/>
    <n v="90032"/>
    <s v="West"/>
    <x v="416"/>
    <s v="Office Supplies"/>
    <s v="Binders"/>
    <x v="416"/>
    <x v="3972"/>
    <n v="1"/>
    <n v="0.2"/>
    <n v="2.1545999999999998"/>
  </r>
  <r>
    <n v="5762"/>
    <s v="CA-2017-158169"/>
    <x v="801"/>
    <d v="2017-08-15T00:00:00"/>
    <s v="First Class"/>
    <x v="594"/>
    <x v="594"/>
    <s v="Consumer"/>
    <s v="United States"/>
    <s v="Lake Forest"/>
    <s v="California"/>
    <n v="92630"/>
    <s v="West"/>
    <x v="1107"/>
    <s v="Office Supplies"/>
    <s v="Appliances"/>
    <x v="1096"/>
    <x v="3036"/>
    <n v="3"/>
    <n v="0"/>
    <n v="152.0232"/>
  </r>
  <r>
    <n v="5763"/>
    <s v="CA-2017-158169"/>
    <x v="801"/>
    <d v="2017-08-15T00:00:00"/>
    <s v="First Class"/>
    <x v="594"/>
    <x v="594"/>
    <s v="Consumer"/>
    <s v="United States"/>
    <s v="Lake Forest"/>
    <s v="California"/>
    <n v="92630"/>
    <s v="West"/>
    <x v="1001"/>
    <s v="Furniture"/>
    <s v="Furnishings"/>
    <x v="993"/>
    <x v="3471"/>
    <n v="4"/>
    <n v="0"/>
    <n v="19.7712"/>
  </r>
  <r>
    <n v="5764"/>
    <s v="CA-2015-162047"/>
    <x v="502"/>
    <d v="2015-11-05T00:00:00"/>
    <s v="First Class"/>
    <x v="92"/>
    <x v="92"/>
    <s v="Corporate"/>
    <s v="United States"/>
    <s v="Long Beach"/>
    <s v="New York"/>
    <n v="11561"/>
    <s v="East"/>
    <x v="1578"/>
    <s v="Furniture"/>
    <s v="Chairs"/>
    <x v="1569"/>
    <x v="3973"/>
    <n v="10"/>
    <n v="0.1"/>
    <n v="209.274"/>
  </r>
  <r>
    <n v="5765"/>
    <s v="CA-2015-117772"/>
    <x v="229"/>
    <d v="2015-09-12T00:00:00"/>
    <s v="Second Class"/>
    <x v="430"/>
    <x v="430"/>
    <s v="Consumer"/>
    <s v="United States"/>
    <s v="Seattle"/>
    <s v="Washington"/>
    <n v="98103"/>
    <s v="West"/>
    <x v="1755"/>
    <s v="Office Supplies"/>
    <s v="Storage"/>
    <x v="1745"/>
    <x v="3974"/>
    <n v="6"/>
    <n v="0"/>
    <n v="17.693999999999999"/>
  </r>
  <r>
    <n v="5766"/>
    <s v="US-2014-126340"/>
    <x v="1068"/>
    <d v="2014-11-14T00:00:00"/>
    <s v="Standard Class"/>
    <x v="12"/>
    <x v="12"/>
    <s v="Consumer"/>
    <s v="United States"/>
    <s v="Redding"/>
    <s v="California"/>
    <n v="96003"/>
    <s v="West"/>
    <x v="872"/>
    <s v="Technology"/>
    <s v="Phones"/>
    <x v="866"/>
    <x v="3720"/>
    <n v="3"/>
    <n v="0.2"/>
    <n v="25.0182"/>
  </r>
  <r>
    <n v="5767"/>
    <s v="CA-2016-149685"/>
    <x v="750"/>
    <d v="2016-10-15T00:00:00"/>
    <s v="Standard Class"/>
    <x v="327"/>
    <x v="327"/>
    <s v="Home Office"/>
    <s v="United States"/>
    <s v="San Antonio"/>
    <s v="Texas"/>
    <n v="78207"/>
    <s v="Central"/>
    <x v="1351"/>
    <s v="Office Supplies"/>
    <s v="Labels"/>
    <x v="1337"/>
    <x v="3975"/>
    <n v="6"/>
    <n v="0.2"/>
    <n v="20.2986"/>
  </r>
  <r>
    <n v="5768"/>
    <s v="CA-2017-126396"/>
    <x v="565"/>
    <d v="2017-09-12T00:00:00"/>
    <s v="Second Class"/>
    <x v="753"/>
    <x v="753"/>
    <s v="Corporate"/>
    <s v="United States"/>
    <s v="Houston"/>
    <s v="Texas"/>
    <n v="77070"/>
    <s v="Central"/>
    <x v="936"/>
    <s v="Technology"/>
    <s v="Accessories"/>
    <x v="929"/>
    <x v="3976"/>
    <n v="6"/>
    <n v="0.2"/>
    <n v="20.234999999999999"/>
  </r>
  <r>
    <n v="5769"/>
    <s v="CA-2015-154900"/>
    <x v="1069"/>
    <d v="2015-03-01T00:00:00"/>
    <s v="Standard Class"/>
    <x v="286"/>
    <x v="286"/>
    <s v="Consumer"/>
    <s v="United States"/>
    <s v="Leominster"/>
    <s v="Massachusetts"/>
    <n v="1453"/>
    <s v="East"/>
    <x v="1042"/>
    <s v="Office Supplies"/>
    <s v="Labels"/>
    <x v="1031"/>
    <x v="974"/>
    <n v="1"/>
    <n v="0"/>
    <n v="1.512"/>
  </r>
  <r>
    <n v="5770"/>
    <s v="CA-2015-154900"/>
    <x v="1069"/>
    <d v="2015-03-01T00:00:00"/>
    <s v="Standard Class"/>
    <x v="286"/>
    <x v="286"/>
    <s v="Consumer"/>
    <s v="United States"/>
    <s v="Leominster"/>
    <s v="Massachusetts"/>
    <n v="1453"/>
    <s v="East"/>
    <x v="126"/>
    <s v="Office Supplies"/>
    <s v="Paper"/>
    <x v="562"/>
    <x v="20"/>
    <n v="4"/>
    <n v="0"/>
    <n v="10.224"/>
  </r>
  <r>
    <n v="5771"/>
    <s v="CA-2015-103835"/>
    <x v="496"/>
    <d v="2015-09-28T00:00:00"/>
    <s v="Standard Class"/>
    <x v="464"/>
    <x v="464"/>
    <s v="Corporate"/>
    <s v="United States"/>
    <s v="Los Angeles"/>
    <s v="California"/>
    <n v="90032"/>
    <s v="West"/>
    <x v="527"/>
    <s v="Furniture"/>
    <s v="Furnishings"/>
    <x v="527"/>
    <x v="3977"/>
    <n v="3"/>
    <n v="0"/>
    <n v="4.6220999999999997"/>
  </r>
  <r>
    <n v="5772"/>
    <s v="CA-2015-103835"/>
    <x v="496"/>
    <d v="2015-09-28T00:00:00"/>
    <s v="Standard Class"/>
    <x v="464"/>
    <x v="464"/>
    <s v="Corporate"/>
    <s v="United States"/>
    <s v="Los Angeles"/>
    <s v="California"/>
    <n v="90032"/>
    <s v="West"/>
    <x v="1364"/>
    <s v="Office Supplies"/>
    <s v="Appliances"/>
    <x v="1350"/>
    <x v="3978"/>
    <n v="4"/>
    <n v="0"/>
    <n v="335.85480000000001"/>
  </r>
  <r>
    <n v="5773"/>
    <s v="CA-2015-158939"/>
    <x v="650"/>
    <d v="2015-12-01T00:00:00"/>
    <s v="Standard Class"/>
    <x v="105"/>
    <x v="105"/>
    <s v="Corporate"/>
    <s v="United States"/>
    <s v="Springfield"/>
    <s v="Missouri"/>
    <n v="65807"/>
    <s v="Central"/>
    <x v="349"/>
    <s v="Technology"/>
    <s v="Copiers"/>
    <x v="349"/>
    <x v="3979"/>
    <n v="1"/>
    <n v="0"/>
    <n v="233.99610000000001"/>
  </r>
  <r>
    <n v="5774"/>
    <s v="CA-2016-117408"/>
    <x v="1070"/>
    <d v="2016-09-06T00:00:00"/>
    <s v="Standard Class"/>
    <x v="236"/>
    <x v="236"/>
    <s v="Consumer"/>
    <s v="United States"/>
    <s v="Waco"/>
    <s v="Texas"/>
    <n v="76706"/>
    <s v="Central"/>
    <x v="355"/>
    <s v="Office Supplies"/>
    <s v="Storage"/>
    <x v="355"/>
    <x v="934"/>
    <n v="2"/>
    <n v="0.2"/>
    <n v="2.3967999999999998"/>
  </r>
  <r>
    <n v="5775"/>
    <s v="CA-2016-142398"/>
    <x v="408"/>
    <d v="2016-04-16T00:00:00"/>
    <s v="Standard Class"/>
    <x v="443"/>
    <x v="443"/>
    <s v="Consumer"/>
    <s v="United States"/>
    <s v="Los Angeles"/>
    <s v="California"/>
    <n v="90036"/>
    <s v="West"/>
    <x v="1756"/>
    <s v="Furniture"/>
    <s v="Chairs"/>
    <x v="1746"/>
    <x v="3980"/>
    <n v="7"/>
    <n v="0.2"/>
    <n v="-31.914400000000001"/>
  </r>
  <r>
    <n v="5776"/>
    <s v="CA-2016-142398"/>
    <x v="408"/>
    <d v="2016-04-16T00:00:00"/>
    <s v="Standard Class"/>
    <x v="443"/>
    <x v="443"/>
    <s v="Consumer"/>
    <s v="United States"/>
    <s v="Los Angeles"/>
    <s v="California"/>
    <n v="90036"/>
    <s v="West"/>
    <x v="729"/>
    <s v="Office Supplies"/>
    <s v="Binders"/>
    <x v="728"/>
    <x v="3981"/>
    <n v="1"/>
    <n v="0.2"/>
    <n v="4.6227999999999998"/>
  </r>
  <r>
    <n v="5777"/>
    <s v="CA-2016-105277"/>
    <x v="429"/>
    <d v="2016-12-08T00:00:00"/>
    <s v="Standard Class"/>
    <x v="215"/>
    <x v="215"/>
    <s v="Consumer"/>
    <s v="United States"/>
    <s v="Auburn"/>
    <s v="New York"/>
    <n v="13021"/>
    <s v="East"/>
    <x v="625"/>
    <s v="Office Supplies"/>
    <s v="Binders"/>
    <x v="625"/>
    <x v="1626"/>
    <n v="3"/>
    <n v="0.2"/>
    <n v="5.8230000000000004"/>
  </r>
  <r>
    <n v="5778"/>
    <s v="CA-2016-112060"/>
    <x v="429"/>
    <d v="2016-12-09T00:00:00"/>
    <s v="Standard Class"/>
    <x v="446"/>
    <x v="446"/>
    <s v="Consumer"/>
    <s v="United States"/>
    <s v="San Francisco"/>
    <s v="California"/>
    <n v="94109"/>
    <s v="West"/>
    <x v="921"/>
    <s v="Office Supplies"/>
    <s v="Paper"/>
    <x v="913"/>
    <x v="1230"/>
    <n v="1"/>
    <n v="0"/>
    <n v="50.328000000000003"/>
  </r>
  <r>
    <n v="5779"/>
    <s v="CA-2014-105270"/>
    <x v="7"/>
    <d v="2014-11-18T00:00:00"/>
    <s v="Standard Class"/>
    <x v="275"/>
    <x v="275"/>
    <s v="Consumer"/>
    <s v="United States"/>
    <s v="Los Angeles"/>
    <s v="California"/>
    <n v="90008"/>
    <s v="West"/>
    <x v="400"/>
    <s v="Office Supplies"/>
    <s v="Art"/>
    <x v="401"/>
    <x v="426"/>
    <n v="3"/>
    <n v="0"/>
    <n v="7.9248000000000003"/>
  </r>
  <r>
    <n v="5780"/>
    <s v="CA-2014-105270"/>
    <x v="7"/>
    <d v="2014-11-18T00:00:00"/>
    <s v="Standard Class"/>
    <x v="275"/>
    <x v="275"/>
    <s v="Consumer"/>
    <s v="United States"/>
    <s v="Los Angeles"/>
    <s v="California"/>
    <n v="90008"/>
    <s v="West"/>
    <x v="1153"/>
    <s v="Furniture"/>
    <s v="Chairs"/>
    <x v="1141"/>
    <x v="3982"/>
    <n v="1"/>
    <n v="0.2"/>
    <n v="11.264799999999999"/>
  </r>
  <r>
    <n v="5781"/>
    <s v="US-2015-159513"/>
    <x v="788"/>
    <d v="2015-04-09T00:00:00"/>
    <s v="Standard Class"/>
    <x v="479"/>
    <x v="479"/>
    <s v="Consumer"/>
    <s v="United States"/>
    <s v="Los Angeles"/>
    <s v="California"/>
    <n v="90049"/>
    <s v="West"/>
    <x v="1761"/>
    <s v="Technology"/>
    <s v="Machines"/>
    <x v="1750"/>
    <x v="973"/>
    <n v="3"/>
    <n v="0.2"/>
    <n v="24.291899999999998"/>
  </r>
  <r>
    <n v="5782"/>
    <s v="CA-2015-155586"/>
    <x v="295"/>
    <d v="2015-12-16T00:00:00"/>
    <s v="Second Class"/>
    <x v="190"/>
    <x v="190"/>
    <s v="Consumer"/>
    <s v="United States"/>
    <s v="Chico"/>
    <s v="California"/>
    <n v="95928"/>
    <s v="West"/>
    <x v="147"/>
    <s v="Office Supplies"/>
    <s v="Art"/>
    <x v="148"/>
    <x v="3983"/>
    <n v="1"/>
    <n v="0"/>
    <n v="0.59670000000000001"/>
  </r>
  <r>
    <n v="5783"/>
    <s v="CA-2015-155586"/>
    <x v="295"/>
    <d v="2015-12-16T00:00:00"/>
    <s v="Second Class"/>
    <x v="190"/>
    <x v="190"/>
    <s v="Consumer"/>
    <s v="United States"/>
    <s v="Chico"/>
    <s v="California"/>
    <n v="95928"/>
    <s v="West"/>
    <x v="776"/>
    <s v="Office Supplies"/>
    <s v="Envelopes"/>
    <x v="775"/>
    <x v="2814"/>
    <n v="4"/>
    <n v="0"/>
    <n v="7.4496000000000002"/>
  </r>
  <r>
    <n v="5784"/>
    <s v="CA-2015-155586"/>
    <x v="295"/>
    <d v="2015-12-16T00:00:00"/>
    <s v="Second Class"/>
    <x v="190"/>
    <x v="190"/>
    <s v="Consumer"/>
    <s v="United States"/>
    <s v="Chico"/>
    <s v="California"/>
    <n v="95928"/>
    <s v="West"/>
    <x v="1346"/>
    <s v="Office Supplies"/>
    <s v="Paper"/>
    <x v="1331"/>
    <x v="2900"/>
    <n v="4"/>
    <n v="0"/>
    <n v="16.398"/>
  </r>
  <r>
    <n v="5785"/>
    <s v="CA-2017-141117"/>
    <x v="280"/>
    <d v="2017-10-08T00:00:00"/>
    <s v="Standard Class"/>
    <x v="765"/>
    <x v="765"/>
    <s v="Consumer"/>
    <s v="United States"/>
    <s v="Springfield"/>
    <s v="Oregon"/>
    <n v="97477"/>
    <s v="West"/>
    <x v="366"/>
    <s v="Furniture"/>
    <s v="Bookcases"/>
    <x v="367"/>
    <x v="3984"/>
    <n v="6"/>
    <n v="0.7"/>
    <n v="-384.71640000000002"/>
  </r>
  <r>
    <n v="5786"/>
    <s v="CA-2017-141117"/>
    <x v="280"/>
    <d v="2017-10-08T00:00:00"/>
    <s v="Standard Class"/>
    <x v="765"/>
    <x v="765"/>
    <s v="Consumer"/>
    <s v="United States"/>
    <s v="Springfield"/>
    <s v="Oregon"/>
    <n v="97477"/>
    <s v="West"/>
    <x v="597"/>
    <s v="Office Supplies"/>
    <s v="Supplies"/>
    <x v="597"/>
    <x v="381"/>
    <n v="6"/>
    <n v="0.2"/>
    <n v="4.3956"/>
  </r>
  <r>
    <n v="5787"/>
    <s v="CA-2017-141117"/>
    <x v="280"/>
    <d v="2017-10-08T00:00:00"/>
    <s v="Standard Class"/>
    <x v="765"/>
    <x v="765"/>
    <s v="Consumer"/>
    <s v="United States"/>
    <s v="Springfield"/>
    <s v="Oregon"/>
    <n v="97477"/>
    <s v="West"/>
    <x v="828"/>
    <s v="Office Supplies"/>
    <s v="Binders"/>
    <x v="824"/>
    <x v="3985"/>
    <n v="7"/>
    <n v="0.7"/>
    <n v="-16.601199999999999"/>
  </r>
  <r>
    <n v="5788"/>
    <s v="CA-2017-141117"/>
    <x v="280"/>
    <d v="2017-10-08T00:00:00"/>
    <s v="Standard Class"/>
    <x v="765"/>
    <x v="765"/>
    <s v="Consumer"/>
    <s v="United States"/>
    <s v="Springfield"/>
    <s v="Oregon"/>
    <n v="97477"/>
    <s v="West"/>
    <x v="1385"/>
    <s v="Office Supplies"/>
    <s v="Art"/>
    <x v="1371"/>
    <x v="3986"/>
    <n v="7"/>
    <n v="0.2"/>
    <n v="10.7037"/>
  </r>
  <r>
    <n v="5789"/>
    <s v="CA-2017-115070"/>
    <x v="318"/>
    <d v="2017-04-14T00:00:00"/>
    <s v="Second Class"/>
    <x v="769"/>
    <x v="769"/>
    <s v="Corporate"/>
    <s v="United States"/>
    <s v="Jacksonville"/>
    <s v="Florida"/>
    <n v="32216"/>
    <s v="South"/>
    <x v="1392"/>
    <s v="Furniture"/>
    <s v="Furnishings"/>
    <x v="1378"/>
    <x v="3987"/>
    <n v="5"/>
    <n v="0.2"/>
    <n v="1.8480000000000001"/>
  </r>
  <r>
    <n v="5790"/>
    <s v="CA-2017-115070"/>
    <x v="318"/>
    <d v="2017-04-14T00:00:00"/>
    <s v="Second Class"/>
    <x v="769"/>
    <x v="769"/>
    <s v="Corporate"/>
    <s v="United States"/>
    <s v="Jacksonville"/>
    <s v="Florida"/>
    <n v="32216"/>
    <s v="South"/>
    <x v="696"/>
    <s v="Office Supplies"/>
    <s v="Binders"/>
    <x v="696"/>
    <x v="2896"/>
    <n v="3"/>
    <n v="0.7"/>
    <n v="-3.0933000000000002"/>
  </r>
  <r>
    <n v="5791"/>
    <s v="CA-2017-140186"/>
    <x v="365"/>
    <d v="2017-10-02T00:00:00"/>
    <s v="First Class"/>
    <x v="310"/>
    <x v="310"/>
    <s v="Consumer"/>
    <s v="United States"/>
    <s v="Bakersfield"/>
    <s v="California"/>
    <n v="93309"/>
    <s v="West"/>
    <x v="659"/>
    <s v="Office Supplies"/>
    <s v="Fasteners"/>
    <x v="659"/>
    <x v="762"/>
    <n v="7"/>
    <n v="0"/>
    <n v="16.8"/>
  </r>
  <r>
    <n v="5792"/>
    <s v="CA-2017-140186"/>
    <x v="365"/>
    <d v="2017-10-02T00:00:00"/>
    <s v="First Class"/>
    <x v="310"/>
    <x v="310"/>
    <s v="Consumer"/>
    <s v="United States"/>
    <s v="Bakersfield"/>
    <s v="California"/>
    <n v="93309"/>
    <s v="West"/>
    <x v="955"/>
    <s v="Furniture"/>
    <s v="Chairs"/>
    <x v="948"/>
    <x v="74"/>
    <n v="1"/>
    <n v="0.2"/>
    <n v="0"/>
  </r>
  <r>
    <n v="5793"/>
    <s v="CA-2017-140186"/>
    <x v="365"/>
    <d v="2017-10-02T00:00:00"/>
    <s v="First Class"/>
    <x v="310"/>
    <x v="310"/>
    <s v="Consumer"/>
    <s v="United States"/>
    <s v="Bakersfield"/>
    <s v="California"/>
    <n v="93309"/>
    <s v="West"/>
    <x v="414"/>
    <s v="Office Supplies"/>
    <s v="Appliances"/>
    <x v="414"/>
    <x v="2029"/>
    <n v="2"/>
    <n v="0"/>
    <n v="25.438400000000001"/>
  </r>
  <r>
    <n v="5794"/>
    <s v="CA-2017-140186"/>
    <x v="365"/>
    <d v="2017-10-02T00:00:00"/>
    <s v="First Class"/>
    <x v="310"/>
    <x v="310"/>
    <s v="Consumer"/>
    <s v="United States"/>
    <s v="Bakersfield"/>
    <s v="California"/>
    <n v="93309"/>
    <s v="West"/>
    <x v="28"/>
    <s v="Furniture"/>
    <s v="Furnishings"/>
    <x v="28"/>
    <x v="2616"/>
    <n v="1"/>
    <n v="0"/>
    <n v="15.525"/>
  </r>
  <r>
    <n v="5795"/>
    <s v="CA-2017-140186"/>
    <x v="365"/>
    <d v="2017-10-02T00:00:00"/>
    <s v="First Class"/>
    <x v="310"/>
    <x v="310"/>
    <s v="Consumer"/>
    <s v="United States"/>
    <s v="Bakersfield"/>
    <s v="California"/>
    <n v="93309"/>
    <s v="West"/>
    <x v="705"/>
    <s v="Office Supplies"/>
    <s v="Binders"/>
    <x v="705"/>
    <x v="996"/>
    <n v="2"/>
    <n v="0.2"/>
    <n v="16.3352"/>
  </r>
  <r>
    <n v="5796"/>
    <s v="CA-2014-124856"/>
    <x v="411"/>
    <d v="2014-10-03T00:00:00"/>
    <s v="Second Class"/>
    <x v="436"/>
    <x v="436"/>
    <s v="Consumer"/>
    <s v="United States"/>
    <s v="New York City"/>
    <s v="New York"/>
    <n v="10011"/>
    <s v="East"/>
    <x v="1449"/>
    <s v="Office Supplies"/>
    <s v="Storage"/>
    <x v="1436"/>
    <x v="3988"/>
    <n v="9"/>
    <n v="0"/>
    <n v="362.84039999999999"/>
  </r>
  <r>
    <n v="5797"/>
    <s v="CA-2014-124856"/>
    <x v="411"/>
    <d v="2014-10-03T00:00:00"/>
    <s v="Second Class"/>
    <x v="436"/>
    <x v="436"/>
    <s v="Consumer"/>
    <s v="United States"/>
    <s v="New York City"/>
    <s v="New York"/>
    <n v="10011"/>
    <s v="East"/>
    <x v="138"/>
    <s v="Furniture"/>
    <s v="Furnishings"/>
    <x v="139"/>
    <x v="3989"/>
    <n v="4"/>
    <n v="0"/>
    <n v="36.381599999999999"/>
  </r>
  <r>
    <n v="5798"/>
    <s v="CA-2014-124856"/>
    <x v="411"/>
    <d v="2014-10-03T00:00:00"/>
    <s v="Second Class"/>
    <x v="436"/>
    <x v="436"/>
    <s v="Consumer"/>
    <s v="United States"/>
    <s v="New York City"/>
    <s v="New York"/>
    <n v="10011"/>
    <s v="East"/>
    <x v="919"/>
    <s v="Office Supplies"/>
    <s v="Labels"/>
    <x v="911"/>
    <x v="1365"/>
    <n v="3"/>
    <n v="0"/>
    <n v="8.6940000000000008"/>
  </r>
  <r>
    <n v="5799"/>
    <s v="CA-2014-124856"/>
    <x v="411"/>
    <d v="2014-10-03T00:00:00"/>
    <s v="Second Class"/>
    <x v="436"/>
    <x v="436"/>
    <s v="Consumer"/>
    <s v="United States"/>
    <s v="New York City"/>
    <s v="New York"/>
    <n v="10011"/>
    <s v="East"/>
    <x v="968"/>
    <s v="Office Supplies"/>
    <s v="Paper"/>
    <x v="961"/>
    <x v="2661"/>
    <n v="2"/>
    <n v="0"/>
    <n v="37.9848"/>
  </r>
  <r>
    <n v="5800"/>
    <s v="CA-2014-166716"/>
    <x v="1071"/>
    <d v="2014-08-25T00:00:00"/>
    <s v="Second Class"/>
    <x v="257"/>
    <x v="257"/>
    <s v="Consumer"/>
    <s v="United States"/>
    <s v="Chicago"/>
    <s v="Illinois"/>
    <n v="60610"/>
    <s v="Central"/>
    <x v="1496"/>
    <s v="Furniture"/>
    <s v="Chairs"/>
    <x v="1484"/>
    <x v="3990"/>
    <n v="2"/>
    <n v="0.3"/>
    <n v="-6.0195999999999996"/>
  </r>
  <r>
    <n v="5801"/>
    <s v="CA-2014-123225"/>
    <x v="384"/>
    <d v="2014-07-14T00:00:00"/>
    <s v="First Class"/>
    <x v="438"/>
    <x v="438"/>
    <s v="Consumer"/>
    <s v="United States"/>
    <s v="El Paso"/>
    <s v="Texas"/>
    <n v="79907"/>
    <s v="Central"/>
    <x v="1149"/>
    <s v="Technology"/>
    <s v="Phones"/>
    <x v="1137"/>
    <x v="3991"/>
    <n v="4"/>
    <n v="0.2"/>
    <n v="43.197600000000001"/>
  </r>
  <r>
    <n v="5802"/>
    <s v="CA-2014-123225"/>
    <x v="384"/>
    <d v="2014-07-14T00:00:00"/>
    <s v="First Class"/>
    <x v="438"/>
    <x v="438"/>
    <s v="Consumer"/>
    <s v="United States"/>
    <s v="El Paso"/>
    <s v="Texas"/>
    <n v="79907"/>
    <s v="Central"/>
    <x v="1553"/>
    <s v="Office Supplies"/>
    <s v="Paper"/>
    <x v="1541"/>
    <x v="559"/>
    <n v="2"/>
    <n v="0.2"/>
    <n v="3.6288"/>
  </r>
  <r>
    <n v="5803"/>
    <s v="CA-2015-163440"/>
    <x v="204"/>
    <d v="2015-03-24T00:00:00"/>
    <s v="First Class"/>
    <x v="76"/>
    <x v="76"/>
    <s v="Consumer"/>
    <s v="United States"/>
    <s v="Thousand Oaks"/>
    <s v="California"/>
    <n v="91360"/>
    <s v="West"/>
    <x v="433"/>
    <s v="Technology"/>
    <s v="Phones"/>
    <x v="433"/>
    <x v="2913"/>
    <n v="2"/>
    <n v="0.2"/>
    <n v="1.1988000000000001"/>
  </r>
  <r>
    <n v="5804"/>
    <s v="US-2017-106796"/>
    <x v="605"/>
    <d v="2017-05-19T00:00:00"/>
    <s v="Standard Class"/>
    <x v="655"/>
    <x v="655"/>
    <s v="Home Office"/>
    <s v="United States"/>
    <s v="Springfield"/>
    <s v="Ohio"/>
    <n v="45503"/>
    <s v="East"/>
    <x v="1046"/>
    <s v="Office Supplies"/>
    <s v="Art"/>
    <x v="1035"/>
    <x v="1495"/>
    <n v="3"/>
    <n v="0.2"/>
    <n v="1.1556"/>
  </r>
  <r>
    <n v="5805"/>
    <s v="CA-2017-113873"/>
    <x v="38"/>
    <d v="2017-11-19T00:00:00"/>
    <s v="Standard Class"/>
    <x v="722"/>
    <x v="722"/>
    <s v="Corporate"/>
    <s v="United States"/>
    <s v="Dallas"/>
    <s v="Texas"/>
    <n v="75220"/>
    <s v="Central"/>
    <x v="1220"/>
    <s v="Office Supplies"/>
    <s v="Storage"/>
    <x v="1204"/>
    <x v="1815"/>
    <n v="4"/>
    <n v="0.2"/>
    <n v="6.1791999999999998"/>
  </r>
  <r>
    <n v="5806"/>
    <s v="CA-2017-113873"/>
    <x v="38"/>
    <d v="2017-11-19T00:00:00"/>
    <s v="Standard Class"/>
    <x v="722"/>
    <x v="722"/>
    <s v="Corporate"/>
    <s v="United States"/>
    <s v="Dallas"/>
    <s v="Texas"/>
    <n v="75220"/>
    <s v="Central"/>
    <x v="713"/>
    <s v="Furniture"/>
    <s v="Bookcases"/>
    <x v="712"/>
    <x v="3992"/>
    <n v="3"/>
    <n v="0.32"/>
    <n v="-27.264600000000002"/>
  </r>
  <r>
    <n v="5807"/>
    <s v="CA-2016-149783"/>
    <x v="913"/>
    <d v="2016-09-07T00:00:00"/>
    <s v="Second Class"/>
    <x v="111"/>
    <x v="111"/>
    <s v="Consumer"/>
    <s v="United States"/>
    <s v="Knoxville"/>
    <s v="Tennessee"/>
    <n v="37918"/>
    <s v="South"/>
    <x v="727"/>
    <s v="Office Supplies"/>
    <s v="Paper"/>
    <x v="726"/>
    <x v="848"/>
    <n v="3"/>
    <n v="0.2"/>
    <n v="4.1147999999999998"/>
  </r>
  <r>
    <n v="5808"/>
    <s v="CA-2016-149783"/>
    <x v="913"/>
    <d v="2016-09-07T00:00:00"/>
    <s v="Second Class"/>
    <x v="111"/>
    <x v="111"/>
    <s v="Consumer"/>
    <s v="United States"/>
    <s v="Knoxville"/>
    <s v="Tennessee"/>
    <n v="37918"/>
    <s v="South"/>
    <x v="1309"/>
    <s v="Office Supplies"/>
    <s v="Appliances"/>
    <x v="1294"/>
    <x v="2734"/>
    <n v="2"/>
    <n v="0.2"/>
    <n v="8.7167999999999992"/>
  </r>
  <r>
    <n v="5809"/>
    <s v="CA-2016-149783"/>
    <x v="913"/>
    <d v="2016-09-07T00:00:00"/>
    <s v="Second Class"/>
    <x v="111"/>
    <x v="111"/>
    <s v="Consumer"/>
    <s v="United States"/>
    <s v="Knoxville"/>
    <s v="Tennessee"/>
    <n v="37918"/>
    <s v="South"/>
    <x v="1571"/>
    <s v="Office Supplies"/>
    <s v="Art"/>
    <x v="1562"/>
    <x v="3993"/>
    <n v="2"/>
    <n v="0.2"/>
    <n v="8.3328000000000007"/>
  </r>
  <r>
    <n v="5810"/>
    <s v="CA-2016-125017"/>
    <x v="1072"/>
    <d v="2016-02-11T00:00:00"/>
    <s v="Standard Class"/>
    <x v="208"/>
    <x v="208"/>
    <s v="Corporate"/>
    <s v="United States"/>
    <s v="Chattanooga"/>
    <s v="Tennessee"/>
    <n v="37421"/>
    <s v="South"/>
    <x v="479"/>
    <s v="Furniture"/>
    <s v="Furnishings"/>
    <x v="480"/>
    <x v="3994"/>
    <n v="4"/>
    <n v="0.2"/>
    <n v="-18.180800000000001"/>
  </r>
  <r>
    <n v="5811"/>
    <s v="US-2015-163279"/>
    <x v="204"/>
    <d v="2015-03-26T00:00:00"/>
    <s v="Standard Class"/>
    <x v="251"/>
    <x v="251"/>
    <s v="Corporate"/>
    <s v="United States"/>
    <s v="San Diego"/>
    <s v="California"/>
    <n v="92037"/>
    <s v="West"/>
    <x v="813"/>
    <s v="Office Supplies"/>
    <s v="Paper"/>
    <x v="33"/>
    <x v="151"/>
    <n v="4"/>
    <n v="0"/>
    <n v="48.539200000000001"/>
  </r>
  <r>
    <n v="5812"/>
    <s v="US-2015-163279"/>
    <x v="204"/>
    <d v="2015-03-26T00:00:00"/>
    <s v="Standard Class"/>
    <x v="251"/>
    <x v="251"/>
    <s v="Corporate"/>
    <s v="United States"/>
    <s v="San Diego"/>
    <s v="California"/>
    <n v="92037"/>
    <s v="West"/>
    <x v="1762"/>
    <s v="Furniture"/>
    <s v="Furnishings"/>
    <x v="1751"/>
    <x v="1361"/>
    <n v="2"/>
    <n v="0"/>
    <n v="15.6332"/>
  </r>
  <r>
    <n v="5813"/>
    <s v="US-2015-163279"/>
    <x v="204"/>
    <d v="2015-03-26T00:00:00"/>
    <s v="Standard Class"/>
    <x v="251"/>
    <x v="251"/>
    <s v="Corporate"/>
    <s v="United States"/>
    <s v="San Diego"/>
    <s v="California"/>
    <n v="92037"/>
    <s v="West"/>
    <x v="647"/>
    <s v="Technology"/>
    <s v="Phones"/>
    <x v="647"/>
    <x v="3995"/>
    <n v="3"/>
    <n v="0.2"/>
    <n v="185.99700000000001"/>
  </r>
  <r>
    <n v="5814"/>
    <s v="CA-2015-150196"/>
    <x v="740"/>
    <d v="2015-07-03T00:00:00"/>
    <s v="First Class"/>
    <x v="256"/>
    <x v="256"/>
    <s v="Home Office"/>
    <s v="United States"/>
    <s v="New York City"/>
    <s v="New York"/>
    <n v="10024"/>
    <s v="East"/>
    <x v="1723"/>
    <s v="Office Supplies"/>
    <s v="Paper"/>
    <x v="1710"/>
    <x v="537"/>
    <n v="3"/>
    <n v="0"/>
    <n v="9.3312000000000008"/>
  </r>
  <r>
    <n v="5815"/>
    <s v="US-2015-106495"/>
    <x v="925"/>
    <d v="2015-06-17T00:00:00"/>
    <s v="First Class"/>
    <x v="549"/>
    <x v="549"/>
    <s v="Consumer"/>
    <s v="United States"/>
    <s v="Tampa"/>
    <s v="Florida"/>
    <n v="33614"/>
    <s v="South"/>
    <x v="1207"/>
    <s v="Technology"/>
    <s v="Accessories"/>
    <x v="1192"/>
    <x v="3996"/>
    <n v="1"/>
    <n v="0.2"/>
    <n v="-0.72950000000000004"/>
  </r>
  <r>
    <n v="5816"/>
    <s v="CA-2014-124730"/>
    <x v="35"/>
    <d v="2014-11-26T00:00:00"/>
    <s v="Same Day"/>
    <x v="201"/>
    <x v="201"/>
    <s v="Consumer"/>
    <s v="United States"/>
    <s v="Utica"/>
    <s v="New York"/>
    <n v="13501"/>
    <s v="East"/>
    <x v="599"/>
    <s v="Technology"/>
    <s v="Phones"/>
    <x v="599"/>
    <x v="460"/>
    <n v="4"/>
    <n v="0"/>
    <n v="78.388800000000003"/>
  </r>
  <r>
    <n v="5817"/>
    <s v="CA-2014-124730"/>
    <x v="35"/>
    <d v="2014-11-26T00:00:00"/>
    <s v="Same Day"/>
    <x v="201"/>
    <x v="201"/>
    <s v="Consumer"/>
    <s v="United States"/>
    <s v="Utica"/>
    <s v="New York"/>
    <n v="13501"/>
    <s v="East"/>
    <x v="61"/>
    <s v="Office Supplies"/>
    <s v="Binders"/>
    <x v="61"/>
    <x v="3997"/>
    <n v="3"/>
    <n v="0.2"/>
    <n v="4.6806000000000001"/>
  </r>
  <r>
    <n v="5818"/>
    <s v="CA-2014-124730"/>
    <x v="35"/>
    <d v="2014-11-26T00:00:00"/>
    <s v="Same Day"/>
    <x v="201"/>
    <x v="201"/>
    <s v="Consumer"/>
    <s v="United States"/>
    <s v="Utica"/>
    <s v="New York"/>
    <n v="13501"/>
    <s v="East"/>
    <x v="880"/>
    <s v="Office Supplies"/>
    <s v="Binders"/>
    <x v="874"/>
    <x v="1217"/>
    <n v="4"/>
    <n v="0.2"/>
    <n v="5.7671999999999999"/>
  </r>
  <r>
    <n v="5819"/>
    <s v="CA-2014-124730"/>
    <x v="35"/>
    <d v="2014-11-26T00:00:00"/>
    <s v="Same Day"/>
    <x v="201"/>
    <x v="201"/>
    <s v="Consumer"/>
    <s v="United States"/>
    <s v="Utica"/>
    <s v="New York"/>
    <n v="13501"/>
    <s v="East"/>
    <x v="322"/>
    <s v="Office Supplies"/>
    <s v="Labels"/>
    <x v="322"/>
    <x v="3998"/>
    <n v="9"/>
    <n v="0"/>
    <n v="44.712000000000003"/>
  </r>
  <r>
    <n v="5820"/>
    <s v="CA-2014-124730"/>
    <x v="35"/>
    <d v="2014-11-26T00:00:00"/>
    <s v="Same Day"/>
    <x v="201"/>
    <x v="201"/>
    <s v="Consumer"/>
    <s v="United States"/>
    <s v="Utica"/>
    <s v="New York"/>
    <n v="13501"/>
    <s v="East"/>
    <x v="745"/>
    <s v="Office Supplies"/>
    <s v="Labels"/>
    <x v="743"/>
    <x v="132"/>
    <n v="4"/>
    <n v="0"/>
    <n v="5.6448"/>
  </r>
  <r>
    <n v="5821"/>
    <s v="CA-2017-117632"/>
    <x v="605"/>
    <d v="2017-05-18T00:00:00"/>
    <s v="Standard Class"/>
    <x v="728"/>
    <x v="728"/>
    <s v="Corporate"/>
    <s v="United States"/>
    <s v="San Francisco"/>
    <s v="California"/>
    <n v="94122"/>
    <s v="West"/>
    <x v="1420"/>
    <s v="Office Supplies"/>
    <s v="Supplies"/>
    <x v="1408"/>
    <x v="3999"/>
    <n v="2"/>
    <n v="0"/>
    <n v="4.7724000000000002"/>
  </r>
  <r>
    <n v="5822"/>
    <s v="CA-2017-117632"/>
    <x v="605"/>
    <d v="2017-05-18T00:00:00"/>
    <s v="Standard Class"/>
    <x v="728"/>
    <x v="728"/>
    <s v="Corporate"/>
    <s v="United States"/>
    <s v="San Francisco"/>
    <s v="California"/>
    <n v="94122"/>
    <s v="West"/>
    <x v="1037"/>
    <s v="Office Supplies"/>
    <s v="Appliances"/>
    <x v="1027"/>
    <x v="4000"/>
    <n v="1"/>
    <n v="0"/>
    <n v="2.0979000000000001"/>
  </r>
  <r>
    <n v="5823"/>
    <s v="CA-2017-117632"/>
    <x v="605"/>
    <d v="2017-05-18T00:00:00"/>
    <s v="Standard Class"/>
    <x v="728"/>
    <x v="728"/>
    <s v="Corporate"/>
    <s v="United States"/>
    <s v="San Francisco"/>
    <s v="California"/>
    <n v="94122"/>
    <s v="West"/>
    <x v="719"/>
    <s v="Furniture"/>
    <s v="Tables"/>
    <x v="718"/>
    <x v="4001"/>
    <n v="5"/>
    <n v="0.2"/>
    <n v="-10.705500000000001"/>
  </r>
  <r>
    <n v="5824"/>
    <s v="CA-2017-117632"/>
    <x v="605"/>
    <d v="2017-05-18T00:00:00"/>
    <s v="Standard Class"/>
    <x v="728"/>
    <x v="728"/>
    <s v="Corporate"/>
    <s v="United States"/>
    <s v="San Francisco"/>
    <s v="California"/>
    <n v="94122"/>
    <s v="West"/>
    <x v="1120"/>
    <s v="Office Supplies"/>
    <s v="Binders"/>
    <x v="1108"/>
    <x v="4002"/>
    <n v="4"/>
    <n v="0.2"/>
    <n v="6.4691999999999998"/>
  </r>
  <r>
    <n v="5825"/>
    <s v="CA-2014-115056"/>
    <x v="1073"/>
    <d v="2014-05-02T00:00:00"/>
    <s v="Same Day"/>
    <x v="239"/>
    <x v="239"/>
    <s v="Consumer"/>
    <s v="United States"/>
    <s v="Columbus"/>
    <s v="Ohio"/>
    <n v="43229"/>
    <s v="East"/>
    <x v="930"/>
    <s v="Office Supplies"/>
    <s v="Appliances"/>
    <x v="923"/>
    <x v="4003"/>
    <n v="3"/>
    <n v="0.2"/>
    <n v="1.9601999999999999"/>
  </r>
  <r>
    <n v="5826"/>
    <s v="CA-2017-161067"/>
    <x v="213"/>
    <d v="2017-09-06T00:00:00"/>
    <s v="Second Class"/>
    <x v="683"/>
    <x v="683"/>
    <s v="Home Office"/>
    <s v="United States"/>
    <s v="New York City"/>
    <s v="New York"/>
    <n v="10035"/>
    <s v="East"/>
    <x v="976"/>
    <s v="Office Supplies"/>
    <s v="Paper"/>
    <x v="970"/>
    <x v="1242"/>
    <n v="4"/>
    <n v="0"/>
    <n v="201.31200000000001"/>
  </r>
  <r>
    <n v="5827"/>
    <s v="CA-2017-161067"/>
    <x v="213"/>
    <d v="2017-09-06T00:00:00"/>
    <s v="Second Class"/>
    <x v="683"/>
    <x v="683"/>
    <s v="Home Office"/>
    <s v="United States"/>
    <s v="New York City"/>
    <s v="New York"/>
    <n v="10035"/>
    <s v="East"/>
    <x v="1719"/>
    <s v="Furniture"/>
    <s v="Chairs"/>
    <x v="1706"/>
    <x v="4004"/>
    <n v="1"/>
    <n v="0.1"/>
    <n v="14.124599999999999"/>
  </r>
  <r>
    <n v="5828"/>
    <s v="CA-2017-161067"/>
    <x v="213"/>
    <d v="2017-09-06T00:00:00"/>
    <s v="Second Class"/>
    <x v="683"/>
    <x v="683"/>
    <s v="Home Office"/>
    <s v="United States"/>
    <s v="New York City"/>
    <s v="New York"/>
    <n v="10035"/>
    <s v="East"/>
    <x v="211"/>
    <s v="Furniture"/>
    <s v="Chairs"/>
    <x v="212"/>
    <x v="4005"/>
    <n v="2"/>
    <n v="0.1"/>
    <n v="-8.0784000000000002"/>
  </r>
  <r>
    <n v="5829"/>
    <s v="CA-2017-161067"/>
    <x v="213"/>
    <d v="2017-09-06T00:00:00"/>
    <s v="Second Class"/>
    <x v="683"/>
    <x v="683"/>
    <s v="Home Office"/>
    <s v="United States"/>
    <s v="New York City"/>
    <s v="New York"/>
    <n v="10035"/>
    <s v="East"/>
    <x v="1061"/>
    <s v="Office Supplies"/>
    <s v="Art"/>
    <x v="1050"/>
    <x v="345"/>
    <n v="2"/>
    <n v="0"/>
    <n v="2.2240000000000002"/>
  </r>
  <r>
    <n v="5830"/>
    <s v="CA-2016-122063"/>
    <x v="275"/>
    <d v="2016-12-07T00:00:00"/>
    <s v="Standard Class"/>
    <x v="462"/>
    <x v="462"/>
    <s v="Consumer"/>
    <s v="United States"/>
    <s v="Richmond"/>
    <s v="Indiana"/>
    <n v="47374"/>
    <s v="Central"/>
    <x v="309"/>
    <s v="Furniture"/>
    <s v="Tables"/>
    <x v="309"/>
    <x v="4006"/>
    <n v="2"/>
    <n v="0"/>
    <n v="104.75279999999999"/>
  </r>
  <r>
    <n v="5831"/>
    <s v="CA-2016-122063"/>
    <x v="275"/>
    <d v="2016-12-07T00:00:00"/>
    <s v="Standard Class"/>
    <x v="462"/>
    <x v="462"/>
    <s v="Consumer"/>
    <s v="United States"/>
    <s v="Richmond"/>
    <s v="Indiana"/>
    <n v="47374"/>
    <s v="Central"/>
    <x v="1144"/>
    <s v="Furniture"/>
    <s v="Chairs"/>
    <x v="1132"/>
    <x v="4007"/>
    <n v="1"/>
    <n v="0"/>
    <n v="8.0945999999999998"/>
  </r>
  <r>
    <n v="5832"/>
    <s v="CA-2015-111206"/>
    <x v="1074"/>
    <d v="2015-07-22T00:00:00"/>
    <s v="Standard Class"/>
    <x v="288"/>
    <x v="288"/>
    <s v="Consumer"/>
    <s v="United States"/>
    <s v="San Diego"/>
    <s v="California"/>
    <n v="92105"/>
    <s v="West"/>
    <x v="1301"/>
    <s v="Technology"/>
    <s v="Accessories"/>
    <x v="1286"/>
    <x v="4008"/>
    <n v="4"/>
    <n v="0"/>
    <n v="176.78639999999999"/>
  </r>
  <r>
    <n v="5833"/>
    <s v="CA-2016-142895"/>
    <x v="658"/>
    <d v="2016-07-26T00:00:00"/>
    <s v="Standard Class"/>
    <x v="443"/>
    <x v="443"/>
    <s v="Consumer"/>
    <s v="United States"/>
    <s v="Concord"/>
    <s v="North Carolina"/>
    <n v="28027"/>
    <s v="South"/>
    <x v="948"/>
    <s v="Office Supplies"/>
    <s v="Labels"/>
    <x v="941"/>
    <x v="301"/>
    <n v="3"/>
    <n v="0.2"/>
    <n v="2.0358000000000001"/>
  </r>
  <r>
    <n v="5834"/>
    <s v="CA-2016-142895"/>
    <x v="658"/>
    <d v="2016-07-26T00:00:00"/>
    <s v="Standard Class"/>
    <x v="443"/>
    <x v="443"/>
    <s v="Consumer"/>
    <s v="United States"/>
    <s v="Concord"/>
    <s v="North Carolina"/>
    <n v="28027"/>
    <s v="South"/>
    <x v="955"/>
    <s v="Furniture"/>
    <s v="Chairs"/>
    <x v="948"/>
    <x v="4009"/>
    <n v="5"/>
    <n v="0.2"/>
    <n v="0"/>
  </r>
  <r>
    <n v="5835"/>
    <s v="CA-2015-101868"/>
    <x v="988"/>
    <d v="2015-06-16T00:00:00"/>
    <s v="Standard Class"/>
    <x v="77"/>
    <x v="77"/>
    <s v="Consumer"/>
    <s v="United States"/>
    <s v="Miami"/>
    <s v="Florida"/>
    <n v="33178"/>
    <s v="South"/>
    <x v="1636"/>
    <s v="Office Supplies"/>
    <s v="Binders"/>
    <x v="1626"/>
    <x v="4010"/>
    <n v="5"/>
    <n v="0.7"/>
    <n v="-42.8"/>
  </r>
  <r>
    <n v="5836"/>
    <s v="CA-2015-101868"/>
    <x v="988"/>
    <d v="2015-06-16T00:00:00"/>
    <s v="Standard Class"/>
    <x v="77"/>
    <x v="77"/>
    <s v="Consumer"/>
    <s v="United States"/>
    <s v="Miami"/>
    <s v="Florida"/>
    <n v="33178"/>
    <s v="South"/>
    <x v="1160"/>
    <s v="Office Supplies"/>
    <s v="Binders"/>
    <x v="1147"/>
    <x v="1782"/>
    <n v="3"/>
    <n v="0.7"/>
    <n v="-26.963999999999999"/>
  </r>
  <r>
    <n v="5837"/>
    <s v="CA-2015-101868"/>
    <x v="988"/>
    <d v="2015-06-16T00:00:00"/>
    <s v="Standard Class"/>
    <x v="77"/>
    <x v="77"/>
    <s v="Consumer"/>
    <s v="United States"/>
    <s v="Miami"/>
    <s v="Florida"/>
    <n v="33178"/>
    <s v="South"/>
    <x v="1700"/>
    <s v="Technology"/>
    <s v="Accessories"/>
    <x v="1688"/>
    <x v="4011"/>
    <n v="5"/>
    <n v="0.2"/>
    <n v="-8.1675000000000004"/>
  </r>
  <r>
    <n v="5838"/>
    <s v="CA-2017-133207"/>
    <x v="344"/>
    <d v="2017-12-03T00:00:00"/>
    <s v="Standard Class"/>
    <x v="770"/>
    <x v="770"/>
    <s v="Consumer"/>
    <s v="United States"/>
    <s v="Los Angeles"/>
    <s v="California"/>
    <n v="90036"/>
    <s v="West"/>
    <x v="1763"/>
    <s v="Technology"/>
    <s v="Phones"/>
    <x v="1752"/>
    <x v="4012"/>
    <n v="4"/>
    <n v="0.2"/>
    <n v="5.7568000000000001"/>
  </r>
  <r>
    <n v="5839"/>
    <s v="CA-2015-132948"/>
    <x v="1075"/>
    <d v="2015-04-03T00:00:00"/>
    <s v="Standard Class"/>
    <x v="597"/>
    <x v="597"/>
    <s v="Consumer"/>
    <s v="United States"/>
    <s v="Seattle"/>
    <s v="Washington"/>
    <n v="98115"/>
    <s v="West"/>
    <x v="1764"/>
    <s v="Office Supplies"/>
    <s v="Storage"/>
    <x v="1753"/>
    <x v="4013"/>
    <n v="5"/>
    <n v="0"/>
    <n v="3.3479999999999999"/>
  </r>
  <r>
    <n v="5840"/>
    <s v="CA-2015-134992"/>
    <x v="357"/>
    <d v="2015-09-26T00:00:00"/>
    <s v="Second Class"/>
    <x v="675"/>
    <x v="675"/>
    <s v="Home Office"/>
    <s v="United States"/>
    <s v="Arlington"/>
    <s v="Virginia"/>
    <n v="22204"/>
    <s v="South"/>
    <x v="1193"/>
    <s v="Office Supplies"/>
    <s v="Paper"/>
    <x v="1178"/>
    <x v="56"/>
    <n v="5"/>
    <n v="0"/>
    <n v="15.552"/>
  </r>
  <r>
    <n v="5841"/>
    <s v="CA-2015-134992"/>
    <x v="357"/>
    <d v="2015-09-26T00:00:00"/>
    <s v="Second Class"/>
    <x v="675"/>
    <x v="675"/>
    <s v="Home Office"/>
    <s v="United States"/>
    <s v="Arlington"/>
    <s v="Virginia"/>
    <n v="22204"/>
    <s v="South"/>
    <x v="928"/>
    <s v="Furniture"/>
    <s v="Furnishings"/>
    <x v="921"/>
    <x v="3175"/>
    <n v="2"/>
    <n v="0"/>
    <n v="11.035399999999999"/>
  </r>
  <r>
    <n v="5842"/>
    <s v="CA-2015-126725"/>
    <x v="972"/>
    <d v="2015-11-21T00:00:00"/>
    <s v="Standard Class"/>
    <x v="574"/>
    <x v="574"/>
    <s v="Consumer"/>
    <s v="United States"/>
    <s v="San Diego"/>
    <s v="California"/>
    <n v="92105"/>
    <s v="West"/>
    <x v="1765"/>
    <s v="Technology"/>
    <s v="Phones"/>
    <x v="1754"/>
    <x v="4014"/>
    <n v="4"/>
    <n v="0.2"/>
    <n v="51.996000000000002"/>
  </r>
  <r>
    <n v="5843"/>
    <s v="CA-2015-126725"/>
    <x v="972"/>
    <d v="2015-11-21T00:00:00"/>
    <s v="Standard Class"/>
    <x v="574"/>
    <x v="574"/>
    <s v="Consumer"/>
    <s v="United States"/>
    <s v="San Diego"/>
    <s v="California"/>
    <n v="92105"/>
    <s v="West"/>
    <x v="886"/>
    <s v="Office Supplies"/>
    <s v="Storage"/>
    <x v="879"/>
    <x v="4015"/>
    <n v="5"/>
    <n v="0"/>
    <n v="6.0979999999999999"/>
  </r>
  <r>
    <n v="5844"/>
    <s v="CA-2015-126725"/>
    <x v="972"/>
    <d v="2015-11-21T00:00:00"/>
    <s v="Standard Class"/>
    <x v="574"/>
    <x v="574"/>
    <s v="Consumer"/>
    <s v="United States"/>
    <s v="San Diego"/>
    <s v="California"/>
    <n v="92105"/>
    <s v="West"/>
    <x v="1702"/>
    <s v="Furniture"/>
    <s v="Furnishings"/>
    <x v="1691"/>
    <x v="4016"/>
    <n v="4"/>
    <n v="0"/>
    <n v="29.145600000000002"/>
  </r>
  <r>
    <n v="5845"/>
    <s v="CA-2015-126725"/>
    <x v="972"/>
    <d v="2015-11-21T00:00:00"/>
    <s v="Standard Class"/>
    <x v="574"/>
    <x v="574"/>
    <s v="Consumer"/>
    <s v="United States"/>
    <s v="San Diego"/>
    <s v="California"/>
    <n v="92105"/>
    <s v="West"/>
    <x v="1667"/>
    <s v="Office Supplies"/>
    <s v="Storage"/>
    <x v="1655"/>
    <x v="4017"/>
    <n v="7"/>
    <n v="0"/>
    <n v="54.404699999999998"/>
  </r>
  <r>
    <n v="5846"/>
    <s v="CA-2015-126725"/>
    <x v="972"/>
    <d v="2015-11-21T00:00:00"/>
    <s v="Standard Class"/>
    <x v="574"/>
    <x v="574"/>
    <s v="Consumer"/>
    <s v="United States"/>
    <s v="San Diego"/>
    <s v="California"/>
    <n v="92105"/>
    <s v="West"/>
    <x v="988"/>
    <s v="Office Supplies"/>
    <s v="Paper"/>
    <x v="981"/>
    <x v="56"/>
    <n v="5"/>
    <n v="0"/>
    <n v="15.552"/>
  </r>
  <r>
    <n v="5847"/>
    <s v="CA-2015-126725"/>
    <x v="972"/>
    <d v="2015-11-21T00:00:00"/>
    <s v="Standard Class"/>
    <x v="574"/>
    <x v="574"/>
    <s v="Consumer"/>
    <s v="United States"/>
    <s v="San Diego"/>
    <s v="California"/>
    <n v="92105"/>
    <s v="West"/>
    <x v="901"/>
    <s v="Furniture"/>
    <s v="Chairs"/>
    <x v="893"/>
    <x v="4018"/>
    <n v="2"/>
    <n v="0.2"/>
    <n v="2.8195999999999999"/>
  </r>
  <r>
    <n v="5848"/>
    <s v="CA-2015-126725"/>
    <x v="972"/>
    <d v="2015-11-21T00:00:00"/>
    <s v="Standard Class"/>
    <x v="574"/>
    <x v="574"/>
    <s v="Consumer"/>
    <s v="United States"/>
    <s v="San Diego"/>
    <s v="California"/>
    <n v="92105"/>
    <s v="West"/>
    <x v="1122"/>
    <s v="Furniture"/>
    <s v="Furnishings"/>
    <x v="1110"/>
    <x v="3031"/>
    <n v="3"/>
    <n v="0"/>
    <n v="15.372"/>
  </r>
  <r>
    <n v="5849"/>
    <s v="CA-2015-121783"/>
    <x v="113"/>
    <d v="2015-11-14T00:00:00"/>
    <s v="Standard Class"/>
    <x v="178"/>
    <x v="178"/>
    <s v="Home Office"/>
    <s v="United States"/>
    <s v="Roseville"/>
    <s v="Minnesota"/>
    <n v="55113"/>
    <s v="Central"/>
    <x v="847"/>
    <s v="Office Supplies"/>
    <s v="Appliances"/>
    <x v="841"/>
    <x v="4019"/>
    <n v="2"/>
    <n v="0"/>
    <n v="178.91"/>
  </r>
  <r>
    <n v="5850"/>
    <s v="CA-2015-121783"/>
    <x v="113"/>
    <d v="2015-11-14T00:00:00"/>
    <s v="Standard Class"/>
    <x v="178"/>
    <x v="178"/>
    <s v="Home Office"/>
    <s v="United States"/>
    <s v="Roseville"/>
    <s v="Minnesota"/>
    <n v="55113"/>
    <s v="Central"/>
    <x v="1244"/>
    <s v="Office Supplies"/>
    <s v="Storage"/>
    <x v="1227"/>
    <x v="4020"/>
    <n v="3"/>
    <n v="0"/>
    <n v="143.1918"/>
  </r>
  <r>
    <n v="5851"/>
    <s v="CA-2015-121783"/>
    <x v="113"/>
    <d v="2015-11-14T00:00:00"/>
    <s v="Standard Class"/>
    <x v="178"/>
    <x v="178"/>
    <s v="Home Office"/>
    <s v="United States"/>
    <s v="Roseville"/>
    <s v="Minnesota"/>
    <n v="55113"/>
    <s v="Central"/>
    <x v="1572"/>
    <s v="Technology"/>
    <s v="Copiers"/>
    <x v="1563"/>
    <x v="3629"/>
    <n v="1"/>
    <n v="0"/>
    <n v="274.995"/>
  </r>
  <r>
    <n v="5852"/>
    <s v="CA-2015-121783"/>
    <x v="113"/>
    <d v="2015-11-14T00:00:00"/>
    <s v="Standard Class"/>
    <x v="178"/>
    <x v="178"/>
    <s v="Home Office"/>
    <s v="United States"/>
    <s v="Roseville"/>
    <s v="Minnesota"/>
    <n v="55113"/>
    <s v="Central"/>
    <x v="444"/>
    <s v="Office Supplies"/>
    <s v="Binders"/>
    <x v="444"/>
    <x v="4021"/>
    <n v="3"/>
    <n v="0"/>
    <n v="34.389600000000002"/>
  </r>
  <r>
    <n v="5853"/>
    <s v="CA-2015-121783"/>
    <x v="113"/>
    <d v="2015-11-14T00:00:00"/>
    <s v="Standard Class"/>
    <x v="178"/>
    <x v="178"/>
    <s v="Home Office"/>
    <s v="United States"/>
    <s v="Roseville"/>
    <s v="Minnesota"/>
    <n v="55113"/>
    <s v="Central"/>
    <x v="221"/>
    <s v="Furniture"/>
    <s v="Furnishings"/>
    <x v="222"/>
    <x v="4022"/>
    <n v="3"/>
    <n v="0"/>
    <n v="12.8568"/>
  </r>
  <r>
    <n v="5854"/>
    <s v="US-2014-138835"/>
    <x v="1076"/>
    <d v="2014-09-14T00:00:00"/>
    <s v="Standard Class"/>
    <x v="526"/>
    <x v="526"/>
    <s v="Home Office"/>
    <s v="United States"/>
    <s v="Virginia Beach"/>
    <s v="Virginia"/>
    <n v="23464"/>
    <s v="South"/>
    <x v="308"/>
    <s v="Office Supplies"/>
    <s v="Binders"/>
    <x v="308"/>
    <x v="1313"/>
    <n v="2"/>
    <n v="0"/>
    <n v="4.7236000000000002"/>
  </r>
  <r>
    <n v="5855"/>
    <s v="CA-2015-112214"/>
    <x v="1077"/>
    <d v="2015-08-11T00:00:00"/>
    <s v="Standard Class"/>
    <x v="706"/>
    <x v="706"/>
    <s v="Corporate"/>
    <s v="United States"/>
    <s v="Dallas"/>
    <s v="Texas"/>
    <n v="75220"/>
    <s v="Central"/>
    <x v="1198"/>
    <s v="Office Supplies"/>
    <s v="Storage"/>
    <x v="1183"/>
    <x v="1383"/>
    <n v="7"/>
    <n v="0.2"/>
    <n v="-1.2558"/>
  </r>
  <r>
    <n v="5856"/>
    <s v="CA-2015-112214"/>
    <x v="1077"/>
    <d v="2015-08-11T00:00:00"/>
    <s v="Standard Class"/>
    <x v="706"/>
    <x v="706"/>
    <s v="Corporate"/>
    <s v="United States"/>
    <s v="Dallas"/>
    <s v="Texas"/>
    <n v="75220"/>
    <s v="Central"/>
    <x v="1511"/>
    <s v="Office Supplies"/>
    <s v="Supplies"/>
    <x v="1498"/>
    <x v="4023"/>
    <n v="3"/>
    <n v="0.2"/>
    <n v="-4.8959999999999999"/>
  </r>
  <r>
    <n v="5857"/>
    <s v="CA-2015-112214"/>
    <x v="1077"/>
    <d v="2015-08-11T00:00:00"/>
    <s v="Standard Class"/>
    <x v="706"/>
    <x v="706"/>
    <s v="Corporate"/>
    <s v="United States"/>
    <s v="Dallas"/>
    <s v="Texas"/>
    <n v="75220"/>
    <s v="Central"/>
    <x v="1282"/>
    <s v="Office Supplies"/>
    <s v="Binders"/>
    <x v="1267"/>
    <x v="4024"/>
    <n v="1"/>
    <n v="0.8"/>
    <n v="-2.1791999999999998"/>
  </r>
  <r>
    <n v="5858"/>
    <s v="CA-2015-112214"/>
    <x v="1077"/>
    <d v="2015-08-11T00:00:00"/>
    <s v="Standard Class"/>
    <x v="706"/>
    <x v="706"/>
    <s v="Corporate"/>
    <s v="United States"/>
    <s v="Dallas"/>
    <s v="Texas"/>
    <n v="75220"/>
    <s v="Central"/>
    <x v="1256"/>
    <s v="Furniture"/>
    <s v="Furnishings"/>
    <x v="1240"/>
    <x v="1787"/>
    <n v="5"/>
    <n v="0.6"/>
    <n v="-11.439"/>
  </r>
  <r>
    <n v="5859"/>
    <s v="US-2017-153255"/>
    <x v="213"/>
    <d v="2017-09-07T00:00:00"/>
    <s v="Second Class"/>
    <x v="300"/>
    <x v="300"/>
    <s v="Consumer"/>
    <s v="United States"/>
    <s v="Concord"/>
    <s v="California"/>
    <n v="94521"/>
    <s v="West"/>
    <x v="1601"/>
    <s v="Furniture"/>
    <s v="Bookcases"/>
    <x v="1593"/>
    <x v="4025"/>
    <n v="2"/>
    <n v="0.15"/>
    <n v="14.098000000000001"/>
  </r>
  <r>
    <n v="5860"/>
    <s v="CA-2015-108119"/>
    <x v="549"/>
    <d v="2015-11-08T00:00:00"/>
    <s v="Standard Class"/>
    <x v="652"/>
    <x v="652"/>
    <s v="Consumer"/>
    <s v="United States"/>
    <s v="Conway"/>
    <s v="Arkansas"/>
    <n v="72032"/>
    <s v="South"/>
    <x v="1000"/>
    <s v="Furniture"/>
    <s v="Tables"/>
    <x v="992"/>
    <x v="85"/>
    <n v="2"/>
    <n v="0"/>
    <n v="45.293999999999997"/>
  </r>
  <r>
    <n v="5861"/>
    <s v="CA-2015-157434"/>
    <x v="1078"/>
    <d v="2015-05-04T00:00:00"/>
    <s v="Second Class"/>
    <x v="82"/>
    <x v="82"/>
    <s v="Home Office"/>
    <s v="United States"/>
    <s v="Philadelphia"/>
    <s v="Pennsylvania"/>
    <n v="19120"/>
    <s v="East"/>
    <x v="1050"/>
    <s v="Office Supplies"/>
    <s v="Paper"/>
    <x v="1039"/>
    <x v="885"/>
    <n v="2"/>
    <n v="0.2"/>
    <n v="2.8883999999999999"/>
  </r>
  <r>
    <n v="5862"/>
    <s v="CA-2016-101525"/>
    <x v="766"/>
    <d v="2016-05-04T00:00:00"/>
    <s v="Second Class"/>
    <x v="632"/>
    <x v="632"/>
    <s v="Consumer"/>
    <s v="United States"/>
    <s v="Little Rock"/>
    <s v="Arkansas"/>
    <n v="72209"/>
    <s v="South"/>
    <x v="1766"/>
    <s v="Office Supplies"/>
    <s v="Paper"/>
    <x v="1755"/>
    <x v="1427"/>
    <n v="2"/>
    <n v="0"/>
    <n v="53.860799999999998"/>
  </r>
  <r>
    <n v="5863"/>
    <s v="CA-2016-101525"/>
    <x v="766"/>
    <d v="2016-05-04T00:00:00"/>
    <s v="Second Class"/>
    <x v="632"/>
    <x v="632"/>
    <s v="Consumer"/>
    <s v="United States"/>
    <s v="Little Rock"/>
    <s v="Arkansas"/>
    <n v="72209"/>
    <s v="South"/>
    <x v="1307"/>
    <s v="Office Supplies"/>
    <s v="Paper"/>
    <x v="1292"/>
    <x v="537"/>
    <n v="3"/>
    <n v="0"/>
    <n v="9.3312000000000008"/>
  </r>
  <r>
    <n v="5864"/>
    <s v="CA-2016-101525"/>
    <x v="766"/>
    <d v="2016-05-04T00:00:00"/>
    <s v="Second Class"/>
    <x v="632"/>
    <x v="632"/>
    <s v="Consumer"/>
    <s v="United States"/>
    <s v="Little Rock"/>
    <s v="Arkansas"/>
    <n v="72209"/>
    <s v="South"/>
    <x v="796"/>
    <s v="Office Supplies"/>
    <s v="Art"/>
    <x v="794"/>
    <x v="946"/>
    <n v="2"/>
    <n v="0"/>
    <n v="4.3524000000000003"/>
  </r>
  <r>
    <n v="5865"/>
    <s v="US-2014-117968"/>
    <x v="79"/>
    <d v="2014-08-07T00:00:00"/>
    <s v="Second Class"/>
    <x v="602"/>
    <x v="602"/>
    <s v="Corporate"/>
    <s v="United States"/>
    <s v="Meriden"/>
    <s v="Connecticut"/>
    <n v="6450"/>
    <s v="East"/>
    <x v="1276"/>
    <s v="Office Supplies"/>
    <s v="Appliances"/>
    <x v="1261"/>
    <x v="1941"/>
    <n v="3"/>
    <n v="0"/>
    <n v="22.2516"/>
  </r>
  <r>
    <n v="5866"/>
    <s v="US-2014-117968"/>
    <x v="79"/>
    <d v="2014-08-07T00:00:00"/>
    <s v="Second Class"/>
    <x v="602"/>
    <x v="602"/>
    <s v="Corporate"/>
    <s v="United States"/>
    <s v="Meriden"/>
    <s v="Connecticut"/>
    <n v="6450"/>
    <s v="East"/>
    <x v="1605"/>
    <s v="Office Supplies"/>
    <s v="Art"/>
    <x v="1597"/>
    <x v="4026"/>
    <n v="2"/>
    <n v="0"/>
    <n v="2.0064000000000002"/>
  </r>
  <r>
    <n v="5867"/>
    <s v="US-2014-117968"/>
    <x v="79"/>
    <d v="2014-08-07T00:00:00"/>
    <s v="Second Class"/>
    <x v="602"/>
    <x v="602"/>
    <s v="Corporate"/>
    <s v="United States"/>
    <s v="Meriden"/>
    <s v="Connecticut"/>
    <n v="6450"/>
    <s v="East"/>
    <x v="629"/>
    <s v="Furniture"/>
    <s v="Chairs"/>
    <x v="629"/>
    <x v="4027"/>
    <n v="5"/>
    <n v="0"/>
    <n v="294.67099999999999"/>
  </r>
  <r>
    <n v="5868"/>
    <s v="CA-2016-158211"/>
    <x v="810"/>
    <d v="2016-01-08T00:00:00"/>
    <s v="Standard Class"/>
    <x v="130"/>
    <x v="130"/>
    <s v="Corporate"/>
    <s v="United States"/>
    <s v="Philadelphia"/>
    <s v="Pennsylvania"/>
    <n v="19143"/>
    <s v="East"/>
    <x v="512"/>
    <s v="Office Supplies"/>
    <s v="Art"/>
    <x v="512"/>
    <x v="1081"/>
    <n v="1"/>
    <n v="0.2"/>
    <n v="0.58399999999999996"/>
  </r>
  <r>
    <n v="5869"/>
    <s v="CA-2016-158211"/>
    <x v="810"/>
    <d v="2016-01-08T00:00:00"/>
    <s v="Standard Class"/>
    <x v="130"/>
    <x v="130"/>
    <s v="Corporate"/>
    <s v="United States"/>
    <s v="Philadelphia"/>
    <s v="Pennsylvania"/>
    <n v="19143"/>
    <s v="East"/>
    <x v="920"/>
    <s v="Office Supplies"/>
    <s v="Binders"/>
    <x v="912"/>
    <x v="4028"/>
    <n v="6"/>
    <n v="0.7"/>
    <n v="-80.177999999999997"/>
  </r>
  <r>
    <n v="5870"/>
    <s v="CA-2016-152247"/>
    <x v="77"/>
    <d v="2016-11-12T00:00:00"/>
    <s v="Standard Class"/>
    <x v="671"/>
    <x v="671"/>
    <s v="Home Office"/>
    <s v="United States"/>
    <s v="Cheyenne"/>
    <s v="Wyoming"/>
    <n v="82001"/>
    <s v="West"/>
    <x v="445"/>
    <s v="Furniture"/>
    <s v="Chairs"/>
    <x v="445"/>
    <x v="2311"/>
    <n v="4"/>
    <n v="0.2"/>
    <n v="100.196"/>
  </r>
  <r>
    <n v="5871"/>
    <s v="CA-2016-128223"/>
    <x v="403"/>
    <d v="2016-06-14T00:00:00"/>
    <s v="Same Day"/>
    <x v="182"/>
    <x v="182"/>
    <s v="Corporate"/>
    <s v="United States"/>
    <s v="Anaheim"/>
    <s v="California"/>
    <n v="92804"/>
    <s v="West"/>
    <x v="1744"/>
    <s v="Furniture"/>
    <s v="Tables"/>
    <x v="1733"/>
    <x v="4029"/>
    <n v="7"/>
    <n v="0.2"/>
    <n v="80.843000000000004"/>
  </r>
  <r>
    <n v="5872"/>
    <s v="CA-2016-154235"/>
    <x v="446"/>
    <d v="2016-09-28T00:00:00"/>
    <s v="Standard Class"/>
    <x v="76"/>
    <x v="76"/>
    <s v="Consumer"/>
    <s v="United States"/>
    <s v="Bloomington"/>
    <s v="Indiana"/>
    <n v="47401"/>
    <s v="Central"/>
    <x v="101"/>
    <s v="Furniture"/>
    <s v="Furnishings"/>
    <x v="101"/>
    <x v="4030"/>
    <n v="3"/>
    <n v="0"/>
    <n v="21.7515"/>
  </r>
  <r>
    <n v="5873"/>
    <s v="CA-2017-129910"/>
    <x v="983"/>
    <d v="2017-04-03T00:00:00"/>
    <s v="Standard Class"/>
    <x v="467"/>
    <x v="467"/>
    <s v="Home Office"/>
    <s v="United States"/>
    <s v="Columbus"/>
    <s v="Georgia"/>
    <n v="31907"/>
    <s v="South"/>
    <x v="42"/>
    <s v="Office Supplies"/>
    <s v="Storage"/>
    <x v="42"/>
    <x v="4031"/>
    <n v="1"/>
    <n v="0"/>
    <n v="16.732800000000001"/>
  </r>
  <r>
    <n v="5874"/>
    <s v="CA-2017-133095"/>
    <x v="400"/>
    <d v="2017-06-04T00:00:00"/>
    <s v="Same Day"/>
    <x v="382"/>
    <x v="382"/>
    <s v="Home Office"/>
    <s v="United States"/>
    <s v="Jonesboro"/>
    <s v="Arkansas"/>
    <n v="72401"/>
    <s v="South"/>
    <x v="1087"/>
    <s v="Office Supplies"/>
    <s v="Binders"/>
    <x v="1077"/>
    <x v="4032"/>
    <n v="7"/>
    <n v="0"/>
    <n v="54.04"/>
  </r>
  <r>
    <n v="5875"/>
    <s v="CA-2017-133095"/>
    <x v="400"/>
    <d v="2017-06-04T00:00:00"/>
    <s v="Same Day"/>
    <x v="382"/>
    <x v="382"/>
    <s v="Home Office"/>
    <s v="United States"/>
    <s v="Jonesboro"/>
    <s v="Arkansas"/>
    <n v="72401"/>
    <s v="South"/>
    <x v="1310"/>
    <s v="Office Supplies"/>
    <s v="Binders"/>
    <x v="1296"/>
    <x v="4033"/>
    <n v="3"/>
    <n v="0"/>
    <n v="4.3883999999999999"/>
  </r>
  <r>
    <n v="5876"/>
    <s v="CA-2015-130554"/>
    <x v="1003"/>
    <d v="2015-04-09T00:00:00"/>
    <s v="First Class"/>
    <x v="86"/>
    <x v="86"/>
    <s v="Home Office"/>
    <s v="United States"/>
    <s v="Philadelphia"/>
    <s v="Pennsylvania"/>
    <n v="19140"/>
    <s v="East"/>
    <x v="563"/>
    <s v="Office Supplies"/>
    <s v="Art"/>
    <x v="563"/>
    <x v="4034"/>
    <n v="3"/>
    <n v="0.2"/>
    <n v="1.0268999999999999"/>
  </r>
  <r>
    <n v="5877"/>
    <s v="CA-2014-152443"/>
    <x v="371"/>
    <d v="2014-05-26T00:00:00"/>
    <s v="Standard Class"/>
    <x v="435"/>
    <x v="435"/>
    <s v="Home Office"/>
    <s v="United States"/>
    <s v="Lawrence"/>
    <s v="Massachusetts"/>
    <n v="1841"/>
    <s v="East"/>
    <x v="669"/>
    <s v="Office Supplies"/>
    <s v="Binders"/>
    <x v="669"/>
    <x v="2456"/>
    <n v="7"/>
    <n v="0"/>
    <n v="219.45140000000001"/>
  </r>
  <r>
    <n v="5878"/>
    <s v="CA-2014-152443"/>
    <x v="371"/>
    <d v="2014-05-26T00:00:00"/>
    <s v="Standard Class"/>
    <x v="435"/>
    <x v="435"/>
    <s v="Home Office"/>
    <s v="United States"/>
    <s v="Lawrence"/>
    <s v="Massachusetts"/>
    <n v="1841"/>
    <s v="East"/>
    <x v="1665"/>
    <s v="Office Supplies"/>
    <s v="Paper"/>
    <x v="1653"/>
    <x v="1444"/>
    <n v="3"/>
    <n v="0"/>
    <n v="8.7905999999999995"/>
  </r>
  <r>
    <n v="5879"/>
    <s v="CA-2014-152443"/>
    <x v="371"/>
    <d v="2014-05-26T00:00:00"/>
    <s v="Standard Class"/>
    <x v="435"/>
    <x v="435"/>
    <s v="Home Office"/>
    <s v="United States"/>
    <s v="Lawrence"/>
    <s v="Massachusetts"/>
    <n v="1841"/>
    <s v="East"/>
    <x v="1360"/>
    <s v="Office Supplies"/>
    <s v="Appliances"/>
    <x v="1346"/>
    <x v="3496"/>
    <n v="6"/>
    <n v="0"/>
    <n v="68.846400000000003"/>
  </r>
  <r>
    <n v="5880"/>
    <s v="CA-2016-133319"/>
    <x v="64"/>
    <d v="2016-09-11T00:00:00"/>
    <s v="Standard Class"/>
    <x v="597"/>
    <x v="597"/>
    <s v="Consumer"/>
    <s v="United States"/>
    <s v="New York City"/>
    <s v="New York"/>
    <n v="10011"/>
    <s v="East"/>
    <x v="1415"/>
    <s v="Office Supplies"/>
    <s v="Paper"/>
    <x v="1402"/>
    <x v="801"/>
    <n v="4"/>
    <n v="0"/>
    <n v="92.236800000000002"/>
  </r>
  <r>
    <n v="5881"/>
    <s v="CA-2016-133935"/>
    <x v="31"/>
    <d v="2016-09-22T00:00:00"/>
    <s v="Standard Class"/>
    <x v="478"/>
    <x v="478"/>
    <s v="Corporate"/>
    <s v="United States"/>
    <s v="San Diego"/>
    <s v="California"/>
    <n v="92105"/>
    <s v="West"/>
    <x v="445"/>
    <s v="Furniture"/>
    <s v="Chairs"/>
    <x v="445"/>
    <x v="476"/>
    <n v="2"/>
    <n v="0.2"/>
    <n v="50.097999999999999"/>
  </r>
  <r>
    <n v="5882"/>
    <s v="CA-2016-133935"/>
    <x v="31"/>
    <d v="2016-09-22T00:00:00"/>
    <s v="Standard Class"/>
    <x v="478"/>
    <x v="478"/>
    <s v="Corporate"/>
    <s v="United States"/>
    <s v="San Diego"/>
    <s v="California"/>
    <n v="92105"/>
    <s v="West"/>
    <x v="839"/>
    <s v="Office Supplies"/>
    <s v="Paper"/>
    <x v="833"/>
    <x v="1519"/>
    <n v="9"/>
    <n v="0"/>
    <n v="180.76589999999999"/>
  </r>
  <r>
    <n v="5883"/>
    <s v="CA-2016-133935"/>
    <x v="31"/>
    <d v="2016-09-22T00:00:00"/>
    <s v="Standard Class"/>
    <x v="478"/>
    <x v="478"/>
    <s v="Corporate"/>
    <s v="United States"/>
    <s v="San Diego"/>
    <s v="California"/>
    <n v="92105"/>
    <s v="West"/>
    <x v="812"/>
    <s v="Furniture"/>
    <s v="Chairs"/>
    <x v="809"/>
    <x v="4035"/>
    <n v="9"/>
    <n v="0.2"/>
    <n v="-99.621899999999997"/>
  </r>
  <r>
    <n v="5884"/>
    <s v="CA-2016-136301"/>
    <x v="69"/>
    <d v="2016-03-15T00:00:00"/>
    <s v="Second Class"/>
    <x v="553"/>
    <x v="553"/>
    <s v="Corporate"/>
    <s v="United States"/>
    <s v="San Francisco"/>
    <s v="California"/>
    <n v="94109"/>
    <s v="West"/>
    <x v="375"/>
    <s v="Furniture"/>
    <s v="Furnishings"/>
    <x v="376"/>
    <x v="4036"/>
    <n v="2"/>
    <n v="0"/>
    <n v="7.3528000000000002"/>
  </r>
  <r>
    <n v="5885"/>
    <s v="CA-2016-136301"/>
    <x v="69"/>
    <d v="2016-03-15T00:00:00"/>
    <s v="Second Class"/>
    <x v="553"/>
    <x v="553"/>
    <s v="Corporate"/>
    <s v="United States"/>
    <s v="San Francisco"/>
    <s v="California"/>
    <n v="94109"/>
    <s v="West"/>
    <x v="1359"/>
    <s v="Office Supplies"/>
    <s v="Supplies"/>
    <x v="1345"/>
    <x v="4037"/>
    <n v="3"/>
    <n v="0"/>
    <n v="196.50360000000001"/>
  </r>
  <r>
    <n v="5886"/>
    <s v="US-2014-109456"/>
    <x v="1079"/>
    <d v="2014-10-17T00:00:00"/>
    <s v="Same Day"/>
    <x v="201"/>
    <x v="201"/>
    <s v="Consumer"/>
    <s v="United States"/>
    <s v="San Francisco"/>
    <s v="California"/>
    <n v="94110"/>
    <s v="West"/>
    <x v="952"/>
    <s v="Office Supplies"/>
    <s v="Binders"/>
    <x v="945"/>
    <x v="642"/>
    <n v="3"/>
    <n v="0.2"/>
    <n v="5.0232000000000001"/>
  </r>
  <r>
    <n v="5887"/>
    <s v="US-2014-109456"/>
    <x v="1079"/>
    <d v="2014-10-17T00:00:00"/>
    <s v="Same Day"/>
    <x v="201"/>
    <x v="201"/>
    <s v="Consumer"/>
    <s v="United States"/>
    <s v="San Francisco"/>
    <s v="California"/>
    <n v="94110"/>
    <s v="West"/>
    <x v="603"/>
    <s v="Technology"/>
    <s v="Accessories"/>
    <x v="603"/>
    <x v="686"/>
    <n v="3"/>
    <n v="0"/>
    <n v="86.385599999999997"/>
  </r>
  <r>
    <n v="5888"/>
    <s v="CA-2017-151596"/>
    <x v="1048"/>
    <d v="2017-10-11T00:00:00"/>
    <s v="First Class"/>
    <x v="771"/>
    <x v="771"/>
    <s v="Corporate"/>
    <s v="United States"/>
    <s v="Cranston"/>
    <s v="Rhode Island"/>
    <n v="2920"/>
    <s v="East"/>
    <x v="1354"/>
    <s v="Office Supplies"/>
    <s v="Storage"/>
    <x v="1340"/>
    <x v="3802"/>
    <n v="1"/>
    <n v="0"/>
    <n v="11.117599999999999"/>
  </r>
  <r>
    <n v="5889"/>
    <s v="CA-2015-147879"/>
    <x v="820"/>
    <d v="2015-05-12T00:00:00"/>
    <s v="Standard Class"/>
    <x v="417"/>
    <x v="417"/>
    <s v="Consumer"/>
    <s v="United States"/>
    <s v="Owensboro"/>
    <s v="Kentucky"/>
    <n v="42301"/>
    <s v="South"/>
    <x v="1767"/>
    <s v="Office Supplies"/>
    <s v="Paper"/>
    <x v="1756"/>
    <x v="1816"/>
    <n v="2"/>
    <n v="0"/>
    <n v="21.012799999999999"/>
  </r>
  <r>
    <n v="5890"/>
    <s v="CA-2016-166625"/>
    <x v="167"/>
    <d v="2016-04-17T00:00:00"/>
    <s v="First Class"/>
    <x v="758"/>
    <x v="758"/>
    <s v="Consumer"/>
    <s v="United States"/>
    <s v="Baltimore"/>
    <s v="Maryland"/>
    <n v="21215"/>
    <s v="East"/>
    <x v="1095"/>
    <s v="Office Supplies"/>
    <s v="Binders"/>
    <x v="1085"/>
    <x v="2910"/>
    <n v="2"/>
    <n v="0"/>
    <n v="11.7782"/>
  </r>
  <r>
    <n v="5891"/>
    <s v="CA-2016-146157"/>
    <x v="831"/>
    <d v="2016-11-26T00:00:00"/>
    <s v="Standard Class"/>
    <x v="742"/>
    <x v="742"/>
    <s v="Consumer"/>
    <s v="United States"/>
    <s v="Chicago"/>
    <s v="Illinois"/>
    <n v="60610"/>
    <s v="Central"/>
    <x v="694"/>
    <s v="Office Supplies"/>
    <s v="Paper"/>
    <x v="694"/>
    <x v="4038"/>
    <n v="1"/>
    <n v="0.2"/>
    <n v="13.4512"/>
  </r>
  <r>
    <n v="5892"/>
    <s v="CA-2016-146157"/>
    <x v="831"/>
    <d v="2016-11-26T00:00:00"/>
    <s v="Standard Class"/>
    <x v="742"/>
    <x v="742"/>
    <s v="Consumer"/>
    <s v="United States"/>
    <s v="Chicago"/>
    <s v="Illinois"/>
    <n v="60610"/>
    <s v="Central"/>
    <x v="146"/>
    <s v="Office Supplies"/>
    <s v="Storage"/>
    <x v="147"/>
    <x v="4039"/>
    <n v="2"/>
    <n v="0.2"/>
    <n v="1.6175999999999999"/>
  </r>
  <r>
    <n v="5893"/>
    <s v="CA-2016-146157"/>
    <x v="831"/>
    <d v="2016-11-26T00:00:00"/>
    <s v="Standard Class"/>
    <x v="742"/>
    <x v="742"/>
    <s v="Consumer"/>
    <s v="United States"/>
    <s v="Chicago"/>
    <s v="Illinois"/>
    <n v="60610"/>
    <s v="Central"/>
    <x v="151"/>
    <s v="Technology"/>
    <s v="Accessories"/>
    <x v="152"/>
    <x v="4040"/>
    <n v="3"/>
    <n v="0.2"/>
    <n v="2.0394000000000001"/>
  </r>
  <r>
    <n v="5894"/>
    <s v="CA-2017-159954"/>
    <x v="18"/>
    <d v="2017-09-14T00:00:00"/>
    <s v="Standard Class"/>
    <x v="757"/>
    <x v="757"/>
    <s v="Consumer"/>
    <s v="United States"/>
    <s v="Atlanta"/>
    <s v="Georgia"/>
    <n v="30318"/>
    <s v="South"/>
    <x v="994"/>
    <s v="Office Supplies"/>
    <s v="Binders"/>
    <x v="986"/>
    <x v="1094"/>
    <n v="1"/>
    <n v="0"/>
    <n v="1.3622000000000001"/>
  </r>
  <r>
    <n v="5895"/>
    <s v="CA-2017-100825"/>
    <x v="428"/>
    <d v="2017-09-14T00:00:00"/>
    <s v="Standard Class"/>
    <x v="470"/>
    <x v="470"/>
    <s v="Corporate"/>
    <s v="United States"/>
    <s v="Los Angeles"/>
    <s v="California"/>
    <n v="90036"/>
    <s v="West"/>
    <x v="1291"/>
    <s v="Office Supplies"/>
    <s v="Storage"/>
    <x v="1277"/>
    <x v="4041"/>
    <n v="3"/>
    <n v="0"/>
    <n v="23.968800000000002"/>
  </r>
  <r>
    <n v="5896"/>
    <s v="CA-2014-168305"/>
    <x v="301"/>
    <d v="2014-11-08T00:00:00"/>
    <s v="Standard Class"/>
    <x v="484"/>
    <x v="484"/>
    <s v="Home Office"/>
    <s v="United States"/>
    <s v="Los Angeles"/>
    <s v="California"/>
    <n v="90049"/>
    <s v="West"/>
    <x v="1760"/>
    <s v="Office Supplies"/>
    <s v="Labels"/>
    <x v="1749"/>
    <x v="1821"/>
    <n v="3"/>
    <n v="0"/>
    <n v="22.2"/>
  </r>
  <r>
    <n v="5897"/>
    <s v="CA-2014-168305"/>
    <x v="301"/>
    <d v="2014-11-08T00:00:00"/>
    <s v="Standard Class"/>
    <x v="484"/>
    <x v="484"/>
    <s v="Home Office"/>
    <s v="United States"/>
    <s v="Los Angeles"/>
    <s v="California"/>
    <n v="90049"/>
    <s v="West"/>
    <x v="1115"/>
    <s v="Office Supplies"/>
    <s v="Paper"/>
    <x v="33"/>
    <x v="1567"/>
    <n v="5"/>
    <n v="0"/>
    <n v="9.6300000000000008"/>
  </r>
  <r>
    <n v="5898"/>
    <s v="CA-2016-167682"/>
    <x v="1015"/>
    <d v="2016-04-09T00:00:00"/>
    <s v="Standard Class"/>
    <x v="9"/>
    <x v="9"/>
    <s v="Consumer"/>
    <s v="United States"/>
    <s v="Richmond"/>
    <s v="Indiana"/>
    <n v="47374"/>
    <s v="Central"/>
    <x v="90"/>
    <s v="Furniture"/>
    <s v="Furnishings"/>
    <x v="90"/>
    <x v="4042"/>
    <n v="4"/>
    <n v="0"/>
    <n v="22.0472"/>
  </r>
  <r>
    <n v="5899"/>
    <s v="CA-2016-167682"/>
    <x v="1015"/>
    <d v="2016-04-09T00:00:00"/>
    <s v="Standard Class"/>
    <x v="9"/>
    <x v="9"/>
    <s v="Consumer"/>
    <s v="United States"/>
    <s v="Richmond"/>
    <s v="Indiana"/>
    <n v="47374"/>
    <s v="Central"/>
    <x v="1417"/>
    <s v="Technology"/>
    <s v="Phones"/>
    <x v="1405"/>
    <x v="4043"/>
    <n v="4"/>
    <n v="0"/>
    <n v="124.7808"/>
  </r>
  <r>
    <n v="5900"/>
    <s v="CA-2017-108000"/>
    <x v="602"/>
    <d v="2017-01-16T00:00:00"/>
    <s v="Standard Class"/>
    <x v="322"/>
    <x v="322"/>
    <s v="Corporate"/>
    <s v="United States"/>
    <s v="San Francisco"/>
    <s v="California"/>
    <n v="94110"/>
    <s v="West"/>
    <x v="1170"/>
    <s v="Office Supplies"/>
    <s v="Envelopes"/>
    <x v="153"/>
    <x v="3855"/>
    <n v="1"/>
    <n v="0"/>
    <n v="4.8899999999999997"/>
  </r>
  <r>
    <n v="5901"/>
    <s v="CA-2015-146465"/>
    <x v="312"/>
    <d v="2015-11-24T00:00:00"/>
    <s v="Standard Class"/>
    <x v="583"/>
    <x v="583"/>
    <s v="Home Office"/>
    <s v="United States"/>
    <s v="San Francisco"/>
    <s v="California"/>
    <n v="94122"/>
    <s v="West"/>
    <x v="472"/>
    <s v="Office Supplies"/>
    <s v="Binders"/>
    <x v="473"/>
    <x v="4044"/>
    <n v="9"/>
    <n v="0.2"/>
    <n v="7.56"/>
  </r>
  <r>
    <n v="5902"/>
    <s v="CA-2016-159639"/>
    <x v="581"/>
    <d v="2016-12-02T00:00:00"/>
    <s v="Standard Class"/>
    <x v="331"/>
    <x v="331"/>
    <s v="Corporate"/>
    <s v="United States"/>
    <s v="Westfield"/>
    <s v="New Jersey"/>
    <n v="7090"/>
    <s v="East"/>
    <x v="1172"/>
    <s v="Furniture"/>
    <s v="Furnishings"/>
    <x v="1158"/>
    <x v="610"/>
    <n v="3"/>
    <n v="0"/>
    <n v="10.4148"/>
  </r>
  <r>
    <n v="5903"/>
    <s v="US-2017-153948"/>
    <x v="44"/>
    <d v="2017-11-06T00:00:00"/>
    <s v="Same Day"/>
    <x v="86"/>
    <x v="86"/>
    <s v="Home Office"/>
    <s v="United States"/>
    <s v="San Francisco"/>
    <s v="California"/>
    <n v="94122"/>
    <s v="West"/>
    <x v="368"/>
    <s v="Office Supplies"/>
    <s v="Paper"/>
    <x v="369"/>
    <x v="725"/>
    <n v="3"/>
    <n v="0"/>
    <n v="28.171800000000001"/>
  </r>
  <r>
    <n v="5904"/>
    <s v="US-2017-153948"/>
    <x v="44"/>
    <d v="2017-11-06T00:00:00"/>
    <s v="Same Day"/>
    <x v="86"/>
    <x v="86"/>
    <s v="Home Office"/>
    <s v="United States"/>
    <s v="San Francisco"/>
    <s v="California"/>
    <n v="94122"/>
    <s v="West"/>
    <x v="1713"/>
    <s v="Office Supplies"/>
    <s v="Paper"/>
    <x v="33"/>
    <x v="1544"/>
    <n v="4"/>
    <n v="0"/>
    <n v="22.226400000000002"/>
  </r>
  <r>
    <n v="5905"/>
    <s v="US-2017-153948"/>
    <x v="44"/>
    <d v="2017-11-06T00:00:00"/>
    <s v="Same Day"/>
    <x v="86"/>
    <x v="86"/>
    <s v="Home Office"/>
    <s v="United States"/>
    <s v="San Francisco"/>
    <s v="California"/>
    <n v="94122"/>
    <s v="West"/>
    <x v="1714"/>
    <s v="Office Supplies"/>
    <s v="Paper"/>
    <x v="1701"/>
    <x v="1579"/>
    <n v="5"/>
    <n v="0"/>
    <n v="12.672000000000001"/>
  </r>
  <r>
    <n v="5906"/>
    <s v="US-2017-153948"/>
    <x v="44"/>
    <d v="2017-11-06T00:00:00"/>
    <s v="Same Day"/>
    <x v="86"/>
    <x v="86"/>
    <s v="Home Office"/>
    <s v="United States"/>
    <s v="San Francisco"/>
    <s v="California"/>
    <n v="94122"/>
    <s v="West"/>
    <x v="1655"/>
    <s v="Office Supplies"/>
    <s v="Labels"/>
    <x v="1643"/>
    <x v="1399"/>
    <n v="4"/>
    <n v="0"/>
    <n v="19.872"/>
  </r>
  <r>
    <n v="5907"/>
    <s v="US-2017-153948"/>
    <x v="44"/>
    <d v="2017-11-06T00:00:00"/>
    <s v="Same Day"/>
    <x v="86"/>
    <x v="86"/>
    <s v="Home Office"/>
    <s v="United States"/>
    <s v="San Francisco"/>
    <s v="California"/>
    <n v="94122"/>
    <s v="West"/>
    <x v="658"/>
    <s v="Technology"/>
    <s v="Accessories"/>
    <x v="658"/>
    <x v="4045"/>
    <n v="1"/>
    <n v="0"/>
    <n v="1.0169999999999999"/>
  </r>
  <r>
    <n v="5908"/>
    <s v="US-2016-113985"/>
    <x v="499"/>
    <d v="2016-12-07T00:00:00"/>
    <s v="Standard Class"/>
    <x v="470"/>
    <x v="470"/>
    <s v="Corporate"/>
    <s v="United States"/>
    <s v="San Jose"/>
    <s v="California"/>
    <n v="95123"/>
    <s v="West"/>
    <x v="1087"/>
    <s v="Office Supplies"/>
    <s v="Binders"/>
    <x v="1077"/>
    <x v="4046"/>
    <n v="2"/>
    <n v="0.2"/>
    <n v="9.2639999999999993"/>
  </r>
  <r>
    <n v="5909"/>
    <s v="US-2016-113985"/>
    <x v="499"/>
    <d v="2016-12-07T00:00:00"/>
    <s v="Standard Class"/>
    <x v="470"/>
    <x v="470"/>
    <s v="Corporate"/>
    <s v="United States"/>
    <s v="San Jose"/>
    <s v="California"/>
    <n v="95123"/>
    <s v="West"/>
    <x v="941"/>
    <s v="Office Supplies"/>
    <s v="Appliances"/>
    <x v="934"/>
    <x v="3263"/>
    <n v="3"/>
    <n v="0"/>
    <n v="26.864999999999998"/>
  </r>
  <r>
    <n v="5910"/>
    <s v="US-2016-113985"/>
    <x v="499"/>
    <d v="2016-12-07T00:00:00"/>
    <s v="Standard Class"/>
    <x v="470"/>
    <x v="470"/>
    <s v="Corporate"/>
    <s v="United States"/>
    <s v="San Jose"/>
    <s v="California"/>
    <n v="95123"/>
    <s v="West"/>
    <x v="1573"/>
    <s v="Furniture"/>
    <s v="Furnishings"/>
    <x v="1564"/>
    <x v="1582"/>
    <n v="3"/>
    <n v="0"/>
    <n v="5.6627999999999998"/>
  </r>
  <r>
    <n v="5911"/>
    <s v="US-2016-113985"/>
    <x v="499"/>
    <d v="2016-12-07T00:00:00"/>
    <s v="Standard Class"/>
    <x v="470"/>
    <x v="470"/>
    <s v="Corporate"/>
    <s v="United States"/>
    <s v="San Jose"/>
    <s v="California"/>
    <n v="95123"/>
    <s v="West"/>
    <x v="1311"/>
    <s v="Office Supplies"/>
    <s v="Binders"/>
    <x v="1297"/>
    <x v="4047"/>
    <n v="3"/>
    <n v="0.2"/>
    <n v="33.8598"/>
  </r>
  <r>
    <n v="5912"/>
    <s v="CA-2016-155383"/>
    <x v="907"/>
    <d v="2016-12-22T00:00:00"/>
    <s v="Standard Class"/>
    <x v="649"/>
    <x v="649"/>
    <s v="Home Office"/>
    <s v="United States"/>
    <s v="Seattle"/>
    <s v="Washington"/>
    <n v="98115"/>
    <s v="West"/>
    <x v="177"/>
    <s v="Office Supplies"/>
    <s v="Storage"/>
    <x v="178"/>
    <x v="2028"/>
    <n v="3"/>
    <n v="0"/>
    <n v="13.0284"/>
  </r>
  <r>
    <n v="5913"/>
    <s v="CA-2014-120432"/>
    <x v="829"/>
    <d v="2014-08-26T00:00:00"/>
    <s v="Second Class"/>
    <x v="61"/>
    <x v="61"/>
    <s v="Corporate"/>
    <s v="United States"/>
    <s v="Owensboro"/>
    <s v="Kentucky"/>
    <n v="42301"/>
    <s v="South"/>
    <x v="1768"/>
    <s v="Office Supplies"/>
    <s v="Supplies"/>
    <x v="1757"/>
    <x v="4048"/>
    <n v="3"/>
    <n v="0"/>
    <n v="6.63"/>
  </r>
  <r>
    <n v="5914"/>
    <s v="US-2015-126977"/>
    <x v="14"/>
    <d v="2015-09-23T00:00:00"/>
    <s v="Standard Class"/>
    <x v="724"/>
    <x v="724"/>
    <s v="Consumer"/>
    <s v="United States"/>
    <s v="New York City"/>
    <s v="New York"/>
    <n v="10035"/>
    <s v="East"/>
    <x v="383"/>
    <s v="Office Supplies"/>
    <s v="Storage"/>
    <x v="384"/>
    <x v="81"/>
    <n v="5"/>
    <n v="0"/>
    <n v="1.0429999999999999"/>
  </r>
  <r>
    <n v="5915"/>
    <s v="US-2015-126977"/>
    <x v="14"/>
    <d v="2015-09-23T00:00:00"/>
    <s v="Standard Class"/>
    <x v="724"/>
    <x v="724"/>
    <s v="Consumer"/>
    <s v="United States"/>
    <s v="New York City"/>
    <s v="New York"/>
    <n v="10035"/>
    <s v="East"/>
    <x v="49"/>
    <s v="Office Supplies"/>
    <s v="Labels"/>
    <x v="49"/>
    <x v="2041"/>
    <n v="7"/>
    <n v="0"/>
    <n v="41.223700000000001"/>
  </r>
  <r>
    <n v="5916"/>
    <s v="US-2015-126977"/>
    <x v="14"/>
    <d v="2015-09-23T00:00:00"/>
    <s v="Standard Class"/>
    <x v="724"/>
    <x v="724"/>
    <s v="Consumer"/>
    <s v="United States"/>
    <s v="New York City"/>
    <s v="New York"/>
    <n v="10035"/>
    <s v="East"/>
    <x v="913"/>
    <s v="Furniture"/>
    <s v="Chairs"/>
    <x v="905"/>
    <x v="4049"/>
    <n v="2"/>
    <n v="0.1"/>
    <n v="8.8783999999999992"/>
  </r>
  <r>
    <n v="5917"/>
    <s v="US-2015-126977"/>
    <x v="14"/>
    <d v="2015-09-23T00:00:00"/>
    <s v="Standard Class"/>
    <x v="724"/>
    <x v="724"/>
    <s v="Consumer"/>
    <s v="United States"/>
    <s v="New York City"/>
    <s v="New York"/>
    <n v="10035"/>
    <s v="East"/>
    <x v="392"/>
    <s v="Office Supplies"/>
    <s v="Storage"/>
    <x v="393"/>
    <x v="4050"/>
    <n v="4"/>
    <n v="0"/>
    <n v="27.434000000000001"/>
  </r>
  <r>
    <n v="5918"/>
    <s v="US-2015-126977"/>
    <x v="14"/>
    <d v="2015-09-23T00:00:00"/>
    <s v="Standard Class"/>
    <x v="724"/>
    <x v="724"/>
    <s v="Consumer"/>
    <s v="United States"/>
    <s v="New York City"/>
    <s v="New York"/>
    <n v="10035"/>
    <s v="East"/>
    <x v="26"/>
    <s v="Furniture"/>
    <s v="Bookcases"/>
    <x v="26"/>
    <x v="4051"/>
    <n v="6"/>
    <n v="0.2"/>
    <n v="158.57640000000001"/>
  </r>
  <r>
    <n v="5919"/>
    <s v="US-2015-126977"/>
    <x v="14"/>
    <d v="2015-09-23T00:00:00"/>
    <s v="Standard Class"/>
    <x v="724"/>
    <x v="724"/>
    <s v="Consumer"/>
    <s v="United States"/>
    <s v="New York City"/>
    <s v="New York"/>
    <n v="10035"/>
    <s v="East"/>
    <x v="1248"/>
    <s v="Furniture"/>
    <s v="Bookcases"/>
    <x v="1232"/>
    <x v="4052"/>
    <n v="5"/>
    <n v="0.2"/>
    <n v="-25.048999999999999"/>
  </r>
  <r>
    <n v="5920"/>
    <s v="US-2015-126977"/>
    <x v="14"/>
    <d v="2015-09-23T00:00:00"/>
    <s v="Standard Class"/>
    <x v="724"/>
    <x v="724"/>
    <s v="Consumer"/>
    <s v="United States"/>
    <s v="New York City"/>
    <s v="New York"/>
    <n v="10035"/>
    <s v="East"/>
    <x v="599"/>
    <s v="Technology"/>
    <s v="Phones"/>
    <x v="599"/>
    <x v="2713"/>
    <n v="3"/>
    <n v="0"/>
    <n v="58.791600000000003"/>
  </r>
  <r>
    <n v="5921"/>
    <s v="US-2015-126977"/>
    <x v="14"/>
    <d v="2015-09-23T00:00:00"/>
    <s v="Standard Class"/>
    <x v="724"/>
    <x v="724"/>
    <s v="Consumer"/>
    <s v="United States"/>
    <s v="New York City"/>
    <s v="New York"/>
    <n v="10035"/>
    <s v="East"/>
    <x v="764"/>
    <s v="Technology"/>
    <s v="Accessories"/>
    <x v="763"/>
    <x v="2963"/>
    <n v="2"/>
    <n v="0"/>
    <n v="217.767"/>
  </r>
  <r>
    <n v="5922"/>
    <s v="US-2015-126977"/>
    <x v="14"/>
    <d v="2015-09-23T00:00:00"/>
    <s v="Standard Class"/>
    <x v="724"/>
    <x v="724"/>
    <s v="Consumer"/>
    <s v="United States"/>
    <s v="New York City"/>
    <s v="New York"/>
    <n v="10035"/>
    <s v="East"/>
    <x v="417"/>
    <s v="Office Supplies"/>
    <s v="Paper"/>
    <x v="417"/>
    <x v="168"/>
    <n v="2"/>
    <n v="0"/>
    <n v="53.260800000000003"/>
  </r>
  <r>
    <n v="5923"/>
    <s v="US-2015-126977"/>
    <x v="14"/>
    <d v="2015-09-23T00:00:00"/>
    <s v="Standard Class"/>
    <x v="724"/>
    <x v="724"/>
    <s v="Consumer"/>
    <s v="United States"/>
    <s v="New York City"/>
    <s v="New York"/>
    <n v="10035"/>
    <s v="East"/>
    <x v="1049"/>
    <s v="Technology"/>
    <s v="Phones"/>
    <x v="1038"/>
    <x v="760"/>
    <n v="4"/>
    <n v="0"/>
    <n v="1.3560000000000001"/>
  </r>
  <r>
    <n v="5924"/>
    <s v="CA-2016-130288"/>
    <x v="491"/>
    <d v="2016-11-30T00:00:00"/>
    <s v="Second Class"/>
    <x v="158"/>
    <x v="158"/>
    <s v="Corporate"/>
    <s v="United States"/>
    <s v="New York City"/>
    <s v="New York"/>
    <n v="10011"/>
    <s v="East"/>
    <x v="971"/>
    <s v="Furniture"/>
    <s v="Tables"/>
    <x v="965"/>
    <x v="4053"/>
    <n v="2"/>
    <n v="0.4"/>
    <n v="-120.0508"/>
  </r>
  <r>
    <n v="5925"/>
    <s v="CA-2017-146458"/>
    <x v="123"/>
    <d v="2017-11-22T00:00:00"/>
    <s v="Second Class"/>
    <x v="579"/>
    <x v="579"/>
    <s v="Consumer"/>
    <s v="United States"/>
    <s v="Springfield"/>
    <s v="Virginia"/>
    <n v="22153"/>
    <s v="South"/>
    <x v="1241"/>
    <s v="Office Supplies"/>
    <s v="Art"/>
    <x v="1224"/>
    <x v="1003"/>
    <n v="7"/>
    <n v="0"/>
    <n v="6.6584000000000003"/>
  </r>
  <r>
    <n v="5926"/>
    <s v="CA-2017-150420"/>
    <x v="95"/>
    <d v="2017-06-08T00:00:00"/>
    <s v="Standard Class"/>
    <x v="241"/>
    <x v="241"/>
    <s v="Corporate"/>
    <s v="United States"/>
    <s v="Bellingham"/>
    <s v="Washington"/>
    <n v="98226"/>
    <s v="West"/>
    <x v="989"/>
    <s v="Technology"/>
    <s v="Accessories"/>
    <x v="982"/>
    <x v="4054"/>
    <n v="10"/>
    <n v="0"/>
    <n v="362.83499999999998"/>
  </r>
  <r>
    <n v="5927"/>
    <s v="US-2014-118997"/>
    <x v="918"/>
    <d v="2014-04-12T00:00:00"/>
    <s v="Standard Class"/>
    <x v="19"/>
    <x v="19"/>
    <s v="Corporate"/>
    <s v="United States"/>
    <s v="Decatur"/>
    <s v="Alabama"/>
    <n v="35601"/>
    <s v="South"/>
    <x v="1746"/>
    <s v="Furniture"/>
    <s v="Tables"/>
    <x v="1736"/>
    <x v="4055"/>
    <n v="8"/>
    <n v="0"/>
    <n v="316.13920000000002"/>
  </r>
  <r>
    <n v="5928"/>
    <s v="CA-2014-114314"/>
    <x v="856"/>
    <d v="2014-10-15T00:00:00"/>
    <s v="Standard Class"/>
    <x v="587"/>
    <x v="587"/>
    <s v="Corporate"/>
    <s v="United States"/>
    <s v="Fayetteville"/>
    <s v="Arkansas"/>
    <n v="72701"/>
    <s v="South"/>
    <x v="2"/>
    <s v="Office Supplies"/>
    <s v="Labels"/>
    <x v="2"/>
    <x v="2026"/>
    <n v="1"/>
    <n v="0"/>
    <n v="3.4357000000000002"/>
  </r>
  <r>
    <n v="5929"/>
    <s v="CA-2014-114314"/>
    <x v="856"/>
    <d v="2014-10-15T00:00:00"/>
    <s v="Standard Class"/>
    <x v="587"/>
    <x v="587"/>
    <s v="Corporate"/>
    <s v="United States"/>
    <s v="Fayetteville"/>
    <s v="Arkansas"/>
    <n v="72701"/>
    <s v="South"/>
    <x v="1348"/>
    <s v="Furniture"/>
    <s v="Furnishings"/>
    <x v="1333"/>
    <x v="4056"/>
    <n v="4"/>
    <n v="0"/>
    <n v="3.9247999999999998"/>
  </r>
  <r>
    <n v="5930"/>
    <s v="US-2017-169551"/>
    <x v="437"/>
    <d v="2017-07-09T00:00:00"/>
    <s v="First Class"/>
    <x v="210"/>
    <x v="210"/>
    <s v="Consumer"/>
    <s v="United States"/>
    <s v="Philadelphia"/>
    <s v="Pennsylvania"/>
    <n v="19120"/>
    <s v="East"/>
    <x v="672"/>
    <s v="Furniture"/>
    <s v="Bookcases"/>
    <x v="672"/>
    <x v="4057"/>
    <n v="3"/>
    <n v="0.5"/>
    <n v="-45.349200000000003"/>
  </r>
  <r>
    <n v="5931"/>
    <s v="US-2017-169551"/>
    <x v="437"/>
    <d v="2017-07-09T00:00:00"/>
    <s v="First Class"/>
    <x v="210"/>
    <x v="210"/>
    <s v="Consumer"/>
    <s v="United States"/>
    <s v="Philadelphia"/>
    <s v="Pennsylvania"/>
    <n v="19120"/>
    <s v="East"/>
    <x v="260"/>
    <s v="Office Supplies"/>
    <s v="Paper"/>
    <x v="260"/>
    <x v="12"/>
    <n v="3"/>
    <n v="0.2"/>
    <n v="5.4432"/>
  </r>
  <r>
    <n v="5932"/>
    <s v="US-2017-169551"/>
    <x v="437"/>
    <d v="2017-07-09T00:00:00"/>
    <s v="First Class"/>
    <x v="210"/>
    <x v="210"/>
    <s v="Consumer"/>
    <s v="United States"/>
    <s v="Philadelphia"/>
    <s v="Pennsylvania"/>
    <n v="19120"/>
    <s v="East"/>
    <x v="432"/>
    <s v="Technology"/>
    <s v="Phones"/>
    <x v="432"/>
    <x v="4058"/>
    <n v="2"/>
    <n v="0.4"/>
    <n v="-113.998"/>
  </r>
  <r>
    <n v="5933"/>
    <s v="US-2017-169551"/>
    <x v="437"/>
    <d v="2017-07-09T00:00:00"/>
    <s v="First Class"/>
    <x v="210"/>
    <x v="210"/>
    <s v="Consumer"/>
    <s v="United States"/>
    <s v="Philadelphia"/>
    <s v="Pennsylvania"/>
    <n v="19120"/>
    <s v="East"/>
    <x v="1427"/>
    <s v="Office Supplies"/>
    <s v="Storage"/>
    <x v="1415"/>
    <x v="2513"/>
    <n v="3"/>
    <n v="0.2"/>
    <n v="1.0044"/>
  </r>
  <r>
    <n v="5934"/>
    <s v="US-2017-169551"/>
    <x v="437"/>
    <d v="2017-07-09T00:00:00"/>
    <s v="First Class"/>
    <x v="210"/>
    <x v="210"/>
    <s v="Consumer"/>
    <s v="United States"/>
    <s v="Philadelphia"/>
    <s v="Pennsylvania"/>
    <n v="19120"/>
    <s v="East"/>
    <x v="1695"/>
    <s v="Technology"/>
    <s v="Accessories"/>
    <x v="1683"/>
    <x v="3549"/>
    <n v="3"/>
    <n v="0.2"/>
    <n v="4.8231000000000002"/>
  </r>
  <r>
    <n v="5935"/>
    <s v="US-2017-169551"/>
    <x v="437"/>
    <d v="2017-07-09T00:00:00"/>
    <s v="First Class"/>
    <x v="210"/>
    <x v="210"/>
    <s v="Consumer"/>
    <s v="United States"/>
    <s v="Philadelphia"/>
    <s v="Pennsylvania"/>
    <n v="19120"/>
    <s v="East"/>
    <x v="764"/>
    <s v="Technology"/>
    <s v="Accessories"/>
    <x v="763"/>
    <x v="4059"/>
    <n v="2"/>
    <n v="0.2"/>
    <n v="85.787000000000006"/>
  </r>
  <r>
    <n v="5936"/>
    <s v="CA-2016-103107"/>
    <x v="975"/>
    <d v="2016-07-04T00:00:00"/>
    <s v="Same Day"/>
    <x v="46"/>
    <x v="46"/>
    <s v="Home Office"/>
    <s v="United States"/>
    <s v="Seattle"/>
    <s v="Washington"/>
    <n v="98103"/>
    <s v="West"/>
    <x v="534"/>
    <s v="Furniture"/>
    <s v="Furnishings"/>
    <x v="534"/>
    <x v="3286"/>
    <n v="5"/>
    <n v="0"/>
    <n v="8.6359999999999992"/>
  </r>
  <r>
    <n v="5937"/>
    <s v="CA-2016-103107"/>
    <x v="975"/>
    <d v="2016-07-04T00:00:00"/>
    <s v="Same Day"/>
    <x v="46"/>
    <x v="46"/>
    <s v="Home Office"/>
    <s v="United States"/>
    <s v="Seattle"/>
    <s v="Washington"/>
    <n v="98103"/>
    <s v="West"/>
    <x v="1192"/>
    <s v="Technology"/>
    <s v="Phones"/>
    <x v="1177"/>
    <x v="1637"/>
    <n v="3"/>
    <n v="0.2"/>
    <n v="19.9665"/>
  </r>
  <r>
    <n v="5938"/>
    <s v="CA-2016-103107"/>
    <x v="975"/>
    <d v="2016-07-04T00:00:00"/>
    <s v="Same Day"/>
    <x v="46"/>
    <x v="46"/>
    <s v="Home Office"/>
    <s v="United States"/>
    <s v="Seattle"/>
    <s v="Washington"/>
    <n v="98103"/>
    <s v="West"/>
    <x v="993"/>
    <s v="Technology"/>
    <s v="Phones"/>
    <x v="985"/>
    <x v="973"/>
    <n v="3"/>
    <n v="0.2"/>
    <n v="8.9969999999999999"/>
  </r>
  <r>
    <n v="5939"/>
    <s v="CA-2017-122077"/>
    <x v="240"/>
    <d v="2017-05-25T00:00:00"/>
    <s v="Standard Class"/>
    <x v="639"/>
    <x v="639"/>
    <s v="Consumer"/>
    <s v="United States"/>
    <s v="Plano"/>
    <s v="Texas"/>
    <n v="75023"/>
    <s v="Central"/>
    <x v="1211"/>
    <s v="Technology"/>
    <s v="Phones"/>
    <x v="1196"/>
    <x v="4060"/>
    <n v="1"/>
    <n v="0.2"/>
    <n v="9.5991999999999997"/>
  </r>
  <r>
    <n v="5940"/>
    <s v="CA-2017-122077"/>
    <x v="240"/>
    <d v="2017-05-25T00:00:00"/>
    <s v="Standard Class"/>
    <x v="639"/>
    <x v="639"/>
    <s v="Consumer"/>
    <s v="United States"/>
    <s v="Plano"/>
    <s v="Texas"/>
    <n v="75023"/>
    <s v="Central"/>
    <x v="1722"/>
    <s v="Office Supplies"/>
    <s v="Labels"/>
    <x v="1709"/>
    <x v="1145"/>
    <n v="4"/>
    <n v="0.2"/>
    <n v="4.2952000000000004"/>
  </r>
  <r>
    <n v="5941"/>
    <s v="CA-2017-112431"/>
    <x v="386"/>
    <d v="2017-10-14T00:00:00"/>
    <s v="Second Class"/>
    <x v="355"/>
    <x v="355"/>
    <s v="Consumer"/>
    <s v="United States"/>
    <s v="Los Angeles"/>
    <s v="California"/>
    <n v="90049"/>
    <s v="West"/>
    <x v="477"/>
    <s v="Technology"/>
    <s v="Accessories"/>
    <x v="478"/>
    <x v="4061"/>
    <n v="12"/>
    <n v="0"/>
    <n v="130.75200000000001"/>
  </r>
  <r>
    <n v="5942"/>
    <s v="CA-2017-112431"/>
    <x v="386"/>
    <d v="2017-10-14T00:00:00"/>
    <s v="Second Class"/>
    <x v="355"/>
    <x v="355"/>
    <s v="Consumer"/>
    <s v="United States"/>
    <s v="Los Angeles"/>
    <s v="California"/>
    <n v="90049"/>
    <s v="West"/>
    <x v="134"/>
    <s v="Office Supplies"/>
    <s v="Art"/>
    <x v="135"/>
    <x v="486"/>
    <n v="2"/>
    <n v="0"/>
    <n v="1.5875999999999999"/>
  </r>
  <r>
    <n v="5943"/>
    <s v="CA-2016-151092"/>
    <x v="876"/>
    <d v="2016-08-13T00:00:00"/>
    <s v="Standard Class"/>
    <x v="364"/>
    <x v="364"/>
    <s v="Consumer"/>
    <s v="United States"/>
    <s v="Los Angeles"/>
    <s v="California"/>
    <n v="90032"/>
    <s v="West"/>
    <x v="194"/>
    <s v="Technology"/>
    <s v="Phones"/>
    <x v="195"/>
    <x v="1972"/>
    <n v="4"/>
    <n v="0.2"/>
    <n v="18.4772"/>
  </r>
  <r>
    <n v="5944"/>
    <s v="CA-2014-104178"/>
    <x v="55"/>
    <d v="2014-08-29T00:00:00"/>
    <s v="Standard Class"/>
    <x v="25"/>
    <x v="25"/>
    <s v="Corporate"/>
    <s v="United States"/>
    <s v="Los Angeles"/>
    <s v="California"/>
    <n v="90036"/>
    <s v="West"/>
    <x v="1448"/>
    <s v="Furniture"/>
    <s v="Furnishings"/>
    <x v="1435"/>
    <x v="2933"/>
    <n v="1"/>
    <n v="0"/>
    <n v="2.6375999999999999"/>
  </r>
  <r>
    <n v="5945"/>
    <s v="CA-2014-104178"/>
    <x v="55"/>
    <d v="2014-08-29T00:00:00"/>
    <s v="Standard Class"/>
    <x v="25"/>
    <x v="25"/>
    <s v="Corporate"/>
    <s v="United States"/>
    <s v="Los Angeles"/>
    <s v="California"/>
    <n v="90036"/>
    <s v="West"/>
    <x v="452"/>
    <s v="Technology"/>
    <s v="Accessories"/>
    <x v="453"/>
    <x v="2016"/>
    <n v="5"/>
    <n v="0"/>
    <n v="30.431999999999999"/>
  </r>
  <r>
    <n v="5946"/>
    <s v="CA-2014-104178"/>
    <x v="55"/>
    <d v="2014-08-29T00:00:00"/>
    <s v="Standard Class"/>
    <x v="25"/>
    <x v="25"/>
    <s v="Corporate"/>
    <s v="United States"/>
    <s v="Los Angeles"/>
    <s v="California"/>
    <n v="90036"/>
    <s v="West"/>
    <x v="1347"/>
    <s v="Office Supplies"/>
    <s v="Paper"/>
    <x v="1332"/>
    <x v="233"/>
    <n v="4"/>
    <n v="0"/>
    <n v="12.441599999999999"/>
  </r>
  <r>
    <n v="5947"/>
    <s v="CA-2014-104178"/>
    <x v="55"/>
    <d v="2014-08-29T00:00:00"/>
    <s v="Standard Class"/>
    <x v="25"/>
    <x v="25"/>
    <s v="Corporate"/>
    <s v="United States"/>
    <s v="Los Angeles"/>
    <s v="California"/>
    <n v="90036"/>
    <s v="West"/>
    <x v="762"/>
    <s v="Office Supplies"/>
    <s v="Storage"/>
    <x v="761"/>
    <x v="4062"/>
    <n v="4"/>
    <n v="0"/>
    <n v="13.1868"/>
  </r>
  <r>
    <n v="5948"/>
    <s v="CA-2015-115924"/>
    <x v="471"/>
    <d v="2015-09-18T00:00:00"/>
    <s v="Second Class"/>
    <x v="534"/>
    <x v="534"/>
    <s v="Home Office"/>
    <s v="United States"/>
    <s v="Des Moines"/>
    <s v="Iowa"/>
    <n v="50315"/>
    <s v="Central"/>
    <x v="1499"/>
    <s v="Office Supplies"/>
    <s v="Binders"/>
    <x v="1487"/>
    <x v="4063"/>
    <n v="5"/>
    <n v="0"/>
    <n v="12.691000000000001"/>
  </r>
  <r>
    <n v="5949"/>
    <s v="CA-2017-161046"/>
    <x v="916"/>
    <d v="2017-03-05T00:00:00"/>
    <s v="Same Day"/>
    <x v="118"/>
    <x v="118"/>
    <s v="Corporate"/>
    <s v="United States"/>
    <s v="Southaven"/>
    <s v="Mississippi"/>
    <n v="38671"/>
    <s v="South"/>
    <x v="761"/>
    <s v="Office Supplies"/>
    <s v="Envelopes"/>
    <x v="760"/>
    <x v="4064"/>
    <n v="4"/>
    <n v="0"/>
    <n v="19.6328"/>
  </r>
  <r>
    <n v="5950"/>
    <s v="CA-2017-161046"/>
    <x v="916"/>
    <d v="2017-03-05T00:00:00"/>
    <s v="Same Day"/>
    <x v="118"/>
    <x v="118"/>
    <s v="Corporate"/>
    <s v="United States"/>
    <s v="Southaven"/>
    <s v="Mississippi"/>
    <n v="38671"/>
    <s v="South"/>
    <x v="409"/>
    <s v="Technology"/>
    <s v="Accessories"/>
    <x v="409"/>
    <x v="670"/>
    <n v="3"/>
    <n v="0"/>
    <n v="125.98739999999999"/>
  </r>
  <r>
    <n v="5951"/>
    <s v="CA-2017-161046"/>
    <x v="916"/>
    <d v="2017-03-05T00:00:00"/>
    <s v="Same Day"/>
    <x v="118"/>
    <x v="118"/>
    <s v="Corporate"/>
    <s v="United States"/>
    <s v="Southaven"/>
    <s v="Mississippi"/>
    <n v="38671"/>
    <s v="South"/>
    <x v="164"/>
    <s v="Office Supplies"/>
    <s v="Appliances"/>
    <x v="165"/>
    <x v="2664"/>
    <n v="2"/>
    <n v="0"/>
    <n v="78.671999999999997"/>
  </r>
  <r>
    <n v="5952"/>
    <s v="CA-2017-161046"/>
    <x v="916"/>
    <d v="2017-03-05T00:00:00"/>
    <s v="Same Day"/>
    <x v="118"/>
    <x v="118"/>
    <s v="Corporate"/>
    <s v="United States"/>
    <s v="Southaven"/>
    <s v="Mississippi"/>
    <n v="38671"/>
    <s v="South"/>
    <x v="920"/>
    <s v="Office Supplies"/>
    <s v="Binders"/>
    <x v="1758"/>
    <x v="4065"/>
    <n v="6"/>
    <n v="0"/>
    <n v="112.4928"/>
  </r>
  <r>
    <n v="5953"/>
    <s v="US-2017-141698"/>
    <x v="4"/>
    <d v="2017-04-21T00:00:00"/>
    <s v="Standard Class"/>
    <x v="174"/>
    <x v="174"/>
    <s v="Home Office"/>
    <s v="United States"/>
    <s v="Houston"/>
    <s v="Texas"/>
    <n v="77041"/>
    <s v="Central"/>
    <x v="1769"/>
    <s v="Office Supplies"/>
    <s v="Paper"/>
    <x v="1759"/>
    <x v="557"/>
    <n v="4"/>
    <n v="0.2"/>
    <n v="7.2576000000000001"/>
  </r>
  <r>
    <n v="5954"/>
    <s v="US-2014-105151"/>
    <x v="809"/>
    <d v="2014-03-31T00:00:00"/>
    <s v="First Class"/>
    <x v="737"/>
    <x v="737"/>
    <s v="Corporate"/>
    <s v="United States"/>
    <s v="New York City"/>
    <s v="New York"/>
    <n v="10009"/>
    <s v="East"/>
    <x v="1706"/>
    <s v="Office Supplies"/>
    <s v="Art"/>
    <x v="1695"/>
    <x v="4066"/>
    <n v="5"/>
    <n v="0"/>
    <n v="2.94"/>
  </r>
  <r>
    <n v="5955"/>
    <s v="CA-2014-155796"/>
    <x v="7"/>
    <d v="2014-11-15T00:00:00"/>
    <s v="Second Class"/>
    <x v="747"/>
    <x v="747"/>
    <s v="Corporate"/>
    <s v="United States"/>
    <s v="Reading"/>
    <s v="Pennsylvania"/>
    <n v="19601"/>
    <s v="East"/>
    <x v="1442"/>
    <s v="Furniture"/>
    <s v="Furnishings"/>
    <x v="1430"/>
    <x v="934"/>
    <n v="2"/>
    <n v="0.2"/>
    <n v="7.7896000000000001"/>
  </r>
  <r>
    <n v="5956"/>
    <s v="CA-2014-155796"/>
    <x v="7"/>
    <d v="2014-11-15T00:00:00"/>
    <s v="Second Class"/>
    <x v="747"/>
    <x v="747"/>
    <s v="Corporate"/>
    <s v="United States"/>
    <s v="Reading"/>
    <s v="Pennsylvania"/>
    <n v="19601"/>
    <s v="East"/>
    <x v="37"/>
    <s v="Furniture"/>
    <s v="Bookcases"/>
    <x v="37"/>
    <x v="3431"/>
    <n v="4"/>
    <n v="0.5"/>
    <n v="-250.54079999999999"/>
  </r>
  <r>
    <n v="5957"/>
    <s v="CA-2016-127138"/>
    <x v="299"/>
    <d v="2016-03-15T00:00:00"/>
    <s v="Second Class"/>
    <x v="158"/>
    <x v="158"/>
    <s v="Corporate"/>
    <s v="United States"/>
    <s v="San Francisco"/>
    <s v="California"/>
    <n v="94109"/>
    <s v="West"/>
    <x v="273"/>
    <s v="Office Supplies"/>
    <s v="Storage"/>
    <x v="273"/>
    <x v="4067"/>
    <n v="5"/>
    <n v="0"/>
    <n v="6.7655000000000003"/>
  </r>
  <r>
    <n v="5958"/>
    <s v="CA-2016-127138"/>
    <x v="299"/>
    <d v="2016-03-15T00:00:00"/>
    <s v="Second Class"/>
    <x v="158"/>
    <x v="158"/>
    <s v="Corporate"/>
    <s v="United States"/>
    <s v="San Francisco"/>
    <s v="California"/>
    <n v="94109"/>
    <s v="West"/>
    <x v="1271"/>
    <s v="Office Supplies"/>
    <s v="Appliances"/>
    <x v="1256"/>
    <x v="894"/>
    <n v="5"/>
    <n v="0"/>
    <n v="40.274000000000001"/>
  </r>
  <r>
    <n v="5959"/>
    <s v="CA-2016-127138"/>
    <x v="299"/>
    <d v="2016-03-15T00:00:00"/>
    <s v="Second Class"/>
    <x v="158"/>
    <x v="158"/>
    <s v="Corporate"/>
    <s v="United States"/>
    <s v="San Francisco"/>
    <s v="California"/>
    <n v="94109"/>
    <s v="West"/>
    <x v="661"/>
    <s v="Office Supplies"/>
    <s v="Envelopes"/>
    <x v="661"/>
    <x v="2433"/>
    <n v="4"/>
    <n v="0"/>
    <n v="14.974399999999999"/>
  </r>
  <r>
    <n v="5960"/>
    <s v="CA-2016-127138"/>
    <x v="299"/>
    <d v="2016-03-15T00:00:00"/>
    <s v="Second Class"/>
    <x v="158"/>
    <x v="158"/>
    <s v="Corporate"/>
    <s v="United States"/>
    <s v="San Francisco"/>
    <s v="California"/>
    <n v="94109"/>
    <s v="West"/>
    <x v="623"/>
    <s v="Furniture"/>
    <s v="Chairs"/>
    <x v="623"/>
    <x v="4068"/>
    <n v="3"/>
    <n v="0.2"/>
    <n v="77.035200000000003"/>
  </r>
  <r>
    <n v="5961"/>
    <s v="CA-2017-150602"/>
    <x v="839"/>
    <d v="2017-02-14T00:00:00"/>
    <s v="Second Class"/>
    <x v="504"/>
    <x v="504"/>
    <s v="Corporate"/>
    <s v="United States"/>
    <s v="Los Angeles"/>
    <s v="California"/>
    <n v="90045"/>
    <s v="West"/>
    <x v="1226"/>
    <s v="Furniture"/>
    <s v="Furnishings"/>
    <x v="1210"/>
    <x v="3051"/>
    <n v="4"/>
    <n v="0"/>
    <n v="6.5472000000000001"/>
  </r>
  <r>
    <n v="5962"/>
    <s v="CA-2014-140732"/>
    <x v="7"/>
    <d v="2014-11-13T00:00:00"/>
    <s v="Second Class"/>
    <x v="15"/>
    <x v="15"/>
    <s v="Home Office"/>
    <s v="United States"/>
    <s v="Los Angeles"/>
    <s v="California"/>
    <n v="90004"/>
    <s v="West"/>
    <x v="516"/>
    <s v="Technology"/>
    <s v="Phones"/>
    <x v="516"/>
    <x v="4069"/>
    <n v="9"/>
    <n v="0.2"/>
    <n v="57.592799999999997"/>
  </r>
  <r>
    <n v="5963"/>
    <s v="CA-2014-140732"/>
    <x v="7"/>
    <d v="2014-11-13T00:00:00"/>
    <s v="Second Class"/>
    <x v="15"/>
    <x v="15"/>
    <s v="Home Office"/>
    <s v="United States"/>
    <s v="Los Angeles"/>
    <s v="California"/>
    <n v="90004"/>
    <s v="West"/>
    <x v="1034"/>
    <s v="Office Supplies"/>
    <s v="Appliances"/>
    <x v="1025"/>
    <x v="3890"/>
    <n v="2"/>
    <n v="0"/>
    <n v="2.0228000000000002"/>
  </r>
  <r>
    <n v="5964"/>
    <s v="CA-2014-140732"/>
    <x v="7"/>
    <d v="2014-11-13T00:00:00"/>
    <s v="Second Class"/>
    <x v="15"/>
    <x v="15"/>
    <s v="Home Office"/>
    <s v="United States"/>
    <s v="Los Angeles"/>
    <s v="California"/>
    <n v="90004"/>
    <s v="West"/>
    <x v="759"/>
    <s v="Office Supplies"/>
    <s v="Paper"/>
    <x v="757"/>
    <x v="1832"/>
    <n v="4"/>
    <n v="0"/>
    <n v="55.764000000000003"/>
  </r>
  <r>
    <n v="5965"/>
    <s v="CA-2017-119011"/>
    <x v="648"/>
    <d v="2017-08-25T00:00:00"/>
    <s v="Standard Class"/>
    <x v="756"/>
    <x v="756"/>
    <s v="Corporate"/>
    <s v="United States"/>
    <s v="San Francisco"/>
    <s v="California"/>
    <n v="94109"/>
    <s v="West"/>
    <x v="1322"/>
    <s v="Office Supplies"/>
    <s v="Supplies"/>
    <x v="1308"/>
    <x v="1683"/>
    <n v="3"/>
    <n v="0"/>
    <n v="5.1660000000000004"/>
  </r>
  <r>
    <n v="5966"/>
    <s v="CA-2017-119011"/>
    <x v="648"/>
    <d v="2017-08-25T00:00:00"/>
    <s v="Standard Class"/>
    <x v="756"/>
    <x v="756"/>
    <s v="Corporate"/>
    <s v="United States"/>
    <s v="San Francisco"/>
    <s v="California"/>
    <n v="94109"/>
    <s v="West"/>
    <x v="117"/>
    <s v="Office Supplies"/>
    <s v="Storage"/>
    <x v="117"/>
    <x v="118"/>
    <n v="6"/>
    <n v="0"/>
    <n v="63.436799999999998"/>
  </r>
  <r>
    <n v="5967"/>
    <s v="CA-2017-119011"/>
    <x v="648"/>
    <d v="2017-08-25T00:00:00"/>
    <s v="Standard Class"/>
    <x v="756"/>
    <x v="756"/>
    <s v="Corporate"/>
    <s v="United States"/>
    <s v="San Francisco"/>
    <s v="California"/>
    <n v="94109"/>
    <s v="West"/>
    <x v="1517"/>
    <s v="Technology"/>
    <s v="Phones"/>
    <x v="1504"/>
    <x v="4070"/>
    <n v="3"/>
    <n v="0.2"/>
    <n v="10.788"/>
  </r>
  <r>
    <n v="5968"/>
    <s v="CA-2016-166912"/>
    <x v="804"/>
    <d v="2016-01-17T00:00:00"/>
    <s v="First Class"/>
    <x v="336"/>
    <x v="336"/>
    <s v="Home Office"/>
    <s v="United States"/>
    <s v="New York City"/>
    <s v="New York"/>
    <n v="10009"/>
    <s v="East"/>
    <x v="1522"/>
    <s v="Office Supplies"/>
    <s v="Paper"/>
    <x v="1509"/>
    <x v="2597"/>
    <n v="2"/>
    <n v="0"/>
    <n v="40.170200000000001"/>
  </r>
  <r>
    <n v="5969"/>
    <s v="CA-2014-141726"/>
    <x v="836"/>
    <d v="2014-07-22T00:00:00"/>
    <s v="First Class"/>
    <x v="230"/>
    <x v="230"/>
    <s v="Consumer"/>
    <s v="United States"/>
    <s v="San Diego"/>
    <s v="California"/>
    <n v="92105"/>
    <s v="West"/>
    <x v="976"/>
    <s v="Office Supplies"/>
    <s v="Paper"/>
    <x v="970"/>
    <x v="1230"/>
    <n v="1"/>
    <n v="0"/>
    <n v="50.328000000000003"/>
  </r>
  <r>
    <n v="5970"/>
    <s v="CA-2014-141726"/>
    <x v="836"/>
    <d v="2014-07-22T00:00:00"/>
    <s v="First Class"/>
    <x v="230"/>
    <x v="230"/>
    <s v="Consumer"/>
    <s v="United States"/>
    <s v="San Diego"/>
    <s v="California"/>
    <n v="92105"/>
    <s v="West"/>
    <x v="304"/>
    <s v="Office Supplies"/>
    <s v="Binders"/>
    <x v="304"/>
    <x v="4071"/>
    <n v="2"/>
    <n v="0.2"/>
    <n v="3.1551999999999998"/>
  </r>
  <r>
    <n v="5971"/>
    <s v="CA-2014-141726"/>
    <x v="836"/>
    <d v="2014-07-22T00:00:00"/>
    <s v="First Class"/>
    <x v="230"/>
    <x v="230"/>
    <s v="Consumer"/>
    <s v="United States"/>
    <s v="San Diego"/>
    <s v="California"/>
    <n v="92105"/>
    <s v="West"/>
    <x v="388"/>
    <s v="Office Supplies"/>
    <s v="Paper"/>
    <x v="389"/>
    <x v="544"/>
    <n v="4"/>
    <n v="0"/>
    <n v="9.7607999999999997"/>
  </r>
  <r>
    <n v="5972"/>
    <s v="CA-2014-141726"/>
    <x v="836"/>
    <d v="2014-07-22T00:00:00"/>
    <s v="First Class"/>
    <x v="230"/>
    <x v="230"/>
    <s v="Consumer"/>
    <s v="United States"/>
    <s v="San Diego"/>
    <s v="California"/>
    <n v="92105"/>
    <s v="West"/>
    <x v="613"/>
    <s v="Furniture"/>
    <s v="Furnishings"/>
    <x v="613"/>
    <x v="4072"/>
    <n v="3"/>
    <n v="0"/>
    <n v="15.4872"/>
  </r>
  <r>
    <n v="5973"/>
    <s v="CA-2017-115105"/>
    <x v="695"/>
    <d v="2017-02-11T00:00:00"/>
    <s v="Standard Class"/>
    <x v="420"/>
    <x v="420"/>
    <s v="Consumer"/>
    <s v="United States"/>
    <s v="New York City"/>
    <s v="New York"/>
    <n v="10024"/>
    <s v="East"/>
    <x v="789"/>
    <s v="Furniture"/>
    <s v="Bookcases"/>
    <x v="787"/>
    <x v="2949"/>
    <n v="1"/>
    <n v="0.2"/>
    <n v="30.097999999999999"/>
  </r>
  <r>
    <n v="5974"/>
    <s v="CA-2015-143980"/>
    <x v="707"/>
    <d v="2015-12-29T00:00:00"/>
    <s v="Standard Class"/>
    <x v="82"/>
    <x v="82"/>
    <s v="Home Office"/>
    <s v="United States"/>
    <s v="New York City"/>
    <s v="New York"/>
    <n v="10011"/>
    <s v="East"/>
    <x v="1470"/>
    <s v="Office Supplies"/>
    <s v="Appliances"/>
    <x v="1457"/>
    <x v="4073"/>
    <n v="2"/>
    <n v="0"/>
    <n v="124.488"/>
  </r>
  <r>
    <n v="5975"/>
    <s v="CA-2016-135636"/>
    <x v="750"/>
    <d v="2016-10-13T00:00:00"/>
    <s v="Standard Class"/>
    <x v="140"/>
    <x v="140"/>
    <s v="Consumer"/>
    <s v="United States"/>
    <s v="Charlotte"/>
    <s v="North Carolina"/>
    <n v="28205"/>
    <s v="South"/>
    <x v="887"/>
    <s v="Office Supplies"/>
    <s v="Storage"/>
    <x v="880"/>
    <x v="4074"/>
    <n v="5"/>
    <n v="0.2"/>
    <n v="-67.850999999999999"/>
  </r>
  <r>
    <n v="5976"/>
    <s v="CA-2017-102155"/>
    <x v="1002"/>
    <d v="2017-07-17T00:00:00"/>
    <s v="Standard Class"/>
    <x v="645"/>
    <x v="645"/>
    <s v="Corporate"/>
    <s v="United States"/>
    <s v="Overland Park"/>
    <s v="Kansas"/>
    <n v="66212"/>
    <s v="Central"/>
    <x v="734"/>
    <s v="Office Supplies"/>
    <s v="Storage"/>
    <x v="733"/>
    <x v="2861"/>
    <n v="2"/>
    <n v="0"/>
    <n v="93.698800000000006"/>
  </r>
  <r>
    <n v="5977"/>
    <s v="CA-2017-102155"/>
    <x v="1002"/>
    <d v="2017-07-17T00:00:00"/>
    <s v="Standard Class"/>
    <x v="645"/>
    <x v="645"/>
    <s v="Corporate"/>
    <s v="United States"/>
    <s v="Overland Park"/>
    <s v="Kansas"/>
    <n v="66212"/>
    <s v="Central"/>
    <x v="987"/>
    <s v="Office Supplies"/>
    <s v="Paper"/>
    <x v="980"/>
    <x v="4075"/>
    <n v="2"/>
    <n v="0"/>
    <n v="6.2375999999999996"/>
  </r>
  <r>
    <n v="5978"/>
    <s v="CA-2017-116953"/>
    <x v="558"/>
    <d v="2017-04-25T00:00:00"/>
    <s v="First Class"/>
    <x v="603"/>
    <x v="603"/>
    <s v="Consumer"/>
    <s v="United States"/>
    <s v="Mesa"/>
    <s v="Arizona"/>
    <n v="85204"/>
    <s v="West"/>
    <x v="302"/>
    <s v="Technology"/>
    <s v="Phones"/>
    <x v="302"/>
    <x v="4076"/>
    <n v="10"/>
    <n v="0.2"/>
    <n v="34.5"/>
  </r>
  <r>
    <n v="5979"/>
    <s v="CA-2014-117765"/>
    <x v="557"/>
    <d v="2014-09-13T00:00:00"/>
    <s v="Standard Class"/>
    <x v="46"/>
    <x v="46"/>
    <s v="Home Office"/>
    <s v="United States"/>
    <s v="Tulsa"/>
    <s v="Oklahoma"/>
    <n v="74133"/>
    <s v="Central"/>
    <x v="977"/>
    <s v="Furniture"/>
    <s v="Tables"/>
    <x v="832"/>
    <x v="4077"/>
    <n v="5"/>
    <n v="0"/>
    <n v="111.774"/>
  </r>
  <r>
    <n v="5980"/>
    <s v="CA-2014-117765"/>
    <x v="557"/>
    <d v="2014-09-13T00:00:00"/>
    <s v="Standard Class"/>
    <x v="46"/>
    <x v="46"/>
    <s v="Home Office"/>
    <s v="United States"/>
    <s v="Tulsa"/>
    <s v="Oklahoma"/>
    <n v="74133"/>
    <s v="Central"/>
    <x v="27"/>
    <s v="Office Supplies"/>
    <s v="Binders"/>
    <x v="27"/>
    <x v="4078"/>
    <n v="2"/>
    <n v="0"/>
    <n v="15.3888"/>
  </r>
  <r>
    <n v="5981"/>
    <s v="CA-2014-117765"/>
    <x v="557"/>
    <d v="2014-09-13T00:00:00"/>
    <s v="Standard Class"/>
    <x v="46"/>
    <x v="46"/>
    <s v="Home Office"/>
    <s v="United States"/>
    <s v="Tulsa"/>
    <s v="Oklahoma"/>
    <n v="74133"/>
    <s v="Central"/>
    <x v="167"/>
    <s v="Furniture"/>
    <s v="Chairs"/>
    <x v="168"/>
    <x v="4079"/>
    <n v="2"/>
    <n v="0"/>
    <n v="45.348799999999997"/>
  </r>
  <r>
    <n v="5982"/>
    <s v="CA-2014-117765"/>
    <x v="557"/>
    <d v="2014-09-13T00:00:00"/>
    <s v="Standard Class"/>
    <x v="46"/>
    <x v="46"/>
    <s v="Home Office"/>
    <s v="United States"/>
    <s v="Tulsa"/>
    <s v="Oklahoma"/>
    <n v="74133"/>
    <s v="Central"/>
    <x v="337"/>
    <s v="Office Supplies"/>
    <s v="Storage"/>
    <x v="337"/>
    <x v="4080"/>
    <n v="2"/>
    <n v="0"/>
    <n v="5.7594000000000003"/>
  </r>
  <r>
    <n v="5983"/>
    <s v="CA-2016-114895"/>
    <x v="831"/>
    <d v="2016-11-28T00:00:00"/>
    <s v="Standard Class"/>
    <x v="160"/>
    <x v="160"/>
    <s v="Consumer"/>
    <s v="United States"/>
    <s v="New York City"/>
    <s v="New York"/>
    <n v="10035"/>
    <s v="East"/>
    <x v="1641"/>
    <s v="Office Supplies"/>
    <s v="Paper"/>
    <x v="1631"/>
    <x v="91"/>
    <n v="2"/>
    <n v="0"/>
    <n v="6.3503999999999996"/>
  </r>
  <r>
    <n v="5984"/>
    <s v="CA-2017-112984"/>
    <x v="118"/>
    <d v="2017-09-18T00:00:00"/>
    <s v="Second Class"/>
    <x v="699"/>
    <x v="699"/>
    <s v="Consumer"/>
    <s v="United States"/>
    <s v="Philadelphia"/>
    <s v="Pennsylvania"/>
    <n v="19143"/>
    <s v="East"/>
    <x v="630"/>
    <s v="Office Supplies"/>
    <s v="Paper"/>
    <x v="630"/>
    <x v="3236"/>
    <n v="6"/>
    <n v="0.2"/>
    <n v="6.42"/>
  </r>
  <r>
    <n v="5985"/>
    <s v="CA-2016-163776"/>
    <x v="1080"/>
    <d v="2016-07-25T00:00:00"/>
    <s v="Standard Class"/>
    <x v="559"/>
    <x v="559"/>
    <s v="Consumer"/>
    <s v="United States"/>
    <s v="Hattiesburg"/>
    <s v="Mississippi"/>
    <n v="39401"/>
    <s v="South"/>
    <x v="1435"/>
    <s v="Furniture"/>
    <s v="Furnishings"/>
    <x v="1423"/>
    <x v="2280"/>
    <n v="6"/>
    <n v="0"/>
    <n v="76.087800000000001"/>
  </r>
  <r>
    <n v="5986"/>
    <s v="CA-2016-163776"/>
    <x v="1080"/>
    <d v="2016-07-25T00:00:00"/>
    <s v="Standard Class"/>
    <x v="559"/>
    <x v="559"/>
    <s v="Consumer"/>
    <s v="United States"/>
    <s v="Hattiesburg"/>
    <s v="Mississippi"/>
    <n v="39401"/>
    <s v="South"/>
    <x v="1561"/>
    <s v="Office Supplies"/>
    <s v="Binders"/>
    <x v="1551"/>
    <x v="4081"/>
    <n v="2"/>
    <n v="0"/>
    <n v="35.677599999999998"/>
  </r>
  <r>
    <n v="5987"/>
    <s v="CA-2016-163776"/>
    <x v="1080"/>
    <d v="2016-07-25T00:00:00"/>
    <s v="Standard Class"/>
    <x v="559"/>
    <x v="559"/>
    <s v="Consumer"/>
    <s v="United States"/>
    <s v="Hattiesburg"/>
    <s v="Mississippi"/>
    <n v="39401"/>
    <s v="South"/>
    <x v="210"/>
    <s v="Office Supplies"/>
    <s v="Storage"/>
    <x v="211"/>
    <x v="1177"/>
    <n v="4"/>
    <n v="0"/>
    <n v="0.87919999999999998"/>
  </r>
  <r>
    <n v="5988"/>
    <s v="CA-2016-163776"/>
    <x v="1080"/>
    <d v="2016-07-25T00:00:00"/>
    <s v="Standard Class"/>
    <x v="559"/>
    <x v="559"/>
    <s v="Consumer"/>
    <s v="United States"/>
    <s v="Hattiesburg"/>
    <s v="Mississippi"/>
    <n v="39401"/>
    <s v="South"/>
    <x v="1522"/>
    <s v="Office Supplies"/>
    <s v="Paper"/>
    <x v="1509"/>
    <x v="4082"/>
    <n v="6"/>
    <n v="0"/>
    <n v="120.5106"/>
  </r>
  <r>
    <n v="5989"/>
    <s v="CA-2016-163776"/>
    <x v="1080"/>
    <d v="2016-07-25T00:00:00"/>
    <s v="Standard Class"/>
    <x v="559"/>
    <x v="559"/>
    <s v="Consumer"/>
    <s v="United States"/>
    <s v="Hattiesburg"/>
    <s v="Mississippi"/>
    <n v="39401"/>
    <s v="South"/>
    <x v="480"/>
    <s v="Office Supplies"/>
    <s v="Binders"/>
    <x v="481"/>
    <x v="4083"/>
    <n v="1"/>
    <n v="0"/>
    <n v="4.0419999999999998"/>
  </r>
  <r>
    <n v="5990"/>
    <s v="CA-2016-163776"/>
    <x v="1080"/>
    <d v="2016-07-25T00:00:00"/>
    <s v="Standard Class"/>
    <x v="559"/>
    <x v="559"/>
    <s v="Consumer"/>
    <s v="United States"/>
    <s v="Hattiesburg"/>
    <s v="Mississippi"/>
    <n v="39401"/>
    <s v="South"/>
    <x v="1659"/>
    <s v="Furniture"/>
    <s v="Bookcases"/>
    <x v="1647"/>
    <x v="2414"/>
    <n v="5"/>
    <n v="0"/>
    <n v="126.22499999999999"/>
  </r>
  <r>
    <n v="5991"/>
    <s v="US-2017-163300"/>
    <x v="175"/>
    <d v="2017-09-21T00:00:00"/>
    <s v="Standard Class"/>
    <x v="301"/>
    <x v="301"/>
    <s v="Consumer"/>
    <s v="United States"/>
    <s v="Los Angeles"/>
    <s v="California"/>
    <n v="90049"/>
    <s v="West"/>
    <x v="1178"/>
    <s v="Office Supplies"/>
    <s v="Binders"/>
    <x v="1164"/>
    <x v="4084"/>
    <n v="7"/>
    <n v="0.2"/>
    <n v="884.05799999999999"/>
  </r>
  <r>
    <n v="5992"/>
    <s v="US-2017-163300"/>
    <x v="175"/>
    <d v="2017-09-21T00:00:00"/>
    <s v="Standard Class"/>
    <x v="301"/>
    <x v="301"/>
    <s v="Consumer"/>
    <s v="United States"/>
    <s v="Los Angeles"/>
    <s v="California"/>
    <n v="90049"/>
    <s v="West"/>
    <x v="194"/>
    <s v="Technology"/>
    <s v="Phones"/>
    <x v="195"/>
    <x v="4085"/>
    <n v="7"/>
    <n v="0.2"/>
    <n v="32.335099999999997"/>
  </r>
  <r>
    <n v="5993"/>
    <s v="US-2017-163300"/>
    <x v="175"/>
    <d v="2017-09-21T00:00:00"/>
    <s v="Standard Class"/>
    <x v="301"/>
    <x v="301"/>
    <s v="Consumer"/>
    <s v="United States"/>
    <s v="Los Angeles"/>
    <s v="California"/>
    <n v="90049"/>
    <s v="West"/>
    <x v="389"/>
    <s v="Furniture"/>
    <s v="Chairs"/>
    <x v="390"/>
    <x v="4086"/>
    <n v="3"/>
    <n v="0.2"/>
    <n v="-20.784600000000001"/>
  </r>
  <r>
    <n v="5994"/>
    <s v="CA-2016-162187"/>
    <x v="25"/>
    <d v="2016-12-11T00:00:00"/>
    <s v="Same Day"/>
    <x v="374"/>
    <x v="374"/>
    <s v="Corporate"/>
    <s v="United States"/>
    <s v="Columbus"/>
    <s v="Ohio"/>
    <n v="43229"/>
    <s v="East"/>
    <x v="720"/>
    <s v="Office Supplies"/>
    <s v="Storage"/>
    <x v="719"/>
    <x v="643"/>
    <n v="5"/>
    <n v="0.2"/>
    <n v="-4.0599999999999996"/>
  </r>
  <r>
    <n v="5995"/>
    <s v="CA-2016-162187"/>
    <x v="25"/>
    <d v="2016-12-11T00:00:00"/>
    <s v="Same Day"/>
    <x v="374"/>
    <x v="374"/>
    <s v="Corporate"/>
    <s v="United States"/>
    <s v="Columbus"/>
    <s v="Ohio"/>
    <n v="43229"/>
    <s v="East"/>
    <x v="1566"/>
    <s v="Office Supplies"/>
    <s v="Supplies"/>
    <x v="1557"/>
    <x v="1902"/>
    <n v="2"/>
    <n v="0.2"/>
    <n v="1.69"/>
  </r>
  <r>
    <n v="5996"/>
    <s v="CA-2016-162187"/>
    <x v="25"/>
    <d v="2016-12-11T00:00:00"/>
    <s v="Same Day"/>
    <x v="374"/>
    <x v="374"/>
    <s v="Corporate"/>
    <s v="United States"/>
    <s v="Columbus"/>
    <s v="Ohio"/>
    <n v="43229"/>
    <s v="East"/>
    <x v="1585"/>
    <s v="Furniture"/>
    <s v="Chairs"/>
    <x v="1576"/>
    <x v="4087"/>
    <n v="5"/>
    <n v="0.3"/>
    <n v="-137.529"/>
  </r>
  <r>
    <n v="5997"/>
    <s v="CA-2016-162187"/>
    <x v="25"/>
    <d v="2016-12-11T00:00:00"/>
    <s v="Same Day"/>
    <x v="374"/>
    <x v="374"/>
    <s v="Corporate"/>
    <s v="United States"/>
    <s v="Columbus"/>
    <s v="Ohio"/>
    <n v="43229"/>
    <s v="East"/>
    <x v="643"/>
    <s v="Office Supplies"/>
    <s v="Appliances"/>
    <x v="850"/>
    <x v="2342"/>
    <n v="4"/>
    <n v="0.2"/>
    <n v="24.196000000000002"/>
  </r>
  <r>
    <n v="5998"/>
    <s v="CA-2016-162187"/>
    <x v="25"/>
    <d v="2016-12-11T00:00:00"/>
    <s v="Same Day"/>
    <x v="374"/>
    <x v="374"/>
    <s v="Corporate"/>
    <s v="United States"/>
    <s v="Columbus"/>
    <s v="Ohio"/>
    <n v="43229"/>
    <s v="East"/>
    <x v="962"/>
    <s v="Furniture"/>
    <s v="Tables"/>
    <x v="955"/>
    <x v="4088"/>
    <n v="3"/>
    <n v="0.4"/>
    <n v="-147.8655"/>
  </r>
  <r>
    <n v="5999"/>
    <s v="US-2014-112991"/>
    <x v="325"/>
    <d v="2014-12-14T00:00:00"/>
    <s v="Standard Class"/>
    <x v="64"/>
    <x v="64"/>
    <s v="Corporate"/>
    <s v="United States"/>
    <s v="Caldwell"/>
    <s v="Idaho"/>
    <n v="83605"/>
    <s v="West"/>
    <x v="901"/>
    <s v="Furniture"/>
    <s v="Chairs"/>
    <x v="893"/>
    <x v="4089"/>
    <n v="3"/>
    <n v="0.2"/>
    <n v="4.2294"/>
  </r>
  <r>
    <n v="6000"/>
    <s v="US-2014-112991"/>
    <x v="325"/>
    <d v="2014-12-14T00:00:00"/>
    <s v="Standard Class"/>
    <x v="64"/>
    <x v="64"/>
    <s v="Corporate"/>
    <s v="United States"/>
    <s v="Caldwell"/>
    <s v="Idaho"/>
    <n v="83605"/>
    <s v="West"/>
    <x v="712"/>
    <s v="Office Supplies"/>
    <s v="Paper"/>
    <x v="711"/>
    <x v="233"/>
    <n v="4"/>
    <n v="0"/>
    <n v="12.441599999999999"/>
  </r>
  <r>
    <n v="6001"/>
    <s v="US-2014-112991"/>
    <x v="325"/>
    <d v="2014-12-14T00:00:00"/>
    <s v="Standard Class"/>
    <x v="64"/>
    <x v="64"/>
    <s v="Corporate"/>
    <s v="United States"/>
    <s v="Caldwell"/>
    <s v="Idaho"/>
    <n v="83605"/>
    <s v="West"/>
    <x v="393"/>
    <s v="Office Supplies"/>
    <s v="Paper"/>
    <x v="394"/>
    <x v="419"/>
    <n v="4"/>
    <n v="0"/>
    <n v="42.025599999999997"/>
  </r>
  <r>
    <n v="6002"/>
    <s v="CA-2014-124079"/>
    <x v="736"/>
    <d v="2014-12-17T00:00:00"/>
    <s v="Standard Class"/>
    <x v="575"/>
    <x v="575"/>
    <s v="Corporate"/>
    <s v="United States"/>
    <s v="Phoenix"/>
    <s v="Arizona"/>
    <n v="85023"/>
    <s v="West"/>
    <x v="1142"/>
    <s v="Furniture"/>
    <s v="Furnishings"/>
    <x v="1130"/>
    <x v="2839"/>
    <n v="3"/>
    <n v="0.2"/>
    <n v="7.6965000000000003"/>
  </r>
  <r>
    <n v="6003"/>
    <s v="CA-2014-124079"/>
    <x v="736"/>
    <d v="2014-12-17T00:00:00"/>
    <s v="Standard Class"/>
    <x v="575"/>
    <x v="575"/>
    <s v="Corporate"/>
    <s v="United States"/>
    <s v="Phoenix"/>
    <s v="Arizona"/>
    <n v="85023"/>
    <s v="West"/>
    <x v="530"/>
    <s v="Office Supplies"/>
    <s v="Binders"/>
    <x v="530"/>
    <x v="3862"/>
    <n v="2"/>
    <n v="0.7"/>
    <n v="-4.1711999999999998"/>
  </r>
  <r>
    <n v="6004"/>
    <s v="US-2017-146878"/>
    <x v="296"/>
    <d v="2017-09-27T00:00:00"/>
    <s v="Standard Class"/>
    <x v="297"/>
    <x v="297"/>
    <s v="Consumer"/>
    <s v="United States"/>
    <s v="Miami"/>
    <s v="Florida"/>
    <n v="33142"/>
    <s v="South"/>
    <x v="102"/>
    <s v="Office Supplies"/>
    <s v="Binders"/>
    <x v="102"/>
    <x v="4090"/>
    <n v="1"/>
    <n v="0.7"/>
    <n v="-8.6058000000000003"/>
  </r>
  <r>
    <n v="6005"/>
    <s v="CA-2017-107244"/>
    <x v="210"/>
    <d v="2017-09-11T00:00:00"/>
    <s v="Standard Class"/>
    <x v="369"/>
    <x v="369"/>
    <s v="Consumer"/>
    <s v="United States"/>
    <s v="Los Angeles"/>
    <s v="California"/>
    <n v="90004"/>
    <s v="West"/>
    <x v="627"/>
    <s v="Furniture"/>
    <s v="Furnishings"/>
    <x v="627"/>
    <x v="2354"/>
    <n v="4"/>
    <n v="0"/>
    <n v="8.2992000000000008"/>
  </r>
  <r>
    <n v="6006"/>
    <s v="CA-2015-100657"/>
    <x v="121"/>
    <d v="2015-11-07T00:00:00"/>
    <s v="Standard Class"/>
    <x v="573"/>
    <x v="573"/>
    <s v="Consumer"/>
    <s v="United States"/>
    <s v="Troy"/>
    <s v="New York"/>
    <n v="12180"/>
    <s v="East"/>
    <x v="1534"/>
    <s v="Furniture"/>
    <s v="Chairs"/>
    <x v="1522"/>
    <x v="4091"/>
    <n v="2"/>
    <n v="0.1"/>
    <n v="8.5372000000000003"/>
  </r>
  <r>
    <n v="6007"/>
    <s v="CA-2017-129581"/>
    <x v="157"/>
    <d v="2017-12-18T00:00:00"/>
    <s v="Standard Class"/>
    <x v="471"/>
    <x v="471"/>
    <s v="Corporate"/>
    <s v="United States"/>
    <s v="New Bedford"/>
    <s v="Massachusetts"/>
    <n v="2740"/>
    <s v="East"/>
    <x v="1300"/>
    <s v="Technology"/>
    <s v="Phones"/>
    <x v="1285"/>
    <x v="3565"/>
    <n v="3"/>
    <n v="0"/>
    <n v="3.8654999999999999"/>
  </r>
  <r>
    <n v="6008"/>
    <s v="CA-2017-129028"/>
    <x v="719"/>
    <d v="2017-04-03T00:00:00"/>
    <s v="First Class"/>
    <x v="334"/>
    <x v="334"/>
    <s v="Corporate"/>
    <s v="United States"/>
    <s v="Florence"/>
    <s v="South Carolina"/>
    <n v="29501"/>
    <s v="South"/>
    <x v="101"/>
    <s v="Furniture"/>
    <s v="Furnishings"/>
    <x v="101"/>
    <x v="4030"/>
    <n v="3"/>
    <n v="0"/>
    <n v="21.7515"/>
  </r>
  <r>
    <n v="6009"/>
    <s v="CA-2015-135580"/>
    <x v="1081"/>
    <d v="2016-01-03T00:00:00"/>
    <s v="Standard Class"/>
    <x v="52"/>
    <x v="52"/>
    <s v="Consumer"/>
    <s v="United States"/>
    <s v="Los Angeles"/>
    <s v="California"/>
    <n v="90049"/>
    <s v="West"/>
    <x v="1138"/>
    <s v="Office Supplies"/>
    <s v="Paper"/>
    <x v="1126"/>
    <x v="4092"/>
    <n v="3"/>
    <n v="0"/>
    <n v="31.519200000000001"/>
  </r>
  <r>
    <n v="6010"/>
    <s v="CA-2015-135580"/>
    <x v="1081"/>
    <d v="2016-01-03T00:00:00"/>
    <s v="Standard Class"/>
    <x v="52"/>
    <x v="52"/>
    <s v="Consumer"/>
    <s v="United States"/>
    <s v="Los Angeles"/>
    <s v="California"/>
    <n v="90049"/>
    <s v="West"/>
    <x v="352"/>
    <s v="Office Supplies"/>
    <s v="Storage"/>
    <x v="352"/>
    <x v="4093"/>
    <n v="3"/>
    <n v="0"/>
    <n v="14.2386"/>
  </r>
  <r>
    <n v="6011"/>
    <s v="CA-2015-135580"/>
    <x v="1081"/>
    <d v="2016-01-03T00:00:00"/>
    <s v="Standard Class"/>
    <x v="52"/>
    <x v="52"/>
    <s v="Consumer"/>
    <s v="United States"/>
    <s v="Los Angeles"/>
    <s v="California"/>
    <n v="90049"/>
    <s v="West"/>
    <x v="668"/>
    <s v="Technology"/>
    <s v="Machines"/>
    <x v="668"/>
    <x v="4094"/>
    <n v="6"/>
    <n v="0.2"/>
    <n v="286.71300000000002"/>
  </r>
  <r>
    <n v="6012"/>
    <s v="CA-2015-135580"/>
    <x v="1081"/>
    <d v="2016-01-03T00:00:00"/>
    <s v="Standard Class"/>
    <x v="52"/>
    <x v="52"/>
    <s v="Consumer"/>
    <s v="United States"/>
    <s v="Los Angeles"/>
    <s v="California"/>
    <n v="90049"/>
    <s v="West"/>
    <x v="231"/>
    <s v="Office Supplies"/>
    <s v="Envelopes"/>
    <x v="232"/>
    <x v="3341"/>
    <n v="3"/>
    <n v="0"/>
    <n v="122.148"/>
  </r>
  <r>
    <n v="6013"/>
    <s v="CA-2015-135580"/>
    <x v="1081"/>
    <d v="2016-01-03T00:00:00"/>
    <s v="Standard Class"/>
    <x v="52"/>
    <x v="52"/>
    <s v="Consumer"/>
    <s v="United States"/>
    <s v="Los Angeles"/>
    <s v="California"/>
    <n v="90049"/>
    <s v="West"/>
    <x v="1191"/>
    <s v="Technology"/>
    <s v="Phones"/>
    <x v="1176"/>
    <x v="4095"/>
    <n v="3"/>
    <n v="0.2"/>
    <n v="35.984999999999999"/>
  </r>
  <r>
    <n v="6014"/>
    <s v="CA-2016-159016"/>
    <x v="612"/>
    <d v="2016-03-11T00:00:00"/>
    <s v="First Class"/>
    <x v="580"/>
    <x v="580"/>
    <s v="Home Office"/>
    <s v="United States"/>
    <s v="Los Angeles"/>
    <s v="California"/>
    <n v="90008"/>
    <s v="West"/>
    <x v="1102"/>
    <s v="Office Supplies"/>
    <s v="Paper"/>
    <x v="1091"/>
    <x v="81"/>
    <n v="5"/>
    <n v="0"/>
    <n v="7.1520000000000001"/>
  </r>
  <r>
    <n v="6015"/>
    <s v="CA-2016-159016"/>
    <x v="612"/>
    <d v="2016-03-11T00:00:00"/>
    <s v="First Class"/>
    <x v="580"/>
    <x v="580"/>
    <s v="Home Office"/>
    <s v="United States"/>
    <s v="Los Angeles"/>
    <s v="California"/>
    <n v="90008"/>
    <s v="West"/>
    <x v="1148"/>
    <s v="Technology"/>
    <s v="Phones"/>
    <x v="1136"/>
    <x v="4096"/>
    <n v="8"/>
    <n v="0.2"/>
    <n v="363.90480000000002"/>
  </r>
  <r>
    <n v="6016"/>
    <s v="CA-2014-102652"/>
    <x v="322"/>
    <d v="2014-04-12T00:00:00"/>
    <s v="Standard Class"/>
    <x v="672"/>
    <x v="672"/>
    <s v="Corporate"/>
    <s v="United States"/>
    <s v="Los Angeles"/>
    <s v="California"/>
    <n v="90049"/>
    <s v="West"/>
    <x v="1762"/>
    <s v="Furniture"/>
    <s v="Furnishings"/>
    <x v="1751"/>
    <x v="1361"/>
    <n v="2"/>
    <n v="0"/>
    <n v="15.6332"/>
  </r>
  <r>
    <n v="6017"/>
    <s v="CA-2014-102652"/>
    <x v="322"/>
    <d v="2014-04-12T00:00:00"/>
    <s v="Standard Class"/>
    <x v="672"/>
    <x v="672"/>
    <s v="Corporate"/>
    <s v="United States"/>
    <s v="Los Angeles"/>
    <s v="California"/>
    <n v="90049"/>
    <s v="West"/>
    <x v="283"/>
    <s v="Furniture"/>
    <s v="Furnishings"/>
    <x v="283"/>
    <x v="900"/>
    <n v="7"/>
    <n v="0"/>
    <n v="12.9129"/>
  </r>
  <r>
    <n v="6018"/>
    <s v="CA-2014-102652"/>
    <x v="322"/>
    <d v="2014-04-12T00:00:00"/>
    <s v="Standard Class"/>
    <x v="672"/>
    <x v="672"/>
    <s v="Corporate"/>
    <s v="United States"/>
    <s v="Los Angeles"/>
    <s v="California"/>
    <n v="90049"/>
    <s v="West"/>
    <x v="1165"/>
    <s v="Office Supplies"/>
    <s v="Paper"/>
    <x v="1152"/>
    <x v="537"/>
    <n v="3"/>
    <n v="0"/>
    <n v="9.3312000000000008"/>
  </r>
  <r>
    <n v="6019"/>
    <s v="CA-2014-102652"/>
    <x v="322"/>
    <d v="2014-04-12T00:00:00"/>
    <s v="Standard Class"/>
    <x v="672"/>
    <x v="672"/>
    <s v="Corporate"/>
    <s v="United States"/>
    <s v="Los Angeles"/>
    <s v="California"/>
    <n v="90049"/>
    <s v="West"/>
    <x v="1486"/>
    <s v="Office Supplies"/>
    <s v="Paper"/>
    <x v="1473"/>
    <x v="444"/>
    <n v="1"/>
    <n v="0"/>
    <n v="26.630400000000002"/>
  </r>
  <r>
    <n v="6020"/>
    <s v="CA-2014-152422"/>
    <x v="1082"/>
    <d v="2014-10-10T00:00:00"/>
    <s v="Second Class"/>
    <x v="631"/>
    <x v="631"/>
    <s v="Consumer"/>
    <s v="United States"/>
    <s v="Columbus"/>
    <s v="Ohio"/>
    <n v="43229"/>
    <s v="East"/>
    <x v="9"/>
    <s v="Office Supplies"/>
    <s v="Appliances"/>
    <x v="9"/>
    <x v="2784"/>
    <n v="5"/>
    <n v="0.2"/>
    <n v="11.49"/>
  </r>
  <r>
    <n v="6021"/>
    <s v="US-2016-156692"/>
    <x v="572"/>
    <d v="2016-08-13T00:00:00"/>
    <s v="Same Day"/>
    <x v="643"/>
    <x v="643"/>
    <s v="Consumer"/>
    <s v="United States"/>
    <s v="Kenner"/>
    <s v="Louisiana"/>
    <n v="70065"/>
    <s v="South"/>
    <x v="1295"/>
    <s v="Office Supplies"/>
    <s v="Appliances"/>
    <x v="360"/>
    <x v="1686"/>
    <n v="2"/>
    <n v="0"/>
    <n v="4.6818"/>
  </r>
  <r>
    <n v="6022"/>
    <s v="US-2016-156692"/>
    <x v="572"/>
    <d v="2016-08-13T00:00:00"/>
    <s v="Same Day"/>
    <x v="643"/>
    <x v="643"/>
    <s v="Consumer"/>
    <s v="United States"/>
    <s v="Kenner"/>
    <s v="Louisiana"/>
    <n v="70065"/>
    <s v="South"/>
    <x v="357"/>
    <s v="Technology"/>
    <s v="Accessories"/>
    <x v="357"/>
    <x v="2215"/>
    <n v="2"/>
    <n v="0"/>
    <n v="15.1158"/>
  </r>
  <r>
    <n v="6023"/>
    <s v="CA-2014-130869"/>
    <x v="664"/>
    <d v="2014-11-21T00:00:00"/>
    <s v="Standard Class"/>
    <x v="90"/>
    <x v="90"/>
    <s v="Consumer"/>
    <s v="United States"/>
    <s v="Cedar Hill"/>
    <s v="Texas"/>
    <n v="75104"/>
    <s v="Central"/>
    <x v="111"/>
    <s v="Office Supplies"/>
    <s v="Envelopes"/>
    <x v="111"/>
    <x v="906"/>
    <n v="3"/>
    <n v="0.2"/>
    <n v="2.4780000000000002"/>
  </r>
  <r>
    <n v="6024"/>
    <s v="US-2017-128832"/>
    <x v="558"/>
    <d v="2017-04-27T00:00:00"/>
    <s v="First Class"/>
    <x v="322"/>
    <x v="322"/>
    <s v="Corporate"/>
    <s v="United States"/>
    <s v="Providence"/>
    <s v="Rhode Island"/>
    <n v="2908"/>
    <s v="East"/>
    <x v="1067"/>
    <s v="Technology"/>
    <s v="Accessories"/>
    <x v="1056"/>
    <x v="3401"/>
    <n v="2"/>
    <n v="0"/>
    <n v="4.8986000000000001"/>
  </r>
  <r>
    <n v="6025"/>
    <s v="CA-2017-139717"/>
    <x v="1043"/>
    <d v="2017-08-26T00:00:00"/>
    <s v="Second Class"/>
    <x v="661"/>
    <x v="661"/>
    <s v="Consumer"/>
    <s v="United States"/>
    <s v="Lancaster"/>
    <s v="Ohio"/>
    <n v="43130"/>
    <s v="East"/>
    <x v="1725"/>
    <s v="Office Supplies"/>
    <s v="Appliances"/>
    <x v="1712"/>
    <x v="4097"/>
    <n v="8"/>
    <n v="0.2"/>
    <n v="64.627200000000002"/>
  </r>
  <r>
    <n v="6026"/>
    <s v="CA-2017-139717"/>
    <x v="1043"/>
    <d v="2017-08-26T00:00:00"/>
    <s v="Second Class"/>
    <x v="661"/>
    <x v="661"/>
    <s v="Consumer"/>
    <s v="United States"/>
    <s v="Lancaster"/>
    <s v="Ohio"/>
    <n v="43130"/>
    <s v="East"/>
    <x v="727"/>
    <s v="Office Supplies"/>
    <s v="Paper"/>
    <x v="1552"/>
    <x v="559"/>
    <n v="2"/>
    <n v="0.2"/>
    <n v="3.7584"/>
  </r>
  <r>
    <n v="6027"/>
    <s v="CA-2017-136007"/>
    <x v="660"/>
    <d v="2017-03-02T00:00:00"/>
    <s v="Standard Class"/>
    <x v="556"/>
    <x v="556"/>
    <s v="Corporate"/>
    <s v="United States"/>
    <s v="Seattle"/>
    <s v="Washington"/>
    <n v="98115"/>
    <s v="West"/>
    <x v="1471"/>
    <s v="Office Supplies"/>
    <s v="Fasteners"/>
    <x v="1458"/>
    <x v="3566"/>
    <n v="5"/>
    <n v="0"/>
    <n v="0.33600000000000002"/>
  </r>
  <r>
    <n v="6028"/>
    <s v="CA-2017-136007"/>
    <x v="660"/>
    <d v="2017-03-02T00:00:00"/>
    <s v="Standard Class"/>
    <x v="556"/>
    <x v="556"/>
    <s v="Corporate"/>
    <s v="United States"/>
    <s v="Seattle"/>
    <s v="Washington"/>
    <n v="98115"/>
    <s v="West"/>
    <x v="831"/>
    <s v="Technology"/>
    <s v="Phones"/>
    <x v="826"/>
    <x v="994"/>
    <n v="5"/>
    <n v="0.2"/>
    <n v="25.186"/>
  </r>
  <r>
    <n v="6029"/>
    <s v="CA-2016-157364"/>
    <x v="258"/>
    <d v="2016-11-21T00:00:00"/>
    <s v="First Class"/>
    <x v="299"/>
    <x v="299"/>
    <s v="Consumer"/>
    <s v="United States"/>
    <s v="Jacksonville"/>
    <s v="North Carolina"/>
    <n v="28540"/>
    <s v="South"/>
    <x v="684"/>
    <s v="Office Supplies"/>
    <s v="Art"/>
    <x v="684"/>
    <x v="4098"/>
    <n v="2"/>
    <n v="0.2"/>
    <n v="6.0060000000000002"/>
  </r>
  <r>
    <n v="6030"/>
    <s v="US-2016-112970"/>
    <x v="696"/>
    <d v="2016-11-15T00:00:00"/>
    <s v="First Class"/>
    <x v="621"/>
    <x v="621"/>
    <s v="Consumer"/>
    <s v="United States"/>
    <s v="Los Angeles"/>
    <s v="California"/>
    <n v="90049"/>
    <s v="West"/>
    <x v="950"/>
    <s v="Office Supplies"/>
    <s v="Art"/>
    <x v="943"/>
    <x v="294"/>
    <n v="3"/>
    <n v="0"/>
    <n v="2.8536000000000001"/>
  </r>
  <r>
    <n v="6031"/>
    <s v="US-2017-152492"/>
    <x v="91"/>
    <d v="2017-07-06T00:00:00"/>
    <s v="Same Day"/>
    <x v="738"/>
    <x v="738"/>
    <s v="Consumer"/>
    <s v="United States"/>
    <s v="Miami"/>
    <s v="Florida"/>
    <n v="33142"/>
    <s v="South"/>
    <x v="1180"/>
    <s v="Furniture"/>
    <s v="Chairs"/>
    <x v="1166"/>
    <x v="4099"/>
    <n v="1"/>
    <n v="0.2"/>
    <n v="23.923999999999999"/>
  </r>
  <r>
    <n v="6032"/>
    <s v="CA-2016-101168"/>
    <x v="591"/>
    <d v="2017-01-01T00:00:00"/>
    <s v="Standard Class"/>
    <x v="164"/>
    <x v="164"/>
    <s v="Corporate"/>
    <s v="United States"/>
    <s v="Nashua"/>
    <s v="New Hampshire"/>
    <n v="3060"/>
    <s v="East"/>
    <x v="1226"/>
    <s v="Furniture"/>
    <s v="Furnishings"/>
    <x v="1210"/>
    <x v="3051"/>
    <n v="4"/>
    <n v="0"/>
    <n v="6.5472000000000001"/>
  </r>
  <r>
    <n v="6033"/>
    <s v="CA-2017-104010"/>
    <x v="756"/>
    <d v="2017-04-25T00:00:00"/>
    <s v="First Class"/>
    <x v="143"/>
    <x v="143"/>
    <s v="Consumer"/>
    <s v="United States"/>
    <s v="New York City"/>
    <s v="New York"/>
    <n v="10011"/>
    <s v="East"/>
    <x v="133"/>
    <s v="Office Supplies"/>
    <s v="Supplies"/>
    <x v="134"/>
    <x v="2735"/>
    <n v="5"/>
    <n v="0"/>
    <n v="15.372"/>
  </r>
  <r>
    <n v="6034"/>
    <s v="CA-2015-130253"/>
    <x v="639"/>
    <d v="2015-12-18T00:00:00"/>
    <s v="Standard Class"/>
    <x v="452"/>
    <x v="452"/>
    <s v="Home Office"/>
    <s v="United States"/>
    <s v="Los Angeles"/>
    <s v="California"/>
    <n v="90036"/>
    <s v="West"/>
    <x v="1524"/>
    <s v="Furniture"/>
    <s v="Furnishings"/>
    <x v="1511"/>
    <x v="593"/>
    <n v="3"/>
    <n v="0"/>
    <n v="5.1816000000000004"/>
  </r>
  <r>
    <n v="6035"/>
    <s v="US-2015-155369"/>
    <x v="1083"/>
    <d v="2015-04-25T00:00:00"/>
    <s v="Standard Class"/>
    <x v="310"/>
    <x v="310"/>
    <s v="Consumer"/>
    <s v="United States"/>
    <s v="Carrollton"/>
    <s v="Texas"/>
    <n v="75007"/>
    <s v="Central"/>
    <x v="414"/>
    <s v="Office Supplies"/>
    <s v="Appliances"/>
    <x v="414"/>
    <x v="4100"/>
    <n v="2"/>
    <n v="0.8"/>
    <n v="-52.833599999999997"/>
  </r>
  <r>
    <n v="6036"/>
    <s v="US-2015-155369"/>
    <x v="1083"/>
    <d v="2015-04-25T00:00:00"/>
    <s v="Standard Class"/>
    <x v="310"/>
    <x v="310"/>
    <s v="Consumer"/>
    <s v="United States"/>
    <s v="Carrollton"/>
    <s v="Texas"/>
    <n v="75007"/>
    <s v="Central"/>
    <x v="760"/>
    <s v="Office Supplies"/>
    <s v="Binders"/>
    <x v="758"/>
    <x v="4101"/>
    <n v="4"/>
    <n v="0.8"/>
    <n v="-512.14679999999998"/>
  </r>
  <r>
    <n v="6037"/>
    <s v="CA-2016-131205"/>
    <x v="913"/>
    <d v="2016-09-08T00:00:00"/>
    <s v="Standard Class"/>
    <x v="731"/>
    <x v="731"/>
    <s v="Consumer"/>
    <s v="United States"/>
    <s v="Georgetown"/>
    <s v="Kentucky"/>
    <n v="40324"/>
    <s v="South"/>
    <x v="378"/>
    <s v="Furniture"/>
    <s v="Furnishings"/>
    <x v="379"/>
    <x v="528"/>
    <n v="3"/>
    <n v="0"/>
    <n v="16.614000000000001"/>
  </r>
  <r>
    <n v="6038"/>
    <s v="CA-2016-131205"/>
    <x v="913"/>
    <d v="2016-09-08T00:00:00"/>
    <s v="Standard Class"/>
    <x v="731"/>
    <x v="731"/>
    <s v="Consumer"/>
    <s v="United States"/>
    <s v="Georgetown"/>
    <s v="Kentucky"/>
    <n v="40324"/>
    <s v="South"/>
    <x v="412"/>
    <s v="Office Supplies"/>
    <s v="Binders"/>
    <x v="412"/>
    <x v="3273"/>
    <n v="6"/>
    <n v="0"/>
    <n v="54.691200000000002"/>
  </r>
  <r>
    <n v="6039"/>
    <s v="CA-2016-131205"/>
    <x v="913"/>
    <d v="2016-09-08T00:00:00"/>
    <s v="Standard Class"/>
    <x v="731"/>
    <x v="731"/>
    <s v="Consumer"/>
    <s v="United States"/>
    <s v="Georgetown"/>
    <s v="Kentucky"/>
    <n v="40324"/>
    <s v="South"/>
    <x v="571"/>
    <s v="Office Supplies"/>
    <s v="Storage"/>
    <x v="571"/>
    <x v="677"/>
    <n v="4"/>
    <n v="0"/>
    <n v="5.1967999999999996"/>
  </r>
  <r>
    <n v="6040"/>
    <s v="CA-2016-131205"/>
    <x v="913"/>
    <d v="2016-09-08T00:00:00"/>
    <s v="Standard Class"/>
    <x v="731"/>
    <x v="731"/>
    <s v="Consumer"/>
    <s v="United States"/>
    <s v="Georgetown"/>
    <s v="Kentucky"/>
    <n v="40324"/>
    <s v="South"/>
    <x v="1273"/>
    <s v="Office Supplies"/>
    <s v="Art"/>
    <x v="1258"/>
    <x v="266"/>
    <n v="3"/>
    <n v="0"/>
    <n v="2.5344000000000002"/>
  </r>
  <r>
    <n v="6041"/>
    <s v="CA-2017-122364"/>
    <x v="241"/>
    <d v="2017-09-29T00:00:00"/>
    <s v="Standard Class"/>
    <x v="135"/>
    <x v="135"/>
    <s v="Corporate"/>
    <s v="United States"/>
    <s v="Los Angeles"/>
    <s v="California"/>
    <n v="90008"/>
    <s v="West"/>
    <x v="1118"/>
    <s v="Technology"/>
    <s v="Phones"/>
    <x v="1106"/>
    <x v="3848"/>
    <n v="3"/>
    <n v="0.2"/>
    <n v="75.180000000000007"/>
  </r>
  <r>
    <n v="6042"/>
    <s v="CA-2017-122364"/>
    <x v="241"/>
    <d v="2017-09-29T00:00:00"/>
    <s v="Standard Class"/>
    <x v="135"/>
    <x v="135"/>
    <s v="Corporate"/>
    <s v="United States"/>
    <s v="Los Angeles"/>
    <s v="California"/>
    <n v="90008"/>
    <s v="West"/>
    <x v="1770"/>
    <s v="Technology"/>
    <s v="Machines"/>
    <x v="1760"/>
    <x v="4102"/>
    <n v="3"/>
    <n v="0.2"/>
    <n v="177.19800000000001"/>
  </r>
  <r>
    <n v="6043"/>
    <s v="CA-2016-117912"/>
    <x v="1084"/>
    <d v="2016-02-08T00:00:00"/>
    <s v="Standard Class"/>
    <x v="14"/>
    <x v="14"/>
    <s v="Consumer"/>
    <s v="United States"/>
    <s v="Sierra Vista"/>
    <s v="Arizona"/>
    <n v="85635"/>
    <s v="West"/>
    <x v="1104"/>
    <s v="Furniture"/>
    <s v="Furnishings"/>
    <x v="1093"/>
    <x v="322"/>
    <n v="2"/>
    <n v="0.2"/>
    <n v="3.9512"/>
  </r>
  <r>
    <n v="6044"/>
    <s v="CA-2017-145702"/>
    <x v="240"/>
    <d v="2017-05-24T00:00:00"/>
    <s v="Second Class"/>
    <x v="340"/>
    <x v="340"/>
    <s v="Corporate"/>
    <s v="United States"/>
    <s v="Knoxville"/>
    <s v="Tennessee"/>
    <n v="37918"/>
    <s v="South"/>
    <x v="541"/>
    <s v="Furniture"/>
    <s v="Chairs"/>
    <x v="541"/>
    <x v="2317"/>
    <n v="3"/>
    <n v="0.2"/>
    <n v="-35.364600000000003"/>
  </r>
  <r>
    <n v="6045"/>
    <s v="CA-2017-145702"/>
    <x v="240"/>
    <d v="2017-05-24T00:00:00"/>
    <s v="Second Class"/>
    <x v="340"/>
    <x v="340"/>
    <s v="Corporate"/>
    <s v="United States"/>
    <s v="Knoxville"/>
    <s v="Tennessee"/>
    <n v="37918"/>
    <s v="South"/>
    <x v="1050"/>
    <s v="Office Supplies"/>
    <s v="Paper"/>
    <x v="1039"/>
    <x v="2825"/>
    <n v="7"/>
    <n v="0.2"/>
    <n v="10.109400000000001"/>
  </r>
  <r>
    <n v="6046"/>
    <s v="CA-2015-113215"/>
    <x v="37"/>
    <d v="2015-09-08T00:00:00"/>
    <s v="Standard Class"/>
    <x v="434"/>
    <x v="434"/>
    <s v="Corporate"/>
    <s v="United States"/>
    <s v="Tucson"/>
    <s v="Arizona"/>
    <n v="85705"/>
    <s v="West"/>
    <x v="1071"/>
    <s v="Furniture"/>
    <s v="Furnishings"/>
    <x v="1060"/>
    <x v="4103"/>
    <n v="3"/>
    <n v="0.2"/>
    <n v="89.307000000000002"/>
  </r>
  <r>
    <n v="6047"/>
    <s v="CA-2016-154662"/>
    <x v="632"/>
    <d v="2016-06-16T00:00:00"/>
    <s v="Standard Class"/>
    <x v="682"/>
    <x v="682"/>
    <s v="Home Office"/>
    <s v="United States"/>
    <s v="Minneapolis"/>
    <s v="Minnesota"/>
    <n v="55407"/>
    <s v="Central"/>
    <x v="1744"/>
    <s v="Furniture"/>
    <s v="Tables"/>
    <x v="1733"/>
    <x v="4104"/>
    <n v="3"/>
    <n v="0"/>
    <n v="173.23500000000001"/>
  </r>
  <r>
    <n v="6048"/>
    <s v="CA-2015-105571"/>
    <x v="209"/>
    <d v="2015-11-11T00:00:00"/>
    <s v="Standard Class"/>
    <x v="291"/>
    <x v="291"/>
    <s v="Corporate"/>
    <s v="United States"/>
    <s v="Miami"/>
    <s v="Florida"/>
    <n v="33142"/>
    <s v="South"/>
    <x v="570"/>
    <s v="Office Supplies"/>
    <s v="Binders"/>
    <x v="570"/>
    <x v="4105"/>
    <n v="9"/>
    <n v="0.7"/>
    <n v="-12.9168"/>
  </r>
  <r>
    <n v="6049"/>
    <s v="CA-2015-105571"/>
    <x v="209"/>
    <d v="2015-11-11T00:00:00"/>
    <s v="Standard Class"/>
    <x v="291"/>
    <x v="291"/>
    <s v="Corporate"/>
    <s v="United States"/>
    <s v="Miami"/>
    <s v="Florida"/>
    <n v="33142"/>
    <s v="South"/>
    <x v="1176"/>
    <s v="Office Supplies"/>
    <s v="Binders"/>
    <x v="1162"/>
    <x v="4106"/>
    <n v="5"/>
    <n v="0.7"/>
    <n v="-1031.5385000000001"/>
  </r>
  <r>
    <n v="6050"/>
    <s v="CA-2016-152765"/>
    <x v="1085"/>
    <d v="2016-06-18T00:00:00"/>
    <s v="First Class"/>
    <x v="201"/>
    <x v="201"/>
    <s v="Consumer"/>
    <s v="United States"/>
    <s v="Houston"/>
    <s v="Texas"/>
    <n v="77036"/>
    <s v="Central"/>
    <x v="1693"/>
    <s v="Office Supplies"/>
    <s v="Paper"/>
    <x v="1681"/>
    <x v="4107"/>
    <n v="7"/>
    <n v="0.2"/>
    <n v="54.215000000000003"/>
  </r>
  <r>
    <n v="6051"/>
    <s v="CA-2015-153878"/>
    <x v="334"/>
    <d v="2015-04-30T00:00:00"/>
    <s v="Standard Class"/>
    <x v="772"/>
    <x v="772"/>
    <s v="Consumer"/>
    <s v="United States"/>
    <s v="Milwaukee"/>
    <s v="Wisconsin"/>
    <n v="53209"/>
    <s v="Central"/>
    <x v="332"/>
    <s v="Office Supplies"/>
    <s v="Art"/>
    <x v="332"/>
    <x v="2444"/>
    <n v="5"/>
    <n v="0"/>
    <n v="16.170000000000002"/>
  </r>
  <r>
    <n v="6052"/>
    <s v="CA-2015-153878"/>
    <x v="334"/>
    <d v="2015-04-30T00:00:00"/>
    <s v="Standard Class"/>
    <x v="772"/>
    <x v="772"/>
    <s v="Consumer"/>
    <s v="United States"/>
    <s v="Milwaukee"/>
    <s v="Wisconsin"/>
    <n v="53209"/>
    <s v="Central"/>
    <x v="1309"/>
    <s v="Office Supplies"/>
    <s v="Appliances"/>
    <x v="1294"/>
    <x v="4108"/>
    <n v="5"/>
    <n v="0"/>
    <n v="76.272000000000006"/>
  </r>
  <r>
    <n v="6053"/>
    <s v="CA-2016-124016"/>
    <x v="713"/>
    <d v="2016-09-26T00:00:00"/>
    <s v="Second Class"/>
    <x v="185"/>
    <x v="185"/>
    <s v="Home Office"/>
    <s v="United States"/>
    <s v="Lancaster"/>
    <s v="Ohio"/>
    <n v="43130"/>
    <s v="East"/>
    <x v="1025"/>
    <s v="Office Supplies"/>
    <s v="Paper"/>
    <x v="1016"/>
    <x v="1627"/>
    <n v="3"/>
    <n v="0.2"/>
    <n v="4.0338000000000003"/>
  </r>
  <r>
    <n v="6054"/>
    <s v="CA-2016-124016"/>
    <x v="713"/>
    <d v="2016-09-26T00:00:00"/>
    <s v="Second Class"/>
    <x v="185"/>
    <x v="185"/>
    <s v="Home Office"/>
    <s v="United States"/>
    <s v="Lancaster"/>
    <s v="Ohio"/>
    <n v="43130"/>
    <s v="East"/>
    <x v="1457"/>
    <s v="Furniture"/>
    <s v="Furnishings"/>
    <x v="1443"/>
    <x v="4109"/>
    <n v="4"/>
    <n v="0.2"/>
    <n v="7.7"/>
  </r>
  <r>
    <n v="6055"/>
    <s v="CA-2016-124016"/>
    <x v="713"/>
    <d v="2016-09-26T00:00:00"/>
    <s v="Second Class"/>
    <x v="185"/>
    <x v="185"/>
    <s v="Home Office"/>
    <s v="United States"/>
    <s v="Lancaster"/>
    <s v="Ohio"/>
    <n v="43130"/>
    <s v="East"/>
    <x v="699"/>
    <s v="Office Supplies"/>
    <s v="Binders"/>
    <x v="699"/>
    <x v="4110"/>
    <n v="7"/>
    <n v="0.7"/>
    <n v="-9.7607999999999997"/>
  </r>
  <r>
    <n v="6056"/>
    <s v="CA-2016-113551"/>
    <x v="298"/>
    <d v="2016-08-20T00:00:00"/>
    <s v="First Class"/>
    <x v="173"/>
    <x v="173"/>
    <s v="Consumer"/>
    <s v="United States"/>
    <s v="Edinburg"/>
    <s v="Texas"/>
    <n v="78539"/>
    <s v="Central"/>
    <x v="1339"/>
    <s v="Office Supplies"/>
    <s v="Binders"/>
    <x v="1324"/>
    <x v="4111"/>
    <n v="1"/>
    <n v="0.8"/>
    <n v="-3.4121999999999999"/>
  </r>
  <r>
    <n v="6057"/>
    <s v="CA-2016-113551"/>
    <x v="298"/>
    <d v="2016-08-20T00:00:00"/>
    <s v="First Class"/>
    <x v="173"/>
    <x v="173"/>
    <s v="Consumer"/>
    <s v="United States"/>
    <s v="Edinburg"/>
    <s v="Texas"/>
    <n v="78539"/>
    <s v="Central"/>
    <x v="1402"/>
    <s v="Office Supplies"/>
    <s v="Paper"/>
    <x v="1389"/>
    <x v="1332"/>
    <n v="8"/>
    <n v="0.2"/>
    <n v="30.391999999999999"/>
  </r>
  <r>
    <n v="6058"/>
    <s v="CA-2014-107524"/>
    <x v="1086"/>
    <d v="2014-03-08T00:00:00"/>
    <s v="Standard Class"/>
    <x v="607"/>
    <x v="607"/>
    <s v="Home Office"/>
    <s v="United States"/>
    <s v="New York City"/>
    <s v="New York"/>
    <n v="10009"/>
    <s v="East"/>
    <x v="152"/>
    <s v="Office Supplies"/>
    <s v="Envelopes"/>
    <x v="153"/>
    <x v="710"/>
    <n v="2"/>
    <n v="0"/>
    <n v="5.3391999999999999"/>
  </r>
  <r>
    <n v="6059"/>
    <s v="CA-2014-107524"/>
    <x v="1086"/>
    <d v="2014-03-08T00:00:00"/>
    <s v="Standard Class"/>
    <x v="607"/>
    <x v="607"/>
    <s v="Home Office"/>
    <s v="United States"/>
    <s v="New York City"/>
    <s v="New York"/>
    <n v="10009"/>
    <s v="East"/>
    <x v="57"/>
    <s v="Office Supplies"/>
    <s v="Paper"/>
    <x v="57"/>
    <x v="3343"/>
    <n v="5"/>
    <n v="0"/>
    <n v="17.472000000000001"/>
  </r>
  <r>
    <n v="6060"/>
    <s v="CA-2014-138072"/>
    <x v="125"/>
    <d v="2015-01-03T00:00:00"/>
    <s v="Standard Class"/>
    <x v="315"/>
    <x v="315"/>
    <s v="Consumer"/>
    <s v="United States"/>
    <s v="Philadelphia"/>
    <s v="Pennsylvania"/>
    <n v="19120"/>
    <s v="East"/>
    <x v="1563"/>
    <s v="Technology"/>
    <s v="Accessories"/>
    <x v="1554"/>
    <x v="886"/>
    <n v="2"/>
    <n v="0.2"/>
    <n v="6.992"/>
  </r>
  <r>
    <n v="6061"/>
    <s v="CA-2015-134201"/>
    <x v="889"/>
    <d v="2015-04-16T00:00:00"/>
    <s v="Standard Class"/>
    <x v="258"/>
    <x v="258"/>
    <s v="Home Office"/>
    <s v="United States"/>
    <s v="Rochester"/>
    <s v="New York"/>
    <n v="14609"/>
    <s v="East"/>
    <x v="841"/>
    <s v="Office Supplies"/>
    <s v="Storage"/>
    <x v="835"/>
    <x v="4112"/>
    <n v="4"/>
    <n v="0"/>
    <n v="38.3508"/>
  </r>
  <r>
    <n v="6062"/>
    <s v="CA-2015-134201"/>
    <x v="889"/>
    <d v="2015-04-16T00:00:00"/>
    <s v="Standard Class"/>
    <x v="258"/>
    <x v="258"/>
    <s v="Home Office"/>
    <s v="United States"/>
    <s v="Rochester"/>
    <s v="New York"/>
    <n v="14609"/>
    <s v="East"/>
    <x v="282"/>
    <s v="Office Supplies"/>
    <s v="Art"/>
    <x v="282"/>
    <x v="1835"/>
    <n v="3"/>
    <n v="0"/>
    <n v="6.0147000000000004"/>
  </r>
  <r>
    <n v="6063"/>
    <s v="CA-2015-111780"/>
    <x v="707"/>
    <d v="2015-12-30T00:00:00"/>
    <s v="Second Class"/>
    <x v="267"/>
    <x v="267"/>
    <s v="Consumer"/>
    <s v="United States"/>
    <s v="San Diego"/>
    <s v="California"/>
    <n v="92037"/>
    <s v="West"/>
    <x v="851"/>
    <s v="Technology"/>
    <s v="Copiers"/>
    <x v="844"/>
    <x v="4113"/>
    <n v="5"/>
    <n v="0.2"/>
    <n v="224.99250000000001"/>
  </r>
  <r>
    <n v="6064"/>
    <s v="CA-2015-111780"/>
    <x v="707"/>
    <d v="2015-12-30T00:00:00"/>
    <s v="Second Class"/>
    <x v="267"/>
    <x v="267"/>
    <s v="Consumer"/>
    <s v="United States"/>
    <s v="San Diego"/>
    <s v="California"/>
    <n v="92037"/>
    <s v="West"/>
    <x v="794"/>
    <s v="Office Supplies"/>
    <s v="Paper"/>
    <x v="792"/>
    <x v="2336"/>
    <n v="3"/>
    <n v="0"/>
    <n v="6.1740000000000004"/>
  </r>
  <r>
    <n v="6065"/>
    <s v="CA-2015-111780"/>
    <x v="707"/>
    <d v="2015-12-30T00:00:00"/>
    <s v="Second Class"/>
    <x v="267"/>
    <x v="267"/>
    <s v="Consumer"/>
    <s v="United States"/>
    <s v="San Diego"/>
    <s v="California"/>
    <n v="92037"/>
    <s v="West"/>
    <x v="457"/>
    <s v="Office Supplies"/>
    <s v="Paper"/>
    <x v="458"/>
    <x v="1444"/>
    <n v="3"/>
    <n v="0"/>
    <n v="8.0730000000000004"/>
  </r>
  <r>
    <n v="6066"/>
    <s v="CA-2015-119942"/>
    <x v="57"/>
    <d v="2015-04-07T00:00:00"/>
    <s v="First Class"/>
    <x v="74"/>
    <x v="74"/>
    <s v="Consumer"/>
    <s v="United States"/>
    <s v="Philadelphia"/>
    <s v="Pennsylvania"/>
    <n v="19120"/>
    <s v="East"/>
    <x v="639"/>
    <s v="Office Supplies"/>
    <s v="Labels"/>
    <x v="639"/>
    <x v="4114"/>
    <n v="6"/>
    <n v="0.2"/>
    <n v="7.7687999999999997"/>
  </r>
  <r>
    <n v="6067"/>
    <s v="CA-2015-151547"/>
    <x v="184"/>
    <d v="2015-01-23T00:00:00"/>
    <s v="Standard Class"/>
    <x v="733"/>
    <x v="733"/>
    <s v="Consumer"/>
    <s v="United States"/>
    <s v="Bartlett"/>
    <s v="Tennessee"/>
    <n v="38134"/>
    <s v="South"/>
    <x v="1205"/>
    <s v="Office Supplies"/>
    <s v="Supplies"/>
    <x v="1190"/>
    <x v="4115"/>
    <n v="8"/>
    <n v="0.2"/>
    <n v="10.007999999999999"/>
  </r>
  <r>
    <n v="6068"/>
    <s v="CA-2017-166695"/>
    <x v="968"/>
    <d v="2017-05-24T00:00:00"/>
    <s v="Standard Class"/>
    <x v="254"/>
    <x v="254"/>
    <s v="Home Office"/>
    <s v="United States"/>
    <s v="Lakewood"/>
    <s v="California"/>
    <n v="90712"/>
    <s v="West"/>
    <x v="405"/>
    <s v="Furniture"/>
    <s v="Chairs"/>
    <x v="406"/>
    <x v="4116"/>
    <n v="8"/>
    <n v="0.2"/>
    <n v="-97.176000000000002"/>
  </r>
  <r>
    <n v="6069"/>
    <s v="CA-2017-166695"/>
    <x v="968"/>
    <d v="2017-05-24T00:00:00"/>
    <s v="Standard Class"/>
    <x v="254"/>
    <x v="254"/>
    <s v="Home Office"/>
    <s v="United States"/>
    <s v="Lakewood"/>
    <s v="California"/>
    <n v="90712"/>
    <s v="West"/>
    <x v="770"/>
    <s v="Furniture"/>
    <s v="Furnishings"/>
    <x v="769"/>
    <x v="4117"/>
    <n v="1"/>
    <n v="0"/>
    <n v="3.3504"/>
  </r>
  <r>
    <n v="6070"/>
    <s v="CA-2017-166695"/>
    <x v="968"/>
    <d v="2017-05-24T00:00:00"/>
    <s v="Standard Class"/>
    <x v="254"/>
    <x v="254"/>
    <s v="Home Office"/>
    <s v="United States"/>
    <s v="Lakewood"/>
    <s v="California"/>
    <n v="90712"/>
    <s v="West"/>
    <x v="1771"/>
    <s v="Technology"/>
    <s v="Machines"/>
    <x v="1761"/>
    <x v="4118"/>
    <n v="1"/>
    <n v="0.2"/>
    <n v="38.61"/>
  </r>
  <r>
    <n v="6071"/>
    <s v="CA-2017-167542"/>
    <x v="802"/>
    <d v="2017-08-20T00:00:00"/>
    <s v="Standard Class"/>
    <x v="470"/>
    <x v="470"/>
    <s v="Corporate"/>
    <s v="United States"/>
    <s v="Philadelphia"/>
    <s v="Pennsylvania"/>
    <n v="19120"/>
    <s v="East"/>
    <x v="676"/>
    <s v="Office Supplies"/>
    <s v="Labels"/>
    <x v="676"/>
    <x v="1569"/>
    <n v="3"/>
    <n v="0.2"/>
    <n v="5.9211"/>
  </r>
  <r>
    <n v="6072"/>
    <s v="CA-2015-120901"/>
    <x v="620"/>
    <d v="2016-01-04T00:00:00"/>
    <s v="Standard Class"/>
    <x v="767"/>
    <x v="767"/>
    <s v="Consumer"/>
    <s v="United States"/>
    <s v="Austin"/>
    <s v="Texas"/>
    <n v="78745"/>
    <s v="Central"/>
    <x v="621"/>
    <s v="Office Supplies"/>
    <s v="Storage"/>
    <x v="621"/>
    <x v="4119"/>
    <n v="2"/>
    <n v="0.2"/>
    <n v="-26.720400000000001"/>
  </r>
  <r>
    <n v="6073"/>
    <s v="CA-2015-120901"/>
    <x v="620"/>
    <d v="2016-01-04T00:00:00"/>
    <s v="Standard Class"/>
    <x v="767"/>
    <x v="767"/>
    <s v="Consumer"/>
    <s v="United States"/>
    <s v="Austin"/>
    <s v="Texas"/>
    <n v="78745"/>
    <s v="Central"/>
    <x v="845"/>
    <s v="Office Supplies"/>
    <s v="Fasteners"/>
    <x v="839"/>
    <x v="4120"/>
    <n v="2"/>
    <n v="0.2"/>
    <n v="0.56679999999999997"/>
  </r>
  <r>
    <n v="6074"/>
    <s v="CA-2015-120901"/>
    <x v="620"/>
    <d v="2016-01-04T00:00:00"/>
    <s v="Standard Class"/>
    <x v="767"/>
    <x v="767"/>
    <s v="Consumer"/>
    <s v="United States"/>
    <s v="Austin"/>
    <s v="Texas"/>
    <n v="78745"/>
    <s v="Central"/>
    <x v="327"/>
    <s v="Office Supplies"/>
    <s v="Supplies"/>
    <x v="327"/>
    <x v="4121"/>
    <n v="2"/>
    <n v="0.2"/>
    <n v="-1.3248"/>
  </r>
  <r>
    <n v="6075"/>
    <s v="CA-2017-121398"/>
    <x v="53"/>
    <d v="2017-12-29T00:00:00"/>
    <s v="Standard Class"/>
    <x v="92"/>
    <x v="92"/>
    <s v="Corporate"/>
    <s v="United States"/>
    <s v="Los Angeles"/>
    <s v="California"/>
    <n v="90008"/>
    <s v="West"/>
    <x v="1242"/>
    <s v="Office Supplies"/>
    <s v="Binders"/>
    <x v="1225"/>
    <x v="1830"/>
    <n v="3"/>
    <n v="0.2"/>
    <n v="51.823799999999999"/>
  </r>
  <r>
    <n v="6076"/>
    <s v="CA-2017-121398"/>
    <x v="53"/>
    <d v="2017-12-29T00:00:00"/>
    <s v="Standard Class"/>
    <x v="92"/>
    <x v="92"/>
    <s v="Corporate"/>
    <s v="United States"/>
    <s v="Los Angeles"/>
    <s v="California"/>
    <n v="90008"/>
    <s v="West"/>
    <x v="273"/>
    <s v="Office Supplies"/>
    <s v="Storage"/>
    <x v="273"/>
    <x v="4122"/>
    <n v="2"/>
    <n v="0"/>
    <n v="2.7061999999999999"/>
  </r>
  <r>
    <n v="6077"/>
    <s v="CA-2016-151561"/>
    <x v="142"/>
    <d v="2016-09-07T00:00:00"/>
    <s v="Standard Class"/>
    <x v="310"/>
    <x v="310"/>
    <s v="Consumer"/>
    <s v="United States"/>
    <s v="New York City"/>
    <s v="New York"/>
    <n v="10011"/>
    <s v="East"/>
    <x v="475"/>
    <s v="Technology"/>
    <s v="Accessories"/>
    <x v="476"/>
    <x v="511"/>
    <n v="6"/>
    <n v="0"/>
    <n v="206.316"/>
  </r>
  <r>
    <n v="6078"/>
    <s v="CA-2016-151561"/>
    <x v="142"/>
    <d v="2016-09-07T00:00:00"/>
    <s v="Standard Class"/>
    <x v="310"/>
    <x v="310"/>
    <s v="Consumer"/>
    <s v="United States"/>
    <s v="New York City"/>
    <s v="New York"/>
    <n v="10011"/>
    <s v="East"/>
    <x v="1519"/>
    <s v="Technology"/>
    <s v="Accessories"/>
    <x v="1506"/>
    <x v="4123"/>
    <n v="2"/>
    <n v="0"/>
    <n v="30.441600000000001"/>
  </r>
  <r>
    <n v="6079"/>
    <s v="CA-2016-151561"/>
    <x v="142"/>
    <d v="2016-09-07T00:00:00"/>
    <s v="Standard Class"/>
    <x v="310"/>
    <x v="310"/>
    <s v="Consumer"/>
    <s v="United States"/>
    <s v="New York City"/>
    <s v="New York"/>
    <n v="10011"/>
    <s v="East"/>
    <x v="503"/>
    <s v="Office Supplies"/>
    <s v="Supplies"/>
    <x v="503"/>
    <x v="1023"/>
    <n v="3"/>
    <n v="0"/>
    <n v="3.2850000000000001"/>
  </r>
  <r>
    <n v="6080"/>
    <s v="CA-2016-151561"/>
    <x v="142"/>
    <d v="2016-09-07T00:00:00"/>
    <s v="Standard Class"/>
    <x v="310"/>
    <x v="310"/>
    <s v="Consumer"/>
    <s v="United States"/>
    <s v="New York City"/>
    <s v="New York"/>
    <n v="10011"/>
    <s v="East"/>
    <x v="441"/>
    <s v="Furniture"/>
    <s v="Furnishings"/>
    <x v="441"/>
    <x v="1838"/>
    <n v="3"/>
    <n v="0"/>
    <n v="61.382399999999997"/>
  </r>
  <r>
    <n v="6081"/>
    <s v="CA-2017-154676"/>
    <x v="485"/>
    <d v="2017-08-08T00:00:00"/>
    <s v="First Class"/>
    <x v="125"/>
    <x v="125"/>
    <s v="Home Office"/>
    <s v="United States"/>
    <s v="Houston"/>
    <s v="Texas"/>
    <n v="77070"/>
    <s v="Central"/>
    <x v="1222"/>
    <s v="Office Supplies"/>
    <s v="Storage"/>
    <x v="1206"/>
    <x v="4124"/>
    <n v="9"/>
    <n v="0.2"/>
    <n v="7.5528000000000004"/>
  </r>
  <r>
    <n v="6082"/>
    <s v="US-2014-165589"/>
    <x v="1087"/>
    <d v="2014-02-18T00:00:00"/>
    <s v="Same Day"/>
    <x v="180"/>
    <x v="180"/>
    <s v="Consumer"/>
    <s v="United States"/>
    <s v="Lubbock"/>
    <s v="Texas"/>
    <n v="79424"/>
    <s v="Central"/>
    <x v="1598"/>
    <s v="Furniture"/>
    <s v="Furnishings"/>
    <x v="1590"/>
    <x v="2783"/>
    <n v="5"/>
    <n v="0.6"/>
    <n v="-11.321999999999999"/>
  </r>
  <r>
    <n v="6083"/>
    <s v="US-2016-132577"/>
    <x v="441"/>
    <d v="2016-11-27T00:00:00"/>
    <s v="Standard Class"/>
    <x v="188"/>
    <x v="188"/>
    <s v="Consumer"/>
    <s v="United States"/>
    <s v="Houston"/>
    <s v="Texas"/>
    <n v="77095"/>
    <s v="Central"/>
    <x v="1499"/>
    <s v="Office Supplies"/>
    <s v="Binders"/>
    <x v="1487"/>
    <x v="3812"/>
    <n v="6"/>
    <n v="0.8"/>
    <n v="-9.6348000000000003"/>
  </r>
  <r>
    <n v="6084"/>
    <s v="US-2016-132577"/>
    <x v="441"/>
    <d v="2016-11-27T00:00:00"/>
    <s v="Standard Class"/>
    <x v="188"/>
    <x v="188"/>
    <s v="Consumer"/>
    <s v="United States"/>
    <s v="Houston"/>
    <s v="Texas"/>
    <n v="77095"/>
    <s v="Central"/>
    <x v="1609"/>
    <s v="Office Supplies"/>
    <s v="Art"/>
    <x v="1600"/>
    <x v="3353"/>
    <n v="9"/>
    <n v="0.2"/>
    <n v="2.6568000000000001"/>
  </r>
  <r>
    <n v="6085"/>
    <s v="US-2016-132577"/>
    <x v="441"/>
    <d v="2016-11-27T00:00:00"/>
    <s v="Standard Class"/>
    <x v="188"/>
    <x v="188"/>
    <s v="Consumer"/>
    <s v="United States"/>
    <s v="Houston"/>
    <s v="Texas"/>
    <n v="77095"/>
    <s v="Central"/>
    <x v="1374"/>
    <s v="Technology"/>
    <s v="Accessories"/>
    <x v="1359"/>
    <x v="4125"/>
    <n v="2"/>
    <n v="0.2"/>
    <n v="-0.6008"/>
  </r>
  <r>
    <n v="6086"/>
    <s v="US-2016-132577"/>
    <x v="441"/>
    <d v="2016-11-27T00:00:00"/>
    <s v="Standard Class"/>
    <x v="188"/>
    <x v="188"/>
    <s v="Consumer"/>
    <s v="United States"/>
    <s v="Houston"/>
    <s v="Texas"/>
    <n v="77095"/>
    <s v="Central"/>
    <x v="948"/>
    <s v="Office Supplies"/>
    <s v="Labels"/>
    <x v="941"/>
    <x v="4126"/>
    <n v="1"/>
    <n v="0.2"/>
    <n v="0.67859999999999998"/>
  </r>
  <r>
    <n v="6087"/>
    <s v="US-2016-132577"/>
    <x v="441"/>
    <d v="2016-11-27T00:00:00"/>
    <s v="Standard Class"/>
    <x v="188"/>
    <x v="188"/>
    <s v="Consumer"/>
    <s v="United States"/>
    <s v="Houston"/>
    <s v="Texas"/>
    <n v="77095"/>
    <s v="Central"/>
    <x v="1390"/>
    <s v="Office Supplies"/>
    <s v="Binders"/>
    <x v="1376"/>
    <x v="4127"/>
    <n v="6"/>
    <n v="0.8"/>
    <n v="-6.7320000000000002"/>
  </r>
  <r>
    <n v="6088"/>
    <s v="CA-2015-114048"/>
    <x v="639"/>
    <d v="2015-12-18T00:00:00"/>
    <s v="Standard Class"/>
    <x v="13"/>
    <x v="13"/>
    <s v="Consumer"/>
    <s v="United States"/>
    <s v="Costa Mesa"/>
    <s v="California"/>
    <n v="92627"/>
    <s v="West"/>
    <x v="221"/>
    <s v="Furniture"/>
    <s v="Furnishings"/>
    <x v="222"/>
    <x v="4022"/>
    <n v="3"/>
    <n v="0"/>
    <n v="12.8568"/>
  </r>
  <r>
    <n v="6089"/>
    <s v="CA-2015-137281"/>
    <x v="385"/>
    <d v="2015-06-17T00:00:00"/>
    <s v="Standard Class"/>
    <x v="541"/>
    <x v="541"/>
    <s v="Corporate"/>
    <s v="United States"/>
    <s v="Roswell"/>
    <s v="Georgia"/>
    <n v="30076"/>
    <s v="South"/>
    <x v="680"/>
    <s v="Office Supplies"/>
    <s v="Paper"/>
    <x v="680"/>
    <x v="90"/>
    <n v="1"/>
    <n v="0"/>
    <n v="3.1103999999999998"/>
  </r>
  <r>
    <n v="6090"/>
    <s v="US-2017-162068"/>
    <x v="116"/>
    <d v="2017-12-31T00:00:00"/>
    <s v="Second Class"/>
    <x v="331"/>
    <x v="331"/>
    <s v="Corporate"/>
    <s v="United States"/>
    <s v="Loveland"/>
    <s v="Colorado"/>
    <n v="80538"/>
    <s v="West"/>
    <x v="922"/>
    <s v="Office Supplies"/>
    <s v="Binders"/>
    <x v="914"/>
    <x v="1452"/>
    <n v="2"/>
    <n v="0.7"/>
    <n v="-0.99"/>
  </r>
  <r>
    <n v="6091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931"/>
    <s v="Furniture"/>
    <s v="Chairs"/>
    <x v="924"/>
    <x v="4128"/>
    <n v="3"/>
    <n v="0.1"/>
    <n v="18.176400000000001"/>
  </r>
  <r>
    <n v="6092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1772"/>
    <s v="Technology"/>
    <s v="Accessories"/>
    <x v="1762"/>
    <x v="4129"/>
    <n v="2"/>
    <n v="0"/>
    <n v="95.76"/>
  </r>
  <r>
    <n v="6093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1671"/>
    <s v="Office Supplies"/>
    <s v="Paper"/>
    <x v="1659"/>
    <x v="1782"/>
    <n v="9"/>
    <n v="0"/>
    <n v="18.104399999999998"/>
  </r>
  <r>
    <n v="6094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477"/>
    <s v="Technology"/>
    <s v="Accessories"/>
    <x v="478"/>
    <x v="3605"/>
    <n v="2"/>
    <n v="0"/>
    <n v="21.792000000000002"/>
  </r>
  <r>
    <n v="6095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75"/>
    <s v="Office Supplies"/>
    <s v="Storage"/>
    <x v="75"/>
    <x v="4130"/>
    <n v="4"/>
    <n v="0"/>
    <n v="12.712"/>
  </r>
  <r>
    <n v="6096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320"/>
    <s v="Office Supplies"/>
    <s v="Paper"/>
    <x v="320"/>
    <x v="1273"/>
    <n v="2"/>
    <n v="0"/>
    <n v="6.3296000000000001"/>
  </r>
  <r>
    <n v="6097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51"/>
    <s v="Furniture"/>
    <s v="Chairs"/>
    <x v="51"/>
    <x v="4131"/>
    <n v="1"/>
    <n v="0.1"/>
    <n v="8.0991"/>
  </r>
  <r>
    <n v="6098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185"/>
    <s v="Office Supplies"/>
    <s v="Binders"/>
    <x v="186"/>
    <x v="692"/>
    <n v="3"/>
    <n v="0.2"/>
    <n v="3.9771000000000001"/>
  </r>
  <r>
    <n v="6099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52"/>
    <s v="Office Supplies"/>
    <s v="Fasteners"/>
    <x v="52"/>
    <x v="1001"/>
    <n v="2"/>
    <n v="0"/>
    <n v="1.7876000000000001"/>
  </r>
  <r>
    <n v="6100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284"/>
    <s v="Furniture"/>
    <s v="Chairs"/>
    <x v="284"/>
    <x v="4132"/>
    <n v="11"/>
    <n v="0.1"/>
    <n v="609.71569999999997"/>
  </r>
  <r>
    <n v="6101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1148"/>
    <s v="Technology"/>
    <s v="Phones"/>
    <x v="1136"/>
    <x v="4133"/>
    <n v="2"/>
    <n v="0"/>
    <n v="350.90820000000002"/>
  </r>
  <r>
    <n v="6102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445"/>
    <s v="Furniture"/>
    <s v="Chairs"/>
    <x v="445"/>
    <x v="4134"/>
    <n v="5"/>
    <n v="0.1"/>
    <n v="375.73500000000001"/>
  </r>
  <r>
    <n v="6103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139"/>
    <s v="Technology"/>
    <s v="Phones"/>
    <x v="140"/>
    <x v="1230"/>
    <n v="3"/>
    <n v="0"/>
    <n v="28.3095"/>
  </r>
  <r>
    <n v="6104"/>
    <s v="CA-2017-100111"/>
    <x v="1088"/>
    <d v="2017-09-26T00:00:00"/>
    <s v="Standard Class"/>
    <x v="277"/>
    <x v="277"/>
    <s v="Consumer"/>
    <s v="United States"/>
    <s v="New York City"/>
    <s v="New York"/>
    <n v="10035"/>
    <s v="East"/>
    <x v="84"/>
    <s v="Technology"/>
    <s v="Accessories"/>
    <x v="84"/>
    <x v="127"/>
    <n v="3"/>
    <n v="0"/>
    <n v="20.389800000000001"/>
  </r>
  <r>
    <n v="6105"/>
    <s v="US-2017-132381"/>
    <x v="1029"/>
    <d v="2017-08-24T00:00:00"/>
    <s v="First Class"/>
    <x v="656"/>
    <x v="656"/>
    <s v="Home Office"/>
    <s v="United States"/>
    <s v="Philadelphia"/>
    <s v="Pennsylvania"/>
    <n v="19143"/>
    <s v="East"/>
    <x v="736"/>
    <s v="Furniture"/>
    <s v="Tables"/>
    <x v="735"/>
    <x v="4135"/>
    <n v="2"/>
    <n v="0.4"/>
    <n v="-83.875200000000007"/>
  </r>
  <r>
    <n v="6106"/>
    <s v="CA-2015-147011"/>
    <x v="652"/>
    <d v="2015-06-22T00:00:00"/>
    <s v="Standard Class"/>
    <x v="403"/>
    <x v="403"/>
    <s v="Corporate"/>
    <s v="United States"/>
    <s v="Miami"/>
    <s v="Florida"/>
    <n v="33178"/>
    <s v="South"/>
    <x v="319"/>
    <s v="Office Supplies"/>
    <s v="Art"/>
    <x v="319"/>
    <x v="4136"/>
    <n v="4"/>
    <n v="0.2"/>
    <n v="3.5783999999999998"/>
  </r>
  <r>
    <n v="6107"/>
    <s v="CA-2014-120852"/>
    <x v="414"/>
    <d v="2014-12-25T00:00:00"/>
    <s v="Standard Class"/>
    <x v="576"/>
    <x v="576"/>
    <s v="Consumer"/>
    <s v="United States"/>
    <s v="Grand Prairie"/>
    <s v="Texas"/>
    <n v="75051"/>
    <s v="Central"/>
    <x v="535"/>
    <s v="Office Supplies"/>
    <s v="Appliances"/>
    <x v="535"/>
    <x v="4137"/>
    <n v="2"/>
    <n v="0.8"/>
    <n v="-49.551600000000001"/>
  </r>
  <r>
    <n v="6108"/>
    <s v="CA-2014-120852"/>
    <x v="414"/>
    <d v="2014-12-25T00:00:00"/>
    <s v="Standard Class"/>
    <x v="576"/>
    <x v="576"/>
    <s v="Consumer"/>
    <s v="United States"/>
    <s v="Grand Prairie"/>
    <s v="Texas"/>
    <n v="75051"/>
    <s v="Central"/>
    <x v="960"/>
    <s v="Technology"/>
    <s v="Accessories"/>
    <x v="953"/>
    <x v="4138"/>
    <n v="5"/>
    <n v="0.2"/>
    <n v="-8.18"/>
  </r>
  <r>
    <n v="6109"/>
    <s v="CA-2016-150007"/>
    <x v="108"/>
    <d v="2016-09-16T00:00:00"/>
    <s v="Standard Class"/>
    <x v="548"/>
    <x v="548"/>
    <s v="Consumer"/>
    <s v="United States"/>
    <s v="Chicago"/>
    <s v="Illinois"/>
    <n v="60653"/>
    <s v="Central"/>
    <x v="1550"/>
    <s v="Office Supplies"/>
    <s v="Labels"/>
    <x v="1538"/>
    <x v="1603"/>
    <n v="2"/>
    <n v="0.2"/>
    <n v="2.1"/>
  </r>
  <r>
    <n v="6110"/>
    <s v="CA-2016-150007"/>
    <x v="108"/>
    <d v="2016-09-16T00:00:00"/>
    <s v="Standard Class"/>
    <x v="548"/>
    <x v="548"/>
    <s v="Consumer"/>
    <s v="United States"/>
    <s v="Chicago"/>
    <s v="Illinois"/>
    <n v="60653"/>
    <s v="Central"/>
    <x v="1310"/>
    <s v="Office Supplies"/>
    <s v="Binders"/>
    <x v="1296"/>
    <x v="3453"/>
    <n v="3"/>
    <n v="0.8"/>
    <n v="-3.2435999999999998"/>
  </r>
  <r>
    <n v="6111"/>
    <s v="CA-2016-124590"/>
    <x v="396"/>
    <d v="2016-11-16T00:00:00"/>
    <s v="Standard Class"/>
    <x v="727"/>
    <x v="727"/>
    <s v="Consumer"/>
    <s v="United States"/>
    <s v="Parma"/>
    <s v="Ohio"/>
    <n v="44134"/>
    <s v="East"/>
    <x v="1496"/>
    <s v="Furniture"/>
    <s v="Chairs"/>
    <x v="1484"/>
    <x v="4139"/>
    <n v="7"/>
    <n v="0.3"/>
    <n v="-21.0686"/>
  </r>
  <r>
    <n v="6112"/>
    <s v="CA-2016-124590"/>
    <x v="396"/>
    <d v="2016-11-16T00:00:00"/>
    <s v="Standard Class"/>
    <x v="727"/>
    <x v="727"/>
    <s v="Consumer"/>
    <s v="United States"/>
    <s v="Parma"/>
    <s v="Ohio"/>
    <n v="44134"/>
    <s v="East"/>
    <x v="14"/>
    <s v="Office Supplies"/>
    <s v="Appliances"/>
    <x v="14"/>
    <x v="4140"/>
    <n v="2"/>
    <n v="0.2"/>
    <n v="33.028799999999997"/>
  </r>
  <r>
    <n v="6113"/>
    <s v="CA-2016-124590"/>
    <x v="396"/>
    <d v="2016-11-16T00:00:00"/>
    <s v="Standard Class"/>
    <x v="727"/>
    <x v="727"/>
    <s v="Consumer"/>
    <s v="United States"/>
    <s v="Parma"/>
    <s v="Ohio"/>
    <n v="44134"/>
    <s v="East"/>
    <x v="203"/>
    <s v="Office Supplies"/>
    <s v="Fasteners"/>
    <x v="204"/>
    <x v="4141"/>
    <n v="6"/>
    <n v="0.2"/>
    <n v="5.4443999999999999"/>
  </r>
  <r>
    <n v="6114"/>
    <s v="CA-2016-124590"/>
    <x v="396"/>
    <d v="2016-11-16T00:00:00"/>
    <s v="Standard Class"/>
    <x v="727"/>
    <x v="727"/>
    <s v="Consumer"/>
    <s v="United States"/>
    <s v="Parma"/>
    <s v="Ohio"/>
    <n v="44134"/>
    <s v="East"/>
    <x v="1"/>
    <s v="Furniture"/>
    <s v="Chairs"/>
    <x v="1"/>
    <x v="4142"/>
    <n v="9"/>
    <n v="0.3"/>
    <n v="0"/>
  </r>
  <r>
    <n v="6115"/>
    <s v="CA-2016-124590"/>
    <x v="396"/>
    <d v="2016-11-16T00:00:00"/>
    <s v="Standard Class"/>
    <x v="727"/>
    <x v="727"/>
    <s v="Consumer"/>
    <s v="United States"/>
    <s v="Parma"/>
    <s v="Ohio"/>
    <n v="44134"/>
    <s v="East"/>
    <x v="623"/>
    <s v="Furniture"/>
    <s v="Chairs"/>
    <x v="623"/>
    <x v="4143"/>
    <n v="2"/>
    <n v="0.3"/>
    <n v="-12.8392"/>
  </r>
  <r>
    <n v="6116"/>
    <s v="CA-2016-133802"/>
    <x v="560"/>
    <d v="2016-03-20T00:00:00"/>
    <s v="Standard Class"/>
    <x v="70"/>
    <x v="70"/>
    <s v="Corporate"/>
    <s v="United States"/>
    <s v="Redwood City"/>
    <s v="California"/>
    <n v="94061"/>
    <s v="West"/>
    <x v="44"/>
    <s v="Office Supplies"/>
    <s v="Binders"/>
    <x v="44"/>
    <x v="4144"/>
    <n v="6"/>
    <n v="0.2"/>
    <n v="14.1426"/>
  </r>
  <r>
    <n v="6117"/>
    <s v="US-2016-113677"/>
    <x v="373"/>
    <d v="2016-11-19T00:00:00"/>
    <s v="Standard Class"/>
    <x v="475"/>
    <x v="475"/>
    <s v="Home Office"/>
    <s v="United States"/>
    <s v="New York City"/>
    <s v="New York"/>
    <n v="10011"/>
    <s v="East"/>
    <x v="1773"/>
    <s v="Technology"/>
    <s v="Phones"/>
    <x v="1763"/>
    <x v="4145"/>
    <n v="4"/>
    <n v="0"/>
    <n v="592.78959999999995"/>
  </r>
  <r>
    <n v="6118"/>
    <s v="US-2016-113677"/>
    <x v="373"/>
    <d v="2016-11-19T00:00:00"/>
    <s v="Standard Class"/>
    <x v="475"/>
    <x v="475"/>
    <s v="Home Office"/>
    <s v="United States"/>
    <s v="New York City"/>
    <s v="New York"/>
    <n v="10011"/>
    <s v="East"/>
    <x v="639"/>
    <s v="Office Supplies"/>
    <s v="Labels"/>
    <x v="639"/>
    <x v="1801"/>
    <n v="3"/>
    <n v="0"/>
    <n v="6.8723999999999998"/>
  </r>
  <r>
    <n v="6119"/>
    <s v="CA-2017-143378"/>
    <x v="20"/>
    <d v="2017-09-25T00:00:00"/>
    <s v="Standard Class"/>
    <x v="335"/>
    <x v="335"/>
    <s v="Corporate"/>
    <s v="United States"/>
    <s v="Springfield"/>
    <s v="Oregon"/>
    <n v="97477"/>
    <s v="West"/>
    <x v="516"/>
    <s v="Technology"/>
    <s v="Phones"/>
    <x v="516"/>
    <x v="1807"/>
    <n v="3"/>
    <n v="0.2"/>
    <n v="19.197600000000001"/>
  </r>
  <r>
    <n v="6120"/>
    <s v="CA-2017-143378"/>
    <x v="20"/>
    <d v="2017-09-25T00:00:00"/>
    <s v="Standard Class"/>
    <x v="335"/>
    <x v="335"/>
    <s v="Corporate"/>
    <s v="United States"/>
    <s v="Springfield"/>
    <s v="Oregon"/>
    <n v="97477"/>
    <s v="West"/>
    <x v="1068"/>
    <s v="Office Supplies"/>
    <s v="Art"/>
    <x v="1057"/>
    <x v="358"/>
    <n v="3"/>
    <n v="0.2"/>
    <n v="6.5537999999999998"/>
  </r>
  <r>
    <n v="6121"/>
    <s v="CA-2017-143378"/>
    <x v="20"/>
    <d v="2017-09-25T00:00:00"/>
    <s v="Standard Class"/>
    <x v="335"/>
    <x v="335"/>
    <s v="Corporate"/>
    <s v="United States"/>
    <s v="Springfield"/>
    <s v="Oregon"/>
    <n v="97477"/>
    <s v="West"/>
    <x v="441"/>
    <s v="Furniture"/>
    <s v="Furnishings"/>
    <x v="441"/>
    <x v="4146"/>
    <n v="8"/>
    <n v="0.2"/>
    <n v="61.382399999999997"/>
  </r>
  <r>
    <n v="6122"/>
    <s v="CA-2017-143378"/>
    <x v="20"/>
    <d v="2017-09-25T00:00:00"/>
    <s v="Standard Class"/>
    <x v="335"/>
    <x v="335"/>
    <s v="Corporate"/>
    <s v="United States"/>
    <s v="Springfield"/>
    <s v="Oregon"/>
    <n v="97477"/>
    <s v="West"/>
    <x v="366"/>
    <s v="Furniture"/>
    <s v="Bookcases"/>
    <x v="367"/>
    <x v="1255"/>
    <n v="2"/>
    <n v="0.7"/>
    <n v="-128.2388"/>
  </r>
  <r>
    <n v="6123"/>
    <s v="CA-2017-152660"/>
    <x v="769"/>
    <d v="2017-12-09T00:00:00"/>
    <s v="Standard Class"/>
    <x v="558"/>
    <x v="558"/>
    <s v="Consumer"/>
    <s v="United States"/>
    <s v="Chicago"/>
    <s v="Illinois"/>
    <n v="60610"/>
    <s v="Central"/>
    <x v="1424"/>
    <s v="Office Supplies"/>
    <s v="Storage"/>
    <x v="1412"/>
    <x v="3518"/>
    <n v="2"/>
    <n v="0.2"/>
    <n v="4.6176000000000004"/>
  </r>
  <r>
    <n v="6124"/>
    <s v="CA-2015-142139"/>
    <x v="284"/>
    <d v="2015-09-05T00:00:00"/>
    <s v="Standard Class"/>
    <x v="174"/>
    <x v="174"/>
    <s v="Home Office"/>
    <s v="United States"/>
    <s v="Bedford"/>
    <s v="Texas"/>
    <n v="76021"/>
    <s v="Central"/>
    <x v="1254"/>
    <s v="Office Supplies"/>
    <s v="Paper"/>
    <x v="1238"/>
    <x v="3208"/>
    <n v="4"/>
    <n v="0.2"/>
    <n v="6.8120000000000003"/>
  </r>
  <r>
    <n v="6125"/>
    <s v="CA-2017-145772"/>
    <x v="95"/>
    <d v="2017-06-07T00:00:00"/>
    <s v="Standard Class"/>
    <x v="164"/>
    <x v="164"/>
    <s v="Corporate"/>
    <s v="United States"/>
    <s v="Los Angeles"/>
    <s v="California"/>
    <n v="90036"/>
    <s v="West"/>
    <x v="1044"/>
    <s v="Technology"/>
    <s v="Accessories"/>
    <x v="1033"/>
    <x v="908"/>
    <n v="5"/>
    <n v="0"/>
    <n v="8.5024999999999995"/>
  </r>
  <r>
    <n v="6126"/>
    <s v="CA-2017-145772"/>
    <x v="95"/>
    <d v="2017-06-07T00:00:00"/>
    <s v="Standard Class"/>
    <x v="164"/>
    <x v="164"/>
    <s v="Corporate"/>
    <s v="United States"/>
    <s v="Los Angeles"/>
    <s v="California"/>
    <n v="90036"/>
    <s v="West"/>
    <x v="1774"/>
    <s v="Office Supplies"/>
    <s v="Paper"/>
    <x v="1764"/>
    <x v="489"/>
    <n v="2"/>
    <n v="0"/>
    <n v="5.3819999999999997"/>
  </r>
  <r>
    <n v="6127"/>
    <s v="CA-2017-145772"/>
    <x v="95"/>
    <d v="2017-06-07T00:00:00"/>
    <s v="Standard Class"/>
    <x v="164"/>
    <x v="164"/>
    <s v="Corporate"/>
    <s v="United States"/>
    <s v="Los Angeles"/>
    <s v="California"/>
    <n v="90036"/>
    <s v="West"/>
    <x v="766"/>
    <s v="Office Supplies"/>
    <s v="Binders"/>
    <x v="765"/>
    <x v="2893"/>
    <n v="1"/>
    <n v="0.2"/>
    <n v="1.2714000000000001"/>
  </r>
  <r>
    <n v="6128"/>
    <s v="CA-2016-124100"/>
    <x v="1044"/>
    <d v="2016-04-06T00:00:00"/>
    <s v="Standard Class"/>
    <x v="552"/>
    <x v="552"/>
    <s v="Consumer"/>
    <s v="United States"/>
    <s v="New York City"/>
    <s v="New York"/>
    <n v="10009"/>
    <s v="East"/>
    <x v="163"/>
    <s v="Furniture"/>
    <s v="Chairs"/>
    <x v="164"/>
    <x v="4147"/>
    <n v="6"/>
    <n v="0.1"/>
    <n v="54.665999999999997"/>
  </r>
  <r>
    <n v="6129"/>
    <s v="US-2014-158400"/>
    <x v="1089"/>
    <d v="2014-10-28T00:00:00"/>
    <s v="First Class"/>
    <x v="692"/>
    <x v="692"/>
    <s v="Corporate"/>
    <s v="United States"/>
    <s v="San Francisco"/>
    <s v="California"/>
    <n v="94109"/>
    <s v="West"/>
    <x v="1087"/>
    <s v="Office Supplies"/>
    <s v="Binders"/>
    <x v="1077"/>
    <x v="4148"/>
    <n v="4"/>
    <n v="0.2"/>
    <n v="18.527999999999999"/>
  </r>
  <r>
    <n v="6130"/>
    <s v="CA-2017-162033"/>
    <x v="606"/>
    <d v="2017-04-02T00:00:00"/>
    <s v="Standard Class"/>
    <x v="773"/>
    <x v="773"/>
    <s v="Home Office"/>
    <s v="United States"/>
    <s v="Virginia Beach"/>
    <s v="Virginia"/>
    <n v="23464"/>
    <s v="South"/>
    <x v="936"/>
    <s v="Technology"/>
    <s v="Accessories"/>
    <x v="929"/>
    <x v="3443"/>
    <n v="3"/>
    <n v="0"/>
    <n v="20.767499999999998"/>
  </r>
  <r>
    <n v="6131"/>
    <s v="CA-2017-162033"/>
    <x v="606"/>
    <d v="2017-04-02T00:00:00"/>
    <s v="Standard Class"/>
    <x v="773"/>
    <x v="773"/>
    <s v="Home Office"/>
    <s v="United States"/>
    <s v="Virginia Beach"/>
    <s v="Virginia"/>
    <n v="23464"/>
    <s v="South"/>
    <x v="1014"/>
    <s v="Office Supplies"/>
    <s v="Fasteners"/>
    <x v="128"/>
    <x v="1053"/>
    <n v="2"/>
    <n v="0"/>
    <n v="1.3160000000000001"/>
  </r>
  <r>
    <n v="6132"/>
    <s v="CA-2014-163447"/>
    <x v="422"/>
    <d v="2014-12-31T00:00:00"/>
    <s v="Standard Class"/>
    <x v="353"/>
    <x v="353"/>
    <s v="Home Office"/>
    <s v="United States"/>
    <s v="New York City"/>
    <s v="New York"/>
    <n v="10011"/>
    <s v="East"/>
    <x v="212"/>
    <s v="Furniture"/>
    <s v="Chairs"/>
    <x v="213"/>
    <x v="4149"/>
    <n v="14"/>
    <n v="0.1"/>
    <n v="161.9674"/>
  </r>
  <r>
    <n v="6133"/>
    <s v="CA-2017-145737"/>
    <x v="175"/>
    <d v="2017-09-20T00:00:00"/>
    <s v="Standard Class"/>
    <x v="269"/>
    <x v="269"/>
    <s v="Consumer"/>
    <s v="United States"/>
    <s v="Lebanon"/>
    <s v="Tennessee"/>
    <n v="37087"/>
    <s v="South"/>
    <x v="1522"/>
    <s v="Office Supplies"/>
    <s v="Paper"/>
    <x v="1509"/>
    <x v="2844"/>
    <n v="5"/>
    <n v="0.2"/>
    <n v="59.435499999999998"/>
  </r>
  <r>
    <n v="6134"/>
    <s v="CA-2016-148096"/>
    <x v="765"/>
    <d v="2016-08-19T00:00:00"/>
    <s v="First Class"/>
    <x v="774"/>
    <x v="774"/>
    <s v="Corporate"/>
    <s v="United States"/>
    <s v="Los Angeles"/>
    <s v="California"/>
    <n v="90045"/>
    <s v="West"/>
    <x v="1529"/>
    <s v="Furniture"/>
    <s v="Tables"/>
    <x v="1516"/>
    <x v="4150"/>
    <n v="2"/>
    <n v="0.2"/>
    <n v="12.096"/>
  </r>
  <r>
    <n v="6135"/>
    <s v="CA-2016-146766"/>
    <x v="254"/>
    <d v="2016-11-04T00:00:00"/>
    <s v="Same Day"/>
    <x v="627"/>
    <x v="627"/>
    <s v="Consumer"/>
    <s v="United States"/>
    <s v="Chula Vista"/>
    <s v="California"/>
    <n v="91911"/>
    <s v="West"/>
    <x v="281"/>
    <s v="Office Supplies"/>
    <s v="Art"/>
    <x v="281"/>
    <x v="4151"/>
    <n v="4"/>
    <n v="0"/>
    <n v="55.911999999999999"/>
  </r>
  <r>
    <n v="6136"/>
    <s v="CA-2015-105613"/>
    <x v="1090"/>
    <d v="2015-10-22T00:00:00"/>
    <s v="Standard Class"/>
    <x v="607"/>
    <x v="607"/>
    <s v="Home Office"/>
    <s v="United States"/>
    <s v="Mcallen"/>
    <s v="Texas"/>
    <n v="78501"/>
    <s v="Central"/>
    <x v="1575"/>
    <s v="Technology"/>
    <s v="Accessories"/>
    <x v="1566"/>
    <x v="3473"/>
    <n v="3"/>
    <n v="0.2"/>
    <n v="3.4620000000000002"/>
  </r>
  <r>
    <n v="6137"/>
    <s v="CA-2015-105613"/>
    <x v="1090"/>
    <d v="2015-10-22T00:00:00"/>
    <s v="Standard Class"/>
    <x v="607"/>
    <x v="607"/>
    <s v="Home Office"/>
    <s v="United States"/>
    <s v="Mcallen"/>
    <s v="Texas"/>
    <n v="78501"/>
    <s v="Central"/>
    <x v="1306"/>
    <s v="Office Supplies"/>
    <s v="Appliances"/>
    <x v="1291"/>
    <x v="4152"/>
    <n v="6"/>
    <n v="0.8"/>
    <n v="-186.56819999999999"/>
  </r>
  <r>
    <n v="6138"/>
    <s v="US-2016-142251"/>
    <x v="731"/>
    <d v="2016-11-04T00:00:00"/>
    <s v="Second Class"/>
    <x v="383"/>
    <x v="383"/>
    <s v="Consumer"/>
    <s v="United States"/>
    <s v="Hollywood"/>
    <s v="Florida"/>
    <n v="33021"/>
    <s v="South"/>
    <x v="481"/>
    <s v="Office Supplies"/>
    <s v="Paper"/>
    <x v="482"/>
    <x v="164"/>
    <n v="6"/>
    <n v="0.2"/>
    <n v="11.2224"/>
  </r>
  <r>
    <n v="6139"/>
    <s v="CA-2014-131247"/>
    <x v="809"/>
    <d v="2014-04-04T00:00:00"/>
    <s v="Standard Class"/>
    <x v="315"/>
    <x v="315"/>
    <s v="Consumer"/>
    <s v="United States"/>
    <s v="San Francisco"/>
    <s v="California"/>
    <n v="94110"/>
    <s v="West"/>
    <x v="430"/>
    <s v="Furniture"/>
    <s v="Bookcases"/>
    <x v="430"/>
    <x v="4153"/>
    <n v="2"/>
    <n v="0.15"/>
    <n v="-12.098000000000001"/>
  </r>
  <r>
    <n v="6140"/>
    <s v="US-2015-113593"/>
    <x v="24"/>
    <d v="2015-04-20T00:00:00"/>
    <s v="First Class"/>
    <x v="720"/>
    <x v="720"/>
    <s v="Consumer"/>
    <s v="United States"/>
    <s v="Santa Maria"/>
    <s v="California"/>
    <n v="93454"/>
    <s v="West"/>
    <x v="1424"/>
    <s v="Office Supplies"/>
    <s v="Storage"/>
    <x v="1412"/>
    <x v="4154"/>
    <n v="3"/>
    <n v="0"/>
    <n v="30.014399999999998"/>
  </r>
  <r>
    <n v="6141"/>
    <s v="CA-2017-121083"/>
    <x v="362"/>
    <d v="2017-07-15T00:00:00"/>
    <s v="Standard Class"/>
    <x v="440"/>
    <x v="440"/>
    <s v="Consumer"/>
    <s v="United States"/>
    <s v="Manchester"/>
    <s v="Connecticut"/>
    <n v="6040"/>
    <s v="East"/>
    <x v="1766"/>
    <s v="Office Supplies"/>
    <s v="Paper"/>
    <x v="1755"/>
    <x v="4155"/>
    <n v="5"/>
    <n v="0"/>
    <n v="134.65199999999999"/>
  </r>
  <r>
    <n v="6142"/>
    <s v="CA-2017-121083"/>
    <x v="362"/>
    <d v="2017-07-15T00:00:00"/>
    <s v="Standard Class"/>
    <x v="440"/>
    <x v="440"/>
    <s v="Consumer"/>
    <s v="United States"/>
    <s v="Manchester"/>
    <s v="Connecticut"/>
    <n v="6040"/>
    <s v="East"/>
    <x v="1166"/>
    <s v="Office Supplies"/>
    <s v="Storage"/>
    <x v="1153"/>
    <x v="3483"/>
    <n v="4"/>
    <n v="0"/>
    <n v="3.9127999999999998"/>
  </r>
  <r>
    <n v="6143"/>
    <s v="CA-2017-121083"/>
    <x v="362"/>
    <d v="2017-07-15T00:00:00"/>
    <s v="Standard Class"/>
    <x v="440"/>
    <x v="440"/>
    <s v="Consumer"/>
    <s v="United States"/>
    <s v="Manchester"/>
    <s v="Connecticut"/>
    <n v="6040"/>
    <s v="East"/>
    <x v="957"/>
    <s v="Technology"/>
    <s v="Phones"/>
    <x v="950"/>
    <x v="2018"/>
    <n v="2"/>
    <n v="0"/>
    <n v="74.8142"/>
  </r>
  <r>
    <n v="6144"/>
    <s v="CA-2017-121083"/>
    <x v="362"/>
    <d v="2017-07-15T00:00:00"/>
    <s v="Standard Class"/>
    <x v="440"/>
    <x v="440"/>
    <s v="Consumer"/>
    <s v="United States"/>
    <s v="Manchester"/>
    <s v="Connecticut"/>
    <n v="6040"/>
    <s v="East"/>
    <x v="1571"/>
    <s v="Office Supplies"/>
    <s v="Art"/>
    <x v="1562"/>
    <x v="4156"/>
    <n v="6"/>
    <n v="0"/>
    <n v="48.806399999999996"/>
  </r>
  <r>
    <n v="6145"/>
    <s v="CA-2017-151190"/>
    <x v="818"/>
    <d v="2017-07-01T00:00:00"/>
    <s v="Standard Class"/>
    <x v="218"/>
    <x v="218"/>
    <s v="Consumer"/>
    <s v="United States"/>
    <s v="Omaha"/>
    <s v="Nebraska"/>
    <n v="68104"/>
    <s v="Central"/>
    <x v="1070"/>
    <s v="Office Supplies"/>
    <s v="Paper"/>
    <x v="1059"/>
    <x v="4157"/>
    <n v="3"/>
    <n v="0"/>
    <n v="9.2322000000000006"/>
  </r>
  <r>
    <n v="6146"/>
    <s v="CA-2014-133543"/>
    <x v="1091"/>
    <d v="2014-12-26T00:00:00"/>
    <s v="Standard Class"/>
    <x v="730"/>
    <x v="730"/>
    <s v="Consumer"/>
    <s v="United States"/>
    <s v="San Jose"/>
    <s v="California"/>
    <n v="95123"/>
    <s v="West"/>
    <x v="501"/>
    <s v="Office Supplies"/>
    <s v="Art"/>
    <x v="501"/>
    <x v="2660"/>
    <n v="4"/>
    <n v="0"/>
    <n v="3.1751999999999998"/>
  </r>
  <r>
    <n v="6147"/>
    <s v="CA-2017-105130"/>
    <x v="610"/>
    <d v="2017-11-25T00:00:00"/>
    <s v="Standard Class"/>
    <x v="601"/>
    <x v="601"/>
    <s v="Corporate"/>
    <s v="United States"/>
    <s v="San Francisco"/>
    <s v="California"/>
    <n v="94122"/>
    <s v="West"/>
    <x v="501"/>
    <s v="Office Supplies"/>
    <s v="Art"/>
    <x v="501"/>
    <x v="2660"/>
    <n v="4"/>
    <n v="0"/>
    <n v="3.1751999999999998"/>
  </r>
  <r>
    <n v="6148"/>
    <s v="CA-2017-105130"/>
    <x v="610"/>
    <d v="2017-11-25T00:00:00"/>
    <s v="Standard Class"/>
    <x v="601"/>
    <x v="601"/>
    <s v="Corporate"/>
    <s v="United States"/>
    <s v="San Francisco"/>
    <s v="California"/>
    <n v="94122"/>
    <s v="West"/>
    <x v="986"/>
    <s v="Office Supplies"/>
    <s v="Binders"/>
    <x v="979"/>
    <x v="4158"/>
    <n v="2"/>
    <n v="0.2"/>
    <n v="14.7668"/>
  </r>
  <r>
    <n v="6149"/>
    <s v="CA-2016-161928"/>
    <x v="812"/>
    <d v="2016-06-29T00:00:00"/>
    <s v="Second Class"/>
    <x v="663"/>
    <x v="663"/>
    <s v="Consumer"/>
    <s v="United States"/>
    <s v="San Francisco"/>
    <s v="California"/>
    <n v="94109"/>
    <s v="West"/>
    <x v="1551"/>
    <s v="Technology"/>
    <s v="Phones"/>
    <x v="1539"/>
    <x v="1212"/>
    <n v="2"/>
    <n v="0.2"/>
    <n v="12.599"/>
  </r>
  <r>
    <n v="6150"/>
    <s v="CA-2017-101322"/>
    <x v="116"/>
    <d v="2017-12-31T00:00:00"/>
    <s v="First Class"/>
    <x v="684"/>
    <x v="684"/>
    <s v="Corporate"/>
    <s v="United States"/>
    <s v="Long Beach"/>
    <s v="California"/>
    <n v="90805"/>
    <s v="West"/>
    <x v="56"/>
    <s v="Furniture"/>
    <s v="Chairs"/>
    <x v="56"/>
    <x v="4159"/>
    <n v="6"/>
    <n v="0.2"/>
    <n v="-34.070399999999999"/>
  </r>
  <r>
    <n v="6151"/>
    <s v="US-2016-106600"/>
    <x v="143"/>
    <d v="2016-04-11T00:00:00"/>
    <s v="First Class"/>
    <x v="528"/>
    <x v="528"/>
    <s v="Consumer"/>
    <s v="United States"/>
    <s v="Columbus"/>
    <s v="Georgia"/>
    <n v="31907"/>
    <s v="South"/>
    <x v="1544"/>
    <s v="Furniture"/>
    <s v="Bookcases"/>
    <x v="1532"/>
    <x v="1367"/>
    <n v="5"/>
    <n v="0"/>
    <n v="88.724999999999994"/>
  </r>
  <r>
    <n v="6152"/>
    <s v="CA-2014-111871"/>
    <x v="772"/>
    <d v="2014-03-21T00:00:00"/>
    <s v="Second Class"/>
    <x v="735"/>
    <x v="735"/>
    <s v="Home Office"/>
    <s v="United States"/>
    <s v="San Francisco"/>
    <s v="California"/>
    <n v="94110"/>
    <s v="West"/>
    <x v="1601"/>
    <s v="Furniture"/>
    <s v="Bookcases"/>
    <x v="1593"/>
    <x v="4160"/>
    <n v="10"/>
    <n v="0.15"/>
    <n v="70.489999999999995"/>
  </r>
  <r>
    <n v="6153"/>
    <s v="CA-2017-139437"/>
    <x v="445"/>
    <d v="2017-07-08T00:00:00"/>
    <s v="Standard Class"/>
    <x v="361"/>
    <x v="361"/>
    <s v="Consumer"/>
    <s v="United States"/>
    <s v="Los Angeles"/>
    <s v="California"/>
    <n v="90004"/>
    <s v="West"/>
    <x v="210"/>
    <s v="Office Supplies"/>
    <s v="Storage"/>
    <x v="211"/>
    <x v="1177"/>
    <n v="4"/>
    <n v="0"/>
    <n v="0.87919999999999998"/>
  </r>
  <r>
    <n v="6154"/>
    <s v="CA-2017-151484"/>
    <x v="693"/>
    <d v="2017-04-23T00:00:00"/>
    <s v="First Class"/>
    <x v="51"/>
    <x v="51"/>
    <s v="Corporate"/>
    <s v="United States"/>
    <s v="Philadelphia"/>
    <s v="Pennsylvania"/>
    <n v="19120"/>
    <s v="East"/>
    <x v="1416"/>
    <s v="Furniture"/>
    <s v="Furnishings"/>
    <x v="1403"/>
    <x v="3417"/>
    <n v="2"/>
    <n v="0.2"/>
    <n v="10.393599999999999"/>
  </r>
  <r>
    <n v="6155"/>
    <s v="CA-2017-151484"/>
    <x v="693"/>
    <d v="2017-04-23T00:00:00"/>
    <s v="First Class"/>
    <x v="51"/>
    <x v="51"/>
    <s v="Corporate"/>
    <s v="United States"/>
    <s v="Philadelphia"/>
    <s v="Pennsylvania"/>
    <n v="19120"/>
    <s v="East"/>
    <x v="80"/>
    <s v="Office Supplies"/>
    <s v="Storage"/>
    <x v="80"/>
    <x v="4161"/>
    <n v="3"/>
    <n v="0.2"/>
    <n v="5.7752999999999997"/>
  </r>
  <r>
    <n v="6156"/>
    <s v="CA-2017-151484"/>
    <x v="693"/>
    <d v="2017-04-23T00:00:00"/>
    <s v="First Class"/>
    <x v="51"/>
    <x v="51"/>
    <s v="Corporate"/>
    <s v="United States"/>
    <s v="Philadelphia"/>
    <s v="Pennsylvania"/>
    <n v="19120"/>
    <s v="East"/>
    <x v="403"/>
    <s v="Office Supplies"/>
    <s v="Storage"/>
    <x v="404"/>
    <x v="4162"/>
    <n v="1"/>
    <n v="0.2"/>
    <n v="33.270400000000002"/>
  </r>
  <r>
    <n v="6157"/>
    <s v="CA-2017-151484"/>
    <x v="693"/>
    <d v="2017-04-23T00:00:00"/>
    <s v="First Class"/>
    <x v="51"/>
    <x v="51"/>
    <s v="Corporate"/>
    <s v="United States"/>
    <s v="Philadelphia"/>
    <s v="Pennsylvania"/>
    <n v="19120"/>
    <s v="East"/>
    <x v="1381"/>
    <s v="Furniture"/>
    <s v="Furnishings"/>
    <x v="1366"/>
    <x v="4163"/>
    <n v="3"/>
    <n v="0.2"/>
    <n v="9.5418000000000003"/>
  </r>
  <r>
    <n v="6158"/>
    <s v="CA-2016-104150"/>
    <x v="1092"/>
    <d v="2016-08-05T00:00:00"/>
    <s v="Second Class"/>
    <x v="743"/>
    <x v="743"/>
    <s v="Consumer"/>
    <s v="United States"/>
    <s v="Tulsa"/>
    <s v="Oklahoma"/>
    <n v="74133"/>
    <s v="Central"/>
    <x v="113"/>
    <s v="Office Supplies"/>
    <s v="Envelopes"/>
    <x v="113"/>
    <x v="2618"/>
    <n v="3"/>
    <n v="0"/>
    <n v="38.323799999999999"/>
  </r>
  <r>
    <n v="6159"/>
    <s v="CA-2016-104150"/>
    <x v="1092"/>
    <d v="2016-08-05T00:00:00"/>
    <s v="Second Class"/>
    <x v="743"/>
    <x v="743"/>
    <s v="Consumer"/>
    <s v="United States"/>
    <s v="Tulsa"/>
    <s v="Oklahoma"/>
    <n v="74133"/>
    <s v="Central"/>
    <x v="1775"/>
    <s v="Technology"/>
    <s v="Accessories"/>
    <x v="1765"/>
    <x v="4164"/>
    <n v="12"/>
    <n v="0"/>
    <n v="23.4192"/>
  </r>
  <r>
    <n v="6160"/>
    <s v="CA-2016-161025"/>
    <x v="275"/>
    <d v="2016-12-09T00:00:00"/>
    <s v="Standard Class"/>
    <x v="306"/>
    <x v="306"/>
    <s v="Consumer"/>
    <s v="United States"/>
    <s v="Los Angeles"/>
    <s v="California"/>
    <n v="90049"/>
    <s v="West"/>
    <x v="1662"/>
    <s v="Office Supplies"/>
    <s v="Storage"/>
    <x v="1650"/>
    <x v="3404"/>
    <n v="4"/>
    <n v="0"/>
    <n v="108.1752"/>
  </r>
  <r>
    <n v="6161"/>
    <s v="CA-2014-103989"/>
    <x v="1093"/>
    <d v="2014-03-21T00:00:00"/>
    <s v="First Class"/>
    <x v="204"/>
    <x v="204"/>
    <s v="Corporate"/>
    <s v="United States"/>
    <s v="Lakeland"/>
    <s v="Florida"/>
    <n v="33801"/>
    <s v="South"/>
    <x v="524"/>
    <s v="Technology"/>
    <s v="Phones"/>
    <x v="524"/>
    <x v="824"/>
    <n v="3"/>
    <n v="0.2"/>
    <n v="28.347899999999999"/>
  </r>
  <r>
    <n v="6162"/>
    <s v="CA-2014-103989"/>
    <x v="1093"/>
    <d v="2014-03-21T00:00:00"/>
    <s v="First Class"/>
    <x v="204"/>
    <x v="204"/>
    <s v="Corporate"/>
    <s v="United States"/>
    <s v="Lakeland"/>
    <s v="Florida"/>
    <n v="33801"/>
    <s v="South"/>
    <x v="1139"/>
    <s v="Office Supplies"/>
    <s v="Labels"/>
    <x v="1127"/>
    <x v="921"/>
    <n v="4"/>
    <n v="0.2"/>
    <n v="3.9851999999999999"/>
  </r>
  <r>
    <n v="6163"/>
    <s v="CA-2014-103989"/>
    <x v="1093"/>
    <d v="2014-03-21T00:00:00"/>
    <s v="First Class"/>
    <x v="204"/>
    <x v="204"/>
    <s v="Corporate"/>
    <s v="United States"/>
    <s v="Lakeland"/>
    <s v="Florida"/>
    <n v="33801"/>
    <s v="South"/>
    <x v="376"/>
    <s v="Office Supplies"/>
    <s v="Storage"/>
    <x v="377"/>
    <x v="4165"/>
    <n v="3"/>
    <n v="0.2"/>
    <n v="1.962"/>
  </r>
  <r>
    <n v="6164"/>
    <s v="CA-2014-103989"/>
    <x v="1093"/>
    <d v="2014-03-21T00:00:00"/>
    <s v="First Class"/>
    <x v="204"/>
    <x v="204"/>
    <s v="Corporate"/>
    <s v="United States"/>
    <s v="Lakeland"/>
    <s v="Florida"/>
    <n v="33801"/>
    <s v="South"/>
    <x v="1403"/>
    <s v="Office Supplies"/>
    <s v="Binders"/>
    <x v="1390"/>
    <x v="4166"/>
    <n v="5"/>
    <n v="0.7"/>
    <n v="-25.736999999999998"/>
  </r>
  <r>
    <n v="6165"/>
    <s v="CA-2014-103989"/>
    <x v="1093"/>
    <d v="2014-03-21T00:00:00"/>
    <s v="First Class"/>
    <x v="204"/>
    <x v="204"/>
    <s v="Corporate"/>
    <s v="United States"/>
    <s v="Lakeland"/>
    <s v="Florida"/>
    <n v="33801"/>
    <s v="South"/>
    <x v="1035"/>
    <s v="Furniture"/>
    <s v="Furnishings"/>
    <x v="325"/>
    <x v="3688"/>
    <n v="3"/>
    <n v="0.2"/>
    <n v="1.3728"/>
  </r>
  <r>
    <n v="6166"/>
    <s v="CA-2014-103989"/>
    <x v="1093"/>
    <d v="2014-03-21T00:00:00"/>
    <s v="First Class"/>
    <x v="204"/>
    <x v="204"/>
    <s v="Corporate"/>
    <s v="United States"/>
    <s v="Lakeland"/>
    <s v="Florida"/>
    <n v="33801"/>
    <s v="South"/>
    <x v="1682"/>
    <s v="Furniture"/>
    <s v="Furnishings"/>
    <x v="1670"/>
    <x v="184"/>
    <n v="3"/>
    <n v="0.2"/>
    <n v="5.5044000000000004"/>
  </r>
  <r>
    <n v="6167"/>
    <s v="CA-2014-103989"/>
    <x v="1093"/>
    <d v="2014-03-21T00:00:00"/>
    <s v="First Class"/>
    <x v="204"/>
    <x v="204"/>
    <s v="Corporate"/>
    <s v="United States"/>
    <s v="Lakeland"/>
    <s v="Florida"/>
    <n v="33801"/>
    <s v="South"/>
    <x v="1772"/>
    <s v="Technology"/>
    <s v="Accessories"/>
    <x v="1762"/>
    <x v="4167"/>
    <n v="2"/>
    <n v="0.2"/>
    <n v="53.2"/>
  </r>
  <r>
    <n v="6168"/>
    <s v="CA-2015-142433"/>
    <x v="704"/>
    <d v="2015-04-25T00:00:00"/>
    <s v="Standard Class"/>
    <x v="301"/>
    <x v="301"/>
    <s v="Consumer"/>
    <s v="United States"/>
    <s v="Houston"/>
    <s v="Texas"/>
    <n v="77036"/>
    <s v="Central"/>
    <x v="126"/>
    <s v="Office Supplies"/>
    <s v="Paper"/>
    <x v="127"/>
    <x v="4168"/>
    <n v="3"/>
    <n v="0.2"/>
    <n v="44.045999999999999"/>
  </r>
  <r>
    <n v="6169"/>
    <s v="CA-2015-132815"/>
    <x v="444"/>
    <d v="2015-09-22T00:00:00"/>
    <s v="Second Class"/>
    <x v="459"/>
    <x v="459"/>
    <s v="Corporate"/>
    <s v="United States"/>
    <s v="Los Angeles"/>
    <s v="California"/>
    <n v="90008"/>
    <s v="West"/>
    <x v="496"/>
    <s v="Office Supplies"/>
    <s v="Paper"/>
    <x v="496"/>
    <x v="1003"/>
    <n v="2"/>
    <n v="0"/>
    <n v="11.250400000000001"/>
  </r>
  <r>
    <n v="6170"/>
    <s v="CA-2014-101266"/>
    <x v="9"/>
    <d v="2014-08-30T00:00:00"/>
    <s v="Second Class"/>
    <x v="462"/>
    <x v="462"/>
    <s v="Consumer"/>
    <s v="United States"/>
    <s v="Springfield"/>
    <s v="Virginia"/>
    <n v="22153"/>
    <s v="South"/>
    <x v="481"/>
    <s v="Office Supplies"/>
    <s v="Paper"/>
    <x v="482"/>
    <x v="518"/>
    <n v="2"/>
    <n v="0"/>
    <n v="6.4127999999999998"/>
  </r>
  <r>
    <n v="6171"/>
    <s v="CA-2016-141523"/>
    <x v="1054"/>
    <d v="2016-12-24T00:00:00"/>
    <s v="Second Class"/>
    <x v="775"/>
    <x v="775"/>
    <s v="Corporate"/>
    <s v="United States"/>
    <s v="New York City"/>
    <s v="New York"/>
    <n v="10035"/>
    <s v="East"/>
    <x v="1395"/>
    <s v="Office Supplies"/>
    <s v="Binders"/>
    <x v="1382"/>
    <x v="4169"/>
    <n v="3"/>
    <n v="0.2"/>
    <n v="11.5587"/>
  </r>
  <r>
    <n v="6172"/>
    <s v="CA-2016-141523"/>
    <x v="1054"/>
    <d v="2016-12-24T00:00:00"/>
    <s v="Second Class"/>
    <x v="775"/>
    <x v="775"/>
    <s v="Corporate"/>
    <s v="United States"/>
    <s v="New York City"/>
    <s v="New York"/>
    <n v="10035"/>
    <s v="East"/>
    <x v="824"/>
    <s v="Office Supplies"/>
    <s v="Art"/>
    <x v="820"/>
    <x v="2799"/>
    <n v="2"/>
    <n v="0"/>
    <n v="1.0207999999999999"/>
  </r>
  <r>
    <n v="6173"/>
    <s v="US-2014-106299"/>
    <x v="1094"/>
    <d v="2014-08-08T00:00:00"/>
    <s v="Standard Class"/>
    <x v="125"/>
    <x v="125"/>
    <s v="Home Office"/>
    <s v="United States"/>
    <s v="Springfield"/>
    <s v="Missouri"/>
    <n v="65807"/>
    <s v="Central"/>
    <x v="951"/>
    <s v="Office Supplies"/>
    <s v="Binders"/>
    <x v="944"/>
    <x v="4170"/>
    <n v="5"/>
    <n v="0"/>
    <n v="12.548999999999999"/>
  </r>
  <r>
    <n v="6174"/>
    <s v="US-2014-106299"/>
    <x v="1094"/>
    <d v="2014-08-08T00:00:00"/>
    <s v="Standard Class"/>
    <x v="125"/>
    <x v="125"/>
    <s v="Home Office"/>
    <s v="United States"/>
    <s v="Springfield"/>
    <s v="Missouri"/>
    <n v="65807"/>
    <s v="Central"/>
    <x v="1651"/>
    <s v="Technology"/>
    <s v="Accessories"/>
    <x v="1640"/>
    <x v="4171"/>
    <n v="2"/>
    <n v="0"/>
    <n v="9.1159999999999997"/>
  </r>
  <r>
    <n v="6175"/>
    <s v="US-2014-106299"/>
    <x v="1094"/>
    <d v="2014-08-08T00:00:00"/>
    <s v="Standard Class"/>
    <x v="125"/>
    <x v="125"/>
    <s v="Home Office"/>
    <s v="United States"/>
    <s v="Springfield"/>
    <s v="Missouri"/>
    <n v="65807"/>
    <s v="Central"/>
    <x v="1074"/>
    <s v="Office Supplies"/>
    <s v="Storage"/>
    <x v="1064"/>
    <x v="4172"/>
    <n v="2"/>
    <n v="0"/>
    <n v="226.36259999999999"/>
  </r>
  <r>
    <n v="6176"/>
    <s v="CA-2015-158421"/>
    <x v="481"/>
    <d v="2015-09-26T00:00:00"/>
    <s v="Standard Class"/>
    <x v="673"/>
    <x v="673"/>
    <s v="Consumer"/>
    <s v="United States"/>
    <s v="Columbia"/>
    <s v="South Carolina"/>
    <n v="29203"/>
    <s v="South"/>
    <x v="774"/>
    <s v="Furniture"/>
    <s v="Chairs"/>
    <x v="773"/>
    <x v="4173"/>
    <n v="4"/>
    <n v="0"/>
    <n v="422.51"/>
  </r>
  <r>
    <n v="6177"/>
    <s v="CA-2015-158421"/>
    <x v="481"/>
    <d v="2015-09-26T00:00:00"/>
    <s v="Standard Class"/>
    <x v="673"/>
    <x v="673"/>
    <s v="Consumer"/>
    <s v="United States"/>
    <s v="Columbia"/>
    <s v="South Carolina"/>
    <n v="29203"/>
    <s v="South"/>
    <x v="576"/>
    <s v="Office Supplies"/>
    <s v="Storage"/>
    <x v="576"/>
    <x v="2937"/>
    <n v="7"/>
    <n v="0"/>
    <n v="24.0688"/>
  </r>
  <r>
    <n v="6178"/>
    <s v="CA-2015-158421"/>
    <x v="481"/>
    <d v="2015-09-26T00:00:00"/>
    <s v="Standard Class"/>
    <x v="673"/>
    <x v="673"/>
    <s v="Consumer"/>
    <s v="United States"/>
    <s v="Columbia"/>
    <s v="South Carolina"/>
    <n v="29203"/>
    <s v="South"/>
    <x v="1697"/>
    <s v="Office Supplies"/>
    <s v="Envelopes"/>
    <x v="1685"/>
    <x v="4174"/>
    <n v="2"/>
    <n v="0"/>
    <n v="57.321199999999997"/>
  </r>
  <r>
    <n v="6179"/>
    <s v="CA-2015-158421"/>
    <x v="481"/>
    <d v="2015-09-26T00:00:00"/>
    <s v="Standard Class"/>
    <x v="673"/>
    <x v="673"/>
    <s v="Consumer"/>
    <s v="United States"/>
    <s v="Columbia"/>
    <s v="South Carolina"/>
    <n v="29203"/>
    <s v="South"/>
    <x v="1776"/>
    <s v="Office Supplies"/>
    <s v="Paper"/>
    <x v="1766"/>
    <x v="100"/>
    <n v="4"/>
    <n v="0"/>
    <n v="11.720800000000001"/>
  </r>
  <r>
    <n v="6180"/>
    <s v="CA-2015-158421"/>
    <x v="481"/>
    <d v="2015-09-26T00:00:00"/>
    <s v="Standard Class"/>
    <x v="673"/>
    <x v="673"/>
    <s v="Consumer"/>
    <s v="United States"/>
    <s v="Columbia"/>
    <s v="South Carolina"/>
    <n v="29203"/>
    <s v="South"/>
    <x v="911"/>
    <s v="Office Supplies"/>
    <s v="Storage"/>
    <x v="903"/>
    <x v="1458"/>
    <n v="2"/>
    <n v="0"/>
    <n v="6.3959999999999999"/>
  </r>
  <r>
    <n v="6181"/>
    <s v="CA-2015-158421"/>
    <x v="481"/>
    <d v="2015-09-26T00:00:00"/>
    <s v="Standard Class"/>
    <x v="673"/>
    <x v="673"/>
    <s v="Consumer"/>
    <s v="United States"/>
    <s v="Columbia"/>
    <s v="South Carolina"/>
    <n v="29203"/>
    <s v="South"/>
    <x v="1370"/>
    <s v="Technology"/>
    <s v="Phones"/>
    <x v="1355"/>
    <x v="3125"/>
    <n v="5"/>
    <n v="0"/>
    <n v="176.386"/>
  </r>
  <r>
    <n v="6182"/>
    <s v="CA-2015-158421"/>
    <x v="481"/>
    <d v="2015-09-26T00:00:00"/>
    <s v="Standard Class"/>
    <x v="673"/>
    <x v="673"/>
    <s v="Consumer"/>
    <s v="United States"/>
    <s v="Columbia"/>
    <s v="South Carolina"/>
    <n v="29203"/>
    <s v="South"/>
    <x v="529"/>
    <s v="Technology"/>
    <s v="Phones"/>
    <x v="529"/>
    <x v="4175"/>
    <n v="3"/>
    <n v="0"/>
    <n v="32.981699999999996"/>
  </r>
  <r>
    <n v="6183"/>
    <s v="CA-2015-158421"/>
    <x v="481"/>
    <d v="2015-09-26T00:00:00"/>
    <s v="Standard Class"/>
    <x v="673"/>
    <x v="673"/>
    <s v="Consumer"/>
    <s v="United States"/>
    <s v="Columbia"/>
    <s v="South Carolina"/>
    <n v="29203"/>
    <s v="South"/>
    <x v="347"/>
    <s v="Office Supplies"/>
    <s v="Binders"/>
    <x v="347"/>
    <x v="4176"/>
    <n v="2"/>
    <n v="0"/>
    <n v="6.8620000000000001"/>
  </r>
  <r>
    <n v="6184"/>
    <s v="CA-2015-158421"/>
    <x v="481"/>
    <d v="2015-09-26T00:00:00"/>
    <s v="Standard Class"/>
    <x v="673"/>
    <x v="673"/>
    <s v="Consumer"/>
    <s v="United States"/>
    <s v="Columbia"/>
    <s v="South Carolina"/>
    <n v="29203"/>
    <s v="South"/>
    <x v="16"/>
    <s v="Office Supplies"/>
    <s v="Storage"/>
    <x v="16"/>
    <x v="4177"/>
    <n v="8"/>
    <n v="0"/>
    <n v="17.756799999999998"/>
  </r>
  <r>
    <n v="6185"/>
    <s v="CA-2016-143609"/>
    <x v="25"/>
    <d v="2016-12-13T00:00:00"/>
    <s v="First Class"/>
    <x v="489"/>
    <x v="489"/>
    <s v="Home Office"/>
    <s v="United States"/>
    <s v="Portland"/>
    <s v="Oregon"/>
    <n v="97206"/>
    <s v="West"/>
    <x v="38"/>
    <s v="Furniture"/>
    <s v="Chairs"/>
    <x v="38"/>
    <x v="4178"/>
    <n v="5"/>
    <n v="0.2"/>
    <n v="25.245000000000001"/>
  </r>
  <r>
    <n v="6186"/>
    <s v="CA-2015-138331"/>
    <x v="976"/>
    <d v="2015-08-12T00:00:00"/>
    <s v="Standard Class"/>
    <x v="600"/>
    <x v="600"/>
    <s v="Consumer"/>
    <s v="United States"/>
    <s v="Philadelphia"/>
    <s v="Pennsylvania"/>
    <n v="19120"/>
    <s v="East"/>
    <x v="818"/>
    <s v="Office Supplies"/>
    <s v="Art"/>
    <x v="814"/>
    <x v="4179"/>
    <n v="10"/>
    <n v="0.2"/>
    <n v="10.68"/>
  </r>
  <r>
    <n v="6187"/>
    <s v="CA-2015-138954"/>
    <x v="219"/>
    <d v="2015-11-17T00:00:00"/>
    <s v="First Class"/>
    <x v="186"/>
    <x v="186"/>
    <s v="Corporate"/>
    <s v="United States"/>
    <s v="New York City"/>
    <s v="New York"/>
    <n v="10035"/>
    <s v="East"/>
    <x v="392"/>
    <s v="Office Supplies"/>
    <s v="Storage"/>
    <x v="393"/>
    <x v="418"/>
    <n v="3"/>
    <n v="0"/>
    <n v="20.575500000000002"/>
  </r>
  <r>
    <n v="6188"/>
    <s v="CA-2015-138954"/>
    <x v="219"/>
    <d v="2015-11-17T00:00:00"/>
    <s v="First Class"/>
    <x v="186"/>
    <x v="186"/>
    <s v="Corporate"/>
    <s v="United States"/>
    <s v="New York City"/>
    <s v="New York"/>
    <n v="10035"/>
    <s v="East"/>
    <x v="1344"/>
    <s v="Office Supplies"/>
    <s v="Binders"/>
    <x v="1329"/>
    <x v="4180"/>
    <n v="6"/>
    <n v="0.2"/>
    <n v="11.7936"/>
  </r>
  <r>
    <n v="6189"/>
    <s v="CA-2015-138954"/>
    <x v="219"/>
    <d v="2015-11-17T00:00:00"/>
    <s v="First Class"/>
    <x v="186"/>
    <x v="186"/>
    <s v="Corporate"/>
    <s v="United States"/>
    <s v="New York City"/>
    <s v="New York"/>
    <n v="10035"/>
    <s v="East"/>
    <x v="1041"/>
    <s v="Office Supplies"/>
    <s v="Art"/>
    <x v="1030"/>
    <x v="4156"/>
    <n v="6"/>
    <n v="0"/>
    <n v="35.712000000000003"/>
  </r>
  <r>
    <n v="6190"/>
    <s v="CA-2017-157903"/>
    <x v="1095"/>
    <d v="2017-04-08T00:00:00"/>
    <s v="Standard Class"/>
    <x v="562"/>
    <x v="562"/>
    <s v="Consumer"/>
    <s v="United States"/>
    <s v="Des Plaines"/>
    <s v="Illinois"/>
    <n v="60016"/>
    <s v="Central"/>
    <x v="1191"/>
    <s v="Technology"/>
    <s v="Phones"/>
    <x v="1176"/>
    <x v="4181"/>
    <n v="4"/>
    <n v="0.2"/>
    <n v="47.98"/>
  </r>
  <r>
    <n v="6191"/>
    <s v="CA-2016-157259"/>
    <x v="435"/>
    <d v="2016-12-28T00:00:00"/>
    <s v="Standard Class"/>
    <x v="341"/>
    <x v="341"/>
    <s v="Consumer"/>
    <s v="United States"/>
    <s v="New York City"/>
    <s v="New York"/>
    <n v="10035"/>
    <s v="East"/>
    <x v="1740"/>
    <s v="Furniture"/>
    <s v="Furnishings"/>
    <x v="1729"/>
    <x v="4182"/>
    <n v="9"/>
    <n v="0"/>
    <n v="207.88560000000001"/>
  </r>
  <r>
    <n v="6192"/>
    <s v="CA-2017-107986"/>
    <x v="1096"/>
    <d v="2017-12-13T00:00:00"/>
    <s v="Same Day"/>
    <x v="596"/>
    <x v="596"/>
    <s v="Consumer"/>
    <s v="United States"/>
    <s v="Seattle"/>
    <s v="Washington"/>
    <n v="98103"/>
    <s v="West"/>
    <x v="470"/>
    <s v="Office Supplies"/>
    <s v="Storage"/>
    <x v="471"/>
    <x v="966"/>
    <n v="3"/>
    <n v="0"/>
    <n v="8.4887999999999995"/>
  </r>
  <r>
    <n v="6193"/>
    <s v="CA-2017-104927"/>
    <x v="66"/>
    <d v="2017-12-26T00:00:00"/>
    <s v="Standard Class"/>
    <x v="743"/>
    <x v="743"/>
    <s v="Consumer"/>
    <s v="United States"/>
    <s v="Houston"/>
    <s v="Texas"/>
    <n v="77095"/>
    <s v="Central"/>
    <x v="712"/>
    <s v="Office Supplies"/>
    <s v="Paper"/>
    <x v="711"/>
    <x v="233"/>
    <n v="5"/>
    <n v="0.2"/>
    <n v="9.0719999999999992"/>
  </r>
  <r>
    <n v="6194"/>
    <s v="CA-2017-104927"/>
    <x v="66"/>
    <d v="2017-12-26T00:00:00"/>
    <s v="Standard Class"/>
    <x v="743"/>
    <x v="743"/>
    <s v="Consumer"/>
    <s v="United States"/>
    <s v="Houston"/>
    <s v="Texas"/>
    <n v="77095"/>
    <s v="Central"/>
    <x v="858"/>
    <s v="Office Supplies"/>
    <s v="Binders"/>
    <x v="852"/>
    <x v="4183"/>
    <n v="5"/>
    <n v="0.8"/>
    <n v="-9.8115000000000006"/>
  </r>
  <r>
    <n v="6195"/>
    <s v="CA-2017-104927"/>
    <x v="66"/>
    <d v="2017-12-26T00:00:00"/>
    <s v="Standard Class"/>
    <x v="743"/>
    <x v="743"/>
    <s v="Consumer"/>
    <s v="United States"/>
    <s v="Houston"/>
    <s v="Texas"/>
    <n v="77095"/>
    <s v="Central"/>
    <x v="640"/>
    <s v="Office Supplies"/>
    <s v="Paper"/>
    <x v="640"/>
    <x v="69"/>
    <n v="5"/>
    <n v="0.2"/>
    <n v="26.558"/>
  </r>
  <r>
    <n v="6196"/>
    <s v="CA-2017-113453"/>
    <x v="208"/>
    <d v="2017-10-28T00:00:00"/>
    <s v="Standard Class"/>
    <x v="380"/>
    <x v="380"/>
    <s v="Consumer"/>
    <s v="United States"/>
    <s v="Philadelphia"/>
    <s v="Pennsylvania"/>
    <n v="19143"/>
    <s v="East"/>
    <x v="903"/>
    <s v="Technology"/>
    <s v="Phones"/>
    <x v="895"/>
    <x v="4184"/>
    <n v="2"/>
    <n v="0.4"/>
    <n v="-76.997200000000007"/>
  </r>
  <r>
    <n v="6197"/>
    <s v="CA-2017-113453"/>
    <x v="208"/>
    <d v="2017-10-28T00:00:00"/>
    <s v="Standard Class"/>
    <x v="380"/>
    <x v="380"/>
    <s v="Consumer"/>
    <s v="United States"/>
    <s v="Philadelphia"/>
    <s v="Pennsylvania"/>
    <n v="19143"/>
    <s v="East"/>
    <x v="1069"/>
    <s v="Office Supplies"/>
    <s v="Storage"/>
    <x v="1058"/>
    <x v="4185"/>
    <n v="3"/>
    <n v="0.2"/>
    <n v="-4.4610000000000003"/>
  </r>
  <r>
    <n v="6198"/>
    <s v="CA-2015-149909"/>
    <x v="50"/>
    <d v="2015-11-17T00:00:00"/>
    <s v="Standard Class"/>
    <x v="154"/>
    <x v="154"/>
    <s v="Consumer"/>
    <s v="United States"/>
    <s v="Columbus"/>
    <s v="Indiana"/>
    <n v="47201"/>
    <s v="Central"/>
    <x v="1346"/>
    <s v="Office Supplies"/>
    <s v="Paper"/>
    <x v="1331"/>
    <x v="4186"/>
    <n v="7"/>
    <n v="0"/>
    <n v="28.6965"/>
  </r>
  <r>
    <n v="6199"/>
    <s v="CA-2015-149909"/>
    <x v="50"/>
    <d v="2015-11-17T00:00:00"/>
    <s v="Standard Class"/>
    <x v="154"/>
    <x v="154"/>
    <s v="Consumer"/>
    <s v="United States"/>
    <s v="Columbus"/>
    <s v="Indiana"/>
    <n v="47201"/>
    <s v="Central"/>
    <x v="1259"/>
    <s v="Technology"/>
    <s v="Phones"/>
    <x v="1243"/>
    <x v="4187"/>
    <n v="3"/>
    <n v="0"/>
    <n v="13.2522"/>
  </r>
  <r>
    <n v="6200"/>
    <s v="CA-2015-149909"/>
    <x v="50"/>
    <d v="2015-11-17T00:00:00"/>
    <s v="Standard Class"/>
    <x v="154"/>
    <x v="154"/>
    <s v="Consumer"/>
    <s v="United States"/>
    <s v="Columbus"/>
    <s v="Indiana"/>
    <n v="47201"/>
    <s v="Central"/>
    <x v="694"/>
    <s v="Office Supplies"/>
    <s v="Paper"/>
    <x v="694"/>
    <x v="3542"/>
    <n v="2"/>
    <n v="0"/>
    <n v="46.118400000000001"/>
  </r>
  <r>
    <n v="6201"/>
    <s v="CA-2015-146675"/>
    <x v="392"/>
    <d v="2015-04-20T00:00:00"/>
    <s v="Standard Class"/>
    <x v="766"/>
    <x v="766"/>
    <s v="Consumer"/>
    <s v="United States"/>
    <s v="Evanston"/>
    <s v="Illinois"/>
    <n v="60201"/>
    <s v="Central"/>
    <x v="1077"/>
    <s v="Technology"/>
    <s v="Copiers"/>
    <x v="1067"/>
    <x v="4188"/>
    <n v="4"/>
    <n v="0.2"/>
    <n v="485.98919999999998"/>
  </r>
  <r>
    <n v="6202"/>
    <s v="CA-2015-146675"/>
    <x v="392"/>
    <d v="2015-04-20T00:00:00"/>
    <s v="Standard Class"/>
    <x v="766"/>
    <x v="766"/>
    <s v="Consumer"/>
    <s v="United States"/>
    <s v="Evanston"/>
    <s v="Illinois"/>
    <n v="60201"/>
    <s v="Central"/>
    <x v="1700"/>
    <s v="Technology"/>
    <s v="Accessories"/>
    <x v="1688"/>
    <x v="1875"/>
    <n v="3"/>
    <n v="0.2"/>
    <n v="-4.9005000000000001"/>
  </r>
  <r>
    <n v="6203"/>
    <s v="CA-2016-118332"/>
    <x v="186"/>
    <d v="2016-12-23T00:00:00"/>
    <s v="Standard Class"/>
    <x v="7"/>
    <x v="7"/>
    <s v="Consumer"/>
    <s v="United States"/>
    <s v="Apple Valley"/>
    <s v="California"/>
    <n v="92307"/>
    <s v="West"/>
    <x v="901"/>
    <s v="Furniture"/>
    <s v="Chairs"/>
    <x v="893"/>
    <x v="4189"/>
    <n v="5"/>
    <n v="0.2"/>
    <n v="7.0490000000000004"/>
  </r>
  <r>
    <n v="6204"/>
    <s v="CA-2016-133669"/>
    <x v="147"/>
    <d v="2016-10-27T00:00:00"/>
    <s v="Standard Class"/>
    <x v="603"/>
    <x v="603"/>
    <s v="Consumer"/>
    <s v="United States"/>
    <s v="Columbus"/>
    <s v="Ohio"/>
    <n v="43229"/>
    <s v="East"/>
    <x v="1692"/>
    <s v="Technology"/>
    <s v="Phones"/>
    <x v="1680"/>
    <x v="4190"/>
    <n v="8"/>
    <n v="0.4"/>
    <n v="-47.0304"/>
  </r>
  <r>
    <n v="6205"/>
    <s v="CA-2017-145660"/>
    <x v="96"/>
    <d v="2017-12-03T00:00:00"/>
    <s v="First Class"/>
    <x v="377"/>
    <x v="377"/>
    <s v="Home Office"/>
    <s v="United States"/>
    <s v="Marion"/>
    <s v="Ohio"/>
    <n v="43302"/>
    <s v="East"/>
    <x v="763"/>
    <s v="Furniture"/>
    <s v="Furnishings"/>
    <x v="762"/>
    <x v="323"/>
    <n v="2"/>
    <n v="0.2"/>
    <n v="1.7352000000000001"/>
  </r>
  <r>
    <n v="6206"/>
    <s v="CA-2016-133697"/>
    <x v="201"/>
    <d v="2016-10-24T00:00:00"/>
    <s v="Second Class"/>
    <x v="320"/>
    <x v="320"/>
    <s v="Consumer"/>
    <s v="United States"/>
    <s v="Houston"/>
    <s v="Texas"/>
    <n v="77095"/>
    <s v="Central"/>
    <x v="1346"/>
    <s v="Office Supplies"/>
    <s v="Paper"/>
    <x v="1331"/>
    <x v="4191"/>
    <n v="7"/>
    <n v="0.2"/>
    <n v="15.942500000000001"/>
  </r>
  <r>
    <n v="6207"/>
    <s v="CA-2016-133697"/>
    <x v="201"/>
    <d v="2016-10-24T00:00:00"/>
    <s v="Second Class"/>
    <x v="320"/>
    <x v="320"/>
    <s v="Consumer"/>
    <s v="United States"/>
    <s v="Houston"/>
    <s v="Texas"/>
    <n v="77095"/>
    <s v="Central"/>
    <x v="550"/>
    <s v="Office Supplies"/>
    <s v="Fasteners"/>
    <x v="128"/>
    <x v="4192"/>
    <n v="4"/>
    <n v="0.2"/>
    <n v="7.89"/>
  </r>
  <r>
    <n v="6208"/>
    <s v="CA-2016-133697"/>
    <x v="201"/>
    <d v="2016-10-24T00:00:00"/>
    <s v="Second Class"/>
    <x v="320"/>
    <x v="320"/>
    <s v="Consumer"/>
    <s v="United States"/>
    <s v="Houston"/>
    <s v="Texas"/>
    <n v="77095"/>
    <s v="Central"/>
    <x v="394"/>
    <s v="Furniture"/>
    <s v="Chairs"/>
    <x v="395"/>
    <x v="4193"/>
    <n v="1"/>
    <n v="0.3"/>
    <n v="-14.5764"/>
  </r>
  <r>
    <n v="6209"/>
    <s v="CA-2017-148138"/>
    <x v="365"/>
    <d v="2017-10-03T00:00:00"/>
    <s v="Standard Class"/>
    <x v="545"/>
    <x v="545"/>
    <s v="Corporate"/>
    <s v="United States"/>
    <s v="Marion"/>
    <s v="Ohio"/>
    <n v="43302"/>
    <s v="East"/>
    <x v="911"/>
    <s v="Office Supplies"/>
    <s v="Storage"/>
    <x v="903"/>
    <x v="4194"/>
    <n v="2"/>
    <n v="0.2"/>
    <n v="-6.3959999999999999"/>
  </r>
  <r>
    <n v="6210"/>
    <s v="CA-2017-119809"/>
    <x v="238"/>
    <d v="2017-08-25T00:00:00"/>
    <s v="Standard Class"/>
    <x v="453"/>
    <x v="453"/>
    <s v="Corporate"/>
    <s v="United States"/>
    <s v="Seattle"/>
    <s v="Washington"/>
    <n v="98103"/>
    <s v="West"/>
    <x v="760"/>
    <s v="Office Supplies"/>
    <s v="Binders"/>
    <x v="758"/>
    <x v="4195"/>
    <n v="9"/>
    <n v="0.2"/>
    <n v="942.81569999999999"/>
  </r>
  <r>
    <n v="6211"/>
    <s v="CA-2017-119809"/>
    <x v="238"/>
    <d v="2017-08-25T00:00:00"/>
    <s v="Standard Class"/>
    <x v="453"/>
    <x v="453"/>
    <s v="Corporate"/>
    <s v="United States"/>
    <s v="Seattle"/>
    <s v="Washington"/>
    <n v="98103"/>
    <s v="West"/>
    <x v="384"/>
    <s v="Office Supplies"/>
    <s v="Storage"/>
    <x v="385"/>
    <x v="1397"/>
    <n v="7"/>
    <n v="0"/>
    <n v="290.00580000000002"/>
  </r>
  <r>
    <n v="6212"/>
    <s v="CA-2017-119809"/>
    <x v="238"/>
    <d v="2017-08-25T00:00:00"/>
    <s v="Standard Class"/>
    <x v="453"/>
    <x v="453"/>
    <s v="Corporate"/>
    <s v="United States"/>
    <s v="Seattle"/>
    <s v="Washington"/>
    <n v="98103"/>
    <s v="West"/>
    <x v="504"/>
    <s v="Furniture"/>
    <s v="Furnishings"/>
    <x v="504"/>
    <x v="4196"/>
    <n v="3"/>
    <n v="0"/>
    <n v="22.419599999999999"/>
  </r>
  <r>
    <n v="6213"/>
    <s v="CA-2017-149944"/>
    <x v="105"/>
    <d v="2017-11-16T00:00:00"/>
    <s v="Second Class"/>
    <x v="93"/>
    <x v="93"/>
    <s v="Consumer"/>
    <s v="United States"/>
    <s v="Longview"/>
    <s v="Washington"/>
    <n v="98632"/>
    <s v="West"/>
    <x v="829"/>
    <s v="Office Supplies"/>
    <s v="Fasteners"/>
    <x v="128"/>
    <x v="2556"/>
    <n v="3"/>
    <n v="0"/>
    <n v="9.1199999999999992"/>
  </r>
  <r>
    <n v="6214"/>
    <s v="CA-2017-149944"/>
    <x v="105"/>
    <d v="2017-11-16T00:00:00"/>
    <s v="Second Class"/>
    <x v="93"/>
    <x v="93"/>
    <s v="Consumer"/>
    <s v="United States"/>
    <s v="Longview"/>
    <s v="Washington"/>
    <n v="98632"/>
    <s v="West"/>
    <x v="513"/>
    <s v="Office Supplies"/>
    <s v="Appliances"/>
    <x v="513"/>
    <x v="562"/>
    <n v="2"/>
    <n v="0"/>
    <n v="22.0748"/>
  </r>
  <r>
    <n v="6215"/>
    <s v="CA-2014-128538"/>
    <x v="856"/>
    <d v="2014-10-15T00:00:00"/>
    <s v="Standard Class"/>
    <x v="238"/>
    <x v="238"/>
    <s v="Consumer"/>
    <s v="United States"/>
    <s v="Redondo Beach"/>
    <s v="California"/>
    <n v="90278"/>
    <s v="West"/>
    <x v="588"/>
    <s v="Office Supplies"/>
    <s v="Envelopes"/>
    <x v="588"/>
    <x v="2469"/>
    <n v="1"/>
    <n v="0"/>
    <n v="3.7435999999999998"/>
  </r>
  <r>
    <n v="6216"/>
    <s v="CA-2015-161711"/>
    <x v="109"/>
    <d v="2015-12-03T00:00:00"/>
    <s v="Standard Class"/>
    <x v="466"/>
    <x v="466"/>
    <s v="Corporate"/>
    <s v="United States"/>
    <s v="New York City"/>
    <s v="New York"/>
    <n v="10035"/>
    <s v="East"/>
    <x v="205"/>
    <s v="Furniture"/>
    <s v="Furnishings"/>
    <x v="206"/>
    <x v="4197"/>
    <n v="3"/>
    <n v="0"/>
    <n v="27.945599999999999"/>
  </r>
  <r>
    <n v="6217"/>
    <s v="CA-2015-161711"/>
    <x v="109"/>
    <d v="2015-12-03T00:00:00"/>
    <s v="Standard Class"/>
    <x v="466"/>
    <x v="466"/>
    <s v="Corporate"/>
    <s v="United States"/>
    <s v="New York City"/>
    <s v="New York"/>
    <n v="10035"/>
    <s v="East"/>
    <x v="837"/>
    <s v="Office Supplies"/>
    <s v="Envelopes"/>
    <x v="153"/>
    <x v="2529"/>
    <n v="8"/>
    <n v="0"/>
    <n v="29.252800000000001"/>
  </r>
  <r>
    <n v="6218"/>
    <s v="US-2015-129553"/>
    <x v="1097"/>
    <d v="2015-08-02T00:00:00"/>
    <s v="Standard Class"/>
    <x v="310"/>
    <x v="310"/>
    <s v="Consumer"/>
    <s v="United States"/>
    <s v="Louisville"/>
    <s v="Kentucky"/>
    <n v="40214"/>
    <s v="South"/>
    <x v="1136"/>
    <s v="Technology"/>
    <s v="Phones"/>
    <x v="1124"/>
    <x v="2030"/>
    <n v="3"/>
    <n v="0"/>
    <n v="0.29970000000000002"/>
  </r>
  <r>
    <n v="6219"/>
    <s v="CA-2016-160220"/>
    <x v="201"/>
    <d v="2016-10-26T00:00:00"/>
    <s v="Standard Class"/>
    <x v="559"/>
    <x v="559"/>
    <s v="Consumer"/>
    <s v="United States"/>
    <s v="Trenton"/>
    <s v="Michigan"/>
    <n v="48183"/>
    <s v="Central"/>
    <x v="1020"/>
    <s v="Technology"/>
    <s v="Phones"/>
    <x v="1011"/>
    <x v="4198"/>
    <n v="6"/>
    <n v="0"/>
    <n v="35.195999999999998"/>
  </r>
  <r>
    <n v="6220"/>
    <s v="CA-2016-160220"/>
    <x v="201"/>
    <d v="2016-10-26T00:00:00"/>
    <s v="Standard Class"/>
    <x v="559"/>
    <x v="559"/>
    <s v="Consumer"/>
    <s v="United States"/>
    <s v="Trenton"/>
    <s v="Michigan"/>
    <n v="48183"/>
    <s v="Central"/>
    <x v="664"/>
    <s v="Technology"/>
    <s v="Phones"/>
    <x v="664"/>
    <x v="766"/>
    <n v="2"/>
    <n v="0"/>
    <n v="51.834600000000002"/>
  </r>
  <r>
    <n v="6221"/>
    <s v="CA-2016-160220"/>
    <x v="201"/>
    <d v="2016-10-26T00:00:00"/>
    <s v="Standard Class"/>
    <x v="559"/>
    <x v="559"/>
    <s v="Consumer"/>
    <s v="United States"/>
    <s v="Trenton"/>
    <s v="Michigan"/>
    <n v="48183"/>
    <s v="Central"/>
    <x v="383"/>
    <s v="Office Supplies"/>
    <s v="Storage"/>
    <x v="384"/>
    <x v="1516"/>
    <n v="7"/>
    <n v="0"/>
    <n v="1.4601999999999999"/>
  </r>
  <r>
    <n v="6222"/>
    <s v="US-2017-157224"/>
    <x v="32"/>
    <d v="2017-09-18T00:00:00"/>
    <s v="Second Class"/>
    <x v="677"/>
    <x v="677"/>
    <s v="Consumer"/>
    <s v="United States"/>
    <s v="Los Angeles"/>
    <s v="California"/>
    <n v="90045"/>
    <s v="West"/>
    <x v="919"/>
    <s v="Office Supplies"/>
    <s v="Labels"/>
    <x v="911"/>
    <x v="3589"/>
    <n v="9"/>
    <n v="0"/>
    <n v="26.082000000000001"/>
  </r>
  <r>
    <n v="6223"/>
    <s v="CA-2017-140627"/>
    <x v="331"/>
    <d v="2017-12-27T00:00:00"/>
    <s v="Standard Class"/>
    <x v="213"/>
    <x v="213"/>
    <s v="Consumer"/>
    <s v="United States"/>
    <s v="Hendersonville"/>
    <s v="Tennessee"/>
    <n v="37075"/>
    <s v="South"/>
    <x v="205"/>
    <s v="Furniture"/>
    <s v="Furnishings"/>
    <x v="206"/>
    <x v="218"/>
    <n v="4"/>
    <n v="0.2"/>
    <n v="19.084800000000001"/>
  </r>
  <r>
    <n v="6224"/>
    <s v="CA-2017-140627"/>
    <x v="331"/>
    <d v="2017-12-27T00:00:00"/>
    <s v="Standard Class"/>
    <x v="213"/>
    <x v="213"/>
    <s v="Consumer"/>
    <s v="United States"/>
    <s v="Hendersonville"/>
    <s v="Tennessee"/>
    <n v="37075"/>
    <s v="South"/>
    <x v="909"/>
    <s v="Office Supplies"/>
    <s v="Art"/>
    <x v="901"/>
    <x v="4199"/>
    <n v="7"/>
    <n v="0.2"/>
    <n v="1.0730999999999999"/>
  </r>
  <r>
    <n v="6225"/>
    <s v="CA-2017-140627"/>
    <x v="331"/>
    <d v="2017-12-27T00:00:00"/>
    <s v="Standard Class"/>
    <x v="213"/>
    <x v="213"/>
    <s v="Consumer"/>
    <s v="United States"/>
    <s v="Hendersonville"/>
    <s v="Tennessee"/>
    <n v="37075"/>
    <s v="South"/>
    <x v="72"/>
    <s v="Office Supplies"/>
    <s v="Storage"/>
    <x v="72"/>
    <x v="286"/>
    <n v="3"/>
    <n v="0.2"/>
    <n v="-54.588000000000001"/>
  </r>
  <r>
    <n v="6226"/>
    <s v="CA-2015-133445"/>
    <x v="348"/>
    <d v="2015-10-09T00:00:00"/>
    <s v="Standard Class"/>
    <x v="223"/>
    <x v="223"/>
    <s v="Consumer"/>
    <s v="United States"/>
    <s v="Portland"/>
    <s v="Oregon"/>
    <n v="97206"/>
    <s v="West"/>
    <x v="1487"/>
    <s v="Furniture"/>
    <s v="Bookcases"/>
    <x v="1474"/>
    <x v="4200"/>
    <n v="1"/>
    <n v="0.7"/>
    <n v="-103.86060000000001"/>
  </r>
  <r>
    <n v="6227"/>
    <s v="CA-2015-133445"/>
    <x v="348"/>
    <d v="2015-10-09T00:00:00"/>
    <s v="Standard Class"/>
    <x v="223"/>
    <x v="223"/>
    <s v="Consumer"/>
    <s v="United States"/>
    <s v="Portland"/>
    <s v="Oregon"/>
    <n v="97206"/>
    <s v="West"/>
    <x v="1455"/>
    <s v="Furniture"/>
    <s v="Chairs"/>
    <x v="1441"/>
    <x v="4201"/>
    <n v="4"/>
    <n v="0.2"/>
    <n v="-14.558400000000001"/>
  </r>
  <r>
    <n v="6228"/>
    <s v="CA-2014-148782"/>
    <x v="981"/>
    <d v="2014-11-07T00:00:00"/>
    <s v="Standard Class"/>
    <x v="138"/>
    <x v="138"/>
    <s v="Consumer"/>
    <s v="United States"/>
    <s v="Irving"/>
    <s v="Texas"/>
    <n v="75061"/>
    <s v="Central"/>
    <x v="687"/>
    <s v="Technology"/>
    <s v="Phones"/>
    <x v="687"/>
    <x v="2495"/>
    <n v="3"/>
    <n v="0.2"/>
    <n v="7.7679"/>
  </r>
  <r>
    <n v="6229"/>
    <s v="CA-2016-148208"/>
    <x v="115"/>
    <d v="2016-01-27T00:00:00"/>
    <s v="Standard Class"/>
    <x v="404"/>
    <x v="404"/>
    <s v="Home Office"/>
    <s v="United States"/>
    <s v="Cleveland"/>
    <s v="Ohio"/>
    <n v="44105"/>
    <s v="East"/>
    <x v="40"/>
    <s v="Technology"/>
    <s v="Phones"/>
    <x v="40"/>
    <x v="4202"/>
    <n v="4"/>
    <n v="0.4"/>
    <n v="-20.235600000000002"/>
  </r>
  <r>
    <n v="6230"/>
    <s v="CA-2016-148208"/>
    <x v="115"/>
    <d v="2016-01-27T00:00:00"/>
    <s v="Standard Class"/>
    <x v="404"/>
    <x v="404"/>
    <s v="Home Office"/>
    <s v="United States"/>
    <s v="Cleveland"/>
    <s v="Ohio"/>
    <n v="44105"/>
    <s v="East"/>
    <x v="43"/>
    <s v="Technology"/>
    <s v="Accessories"/>
    <x v="43"/>
    <x v="494"/>
    <n v="3"/>
    <n v="0.2"/>
    <n v="15.863099999999999"/>
  </r>
  <r>
    <n v="6231"/>
    <s v="CA-2017-127656"/>
    <x v="497"/>
    <d v="2017-07-17T00:00:00"/>
    <s v="Standard Class"/>
    <x v="508"/>
    <x v="508"/>
    <s v="Consumer"/>
    <s v="United States"/>
    <s v="Waterloo"/>
    <s v="Iowa"/>
    <n v="50701"/>
    <s v="Central"/>
    <x v="773"/>
    <s v="Office Supplies"/>
    <s v="Art"/>
    <x v="772"/>
    <x v="4203"/>
    <n v="4"/>
    <n v="0"/>
    <n v="11.8248"/>
  </r>
  <r>
    <n v="6232"/>
    <s v="US-2017-142188"/>
    <x v="220"/>
    <d v="2017-09-11T00:00:00"/>
    <s v="Same Day"/>
    <x v="226"/>
    <x v="226"/>
    <s v="Consumer"/>
    <s v="United States"/>
    <s v="Seattle"/>
    <s v="Washington"/>
    <n v="98105"/>
    <s v="West"/>
    <x v="637"/>
    <s v="Furniture"/>
    <s v="Chairs"/>
    <x v="637"/>
    <x v="2787"/>
    <n v="2"/>
    <n v="0.2"/>
    <n v="8.8783999999999992"/>
  </r>
  <r>
    <n v="6233"/>
    <s v="US-2017-142188"/>
    <x v="220"/>
    <d v="2017-09-11T00:00:00"/>
    <s v="Same Day"/>
    <x v="226"/>
    <x v="226"/>
    <s v="Consumer"/>
    <s v="United States"/>
    <s v="Seattle"/>
    <s v="Washington"/>
    <n v="98105"/>
    <s v="West"/>
    <x v="510"/>
    <s v="Office Supplies"/>
    <s v="Paper"/>
    <x v="510"/>
    <x v="537"/>
    <n v="3"/>
    <n v="0"/>
    <n v="9.3312000000000008"/>
  </r>
  <r>
    <n v="6234"/>
    <s v="US-2017-142188"/>
    <x v="220"/>
    <d v="2017-09-11T00:00:00"/>
    <s v="Same Day"/>
    <x v="226"/>
    <x v="226"/>
    <s v="Consumer"/>
    <s v="United States"/>
    <s v="Seattle"/>
    <s v="Washington"/>
    <n v="98105"/>
    <s v="West"/>
    <x v="511"/>
    <s v="Office Supplies"/>
    <s v="Paper"/>
    <x v="511"/>
    <x v="4204"/>
    <n v="11"/>
    <n v="0"/>
    <n v="34.214399999999998"/>
  </r>
  <r>
    <n v="6235"/>
    <s v="US-2017-142188"/>
    <x v="220"/>
    <d v="2017-09-11T00:00:00"/>
    <s v="Same Day"/>
    <x v="226"/>
    <x v="226"/>
    <s v="Consumer"/>
    <s v="United States"/>
    <s v="Seattle"/>
    <s v="Washington"/>
    <n v="98105"/>
    <s v="West"/>
    <x v="1498"/>
    <s v="Office Supplies"/>
    <s v="Binders"/>
    <x v="1486"/>
    <x v="4205"/>
    <n v="5"/>
    <n v="0.2"/>
    <n v="459.98750000000001"/>
  </r>
  <r>
    <n v="6236"/>
    <s v="US-2017-142188"/>
    <x v="220"/>
    <d v="2017-09-11T00:00:00"/>
    <s v="Same Day"/>
    <x v="226"/>
    <x v="226"/>
    <s v="Consumer"/>
    <s v="United States"/>
    <s v="Seattle"/>
    <s v="Washington"/>
    <n v="98105"/>
    <s v="West"/>
    <x v="1777"/>
    <s v="Technology"/>
    <s v="Phones"/>
    <x v="1767"/>
    <x v="1095"/>
    <n v="5"/>
    <n v="0.2"/>
    <n v="-17.991"/>
  </r>
  <r>
    <n v="6237"/>
    <s v="CA-2016-144400"/>
    <x v="1098"/>
    <d v="2016-02-27T00:00:00"/>
    <s v="Standard Class"/>
    <x v="141"/>
    <x v="141"/>
    <s v="Corporate"/>
    <s v="United States"/>
    <s v="Philadelphia"/>
    <s v="Pennsylvania"/>
    <n v="19120"/>
    <s v="East"/>
    <x v="244"/>
    <s v="Office Supplies"/>
    <s v="Envelopes"/>
    <x v="245"/>
    <x v="263"/>
    <n v="3"/>
    <n v="0.2"/>
    <n v="21.591000000000001"/>
  </r>
  <r>
    <n v="6238"/>
    <s v="US-2016-155180"/>
    <x v="115"/>
    <d v="2016-01-29T00:00:00"/>
    <s v="Standard Class"/>
    <x v="509"/>
    <x v="509"/>
    <s v="Consumer"/>
    <s v="United States"/>
    <s v="New York City"/>
    <s v="New York"/>
    <n v="10009"/>
    <s v="East"/>
    <x v="1263"/>
    <s v="Office Supplies"/>
    <s v="Binders"/>
    <x v="1247"/>
    <x v="4206"/>
    <n v="4"/>
    <n v="0.2"/>
    <n v="9.2175999999999991"/>
  </r>
  <r>
    <n v="6239"/>
    <s v="CA-2015-134075"/>
    <x v="295"/>
    <d v="2015-12-16T00:00:00"/>
    <s v="Standard Class"/>
    <x v="456"/>
    <x v="456"/>
    <s v="Consumer"/>
    <s v="United States"/>
    <s v="San Jose"/>
    <s v="California"/>
    <n v="95123"/>
    <s v="West"/>
    <x v="1281"/>
    <s v="Furniture"/>
    <s v="Furnishings"/>
    <x v="1266"/>
    <x v="4207"/>
    <n v="3"/>
    <n v="0"/>
    <n v="21.645"/>
  </r>
  <r>
    <n v="6240"/>
    <s v="CA-2015-134075"/>
    <x v="295"/>
    <d v="2015-12-16T00:00:00"/>
    <s v="Standard Class"/>
    <x v="456"/>
    <x v="456"/>
    <s v="Consumer"/>
    <s v="United States"/>
    <s v="San Jose"/>
    <s v="California"/>
    <n v="95123"/>
    <s v="West"/>
    <x v="734"/>
    <s v="Office Supplies"/>
    <s v="Storage"/>
    <x v="733"/>
    <x v="2861"/>
    <n v="2"/>
    <n v="0"/>
    <n v="93.698800000000006"/>
  </r>
  <r>
    <n v="6241"/>
    <s v="US-2016-131912"/>
    <x v="517"/>
    <d v="2016-11-01T00:00:00"/>
    <s v="Second Class"/>
    <x v="109"/>
    <x v="109"/>
    <s v="Consumer"/>
    <s v="United States"/>
    <s v="Los Angeles"/>
    <s v="California"/>
    <n v="90008"/>
    <s v="West"/>
    <x v="908"/>
    <s v="Office Supplies"/>
    <s v="Binders"/>
    <x v="900"/>
    <x v="4208"/>
    <n v="1"/>
    <n v="0.2"/>
    <n v="3.8168000000000002"/>
  </r>
  <r>
    <n v="6242"/>
    <s v="CA-2017-141572"/>
    <x v="39"/>
    <d v="2017-05-31T00:00:00"/>
    <s v="Second Class"/>
    <x v="628"/>
    <x v="628"/>
    <s v="Corporate"/>
    <s v="United States"/>
    <s v="Concord"/>
    <s v="New Hampshire"/>
    <n v="3301"/>
    <s v="East"/>
    <x v="1435"/>
    <s v="Furniture"/>
    <s v="Furnishings"/>
    <x v="1423"/>
    <x v="4209"/>
    <n v="8"/>
    <n v="0"/>
    <n v="101.4504"/>
  </r>
  <r>
    <n v="6243"/>
    <s v="CA-2014-134621"/>
    <x v="1059"/>
    <d v="2014-12-28T00:00:00"/>
    <s v="Standard Class"/>
    <x v="503"/>
    <x v="503"/>
    <s v="Home Office"/>
    <s v="United States"/>
    <s v="Columbia"/>
    <s v="Tennessee"/>
    <n v="38401"/>
    <s v="South"/>
    <x v="999"/>
    <s v="Office Supplies"/>
    <s v="Binders"/>
    <x v="991"/>
    <x v="2556"/>
    <n v="2"/>
    <n v="0.7"/>
    <n v="-14.592000000000001"/>
  </r>
  <r>
    <n v="6244"/>
    <s v="CA-2016-165561"/>
    <x v="390"/>
    <d v="2016-11-28T00:00:00"/>
    <s v="Standard Class"/>
    <x v="615"/>
    <x v="615"/>
    <s v="Home Office"/>
    <s v="United States"/>
    <s v="Bellevue"/>
    <s v="Washington"/>
    <n v="98006"/>
    <s v="West"/>
    <x v="1566"/>
    <s v="Office Supplies"/>
    <s v="Supplies"/>
    <x v="1557"/>
    <x v="3451"/>
    <n v="3"/>
    <n v="0"/>
    <n v="7.6050000000000004"/>
  </r>
  <r>
    <n v="6245"/>
    <s v="CA-2015-112305"/>
    <x v="312"/>
    <d v="2015-11-25T00:00:00"/>
    <s v="Standard Class"/>
    <x v="683"/>
    <x v="683"/>
    <s v="Home Office"/>
    <s v="United States"/>
    <s v="Seattle"/>
    <s v="Washington"/>
    <n v="98105"/>
    <s v="West"/>
    <x v="1167"/>
    <s v="Office Supplies"/>
    <s v="Art"/>
    <x v="1154"/>
    <x v="4156"/>
    <n v="6"/>
    <n v="0"/>
    <n v="30.950399999999998"/>
  </r>
  <r>
    <n v="6246"/>
    <s v="CA-2015-112305"/>
    <x v="312"/>
    <d v="2015-11-25T00:00:00"/>
    <s v="Standard Class"/>
    <x v="683"/>
    <x v="683"/>
    <s v="Home Office"/>
    <s v="United States"/>
    <s v="Seattle"/>
    <s v="Washington"/>
    <n v="98105"/>
    <s v="West"/>
    <x v="1256"/>
    <s v="Furniture"/>
    <s v="Furnishings"/>
    <x v="1240"/>
    <x v="2997"/>
    <n v="3"/>
    <n v="0"/>
    <n v="6.4206000000000003"/>
  </r>
  <r>
    <n v="6247"/>
    <s v="CA-2015-112305"/>
    <x v="312"/>
    <d v="2015-11-25T00:00:00"/>
    <s v="Standard Class"/>
    <x v="683"/>
    <x v="683"/>
    <s v="Home Office"/>
    <s v="United States"/>
    <s v="Seattle"/>
    <s v="Washington"/>
    <n v="98105"/>
    <s v="West"/>
    <x v="1695"/>
    <s v="Technology"/>
    <s v="Accessories"/>
    <x v="1683"/>
    <x v="62"/>
    <n v="2"/>
    <n v="0"/>
    <n v="6.0114000000000001"/>
  </r>
  <r>
    <n v="6248"/>
    <s v="CA-2017-121580"/>
    <x v="148"/>
    <d v="2017-06-04T00:00:00"/>
    <s v="Standard Class"/>
    <x v="586"/>
    <x v="586"/>
    <s v="Consumer"/>
    <s v="United States"/>
    <s v="Columbus"/>
    <s v="Indiana"/>
    <n v="47201"/>
    <s v="Central"/>
    <x v="1311"/>
    <s v="Office Supplies"/>
    <s v="Binders"/>
    <x v="1297"/>
    <x v="4210"/>
    <n v="1"/>
    <n v="0"/>
    <n v="19.968599999999999"/>
  </r>
  <r>
    <n v="6249"/>
    <s v="CA-2017-121580"/>
    <x v="148"/>
    <d v="2017-06-04T00:00:00"/>
    <s v="Standard Class"/>
    <x v="586"/>
    <x v="586"/>
    <s v="Consumer"/>
    <s v="United States"/>
    <s v="Columbus"/>
    <s v="Indiana"/>
    <n v="47201"/>
    <s v="Central"/>
    <x v="1035"/>
    <s v="Furniture"/>
    <s v="Furnishings"/>
    <x v="325"/>
    <x v="869"/>
    <n v="3"/>
    <n v="0"/>
    <n v="2.6208"/>
  </r>
  <r>
    <n v="6250"/>
    <s v="CA-2017-121580"/>
    <x v="148"/>
    <d v="2017-06-04T00:00:00"/>
    <s v="Standard Class"/>
    <x v="586"/>
    <x v="586"/>
    <s v="Consumer"/>
    <s v="United States"/>
    <s v="Columbus"/>
    <s v="Indiana"/>
    <n v="47201"/>
    <s v="Central"/>
    <x v="1778"/>
    <s v="Office Supplies"/>
    <s v="Appliances"/>
    <x v="1768"/>
    <x v="4211"/>
    <n v="2"/>
    <n v="0"/>
    <n v="120.94159999999999"/>
  </r>
  <r>
    <n v="6251"/>
    <s v="CA-2017-121580"/>
    <x v="148"/>
    <d v="2017-06-04T00:00:00"/>
    <s v="Standard Class"/>
    <x v="586"/>
    <x v="586"/>
    <s v="Consumer"/>
    <s v="United States"/>
    <s v="Columbus"/>
    <s v="Indiana"/>
    <n v="47201"/>
    <s v="Central"/>
    <x v="226"/>
    <s v="Office Supplies"/>
    <s v="Paper"/>
    <x v="227"/>
    <x v="3277"/>
    <n v="1"/>
    <n v="0"/>
    <n v="3.99"/>
  </r>
  <r>
    <n v="6252"/>
    <s v="CA-2014-101147"/>
    <x v="266"/>
    <d v="2014-12-04T00:00:00"/>
    <s v="First Class"/>
    <x v="430"/>
    <x v="430"/>
    <s v="Consumer"/>
    <s v="United States"/>
    <s v="Chicago"/>
    <s v="Illinois"/>
    <n v="60623"/>
    <s v="Central"/>
    <x v="360"/>
    <s v="Office Supplies"/>
    <s v="Appliances"/>
    <x v="360"/>
    <x v="4212"/>
    <n v="1"/>
    <n v="0.8"/>
    <n v="-6.3441000000000001"/>
  </r>
  <r>
    <n v="6253"/>
    <s v="CA-2014-165806"/>
    <x v="884"/>
    <d v="2014-04-07T00:00:00"/>
    <s v="Same Day"/>
    <x v="91"/>
    <x v="91"/>
    <s v="Home Office"/>
    <s v="United States"/>
    <s v="Marietta"/>
    <s v="Georgia"/>
    <n v="30062"/>
    <s v="South"/>
    <x v="490"/>
    <s v="Office Supplies"/>
    <s v="Paper"/>
    <x v="490"/>
    <x v="707"/>
    <n v="9"/>
    <n v="0"/>
    <n v="27.993600000000001"/>
  </r>
  <r>
    <n v="6254"/>
    <s v="CA-2014-165806"/>
    <x v="884"/>
    <d v="2014-04-07T00:00:00"/>
    <s v="Same Day"/>
    <x v="91"/>
    <x v="91"/>
    <s v="Home Office"/>
    <s v="United States"/>
    <s v="Marietta"/>
    <s v="Georgia"/>
    <n v="30062"/>
    <s v="South"/>
    <x v="1086"/>
    <s v="Technology"/>
    <s v="Phones"/>
    <x v="1076"/>
    <x v="4213"/>
    <n v="3"/>
    <n v="0"/>
    <n v="50.2425"/>
  </r>
  <r>
    <n v="6255"/>
    <s v="CA-2015-151624"/>
    <x v="1014"/>
    <d v="2015-09-14T00:00:00"/>
    <s v="Standard Class"/>
    <x v="100"/>
    <x v="100"/>
    <s v="Corporate"/>
    <s v="United States"/>
    <s v="Montgomery"/>
    <s v="Alabama"/>
    <n v="36116"/>
    <s v="South"/>
    <x v="1565"/>
    <s v="Furniture"/>
    <s v="Furnishings"/>
    <x v="1556"/>
    <x v="788"/>
    <n v="8"/>
    <n v="0"/>
    <n v="8.1167999999999996"/>
  </r>
  <r>
    <n v="6256"/>
    <s v="CA-2017-139444"/>
    <x v="428"/>
    <d v="2017-09-15T00:00:00"/>
    <s v="Standard Class"/>
    <x v="136"/>
    <x v="136"/>
    <s v="Corporate"/>
    <s v="United States"/>
    <s v="Plano"/>
    <s v="Texas"/>
    <n v="75023"/>
    <s v="Central"/>
    <x v="85"/>
    <s v="Office Supplies"/>
    <s v="Labels"/>
    <x v="85"/>
    <x v="4214"/>
    <n v="4"/>
    <n v="0.2"/>
    <n v="3.4496000000000002"/>
  </r>
  <r>
    <n v="6257"/>
    <s v="CA-2015-133977"/>
    <x v="684"/>
    <d v="2015-09-08T00:00:00"/>
    <s v="Second Class"/>
    <x v="401"/>
    <x v="401"/>
    <s v="Home Office"/>
    <s v="United States"/>
    <s v="Tamarac"/>
    <s v="Florida"/>
    <n v="33319"/>
    <s v="South"/>
    <x v="1426"/>
    <s v="Office Supplies"/>
    <s v="Binders"/>
    <x v="1414"/>
    <x v="2689"/>
    <n v="1"/>
    <n v="0.7"/>
    <n v="-2.5255999999999998"/>
  </r>
  <r>
    <n v="6258"/>
    <s v="CA-2017-141425"/>
    <x v="808"/>
    <d v="2017-11-06T00:00:00"/>
    <s v="Second Class"/>
    <x v="255"/>
    <x v="255"/>
    <s v="Corporate"/>
    <s v="United States"/>
    <s v="Columbus"/>
    <s v="Ohio"/>
    <n v="43229"/>
    <s v="East"/>
    <x v="262"/>
    <s v="Office Supplies"/>
    <s v="Supplies"/>
    <x v="262"/>
    <x v="4215"/>
    <n v="2"/>
    <n v="0.2"/>
    <n v="-81.725800000000007"/>
  </r>
  <r>
    <n v="6259"/>
    <s v="CA-2015-133536"/>
    <x v="262"/>
    <d v="2015-03-30T00:00:00"/>
    <s v="Second Class"/>
    <x v="581"/>
    <x v="581"/>
    <s v="Consumer"/>
    <s v="United States"/>
    <s v="New York City"/>
    <s v="New York"/>
    <n v="10009"/>
    <s v="East"/>
    <x v="661"/>
    <s v="Office Supplies"/>
    <s v="Envelopes"/>
    <x v="661"/>
    <x v="988"/>
    <n v="3"/>
    <n v="0"/>
    <n v="11.2308"/>
  </r>
  <r>
    <n v="6260"/>
    <s v="CA-2015-150441"/>
    <x v="863"/>
    <d v="2015-08-17T00:00:00"/>
    <s v="Second Class"/>
    <x v="267"/>
    <x v="267"/>
    <s v="Consumer"/>
    <s v="United States"/>
    <s v="Richmond"/>
    <s v="Indiana"/>
    <n v="47374"/>
    <s v="Central"/>
    <x v="798"/>
    <s v="Office Supplies"/>
    <s v="Binders"/>
    <x v="796"/>
    <x v="710"/>
    <n v="4"/>
    <n v="0"/>
    <n v="5.5663999999999998"/>
  </r>
  <r>
    <n v="6261"/>
    <s v="CA-2015-162607"/>
    <x v="793"/>
    <d v="2015-05-18T00:00:00"/>
    <s v="Standard Class"/>
    <x v="197"/>
    <x v="197"/>
    <s v="Consumer"/>
    <s v="United States"/>
    <s v="Seattle"/>
    <s v="Washington"/>
    <n v="98115"/>
    <s v="West"/>
    <x v="525"/>
    <s v="Office Supplies"/>
    <s v="Binders"/>
    <x v="525"/>
    <x v="845"/>
    <n v="3"/>
    <n v="0.2"/>
    <n v="4.9248000000000003"/>
  </r>
  <r>
    <n v="6262"/>
    <s v="CA-2017-103506"/>
    <x v="283"/>
    <d v="2017-07-27T00:00:00"/>
    <s v="Standard Class"/>
    <x v="756"/>
    <x v="756"/>
    <s v="Corporate"/>
    <s v="United States"/>
    <s v="Long Beach"/>
    <s v="New York"/>
    <n v="11561"/>
    <s v="East"/>
    <x v="322"/>
    <s v="Office Supplies"/>
    <s v="Labels"/>
    <x v="322"/>
    <x v="1399"/>
    <n v="4"/>
    <n v="0"/>
    <n v="19.872"/>
  </r>
  <r>
    <n v="6263"/>
    <s v="CA-2016-132479"/>
    <x v="446"/>
    <d v="2016-09-26T00:00:00"/>
    <s v="First Class"/>
    <x v="149"/>
    <x v="149"/>
    <s v="Corporate"/>
    <s v="United States"/>
    <s v="Rockford"/>
    <s v="Illinois"/>
    <n v="61107"/>
    <s v="Central"/>
    <x v="382"/>
    <s v="Office Supplies"/>
    <s v="Binders"/>
    <x v="383"/>
    <x v="4216"/>
    <n v="7"/>
    <n v="0.8"/>
    <n v="-729.91380000000004"/>
  </r>
  <r>
    <n v="6264"/>
    <s v="CA-2017-160724"/>
    <x v="1024"/>
    <d v="2017-05-10T00:00:00"/>
    <s v="Standard Class"/>
    <x v="453"/>
    <x v="453"/>
    <s v="Corporate"/>
    <s v="United States"/>
    <s v="Columbus"/>
    <s v="Georgia"/>
    <n v="31907"/>
    <s v="South"/>
    <x v="1023"/>
    <s v="Office Supplies"/>
    <s v="Binders"/>
    <x v="1014"/>
    <x v="1323"/>
    <n v="3"/>
    <n v="0"/>
    <n v="15.525"/>
  </r>
  <r>
    <n v="6265"/>
    <s v="US-2016-115952"/>
    <x v="1099"/>
    <d v="2016-10-06T00:00:00"/>
    <s v="Same Day"/>
    <x v="101"/>
    <x v="101"/>
    <s v="Consumer"/>
    <s v="United States"/>
    <s v="Tulsa"/>
    <s v="Oklahoma"/>
    <n v="74133"/>
    <s v="Central"/>
    <x v="68"/>
    <s v="Office Supplies"/>
    <s v="Binders"/>
    <x v="68"/>
    <x v="4217"/>
    <n v="5"/>
    <n v="0"/>
    <n v="14.425000000000001"/>
  </r>
  <r>
    <n v="6266"/>
    <s v="CA-2014-146731"/>
    <x v="935"/>
    <d v="2014-11-08T00:00:00"/>
    <s v="Standard Class"/>
    <x v="247"/>
    <x v="247"/>
    <s v="Consumer"/>
    <s v="United States"/>
    <s v="Nashville"/>
    <s v="Tennessee"/>
    <n v="37211"/>
    <s v="South"/>
    <x v="834"/>
    <s v="Office Supplies"/>
    <s v="Paper"/>
    <x v="829"/>
    <x v="4120"/>
    <n v="2"/>
    <n v="0.2"/>
    <n v="1.1772"/>
  </r>
  <r>
    <n v="6267"/>
    <s v="CA-2014-146731"/>
    <x v="935"/>
    <d v="2014-11-08T00:00:00"/>
    <s v="Standard Class"/>
    <x v="247"/>
    <x v="247"/>
    <s v="Consumer"/>
    <s v="United States"/>
    <s v="Nashville"/>
    <s v="Tennessee"/>
    <n v="37211"/>
    <s v="South"/>
    <x v="681"/>
    <s v="Office Supplies"/>
    <s v="Paper"/>
    <x v="681"/>
    <x v="3774"/>
    <n v="9"/>
    <n v="0.2"/>
    <n v="48.551400000000001"/>
  </r>
  <r>
    <n v="6268"/>
    <s v="CA-2015-115392"/>
    <x v="486"/>
    <d v="2015-10-04T00:00:00"/>
    <s v="Second Class"/>
    <x v="84"/>
    <x v="84"/>
    <s v="Home Office"/>
    <s v="United States"/>
    <s v="Cambridge"/>
    <s v="Massachusetts"/>
    <n v="2138"/>
    <s v="East"/>
    <x v="495"/>
    <s v="Technology"/>
    <s v="Phones"/>
    <x v="495"/>
    <x v="4218"/>
    <n v="2"/>
    <n v="0"/>
    <n v="93.593999999999994"/>
  </r>
  <r>
    <n v="6269"/>
    <s v="CA-2015-115392"/>
    <x v="486"/>
    <d v="2015-10-04T00:00:00"/>
    <s v="Second Class"/>
    <x v="84"/>
    <x v="84"/>
    <s v="Home Office"/>
    <s v="United States"/>
    <s v="Cambridge"/>
    <s v="Massachusetts"/>
    <n v="2138"/>
    <s v="East"/>
    <x v="1366"/>
    <s v="Office Supplies"/>
    <s v="Binders"/>
    <x v="307"/>
    <x v="4219"/>
    <n v="5"/>
    <n v="0"/>
    <n v="10.327"/>
  </r>
  <r>
    <n v="6270"/>
    <s v="CA-2017-102379"/>
    <x v="574"/>
    <d v="2017-12-06T00:00:00"/>
    <s v="Standard Class"/>
    <x v="179"/>
    <x v="179"/>
    <s v="Corporate"/>
    <s v="United States"/>
    <s v="Oakland"/>
    <s v="California"/>
    <n v="94601"/>
    <s v="West"/>
    <x v="140"/>
    <s v="Technology"/>
    <s v="Phones"/>
    <x v="141"/>
    <x v="3067"/>
    <n v="1"/>
    <n v="0.2"/>
    <n v="-7.9984000000000002"/>
  </r>
  <r>
    <n v="6271"/>
    <s v="CA-2017-102379"/>
    <x v="574"/>
    <d v="2017-12-06T00:00:00"/>
    <s v="Standard Class"/>
    <x v="179"/>
    <x v="179"/>
    <s v="Corporate"/>
    <s v="United States"/>
    <s v="Oakland"/>
    <s v="California"/>
    <n v="94601"/>
    <s v="West"/>
    <x v="1578"/>
    <s v="Furniture"/>
    <s v="Chairs"/>
    <x v="1569"/>
    <x v="4220"/>
    <n v="9"/>
    <n v="0.2"/>
    <n v="43.464599999999997"/>
  </r>
  <r>
    <n v="6272"/>
    <s v="CA-2017-102379"/>
    <x v="574"/>
    <d v="2017-12-06T00:00:00"/>
    <s v="Standard Class"/>
    <x v="179"/>
    <x v="179"/>
    <s v="Corporate"/>
    <s v="United States"/>
    <s v="Oakland"/>
    <s v="California"/>
    <n v="94601"/>
    <s v="West"/>
    <x v="915"/>
    <s v="Office Supplies"/>
    <s v="Art"/>
    <x v="907"/>
    <x v="4221"/>
    <n v="5"/>
    <n v="0"/>
    <n v="44.975000000000001"/>
  </r>
  <r>
    <n v="6273"/>
    <s v="CA-2017-149706"/>
    <x v="157"/>
    <d v="2017-12-12T00:00:00"/>
    <s v="First Class"/>
    <x v="155"/>
    <x v="155"/>
    <s v="Corporate"/>
    <s v="United States"/>
    <s v="Palatine"/>
    <s v="Illinois"/>
    <n v="60067"/>
    <s v="Central"/>
    <x v="1196"/>
    <s v="Technology"/>
    <s v="Accessories"/>
    <x v="1181"/>
    <x v="4222"/>
    <n v="7"/>
    <n v="0.2"/>
    <n v="23.2624"/>
  </r>
  <r>
    <n v="6274"/>
    <s v="US-2016-139087"/>
    <x v="19"/>
    <d v="2016-07-22T00:00:00"/>
    <s v="Second Class"/>
    <x v="589"/>
    <x v="589"/>
    <s v="Consumer"/>
    <s v="United States"/>
    <s v="Seattle"/>
    <s v="Washington"/>
    <n v="98105"/>
    <s v="West"/>
    <x v="1379"/>
    <s v="Furniture"/>
    <s v="Furnishings"/>
    <x v="1364"/>
    <x v="2122"/>
    <n v="3"/>
    <n v="0"/>
    <n v="4.4711999999999996"/>
  </r>
  <r>
    <n v="6275"/>
    <s v="US-2016-139087"/>
    <x v="19"/>
    <d v="2016-07-22T00:00:00"/>
    <s v="Second Class"/>
    <x v="589"/>
    <x v="589"/>
    <s v="Consumer"/>
    <s v="United States"/>
    <s v="Seattle"/>
    <s v="Washington"/>
    <n v="98105"/>
    <s v="West"/>
    <x v="1779"/>
    <s v="Technology"/>
    <s v="Accessories"/>
    <x v="1769"/>
    <x v="4223"/>
    <n v="3"/>
    <n v="0"/>
    <n v="89.963999999999999"/>
  </r>
  <r>
    <n v="6276"/>
    <s v="US-2016-139087"/>
    <x v="19"/>
    <d v="2016-07-22T00:00:00"/>
    <s v="Second Class"/>
    <x v="589"/>
    <x v="589"/>
    <s v="Consumer"/>
    <s v="United States"/>
    <s v="Seattle"/>
    <s v="Washington"/>
    <n v="98105"/>
    <s v="West"/>
    <x v="1592"/>
    <s v="Furniture"/>
    <s v="Furnishings"/>
    <x v="1584"/>
    <x v="4224"/>
    <n v="5"/>
    <n v="0"/>
    <n v="10.89"/>
  </r>
  <r>
    <n v="6277"/>
    <s v="US-2016-139087"/>
    <x v="19"/>
    <d v="2016-07-22T00:00:00"/>
    <s v="Second Class"/>
    <x v="589"/>
    <x v="589"/>
    <s v="Consumer"/>
    <s v="United States"/>
    <s v="Seattle"/>
    <s v="Washington"/>
    <n v="98105"/>
    <s v="West"/>
    <x v="300"/>
    <s v="Office Supplies"/>
    <s v="Labels"/>
    <x v="300"/>
    <x v="2041"/>
    <n v="7"/>
    <n v="0"/>
    <n v="41.223700000000001"/>
  </r>
  <r>
    <n v="6278"/>
    <s v="US-2016-139087"/>
    <x v="19"/>
    <d v="2016-07-22T00:00:00"/>
    <s v="Second Class"/>
    <x v="589"/>
    <x v="589"/>
    <s v="Consumer"/>
    <s v="United States"/>
    <s v="Seattle"/>
    <s v="Washington"/>
    <n v="98105"/>
    <s v="West"/>
    <x v="54"/>
    <s v="Office Supplies"/>
    <s v="Storage"/>
    <x v="54"/>
    <x v="2803"/>
    <n v="2"/>
    <n v="0"/>
    <n v="17.38"/>
  </r>
  <r>
    <n v="6279"/>
    <s v="US-2016-139087"/>
    <x v="19"/>
    <d v="2016-07-22T00:00:00"/>
    <s v="Second Class"/>
    <x v="589"/>
    <x v="589"/>
    <s v="Consumer"/>
    <s v="United States"/>
    <s v="Seattle"/>
    <s v="Washington"/>
    <n v="98105"/>
    <s v="West"/>
    <x v="780"/>
    <s v="Technology"/>
    <s v="Phones"/>
    <x v="779"/>
    <x v="4225"/>
    <n v="2"/>
    <n v="0.2"/>
    <n v="-4.6764000000000001"/>
  </r>
  <r>
    <n v="6280"/>
    <s v="US-2016-139087"/>
    <x v="19"/>
    <d v="2016-07-22T00:00:00"/>
    <s v="Second Class"/>
    <x v="589"/>
    <x v="589"/>
    <s v="Consumer"/>
    <s v="United States"/>
    <s v="Seattle"/>
    <s v="Washington"/>
    <n v="98105"/>
    <s v="West"/>
    <x v="961"/>
    <s v="Office Supplies"/>
    <s v="Binders"/>
    <x v="954"/>
    <x v="2915"/>
    <n v="3"/>
    <n v="0.2"/>
    <n v="4.1651999999999996"/>
  </r>
  <r>
    <n v="6281"/>
    <s v="CA-2017-152226"/>
    <x v="605"/>
    <d v="2017-05-16T00:00:00"/>
    <s v="Standard Class"/>
    <x v="101"/>
    <x v="101"/>
    <s v="Consumer"/>
    <s v="United States"/>
    <s v="Cincinnati"/>
    <s v="Ohio"/>
    <n v="45231"/>
    <s v="East"/>
    <x v="1139"/>
    <s v="Office Supplies"/>
    <s v="Labels"/>
    <x v="1127"/>
    <x v="2144"/>
    <n v="2"/>
    <n v="0.2"/>
    <n v="1.9925999999999999"/>
  </r>
  <r>
    <n v="6282"/>
    <s v="CA-2015-116484"/>
    <x v="312"/>
    <d v="2015-11-26T00:00:00"/>
    <s v="Standard Class"/>
    <x v="523"/>
    <x v="523"/>
    <s v="Consumer"/>
    <s v="United States"/>
    <s v="Marion"/>
    <s v="Ohio"/>
    <n v="43302"/>
    <s v="East"/>
    <x v="1780"/>
    <s v="Furniture"/>
    <s v="Furnishings"/>
    <x v="1770"/>
    <x v="4226"/>
    <n v="2"/>
    <n v="0.2"/>
    <n v="9.5736000000000008"/>
  </r>
  <r>
    <n v="6283"/>
    <s v="CA-2015-116484"/>
    <x v="312"/>
    <d v="2015-11-26T00:00:00"/>
    <s v="Standard Class"/>
    <x v="523"/>
    <x v="523"/>
    <s v="Consumer"/>
    <s v="United States"/>
    <s v="Marion"/>
    <s v="Ohio"/>
    <n v="43302"/>
    <s v="East"/>
    <x v="1755"/>
    <s v="Office Supplies"/>
    <s v="Storage"/>
    <x v="1745"/>
    <x v="4227"/>
    <n v="3"/>
    <n v="0.2"/>
    <n v="-26.541"/>
  </r>
  <r>
    <n v="6284"/>
    <s v="CA-2016-100944"/>
    <x v="446"/>
    <d v="2016-09-28T00:00:00"/>
    <s v="Standard Class"/>
    <x v="553"/>
    <x v="553"/>
    <s v="Corporate"/>
    <s v="United States"/>
    <s v="Los Angeles"/>
    <s v="California"/>
    <n v="90049"/>
    <s v="West"/>
    <x v="1697"/>
    <s v="Office Supplies"/>
    <s v="Envelopes"/>
    <x v="1685"/>
    <x v="4015"/>
    <n v="5"/>
    <n v="0"/>
    <n v="143.303"/>
  </r>
  <r>
    <n v="6285"/>
    <s v="CA-2016-100944"/>
    <x v="446"/>
    <d v="2016-09-28T00:00:00"/>
    <s v="Standard Class"/>
    <x v="553"/>
    <x v="553"/>
    <s v="Corporate"/>
    <s v="United States"/>
    <s v="Los Angeles"/>
    <s v="California"/>
    <n v="90049"/>
    <s v="West"/>
    <x v="1153"/>
    <s v="Furniture"/>
    <s v="Chairs"/>
    <x v="1141"/>
    <x v="4228"/>
    <n v="5"/>
    <n v="0.2"/>
    <n v="56.323999999999998"/>
  </r>
  <r>
    <n v="6286"/>
    <s v="CA-2016-125080"/>
    <x v="147"/>
    <d v="2016-10-26T00:00:00"/>
    <s v="Standard Class"/>
    <x v="100"/>
    <x v="100"/>
    <s v="Corporate"/>
    <s v="United States"/>
    <s v="Lakewood"/>
    <s v="Ohio"/>
    <n v="44107"/>
    <s v="East"/>
    <x v="1258"/>
    <s v="Furniture"/>
    <s v="Tables"/>
    <x v="1242"/>
    <x v="4229"/>
    <n v="2"/>
    <n v="0.4"/>
    <n v="-231.41159999999999"/>
  </r>
  <r>
    <n v="6287"/>
    <s v="CA-2016-121020"/>
    <x v="1057"/>
    <d v="2016-10-31T00:00:00"/>
    <s v="Standard Class"/>
    <x v="344"/>
    <x v="344"/>
    <s v="Home Office"/>
    <s v="United States"/>
    <s v="Lebanon"/>
    <s v="Tennessee"/>
    <n v="37087"/>
    <s v="South"/>
    <x v="835"/>
    <s v="Technology"/>
    <s v="Phones"/>
    <x v="830"/>
    <x v="1946"/>
    <n v="3"/>
    <n v="0.2"/>
    <n v="17.998200000000001"/>
  </r>
  <r>
    <n v="6288"/>
    <s v="CA-2014-100090"/>
    <x v="1001"/>
    <d v="2014-07-12T00:00:00"/>
    <s v="Standard Class"/>
    <x v="182"/>
    <x v="182"/>
    <s v="Corporate"/>
    <s v="United States"/>
    <s v="San Francisco"/>
    <s v="California"/>
    <n v="94122"/>
    <s v="West"/>
    <x v="1021"/>
    <s v="Furniture"/>
    <s v="Tables"/>
    <x v="1012"/>
    <x v="4230"/>
    <n v="3"/>
    <n v="0.2"/>
    <n v="-87.935400000000001"/>
  </r>
  <r>
    <n v="6289"/>
    <s v="CA-2014-100090"/>
    <x v="1001"/>
    <d v="2014-07-12T00:00:00"/>
    <s v="Standard Class"/>
    <x v="182"/>
    <x v="182"/>
    <s v="Corporate"/>
    <s v="United States"/>
    <s v="San Francisco"/>
    <s v="California"/>
    <n v="94122"/>
    <s v="West"/>
    <x v="800"/>
    <s v="Office Supplies"/>
    <s v="Binders"/>
    <x v="798"/>
    <x v="4231"/>
    <n v="6"/>
    <n v="0.2"/>
    <n v="68.846400000000003"/>
  </r>
  <r>
    <n v="6290"/>
    <s v="US-2015-139675"/>
    <x v="649"/>
    <d v="2015-03-18T00:00:00"/>
    <s v="Second Class"/>
    <x v="376"/>
    <x v="376"/>
    <s v="Home Office"/>
    <s v="United States"/>
    <s v="Chico"/>
    <s v="California"/>
    <n v="95928"/>
    <s v="West"/>
    <x v="120"/>
    <s v="Furniture"/>
    <s v="Chairs"/>
    <x v="120"/>
    <x v="4232"/>
    <n v="4"/>
    <n v="0.2"/>
    <n v="102.9528"/>
  </r>
  <r>
    <n v="6291"/>
    <s v="US-2015-139675"/>
    <x v="649"/>
    <d v="2015-03-18T00:00:00"/>
    <s v="Second Class"/>
    <x v="376"/>
    <x v="376"/>
    <s v="Home Office"/>
    <s v="United States"/>
    <s v="Chico"/>
    <s v="California"/>
    <n v="95928"/>
    <s v="West"/>
    <x v="514"/>
    <s v="Furniture"/>
    <s v="Furnishings"/>
    <x v="514"/>
    <x v="564"/>
    <n v="8"/>
    <n v="0"/>
    <n v="91.772800000000004"/>
  </r>
  <r>
    <n v="6292"/>
    <s v="CA-2017-143756"/>
    <x v="574"/>
    <d v="2017-12-05T00:00:00"/>
    <s v="First Class"/>
    <x v="250"/>
    <x v="250"/>
    <s v="Consumer"/>
    <s v="United States"/>
    <s v="Salem"/>
    <s v="Virginia"/>
    <n v="24153"/>
    <s v="South"/>
    <x v="1131"/>
    <s v="Furniture"/>
    <s v="Chairs"/>
    <x v="1119"/>
    <x v="4233"/>
    <n v="2"/>
    <n v="0"/>
    <n v="168.47040000000001"/>
  </r>
  <r>
    <n v="6293"/>
    <s v="CA-2015-151253"/>
    <x v="1100"/>
    <d v="2015-04-26T00:00:00"/>
    <s v="Standard Class"/>
    <x v="616"/>
    <x v="616"/>
    <s v="Consumer"/>
    <s v="United States"/>
    <s v="Los Angeles"/>
    <s v="California"/>
    <n v="90008"/>
    <s v="West"/>
    <x v="687"/>
    <s v="Technology"/>
    <s v="Phones"/>
    <x v="687"/>
    <x v="2495"/>
    <n v="3"/>
    <n v="0.2"/>
    <n v="7.7679"/>
  </r>
  <r>
    <n v="6294"/>
    <s v="CA-2015-151253"/>
    <x v="1100"/>
    <d v="2015-04-26T00:00:00"/>
    <s v="Standard Class"/>
    <x v="616"/>
    <x v="616"/>
    <s v="Consumer"/>
    <s v="United States"/>
    <s v="Los Angeles"/>
    <s v="California"/>
    <n v="90008"/>
    <s v="West"/>
    <x v="1394"/>
    <s v="Office Supplies"/>
    <s v="Art"/>
    <x v="1380"/>
    <x v="2161"/>
    <n v="3"/>
    <n v="0"/>
    <n v="16.676400000000001"/>
  </r>
  <r>
    <n v="6295"/>
    <s v="CA-2014-141152"/>
    <x v="1101"/>
    <d v="2014-09-19T00:00:00"/>
    <s v="First Class"/>
    <x v="575"/>
    <x v="575"/>
    <s v="Corporate"/>
    <s v="United States"/>
    <s v="New York City"/>
    <s v="New York"/>
    <n v="10024"/>
    <s v="East"/>
    <x v="735"/>
    <s v="Office Supplies"/>
    <s v="Binders"/>
    <x v="734"/>
    <x v="4234"/>
    <n v="1"/>
    <n v="0.2"/>
    <n v="12.582000000000001"/>
  </r>
  <r>
    <n v="6296"/>
    <s v="CA-2014-141313"/>
    <x v="129"/>
    <d v="2015-01-01T00:00:00"/>
    <s v="Standard Class"/>
    <x v="321"/>
    <x v="321"/>
    <s v="Corporate"/>
    <s v="United States"/>
    <s v="Beverly"/>
    <s v="Massachusetts"/>
    <n v="1915"/>
    <s v="East"/>
    <x v="1364"/>
    <s v="Office Supplies"/>
    <s v="Appliances"/>
    <x v="1350"/>
    <x v="4235"/>
    <n v="6"/>
    <n v="0"/>
    <n v="503.78219999999999"/>
  </r>
  <r>
    <n v="6297"/>
    <s v="CA-2014-141313"/>
    <x v="129"/>
    <d v="2015-01-01T00:00:00"/>
    <s v="Standard Class"/>
    <x v="321"/>
    <x v="321"/>
    <s v="Corporate"/>
    <s v="United States"/>
    <s v="Beverly"/>
    <s v="Massachusetts"/>
    <n v="1915"/>
    <s v="East"/>
    <x v="426"/>
    <s v="Office Supplies"/>
    <s v="Storage"/>
    <x v="426"/>
    <x v="454"/>
    <n v="5"/>
    <n v="0"/>
    <n v="84.51"/>
  </r>
  <r>
    <n v="6298"/>
    <s v="CA-2014-141313"/>
    <x v="129"/>
    <d v="2015-01-01T00:00:00"/>
    <s v="Standard Class"/>
    <x v="321"/>
    <x v="321"/>
    <s v="Corporate"/>
    <s v="United States"/>
    <s v="Beverly"/>
    <s v="Massachusetts"/>
    <n v="1915"/>
    <s v="East"/>
    <x v="1733"/>
    <s v="Office Supplies"/>
    <s v="Paper"/>
    <x v="1721"/>
    <x v="274"/>
    <n v="4"/>
    <n v="0"/>
    <n v="66.627200000000002"/>
  </r>
  <r>
    <n v="6299"/>
    <s v="CA-2014-169852"/>
    <x v="618"/>
    <d v="2014-10-26T00:00:00"/>
    <s v="Standard Class"/>
    <x v="245"/>
    <x v="245"/>
    <s v="Corporate"/>
    <s v="United States"/>
    <s v="San Diego"/>
    <s v="California"/>
    <n v="92024"/>
    <s v="West"/>
    <x v="58"/>
    <s v="Office Supplies"/>
    <s v="Binders"/>
    <x v="58"/>
    <x v="4236"/>
    <n v="3"/>
    <n v="0.2"/>
    <n v="12.2715"/>
  </r>
  <r>
    <n v="6300"/>
    <s v="CA-2017-107314"/>
    <x v="329"/>
    <d v="2017-12-03T00:00:00"/>
    <s v="First Class"/>
    <x v="595"/>
    <x v="595"/>
    <s v="Home Office"/>
    <s v="United States"/>
    <s v="San Francisco"/>
    <s v="California"/>
    <n v="94109"/>
    <s v="West"/>
    <x v="1781"/>
    <s v="Furniture"/>
    <s v="Furnishings"/>
    <x v="1771"/>
    <x v="4237"/>
    <n v="3"/>
    <n v="0"/>
    <n v="9.5571000000000002"/>
  </r>
  <r>
    <n v="6301"/>
    <s v="US-2014-161305"/>
    <x v="571"/>
    <d v="2014-06-12T00:00:00"/>
    <s v="Standard Class"/>
    <x v="641"/>
    <x v="641"/>
    <s v="Consumer"/>
    <s v="United States"/>
    <s v="Chicago"/>
    <s v="Illinois"/>
    <n v="60623"/>
    <s v="Central"/>
    <x v="102"/>
    <s v="Office Supplies"/>
    <s v="Binders"/>
    <x v="102"/>
    <x v="4238"/>
    <n v="3"/>
    <n v="0.8"/>
    <n v="-38.111400000000003"/>
  </r>
  <r>
    <n v="6302"/>
    <s v="US-2014-161305"/>
    <x v="571"/>
    <d v="2014-06-12T00:00:00"/>
    <s v="Standard Class"/>
    <x v="641"/>
    <x v="641"/>
    <s v="Consumer"/>
    <s v="United States"/>
    <s v="Chicago"/>
    <s v="Illinois"/>
    <n v="60623"/>
    <s v="Central"/>
    <x v="755"/>
    <s v="Office Supplies"/>
    <s v="Envelopes"/>
    <x v="753"/>
    <x v="4239"/>
    <n v="2"/>
    <n v="0.2"/>
    <n v="4.7195999999999998"/>
  </r>
  <r>
    <n v="6303"/>
    <s v="CA-2017-166919"/>
    <x v="51"/>
    <d v="2017-11-27T00:00:00"/>
    <s v="Standard Class"/>
    <x v="117"/>
    <x v="117"/>
    <s v="Consumer"/>
    <s v="United States"/>
    <s v="Dallas"/>
    <s v="Texas"/>
    <n v="75220"/>
    <s v="Central"/>
    <x v="1692"/>
    <s v="Technology"/>
    <s v="Phones"/>
    <x v="1680"/>
    <x v="4240"/>
    <n v="5"/>
    <n v="0.2"/>
    <n v="19.596"/>
  </r>
  <r>
    <n v="6304"/>
    <s v="CA-2017-162712"/>
    <x v="978"/>
    <d v="2017-06-20T00:00:00"/>
    <s v="Second Class"/>
    <x v="71"/>
    <x v="71"/>
    <s v="Home Office"/>
    <s v="United States"/>
    <s v="Corpus Christi"/>
    <s v="Texas"/>
    <n v="78415"/>
    <s v="Central"/>
    <x v="1090"/>
    <s v="Office Supplies"/>
    <s v="Paper"/>
    <x v="1080"/>
    <x v="1339"/>
    <n v="3"/>
    <n v="0.2"/>
    <n v="23.234999999999999"/>
  </r>
  <r>
    <n v="6305"/>
    <s v="CA-2017-107552"/>
    <x v="1024"/>
    <d v="2017-05-05T00:00:00"/>
    <s v="Same Day"/>
    <x v="482"/>
    <x v="482"/>
    <s v="Consumer"/>
    <s v="United States"/>
    <s v="New York City"/>
    <s v="New York"/>
    <n v="10035"/>
    <s v="East"/>
    <x v="711"/>
    <s v="Office Supplies"/>
    <s v="Paper"/>
    <x v="710"/>
    <x v="3763"/>
    <n v="1"/>
    <n v="0"/>
    <n v="3.2063999999999999"/>
  </r>
  <r>
    <n v="6306"/>
    <s v="CA-2016-163328"/>
    <x v="254"/>
    <d v="2016-11-06T00:00:00"/>
    <s v="Second Class"/>
    <x v="734"/>
    <x v="734"/>
    <s v="Corporate"/>
    <s v="United States"/>
    <s v="Eugene"/>
    <s v="Oregon"/>
    <n v="97405"/>
    <s v="West"/>
    <x v="1590"/>
    <s v="Office Supplies"/>
    <s v="Supplies"/>
    <x v="1582"/>
    <x v="4241"/>
    <n v="7"/>
    <n v="0.2"/>
    <n v="-4.1761999999999997"/>
  </r>
  <r>
    <n v="6307"/>
    <s v="CA-2016-163328"/>
    <x v="254"/>
    <d v="2016-11-06T00:00:00"/>
    <s v="Second Class"/>
    <x v="734"/>
    <x v="734"/>
    <s v="Corporate"/>
    <s v="United States"/>
    <s v="Eugene"/>
    <s v="Oregon"/>
    <n v="97405"/>
    <s v="West"/>
    <x v="1585"/>
    <s v="Furniture"/>
    <s v="Chairs"/>
    <x v="1576"/>
    <x v="4242"/>
    <n v="1"/>
    <n v="0.2"/>
    <n v="-14.4078"/>
  </r>
  <r>
    <n v="6308"/>
    <s v="CA-2016-163328"/>
    <x v="254"/>
    <d v="2016-11-06T00:00:00"/>
    <s v="Second Class"/>
    <x v="734"/>
    <x v="734"/>
    <s v="Corporate"/>
    <s v="United States"/>
    <s v="Eugene"/>
    <s v="Oregon"/>
    <n v="97405"/>
    <s v="West"/>
    <x v="1673"/>
    <s v="Office Supplies"/>
    <s v="Paper"/>
    <x v="1661"/>
    <x v="1097"/>
    <n v="3"/>
    <n v="0.2"/>
    <n v="16.783200000000001"/>
  </r>
  <r>
    <n v="6309"/>
    <s v="CA-2016-163328"/>
    <x v="254"/>
    <d v="2016-11-06T00:00:00"/>
    <s v="Second Class"/>
    <x v="734"/>
    <x v="734"/>
    <s v="Corporate"/>
    <s v="United States"/>
    <s v="Eugene"/>
    <s v="Oregon"/>
    <n v="97405"/>
    <s v="West"/>
    <x v="1631"/>
    <s v="Furniture"/>
    <s v="Chairs"/>
    <x v="1621"/>
    <x v="4243"/>
    <n v="3"/>
    <n v="0.2"/>
    <n v="-97.552800000000005"/>
  </r>
  <r>
    <n v="6310"/>
    <s v="CA-2016-163328"/>
    <x v="254"/>
    <d v="2016-11-06T00:00:00"/>
    <s v="Second Class"/>
    <x v="734"/>
    <x v="734"/>
    <s v="Corporate"/>
    <s v="United States"/>
    <s v="Eugene"/>
    <s v="Oregon"/>
    <n v="97405"/>
    <s v="West"/>
    <x v="508"/>
    <s v="Office Supplies"/>
    <s v="Labels"/>
    <x v="508"/>
    <x v="4244"/>
    <n v="8"/>
    <n v="0.2"/>
    <n v="228.07919999999999"/>
  </r>
  <r>
    <n v="6311"/>
    <s v="CA-2016-163328"/>
    <x v="254"/>
    <d v="2016-11-06T00:00:00"/>
    <s v="Second Class"/>
    <x v="734"/>
    <x v="734"/>
    <s v="Corporate"/>
    <s v="United States"/>
    <s v="Eugene"/>
    <s v="Oregon"/>
    <n v="97405"/>
    <s v="West"/>
    <x v="640"/>
    <s v="Office Supplies"/>
    <s v="Paper"/>
    <x v="640"/>
    <x v="4245"/>
    <n v="1"/>
    <n v="0.2"/>
    <n v="5.3116000000000003"/>
  </r>
  <r>
    <n v="6312"/>
    <s v="CA-2014-112837"/>
    <x v="1102"/>
    <d v="2014-09-16T00:00:00"/>
    <s v="Standard Class"/>
    <x v="752"/>
    <x v="752"/>
    <s v="Consumer"/>
    <s v="United States"/>
    <s v="Oxnard"/>
    <s v="California"/>
    <n v="93030"/>
    <s v="West"/>
    <x v="101"/>
    <s v="Furniture"/>
    <s v="Furnishings"/>
    <x v="101"/>
    <x v="4030"/>
    <n v="3"/>
    <n v="0"/>
    <n v="21.7515"/>
  </r>
  <r>
    <n v="6313"/>
    <s v="CA-2017-120019"/>
    <x v="911"/>
    <d v="2017-02-21T00:00:00"/>
    <s v="Standard Class"/>
    <x v="243"/>
    <x v="243"/>
    <s v="Corporate"/>
    <s v="United States"/>
    <s v="Fairfield"/>
    <s v="Connecticut"/>
    <n v="6824"/>
    <s v="East"/>
    <x v="1662"/>
    <s v="Office Supplies"/>
    <s v="Storage"/>
    <x v="1650"/>
    <x v="4246"/>
    <n v="3"/>
    <n v="0"/>
    <n v="81.131399999999999"/>
  </r>
  <r>
    <n v="6314"/>
    <s v="CA-2017-120019"/>
    <x v="911"/>
    <d v="2017-02-21T00:00:00"/>
    <s v="Standard Class"/>
    <x v="243"/>
    <x v="243"/>
    <s v="Corporate"/>
    <s v="United States"/>
    <s v="Fairfield"/>
    <s v="Connecticut"/>
    <n v="6824"/>
    <s v="East"/>
    <x v="1250"/>
    <s v="Technology"/>
    <s v="Phones"/>
    <x v="1234"/>
    <x v="4247"/>
    <n v="1"/>
    <n v="0"/>
    <n v="7.3451000000000004"/>
  </r>
  <r>
    <n v="6315"/>
    <s v="CA-2014-100762"/>
    <x v="156"/>
    <d v="2014-11-29T00:00:00"/>
    <s v="Standard Class"/>
    <x v="243"/>
    <x v="243"/>
    <s v="Corporate"/>
    <s v="United States"/>
    <s v="Jackson"/>
    <s v="Michigan"/>
    <n v="49201"/>
    <s v="Central"/>
    <x v="108"/>
    <s v="Office Supplies"/>
    <s v="Art"/>
    <x v="108"/>
    <x v="4248"/>
    <n v="4"/>
    <n v="0"/>
    <n v="45.576000000000001"/>
  </r>
  <r>
    <n v="6316"/>
    <s v="CA-2014-100762"/>
    <x v="156"/>
    <d v="2014-11-29T00:00:00"/>
    <s v="Standard Class"/>
    <x v="243"/>
    <x v="243"/>
    <s v="Corporate"/>
    <s v="United States"/>
    <s v="Jackson"/>
    <s v="Michigan"/>
    <n v="49201"/>
    <s v="Central"/>
    <x v="508"/>
    <s v="Office Supplies"/>
    <s v="Labels"/>
    <x v="508"/>
    <x v="1440"/>
    <n v="2"/>
    <n v="0"/>
    <n v="96.343800000000002"/>
  </r>
  <r>
    <n v="6317"/>
    <s v="CA-2014-100762"/>
    <x v="156"/>
    <d v="2014-11-29T00:00:00"/>
    <s v="Standard Class"/>
    <x v="243"/>
    <x v="243"/>
    <s v="Corporate"/>
    <s v="United States"/>
    <s v="Jackson"/>
    <s v="Michigan"/>
    <n v="49201"/>
    <s v="Central"/>
    <x v="1415"/>
    <s v="Office Supplies"/>
    <s v="Paper"/>
    <x v="1402"/>
    <x v="3683"/>
    <n v="3"/>
    <n v="0"/>
    <n v="69.177599999999998"/>
  </r>
  <r>
    <n v="6318"/>
    <s v="CA-2014-100762"/>
    <x v="156"/>
    <d v="2014-11-29T00:00:00"/>
    <s v="Standard Class"/>
    <x v="243"/>
    <x v="243"/>
    <s v="Corporate"/>
    <s v="United States"/>
    <s v="Jackson"/>
    <s v="Michigan"/>
    <n v="49201"/>
    <s v="Central"/>
    <x v="226"/>
    <s v="Office Supplies"/>
    <s v="Paper"/>
    <x v="227"/>
    <x v="3761"/>
    <n v="2"/>
    <n v="0"/>
    <n v="7.98"/>
  </r>
  <r>
    <n v="6319"/>
    <s v="CA-2017-161459"/>
    <x v="920"/>
    <d v="2017-11-29T00:00:00"/>
    <s v="Second Class"/>
    <x v="494"/>
    <x v="494"/>
    <s v="Corporate"/>
    <s v="United States"/>
    <s v="Laguna Niguel"/>
    <s v="California"/>
    <n v="92677"/>
    <s v="West"/>
    <x v="1557"/>
    <s v="Technology"/>
    <s v="Phones"/>
    <x v="1546"/>
    <x v="786"/>
    <n v="5"/>
    <n v="0.2"/>
    <n v="3.4965000000000002"/>
  </r>
  <r>
    <n v="6320"/>
    <s v="CA-2017-161459"/>
    <x v="920"/>
    <d v="2017-11-29T00:00:00"/>
    <s v="Second Class"/>
    <x v="494"/>
    <x v="494"/>
    <s v="Corporate"/>
    <s v="United States"/>
    <s v="Laguna Niguel"/>
    <s v="California"/>
    <n v="92677"/>
    <s v="West"/>
    <x v="126"/>
    <s v="Office Supplies"/>
    <s v="Paper"/>
    <x v="562"/>
    <x v="3142"/>
    <n v="6"/>
    <n v="0"/>
    <n v="15.336"/>
  </r>
  <r>
    <n v="6321"/>
    <s v="CA-2017-160017"/>
    <x v="394"/>
    <d v="2017-10-02T00:00:00"/>
    <s v="Standard Class"/>
    <x v="133"/>
    <x v="133"/>
    <s v="Corporate"/>
    <s v="United States"/>
    <s v="Jacksonville"/>
    <s v="Florida"/>
    <n v="32216"/>
    <s v="South"/>
    <x v="585"/>
    <s v="Office Supplies"/>
    <s v="Paper"/>
    <x v="585"/>
    <x v="559"/>
    <n v="2"/>
    <n v="0.2"/>
    <n v="3.6288"/>
  </r>
  <r>
    <n v="6322"/>
    <s v="CA-2014-123316"/>
    <x v="303"/>
    <d v="2014-10-17T00:00:00"/>
    <s v="Standard Class"/>
    <x v="259"/>
    <x v="259"/>
    <s v="Corporate"/>
    <s v="United States"/>
    <s v="Mount Vernon"/>
    <s v="New York"/>
    <n v="10550"/>
    <s v="East"/>
    <x v="507"/>
    <s v="Office Supplies"/>
    <s v="Binders"/>
    <x v="507"/>
    <x v="3203"/>
    <n v="3"/>
    <n v="0.2"/>
    <n v="2.8100999999999998"/>
  </r>
  <r>
    <n v="6323"/>
    <s v="CA-2014-141299"/>
    <x v="561"/>
    <d v="2014-06-07T00:00:00"/>
    <s v="Second Class"/>
    <x v="176"/>
    <x v="176"/>
    <s v="Home Office"/>
    <s v="United States"/>
    <s v="Midland"/>
    <s v="Michigan"/>
    <n v="48640"/>
    <s v="Central"/>
    <x v="661"/>
    <s v="Office Supplies"/>
    <s v="Envelopes"/>
    <x v="661"/>
    <x v="764"/>
    <n v="2"/>
    <n v="0"/>
    <n v="7.4871999999999996"/>
  </r>
  <r>
    <n v="6324"/>
    <s v="CA-2014-104402"/>
    <x v="1103"/>
    <d v="2014-06-23T00:00:00"/>
    <s v="Standard Class"/>
    <x v="551"/>
    <x v="551"/>
    <s v="Consumer"/>
    <s v="United States"/>
    <s v="Newark"/>
    <s v="Delaware"/>
    <n v="19711"/>
    <s v="East"/>
    <x v="1734"/>
    <s v="Technology"/>
    <s v="Machines"/>
    <x v="1722"/>
    <x v="4249"/>
    <n v="3"/>
    <n v="0"/>
    <n v="31.0059"/>
  </r>
  <r>
    <n v="6325"/>
    <s v="CA-2015-110289"/>
    <x v="1104"/>
    <d v="2015-11-02T00:00:00"/>
    <s v="Standard Class"/>
    <x v="240"/>
    <x v="240"/>
    <s v="Corporate"/>
    <s v="United States"/>
    <s v="San Francisco"/>
    <s v="California"/>
    <n v="94109"/>
    <s v="West"/>
    <x v="481"/>
    <s v="Office Supplies"/>
    <s v="Paper"/>
    <x v="482"/>
    <x v="653"/>
    <n v="5"/>
    <n v="0"/>
    <n v="16.032"/>
  </r>
  <r>
    <n v="6326"/>
    <s v="CA-2015-110289"/>
    <x v="1104"/>
    <d v="2015-11-02T00:00:00"/>
    <s v="Standard Class"/>
    <x v="240"/>
    <x v="240"/>
    <s v="Corporate"/>
    <s v="United States"/>
    <s v="San Francisco"/>
    <s v="California"/>
    <n v="94109"/>
    <s v="West"/>
    <x v="439"/>
    <s v="Office Supplies"/>
    <s v="Envelopes"/>
    <x v="439"/>
    <x v="4250"/>
    <n v="4"/>
    <n v="0"/>
    <n v="103.3116"/>
  </r>
  <r>
    <n v="6327"/>
    <s v="CA-2014-167927"/>
    <x v="407"/>
    <d v="2014-01-26T00:00:00"/>
    <s v="Standard Class"/>
    <x v="190"/>
    <x v="190"/>
    <s v="Consumer"/>
    <s v="United States"/>
    <s v="Westland"/>
    <s v="Michigan"/>
    <n v="48185"/>
    <s v="Central"/>
    <x v="4"/>
    <s v="Office Supplies"/>
    <s v="Storage"/>
    <x v="4"/>
    <x v="62"/>
    <n v="1"/>
    <n v="0"/>
    <n v="4.0541999999999998"/>
  </r>
  <r>
    <n v="6328"/>
    <s v="CA-2014-167927"/>
    <x v="407"/>
    <d v="2014-01-26T00:00:00"/>
    <s v="Standard Class"/>
    <x v="190"/>
    <x v="190"/>
    <s v="Consumer"/>
    <s v="United States"/>
    <s v="Westland"/>
    <s v="Michigan"/>
    <n v="48185"/>
    <s v="Central"/>
    <x v="269"/>
    <s v="Furniture"/>
    <s v="Furnishings"/>
    <x v="269"/>
    <x v="1042"/>
    <n v="3"/>
    <n v="0"/>
    <n v="30.023399999999999"/>
  </r>
  <r>
    <n v="6329"/>
    <s v="CA-2014-167927"/>
    <x v="407"/>
    <d v="2014-01-26T00:00:00"/>
    <s v="Standard Class"/>
    <x v="190"/>
    <x v="190"/>
    <s v="Consumer"/>
    <s v="United States"/>
    <s v="Westland"/>
    <s v="Michigan"/>
    <n v="48185"/>
    <s v="Central"/>
    <x v="536"/>
    <s v="Office Supplies"/>
    <s v="Binders"/>
    <x v="536"/>
    <x v="71"/>
    <n v="5"/>
    <n v="0"/>
    <n v="8.9535"/>
  </r>
  <r>
    <n v="6330"/>
    <s v="CA-2014-167927"/>
    <x v="407"/>
    <d v="2014-01-26T00:00:00"/>
    <s v="Standard Class"/>
    <x v="190"/>
    <x v="190"/>
    <s v="Consumer"/>
    <s v="United States"/>
    <s v="Westland"/>
    <s v="Michigan"/>
    <n v="48185"/>
    <s v="Central"/>
    <x v="14"/>
    <s v="Office Supplies"/>
    <s v="Appliances"/>
    <x v="14"/>
    <x v="4251"/>
    <n v="4"/>
    <n v="0.1"/>
    <n v="93.581599999999995"/>
  </r>
  <r>
    <n v="6331"/>
    <s v="CA-2014-167927"/>
    <x v="407"/>
    <d v="2014-01-26T00:00:00"/>
    <s v="Standard Class"/>
    <x v="190"/>
    <x v="190"/>
    <s v="Consumer"/>
    <s v="United States"/>
    <s v="Westland"/>
    <s v="Michigan"/>
    <n v="48185"/>
    <s v="Central"/>
    <x v="1291"/>
    <s v="Office Supplies"/>
    <s v="Storage"/>
    <x v="1277"/>
    <x v="4252"/>
    <n v="2"/>
    <n v="0"/>
    <n v="15.979200000000001"/>
  </r>
  <r>
    <n v="6332"/>
    <s v="CA-2014-167927"/>
    <x v="407"/>
    <d v="2014-01-26T00:00:00"/>
    <s v="Standard Class"/>
    <x v="190"/>
    <x v="190"/>
    <s v="Consumer"/>
    <s v="United States"/>
    <s v="Westland"/>
    <s v="Michigan"/>
    <n v="48185"/>
    <s v="Central"/>
    <x v="1064"/>
    <s v="Office Supplies"/>
    <s v="Art"/>
    <x v="1053"/>
    <x v="2836"/>
    <n v="3"/>
    <n v="0"/>
    <n v="12.736800000000001"/>
  </r>
  <r>
    <n v="6333"/>
    <s v="CA-2014-167927"/>
    <x v="407"/>
    <d v="2014-01-26T00:00:00"/>
    <s v="Standard Class"/>
    <x v="190"/>
    <x v="190"/>
    <s v="Consumer"/>
    <s v="United States"/>
    <s v="Westland"/>
    <s v="Michigan"/>
    <n v="48185"/>
    <s v="Central"/>
    <x v="875"/>
    <s v="Furniture"/>
    <s v="Furnishings"/>
    <x v="869"/>
    <x v="1646"/>
    <n v="3"/>
    <n v="0"/>
    <n v="4.8609"/>
  </r>
  <r>
    <n v="6334"/>
    <s v="CA-2014-167927"/>
    <x v="407"/>
    <d v="2014-01-26T00:00:00"/>
    <s v="Standard Class"/>
    <x v="190"/>
    <x v="190"/>
    <s v="Consumer"/>
    <s v="United States"/>
    <s v="Westland"/>
    <s v="Michigan"/>
    <n v="48185"/>
    <s v="Central"/>
    <x v="990"/>
    <s v="Office Supplies"/>
    <s v="Binders"/>
    <x v="305"/>
    <x v="1271"/>
    <n v="5"/>
    <n v="0"/>
    <n v="13.365"/>
  </r>
  <r>
    <n v="6335"/>
    <s v="CA-2014-133305"/>
    <x v="384"/>
    <d v="2014-07-15T00:00:00"/>
    <s v="Standard Class"/>
    <x v="708"/>
    <x v="708"/>
    <s v="Consumer"/>
    <s v="United States"/>
    <s v="New York City"/>
    <s v="New York"/>
    <n v="10011"/>
    <s v="East"/>
    <x v="314"/>
    <s v="Office Supplies"/>
    <s v="Paper"/>
    <x v="314"/>
    <x v="335"/>
    <n v="4"/>
    <n v="0"/>
    <n v="23.086400000000001"/>
  </r>
  <r>
    <n v="6336"/>
    <s v="CA-2014-133305"/>
    <x v="384"/>
    <d v="2014-07-15T00:00:00"/>
    <s v="Standard Class"/>
    <x v="708"/>
    <x v="708"/>
    <s v="Consumer"/>
    <s v="United States"/>
    <s v="New York City"/>
    <s v="New York"/>
    <n v="10011"/>
    <s v="East"/>
    <x v="1203"/>
    <s v="Office Supplies"/>
    <s v="Binders"/>
    <x v="1188"/>
    <x v="717"/>
    <n v="5"/>
    <n v="0.2"/>
    <n v="6.3979999999999997"/>
  </r>
  <r>
    <n v="6337"/>
    <s v="CA-2016-165995"/>
    <x v="133"/>
    <d v="2016-09-06T00:00:00"/>
    <s v="Standard Class"/>
    <x v="696"/>
    <x v="696"/>
    <s v="Consumer"/>
    <s v="United States"/>
    <s v="Los Angeles"/>
    <s v="California"/>
    <n v="90008"/>
    <s v="West"/>
    <x v="1530"/>
    <s v="Furniture"/>
    <s v="Furnishings"/>
    <x v="1517"/>
    <x v="116"/>
    <n v="4"/>
    <n v="0"/>
    <n v="15.993600000000001"/>
  </r>
  <r>
    <n v="6338"/>
    <s v="CA-2016-165995"/>
    <x v="133"/>
    <d v="2016-09-06T00:00:00"/>
    <s v="Standard Class"/>
    <x v="696"/>
    <x v="696"/>
    <s v="Consumer"/>
    <s v="United States"/>
    <s v="Los Angeles"/>
    <s v="California"/>
    <n v="90008"/>
    <s v="West"/>
    <x v="1495"/>
    <s v="Technology"/>
    <s v="Phones"/>
    <x v="1483"/>
    <x v="107"/>
    <n v="5"/>
    <n v="0.2"/>
    <n v="42.494999999999997"/>
  </r>
  <r>
    <n v="6339"/>
    <s v="CA-2017-143112"/>
    <x v="361"/>
    <d v="2017-10-09T00:00:00"/>
    <s v="Standard Class"/>
    <x v="477"/>
    <x v="477"/>
    <s v="Corporate"/>
    <s v="United States"/>
    <s v="New York City"/>
    <s v="New York"/>
    <n v="10035"/>
    <s v="East"/>
    <x v="1513"/>
    <s v="Technology"/>
    <s v="Phones"/>
    <x v="1500"/>
    <x v="4253"/>
    <n v="4"/>
    <n v="0"/>
    <n v="43.9"/>
  </r>
  <r>
    <n v="6340"/>
    <s v="CA-2017-143112"/>
    <x v="361"/>
    <d v="2017-10-09T00:00:00"/>
    <s v="Standard Class"/>
    <x v="477"/>
    <x v="477"/>
    <s v="Corporate"/>
    <s v="United States"/>
    <s v="New York City"/>
    <s v="New York"/>
    <n v="10035"/>
    <s v="East"/>
    <x v="812"/>
    <s v="Furniture"/>
    <s v="Chairs"/>
    <x v="809"/>
    <x v="4254"/>
    <n v="2"/>
    <n v="0.1"/>
    <n v="2.4598"/>
  </r>
  <r>
    <n v="6341"/>
    <s v="CA-2017-143112"/>
    <x v="361"/>
    <d v="2017-10-09T00:00:00"/>
    <s v="Standard Class"/>
    <x v="477"/>
    <x v="477"/>
    <s v="Corporate"/>
    <s v="United States"/>
    <s v="New York City"/>
    <s v="New York"/>
    <n v="10035"/>
    <s v="East"/>
    <x v="1646"/>
    <s v="Technology"/>
    <s v="Machines"/>
    <x v="1635"/>
    <x v="4255"/>
    <n v="4"/>
    <n v="0"/>
    <n v="1351.9896000000001"/>
  </r>
  <r>
    <n v="6342"/>
    <s v="US-2017-105830"/>
    <x v="413"/>
    <d v="2017-01-02T00:00:00"/>
    <s v="First Class"/>
    <x v="551"/>
    <x v="551"/>
    <s v="Consumer"/>
    <s v="United States"/>
    <s v="Lancaster"/>
    <s v="Ohio"/>
    <n v="43130"/>
    <s v="East"/>
    <x v="1166"/>
    <s v="Office Supplies"/>
    <s v="Storage"/>
    <x v="1153"/>
    <x v="4256"/>
    <n v="4"/>
    <n v="0.2"/>
    <n v="-35.215200000000003"/>
  </r>
  <r>
    <n v="6343"/>
    <s v="CA-2015-146255"/>
    <x v="1105"/>
    <d v="2015-03-10T00:00:00"/>
    <s v="First Class"/>
    <x v="670"/>
    <x v="670"/>
    <s v="Home Office"/>
    <s v="United States"/>
    <s v="Newark"/>
    <s v="Delaware"/>
    <n v="19711"/>
    <s v="East"/>
    <x v="240"/>
    <s v="Technology"/>
    <s v="Accessories"/>
    <x v="241"/>
    <x v="4257"/>
    <n v="3"/>
    <n v="0"/>
    <n v="52.734000000000002"/>
  </r>
  <r>
    <n v="6344"/>
    <s v="CA-2015-146255"/>
    <x v="1105"/>
    <d v="2015-03-10T00:00:00"/>
    <s v="First Class"/>
    <x v="670"/>
    <x v="670"/>
    <s v="Home Office"/>
    <s v="United States"/>
    <s v="Newark"/>
    <s v="Delaware"/>
    <n v="19711"/>
    <s v="East"/>
    <x v="338"/>
    <s v="Office Supplies"/>
    <s v="Binders"/>
    <x v="338"/>
    <x v="2628"/>
    <n v="2"/>
    <n v="0"/>
    <n v="14.9156"/>
  </r>
  <r>
    <n v="6345"/>
    <s v="CA-2015-146255"/>
    <x v="1105"/>
    <d v="2015-03-10T00:00:00"/>
    <s v="First Class"/>
    <x v="670"/>
    <x v="670"/>
    <s v="Home Office"/>
    <s v="United States"/>
    <s v="Newark"/>
    <s v="Delaware"/>
    <n v="19711"/>
    <s v="East"/>
    <x v="1002"/>
    <s v="Office Supplies"/>
    <s v="Binders"/>
    <x v="994"/>
    <x v="4258"/>
    <n v="2"/>
    <n v="0"/>
    <n v="33.254399999999997"/>
  </r>
  <r>
    <n v="6346"/>
    <s v="CA-2015-146255"/>
    <x v="1105"/>
    <d v="2015-03-10T00:00:00"/>
    <s v="First Class"/>
    <x v="670"/>
    <x v="670"/>
    <s v="Home Office"/>
    <s v="United States"/>
    <s v="Newark"/>
    <s v="Delaware"/>
    <n v="19711"/>
    <s v="East"/>
    <x v="1602"/>
    <s v="Technology"/>
    <s v="Phones"/>
    <x v="1594"/>
    <x v="2133"/>
    <n v="3"/>
    <n v="0"/>
    <n v="170.51130000000001"/>
  </r>
  <r>
    <n v="6347"/>
    <s v="CA-2017-104822"/>
    <x v="179"/>
    <d v="2017-10-20T00:00:00"/>
    <s v="Same Day"/>
    <x v="46"/>
    <x v="46"/>
    <s v="Home Office"/>
    <s v="United States"/>
    <s v="New York City"/>
    <s v="New York"/>
    <n v="10024"/>
    <s v="East"/>
    <x v="1123"/>
    <s v="Office Supplies"/>
    <s v="Labels"/>
    <x v="1111"/>
    <x v="4259"/>
    <n v="5"/>
    <n v="0"/>
    <n v="12.029500000000001"/>
  </r>
  <r>
    <n v="6348"/>
    <s v="CA-2015-104486"/>
    <x v="489"/>
    <d v="2015-05-06T00:00:00"/>
    <s v="Standard Class"/>
    <x v="138"/>
    <x v="138"/>
    <s v="Consumer"/>
    <s v="United States"/>
    <s v="San Francisco"/>
    <s v="California"/>
    <n v="94109"/>
    <s v="West"/>
    <x v="338"/>
    <s v="Office Supplies"/>
    <s v="Binders"/>
    <x v="338"/>
    <x v="359"/>
    <n v="1"/>
    <n v="0.2"/>
    <n v="4.4138000000000002"/>
  </r>
  <r>
    <n v="6349"/>
    <s v="CA-2015-104486"/>
    <x v="489"/>
    <d v="2015-05-06T00:00:00"/>
    <s v="Standard Class"/>
    <x v="138"/>
    <x v="138"/>
    <s v="Consumer"/>
    <s v="United States"/>
    <s v="San Francisco"/>
    <s v="California"/>
    <n v="94109"/>
    <s v="West"/>
    <x v="253"/>
    <s v="Office Supplies"/>
    <s v="Storage"/>
    <x v="254"/>
    <x v="2150"/>
    <n v="3"/>
    <n v="0"/>
    <n v="10.4496"/>
  </r>
  <r>
    <n v="6350"/>
    <s v="CA-2015-104486"/>
    <x v="489"/>
    <d v="2015-05-06T00:00:00"/>
    <s v="Standard Class"/>
    <x v="138"/>
    <x v="138"/>
    <s v="Consumer"/>
    <s v="United States"/>
    <s v="San Francisco"/>
    <s v="California"/>
    <n v="94109"/>
    <s v="West"/>
    <x v="354"/>
    <s v="Office Supplies"/>
    <s v="Supplies"/>
    <x v="354"/>
    <x v="1507"/>
    <n v="2"/>
    <n v="0"/>
    <n v="10.518000000000001"/>
  </r>
  <r>
    <n v="6351"/>
    <s v="CA-2017-161557"/>
    <x v="213"/>
    <d v="2017-09-08T00:00:00"/>
    <s v="Standard Class"/>
    <x v="151"/>
    <x v="151"/>
    <s v="Consumer"/>
    <s v="United States"/>
    <s v="Dallas"/>
    <s v="Texas"/>
    <n v="75217"/>
    <s v="Central"/>
    <x v="797"/>
    <s v="Furniture"/>
    <s v="Furnishings"/>
    <x v="795"/>
    <x v="947"/>
    <n v="5"/>
    <n v="0.6"/>
    <n v="-105.69"/>
  </r>
  <r>
    <n v="6352"/>
    <s v="CA-2017-161130"/>
    <x v="132"/>
    <d v="2017-11-08T00:00:00"/>
    <s v="Standard Class"/>
    <x v="667"/>
    <x v="667"/>
    <s v="Corporate"/>
    <s v="United States"/>
    <s v="Miami"/>
    <s v="Florida"/>
    <n v="33178"/>
    <s v="South"/>
    <x v="944"/>
    <s v="Technology"/>
    <s v="Phones"/>
    <x v="937"/>
    <x v="3252"/>
    <n v="2"/>
    <n v="0.2"/>
    <n v="27.103200000000001"/>
  </r>
  <r>
    <n v="6353"/>
    <s v="US-2015-161347"/>
    <x v="1023"/>
    <d v="2015-09-19T00:00:00"/>
    <s v="Standard Class"/>
    <x v="668"/>
    <x v="668"/>
    <s v="Consumer"/>
    <s v="United States"/>
    <s v="Philadelphia"/>
    <s v="Pennsylvania"/>
    <n v="19120"/>
    <s v="East"/>
    <x v="1232"/>
    <s v="Office Supplies"/>
    <s v="Binders"/>
    <x v="1215"/>
    <x v="4260"/>
    <n v="1"/>
    <n v="0.7"/>
    <n v="-2.0099999999999998"/>
  </r>
  <r>
    <n v="6354"/>
    <s v="US-2015-109015"/>
    <x v="684"/>
    <d v="2015-09-12T00:00:00"/>
    <s v="Standard Class"/>
    <x v="29"/>
    <x v="29"/>
    <s v="Corporate"/>
    <s v="United States"/>
    <s v="New York City"/>
    <s v="New York"/>
    <n v="10011"/>
    <s v="East"/>
    <x v="1612"/>
    <s v="Office Supplies"/>
    <s v="Appliances"/>
    <x v="1603"/>
    <x v="4261"/>
    <n v="1"/>
    <n v="0"/>
    <n v="2.0975000000000001"/>
  </r>
  <r>
    <n v="6355"/>
    <s v="US-2015-109015"/>
    <x v="684"/>
    <d v="2015-09-12T00:00:00"/>
    <s v="Standard Class"/>
    <x v="29"/>
    <x v="29"/>
    <s v="Corporate"/>
    <s v="United States"/>
    <s v="New York City"/>
    <s v="New York"/>
    <n v="10011"/>
    <s v="East"/>
    <x v="981"/>
    <s v="Technology"/>
    <s v="Phones"/>
    <x v="974"/>
    <x v="4262"/>
    <n v="2"/>
    <n v="0"/>
    <n v="101.39400000000001"/>
  </r>
  <r>
    <n v="6356"/>
    <s v="CA-2014-110611"/>
    <x v="191"/>
    <d v="2014-10-13T00:00:00"/>
    <s v="Standard Class"/>
    <x v="557"/>
    <x v="557"/>
    <s v="Consumer"/>
    <s v="United States"/>
    <s v="Philadelphia"/>
    <s v="Pennsylvania"/>
    <n v="19120"/>
    <s v="East"/>
    <x v="193"/>
    <s v="Office Supplies"/>
    <s v="Storage"/>
    <x v="194"/>
    <x v="202"/>
    <n v="5"/>
    <n v="0.2"/>
    <n v="-13.637"/>
  </r>
  <r>
    <n v="6357"/>
    <s v="CA-2017-139080"/>
    <x v="205"/>
    <d v="2017-01-28T00:00:00"/>
    <s v="Standard Class"/>
    <x v="294"/>
    <x v="294"/>
    <s v="Corporate"/>
    <s v="United States"/>
    <s v="Seattle"/>
    <s v="Washington"/>
    <n v="98103"/>
    <s v="West"/>
    <x v="1181"/>
    <s v="Office Supplies"/>
    <s v="Binders"/>
    <x v="1167"/>
    <x v="1195"/>
    <n v="5"/>
    <n v="0.2"/>
    <n v="6.8879999999999999"/>
  </r>
  <r>
    <n v="6358"/>
    <s v="CA-2017-139080"/>
    <x v="205"/>
    <d v="2017-01-28T00:00:00"/>
    <s v="Standard Class"/>
    <x v="294"/>
    <x v="294"/>
    <s v="Corporate"/>
    <s v="United States"/>
    <s v="Seattle"/>
    <s v="Washington"/>
    <n v="98103"/>
    <s v="West"/>
    <x v="747"/>
    <s v="Office Supplies"/>
    <s v="Paper"/>
    <x v="745"/>
    <x v="233"/>
    <n v="4"/>
    <n v="0"/>
    <n v="12.441599999999999"/>
  </r>
  <r>
    <n v="6359"/>
    <s v="CA-2017-139080"/>
    <x v="205"/>
    <d v="2017-01-28T00:00:00"/>
    <s v="Standard Class"/>
    <x v="294"/>
    <x v="294"/>
    <s v="Corporate"/>
    <s v="United States"/>
    <s v="Seattle"/>
    <s v="Washington"/>
    <n v="98103"/>
    <s v="West"/>
    <x v="1009"/>
    <s v="Office Supplies"/>
    <s v="Paper"/>
    <x v="1001"/>
    <x v="90"/>
    <n v="1"/>
    <n v="0"/>
    <n v="3.1103999999999998"/>
  </r>
  <r>
    <n v="6360"/>
    <s v="CA-2017-139080"/>
    <x v="205"/>
    <d v="2017-01-28T00:00:00"/>
    <s v="Standard Class"/>
    <x v="294"/>
    <x v="294"/>
    <s v="Corporate"/>
    <s v="United States"/>
    <s v="Seattle"/>
    <s v="Washington"/>
    <n v="98103"/>
    <s v="West"/>
    <x v="1763"/>
    <s v="Technology"/>
    <s v="Phones"/>
    <x v="1752"/>
    <x v="1134"/>
    <n v="6"/>
    <n v="0.2"/>
    <n v="8.6351999999999993"/>
  </r>
  <r>
    <n v="6361"/>
    <s v="CA-2015-115693"/>
    <x v="895"/>
    <d v="2015-12-15T00:00:00"/>
    <s v="Standard Class"/>
    <x v="763"/>
    <x v="763"/>
    <s v="Home Office"/>
    <s v="United States"/>
    <s v="Los Angeles"/>
    <s v="California"/>
    <n v="90032"/>
    <s v="West"/>
    <x v="1473"/>
    <s v="Office Supplies"/>
    <s v="Art"/>
    <x v="1460"/>
    <x v="2420"/>
    <n v="2"/>
    <n v="0"/>
    <n v="15.763999999999999"/>
  </r>
  <r>
    <n v="6362"/>
    <s v="US-2014-107993"/>
    <x v="641"/>
    <d v="2014-11-30T00:00:00"/>
    <s v="Standard Class"/>
    <x v="339"/>
    <x v="339"/>
    <s v="Consumer"/>
    <s v="United States"/>
    <s v="Springfield"/>
    <s v="Oregon"/>
    <n v="97477"/>
    <s v="West"/>
    <x v="1583"/>
    <s v="Office Supplies"/>
    <s v="Art"/>
    <x v="1574"/>
    <x v="4191"/>
    <n v="7"/>
    <n v="0.2"/>
    <n v="8.2901000000000007"/>
  </r>
  <r>
    <n v="6363"/>
    <s v="CA-2017-110443"/>
    <x v="610"/>
    <d v="2017-11-25T00:00:00"/>
    <s v="Standard Class"/>
    <x v="237"/>
    <x v="237"/>
    <s v="Consumer"/>
    <s v="United States"/>
    <s v="Renton"/>
    <s v="Washington"/>
    <n v="98059"/>
    <s v="West"/>
    <x v="443"/>
    <s v="Office Supplies"/>
    <s v="Binders"/>
    <x v="443"/>
    <x v="4263"/>
    <n v="5"/>
    <n v="0.2"/>
    <n v="56.55"/>
  </r>
  <r>
    <n v="6364"/>
    <s v="CA-2017-110443"/>
    <x v="610"/>
    <d v="2017-11-25T00:00:00"/>
    <s v="Standard Class"/>
    <x v="237"/>
    <x v="237"/>
    <s v="Consumer"/>
    <s v="United States"/>
    <s v="Renton"/>
    <s v="Washington"/>
    <n v="98059"/>
    <s v="West"/>
    <x v="1782"/>
    <s v="Technology"/>
    <s v="Machines"/>
    <x v="1772"/>
    <x v="4264"/>
    <n v="1"/>
    <n v="0.2"/>
    <n v="103.9992"/>
  </r>
  <r>
    <n v="6365"/>
    <s v="CA-2017-110443"/>
    <x v="610"/>
    <d v="2017-11-25T00:00:00"/>
    <s v="Standard Class"/>
    <x v="237"/>
    <x v="237"/>
    <s v="Consumer"/>
    <s v="United States"/>
    <s v="Renton"/>
    <s v="Washington"/>
    <n v="98059"/>
    <s v="West"/>
    <x v="1723"/>
    <s v="Office Supplies"/>
    <s v="Paper"/>
    <x v="1710"/>
    <x v="187"/>
    <n v="8"/>
    <n v="0"/>
    <n v="24.883199999999999"/>
  </r>
  <r>
    <n v="6366"/>
    <s v="CA-2017-144848"/>
    <x v="1095"/>
    <d v="2017-04-05T00:00:00"/>
    <s v="First Class"/>
    <x v="284"/>
    <x v="284"/>
    <s v="Home Office"/>
    <s v="United States"/>
    <s v="New York City"/>
    <s v="New York"/>
    <n v="10009"/>
    <s v="East"/>
    <x v="1783"/>
    <s v="Technology"/>
    <s v="Phones"/>
    <x v="1773"/>
    <x v="4265"/>
    <n v="1"/>
    <n v="0"/>
    <n v="11.1294"/>
  </r>
  <r>
    <n v="6367"/>
    <s v="CA-2017-144848"/>
    <x v="1095"/>
    <d v="2017-04-05T00:00:00"/>
    <s v="First Class"/>
    <x v="284"/>
    <x v="284"/>
    <s v="Home Office"/>
    <s v="United States"/>
    <s v="New York City"/>
    <s v="New York"/>
    <n v="10009"/>
    <s v="East"/>
    <x v="262"/>
    <s v="Office Supplies"/>
    <s v="Supplies"/>
    <x v="262"/>
    <x v="4266"/>
    <n v="1"/>
    <n v="0"/>
    <n v="7.2111000000000001"/>
  </r>
  <r>
    <n v="6368"/>
    <s v="CA-2017-144848"/>
    <x v="1095"/>
    <d v="2017-04-05T00:00:00"/>
    <s v="First Class"/>
    <x v="284"/>
    <x v="284"/>
    <s v="Home Office"/>
    <s v="United States"/>
    <s v="New York City"/>
    <s v="New York"/>
    <n v="10009"/>
    <s v="East"/>
    <x v="476"/>
    <s v="Technology"/>
    <s v="Phones"/>
    <x v="477"/>
    <x v="4267"/>
    <n v="2"/>
    <n v="0"/>
    <n v="33.325600000000001"/>
  </r>
  <r>
    <n v="6369"/>
    <s v="US-2017-147998"/>
    <x v="240"/>
    <d v="2017-05-24T00:00:00"/>
    <s v="Standard Class"/>
    <x v="193"/>
    <x v="193"/>
    <s v="Consumer"/>
    <s v="United States"/>
    <s v="San Jose"/>
    <s v="California"/>
    <n v="95123"/>
    <s v="West"/>
    <x v="1197"/>
    <s v="Office Supplies"/>
    <s v="Binders"/>
    <x v="1182"/>
    <x v="4268"/>
    <n v="5"/>
    <n v="0.2"/>
    <n v="49.92"/>
  </r>
  <r>
    <n v="6370"/>
    <s v="CA-2016-103919"/>
    <x v="339"/>
    <d v="2016-10-07T00:00:00"/>
    <s v="Standard Class"/>
    <x v="734"/>
    <x v="734"/>
    <s v="Corporate"/>
    <s v="United States"/>
    <s v="Grand Prairie"/>
    <s v="Texas"/>
    <n v="75051"/>
    <s v="Central"/>
    <x v="285"/>
    <s v="Furniture"/>
    <s v="Furnishings"/>
    <x v="285"/>
    <x v="4269"/>
    <n v="5"/>
    <n v="0.6"/>
    <n v="-29.512"/>
  </r>
  <r>
    <n v="6371"/>
    <s v="CA-2016-113425"/>
    <x v="831"/>
    <d v="2016-11-21T00:00:00"/>
    <s v="Same Day"/>
    <x v="451"/>
    <x v="451"/>
    <s v="Home Office"/>
    <s v="United States"/>
    <s v="New York City"/>
    <s v="New York"/>
    <n v="10009"/>
    <s v="East"/>
    <x v="1531"/>
    <s v="Furniture"/>
    <s v="Bookcases"/>
    <x v="1518"/>
    <x v="391"/>
    <n v="2"/>
    <n v="0.2"/>
    <n v="12.776400000000001"/>
  </r>
  <r>
    <n v="6372"/>
    <s v="CA-2017-143035"/>
    <x v="621"/>
    <d v="2017-10-05T00:00:00"/>
    <s v="Second Class"/>
    <x v="254"/>
    <x v="254"/>
    <s v="Home Office"/>
    <s v="United States"/>
    <s v="New York City"/>
    <s v="New York"/>
    <n v="10009"/>
    <s v="East"/>
    <x v="107"/>
    <s v="Furniture"/>
    <s v="Furnishings"/>
    <x v="107"/>
    <x v="202"/>
    <n v="4"/>
    <n v="0"/>
    <n v="21.819199999999999"/>
  </r>
  <r>
    <n v="6373"/>
    <s v="CA-2017-143035"/>
    <x v="621"/>
    <d v="2017-10-05T00:00:00"/>
    <s v="Second Class"/>
    <x v="254"/>
    <x v="254"/>
    <s v="Home Office"/>
    <s v="United States"/>
    <s v="New York City"/>
    <s v="New York"/>
    <n v="10009"/>
    <s v="East"/>
    <x v="790"/>
    <s v="Office Supplies"/>
    <s v="Art"/>
    <x v="788"/>
    <x v="153"/>
    <n v="3"/>
    <n v="0"/>
    <n v="3.1160999999999999"/>
  </r>
  <r>
    <n v="6374"/>
    <s v="CA-2017-143035"/>
    <x v="621"/>
    <d v="2017-10-05T00:00:00"/>
    <s v="Second Class"/>
    <x v="254"/>
    <x v="254"/>
    <s v="Home Office"/>
    <s v="United States"/>
    <s v="New York City"/>
    <s v="New York"/>
    <n v="10009"/>
    <s v="East"/>
    <x v="695"/>
    <s v="Technology"/>
    <s v="Accessories"/>
    <x v="695"/>
    <x v="804"/>
    <n v="3"/>
    <n v="0"/>
    <n v="66.954599999999999"/>
  </r>
  <r>
    <n v="6375"/>
    <s v="CA-2014-107811"/>
    <x v="333"/>
    <d v="2014-05-03T00:00:00"/>
    <s v="Standard Class"/>
    <x v="156"/>
    <x v="156"/>
    <s v="Corporate"/>
    <s v="United States"/>
    <s v="Memphis"/>
    <s v="Tennessee"/>
    <n v="38109"/>
    <s v="South"/>
    <x v="654"/>
    <s v="Furniture"/>
    <s v="Chairs"/>
    <x v="654"/>
    <x v="4270"/>
    <n v="2"/>
    <n v="0.2"/>
    <n v="70.197999999999993"/>
  </r>
  <r>
    <n v="6376"/>
    <s v="CA-2014-107811"/>
    <x v="333"/>
    <d v="2014-05-03T00:00:00"/>
    <s v="Standard Class"/>
    <x v="156"/>
    <x v="156"/>
    <s v="Corporate"/>
    <s v="United States"/>
    <s v="Memphis"/>
    <s v="Tennessee"/>
    <n v="38109"/>
    <s v="South"/>
    <x v="352"/>
    <s v="Office Supplies"/>
    <s v="Storage"/>
    <x v="352"/>
    <x v="4271"/>
    <n v="5"/>
    <n v="0.2"/>
    <n v="-1.2490000000000001"/>
  </r>
  <r>
    <n v="6377"/>
    <s v="CA-2016-163216"/>
    <x v="877"/>
    <d v="2016-10-10T00:00:00"/>
    <s v="First Class"/>
    <x v="585"/>
    <x v="585"/>
    <s v="Home Office"/>
    <s v="United States"/>
    <s v="Philadelphia"/>
    <s v="Pennsylvania"/>
    <n v="19143"/>
    <s v="East"/>
    <x v="85"/>
    <s v="Office Supplies"/>
    <s v="Labels"/>
    <x v="85"/>
    <x v="1253"/>
    <n v="2"/>
    <n v="0.2"/>
    <n v="1.7248000000000001"/>
  </r>
  <r>
    <n v="6378"/>
    <s v="US-2016-116442"/>
    <x v="272"/>
    <d v="2016-12-22T00:00:00"/>
    <s v="Standard Class"/>
    <x v="546"/>
    <x v="546"/>
    <s v="Consumer"/>
    <s v="United States"/>
    <s v="Los Angeles"/>
    <s v="California"/>
    <n v="90004"/>
    <s v="West"/>
    <x v="1256"/>
    <s v="Furniture"/>
    <s v="Furnishings"/>
    <x v="1240"/>
    <x v="1787"/>
    <n v="2"/>
    <n v="0"/>
    <n v="4.2804000000000002"/>
  </r>
  <r>
    <n v="6379"/>
    <s v="CA-2017-150623"/>
    <x v="318"/>
    <d v="2017-04-14T00:00:00"/>
    <s v="Standard Class"/>
    <x v="748"/>
    <x v="748"/>
    <s v="Home Office"/>
    <s v="United States"/>
    <s v="Waterbury"/>
    <s v="Connecticut"/>
    <n v="6708"/>
    <s v="East"/>
    <x v="409"/>
    <s v="Technology"/>
    <s v="Accessories"/>
    <x v="409"/>
    <x v="311"/>
    <n v="1"/>
    <n v="0"/>
    <n v="41.995800000000003"/>
  </r>
  <r>
    <n v="6380"/>
    <s v="CA-2017-150623"/>
    <x v="318"/>
    <d v="2017-04-14T00:00:00"/>
    <s v="Standard Class"/>
    <x v="748"/>
    <x v="748"/>
    <s v="Home Office"/>
    <s v="United States"/>
    <s v="Waterbury"/>
    <s v="Connecticut"/>
    <n v="6708"/>
    <s v="East"/>
    <x v="1277"/>
    <s v="Office Supplies"/>
    <s v="Storage"/>
    <x v="1262"/>
    <x v="4272"/>
    <n v="5"/>
    <n v="0"/>
    <n v="71.537499999999994"/>
  </r>
  <r>
    <n v="6381"/>
    <s v="US-2014-163797"/>
    <x v="918"/>
    <d v="2014-04-13T00:00:00"/>
    <s v="Standard Class"/>
    <x v="480"/>
    <x v="480"/>
    <s v="Home Office"/>
    <s v="United States"/>
    <s v="Chandler"/>
    <s v="Arizona"/>
    <n v="85224"/>
    <s v="West"/>
    <x v="1506"/>
    <s v="Office Supplies"/>
    <s v="Fasteners"/>
    <x v="1493"/>
    <x v="4273"/>
    <n v="8"/>
    <n v="0.2"/>
    <n v="-11.8256"/>
  </r>
  <r>
    <n v="6382"/>
    <s v="CA-2016-127236"/>
    <x v="892"/>
    <d v="2016-04-02T00:00:00"/>
    <s v="Standard Class"/>
    <x v="180"/>
    <x v="180"/>
    <s v="Consumer"/>
    <s v="United States"/>
    <s v="Springfield"/>
    <s v="Ohio"/>
    <n v="45503"/>
    <s v="East"/>
    <x v="574"/>
    <s v="Furniture"/>
    <s v="Bookcases"/>
    <x v="574"/>
    <x v="4274"/>
    <n v="5"/>
    <n v="0.5"/>
    <n v="-167.98599999999999"/>
  </r>
  <r>
    <n v="6383"/>
    <s v="CA-2016-127236"/>
    <x v="892"/>
    <d v="2016-04-02T00:00:00"/>
    <s v="Standard Class"/>
    <x v="180"/>
    <x v="180"/>
    <s v="Consumer"/>
    <s v="United States"/>
    <s v="Springfield"/>
    <s v="Ohio"/>
    <n v="45503"/>
    <s v="East"/>
    <x v="1326"/>
    <s v="Technology"/>
    <s v="Phones"/>
    <x v="1312"/>
    <x v="3097"/>
    <n v="4"/>
    <n v="0.4"/>
    <n v="-36.9544"/>
  </r>
  <r>
    <n v="6384"/>
    <s v="US-2017-104661"/>
    <x v="787"/>
    <d v="2017-01-18T00:00:00"/>
    <s v="First Class"/>
    <x v="621"/>
    <x v="621"/>
    <s v="Consumer"/>
    <s v="United States"/>
    <s v="Austin"/>
    <s v="Texas"/>
    <n v="78745"/>
    <s v="Central"/>
    <x v="800"/>
    <s v="Office Supplies"/>
    <s v="Binders"/>
    <x v="798"/>
    <x v="2065"/>
    <n v="4"/>
    <n v="0.8"/>
    <n v="-52.4544"/>
  </r>
  <r>
    <n v="6385"/>
    <s v="US-2017-104661"/>
    <x v="787"/>
    <d v="2017-01-18T00:00:00"/>
    <s v="First Class"/>
    <x v="621"/>
    <x v="621"/>
    <s v="Consumer"/>
    <s v="United States"/>
    <s v="Austin"/>
    <s v="Texas"/>
    <n v="78745"/>
    <s v="Central"/>
    <x v="246"/>
    <s v="Technology"/>
    <s v="Accessories"/>
    <x v="247"/>
    <x v="730"/>
    <n v="2"/>
    <n v="0.2"/>
    <n v="14.395200000000001"/>
  </r>
  <r>
    <n v="6386"/>
    <s v="US-2017-104661"/>
    <x v="787"/>
    <d v="2017-01-18T00:00:00"/>
    <s v="First Class"/>
    <x v="621"/>
    <x v="621"/>
    <s v="Consumer"/>
    <s v="United States"/>
    <s v="Austin"/>
    <s v="Texas"/>
    <n v="78745"/>
    <s v="Central"/>
    <x v="1599"/>
    <s v="Technology"/>
    <s v="Accessories"/>
    <x v="1591"/>
    <x v="4275"/>
    <n v="8"/>
    <n v="0.2"/>
    <n v="13.300800000000001"/>
  </r>
  <r>
    <n v="6387"/>
    <s v="US-2017-104661"/>
    <x v="787"/>
    <d v="2017-01-18T00:00:00"/>
    <s v="First Class"/>
    <x v="621"/>
    <x v="621"/>
    <s v="Consumer"/>
    <s v="United States"/>
    <s v="Austin"/>
    <s v="Texas"/>
    <n v="78745"/>
    <s v="Central"/>
    <x v="410"/>
    <s v="Office Supplies"/>
    <s v="Binders"/>
    <x v="410"/>
    <x v="4276"/>
    <n v="1"/>
    <n v="0.8"/>
    <n v="-6.6277999999999997"/>
  </r>
  <r>
    <n v="6388"/>
    <s v="CA-2014-134103"/>
    <x v="1106"/>
    <d v="2014-02-04T00:00:00"/>
    <s v="Standard Class"/>
    <x v="160"/>
    <x v="160"/>
    <s v="Consumer"/>
    <s v="United States"/>
    <s v="Detroit"/>
    <s v="Michigan"/>
    <n v="48234"/>
    <s v="Central"/>
    <x v="523"/>
    <s v="Office Supplies"/>
    <s v="Paper"/>
    <x v="523"/>
    <x v="232"/>
    <n v="2"/>
    <n v="0"/>
    <n v="4.7519999999999998"/>
  </r>
  <r>
    <n v="6389"/>
    <s v="CA-2014-134103"/>
    <x v="1106"/>
    <d v="2014-02-04T00:00:00"/>
    <s v="Standard Class"/>
    <x v="160"/>
    <x v="160"/>
    <s v="Consumer"/>
    <s v="United States"/>
    <s v="Detroit"/>
    <s v="Michigan"/>
    <n v="48234"/>
    <s v="Central"/>
    <x v="156"/>
    <s v="Office Supplies"/>
    <s v="Storage"/>
    <x v="157"/>
    <x v="4277"/>
    <n v="2"/>
    <n v="0"/>
    <n v="6.8982000000000001"/>
  </r>
  <r>
    <n v="6390"/>
    <s v="CA-2015-147529"/>
    <x v="1107"/>
    <d v="2015-02-11T00:00:00"/>
    <s v="Standard Class"/>
    <x v="460"/>
    <x v="460"/>
    <s v="Corporate"/>
    <s v="United States"/>
    <s v="Springfield"/>
    <s v="Virginia"/>
    <n v="22153"/>
    <s v="South"/>
    <x v="633"/>
    <s v="Office Supplies"/>
    <s v="Envelopes"/>
    <x v="633"/>
    <x v="4278"/>
    <n v="5"/>
    <n v="0"/>
    <n v="146.2405"/>
  </r>
  <r>
    <n v="6391"/>
    <s v="CA-2015-147529"/>
    <x v="1107"/>
    <d v="2015-02-11T00:00:00"/>
    <s v="Standard Class"/>
    <x v="460"/>
    <x v="460"/>
    <s v="Corporate"/>
    <s v="United States"/>
    <s v="Springfield"/>
    <s v="Virginia"/>
    <n v="22153"/>
    <s v="South"/>
    <x v="219"/>
    <s v="Office Supplies"/>
    <s v="Paper"/>
    <x v="220"/>
    <x v="91"/>
    <n v="2"/>
    <n v="0"/>
    <n v="6.3503999999999996"/>
  </r>
  <r>
    <n v="6392"/>
    <s v="CA-2016-129126"/>
    <x v="882"/>
    <d v="2016-12-19T00:00:00"/>
    <s v="Standard Class"/>
    <x v="7"/>
    <x v="7"/>
    <s v="Consumer"/>
    <s v="United States"/>
    <s v="New York City"/>
    <s v="New York"/>
    <n v="10011"/>
    <s v="East"/>
    <x v="1490"/>
    <s v="Office Supplies"/>
    <s v="Paper"/>
    <x v="1477"/>
    <x v="2"/>
    <n v="2"/>
    <n v="0"/>
    <n v="6.7252000000000001"/>
  </r>
  <r>
    <n v="6393"/>
    <s v="CA-2016-129126"/>
    <x v="882"/>
    <d v="2016-12-19T00:00:00"/>
    <s v="Standard Class"/>
    <x v="7"/>
    <x v="7"/>
    <s v="Consumer"/>
    <s v="United States"/>
    <s v="New York City"/>
    <s v="New York"/>
    <n v="10011"/>
    <s v="East"/>
    <x v="1186"/>
    <s v="Office Supplies"/>
    <s v="Labels"/>
    <x v="1172"/>
    <x v="1755"/>
    <n v="2"/>
    <n v="0"/>
    <n v="2.8224"/>
  </r>
  <r>
    <n v="6394"/>
    <s v="CA-2016-129126"/>
    <x v="882"/>
    <d v="2016-12-19T00:00:00"/>
    <s v="Standard Class"/>
    <x v="7"/>
    <x v="7"/>
    <s v="Consumer"/>
    <s v="United States"/>
    <s v="New York City"/>
    <s v="New York"/>
    <n v="10011"/>
    <s v="East"/>
    <x v="110"/>
    <s v="Office Supplies"/>
    <s v="Fasteners"/>
    <x v="110"/>
    <x v="1369"/>
    <n v="6"/>
    <n v="0"/>
    <n v="10.5252"/>
  </r>
  <r>
    <n v="6395"/>
    <s v="CA-2016-129126"/>
    <x v="882"/>
    <d v="2016-12-19T00:00:00"/>
    <s v="Standard Class"/>
    <x v="7"/>
    <x v="7"/>
    <s v="Consumer"/>
    <s v="United States"/>
    <s v="New York City"/>
    <s v="New York"/>
    <n v="10011"/>
    <s v="East"/>
    <x v="1071"/>
    <s v="Furniture"/>
    <s v="Furnishings"/>
    <x v="1060"/>
    <x v="4279"/>
    <n v="4"/>
    <n v="0"/>
    <n v="198.46"/>
  </r>
  <r>
    <n v="6396"/>
    <s v="CA-2016-129126"/>
    <x v="882"/>
    <d v="2016-12-19T00:00:00"/>
    <s v="Standard Class"/>
    <x v="7"/>
    <x v="7"/>
    <s v="Consumer"/>
    <s v="United States"/>
    <s v="New York City"/>
    <s v="New York"/>
    <n v="10011"/>
    <s v="East"/>
    <x v="456"/>
    <s v="Office Supplies"/>
    <s v="Storage"/>
    <x v="457"/>
    <x v="4280"/>
    <n v="1"/>
    <n v="0"/>
    <n v="4.6304999999999996"/>
  </r>
  <r>
    <n v="6397"/>
    <s v="CA-2016-129126"/>
    <x v="882"/>
    <d v="2016-12-19T00:00:00"/>
    <s v="Standard Class"/>
    <x v="7"/>
    <x v="7"/>
    <s v="Consumer"/>
    <s v="United States"/>
    <s v="New York City"/>
    <s v="New York"/>
    <n v="10011"/>
    <s v="East"/>
    <x v="1784"/>
    <s v="Office Supplies"/>
    <s v="Binders"/>
    <x v="1774"/>
    <x v="1062"/>
    <n v="2"/>
    <n v="0.2"/>
    <n v="7.8029999999999999"/>
  </r>
  <r>
    <n v="6398"/>
    <s v="CA-2017-131632"/>
    <x v="1108"/>
    <d v="2017-11-04T00:00:00"/>
    <s v="Standard Class"/>
    <x v="571"/>
    <x v="571"/>
    <s v="Home Office"/>
    <s v="United States"/>
    <s v="Dallas"/>
    <s v="Texas"/>
    <n v="75217"/>
    <s v="Central"/>
    <x v="279"/>
    <s v="Office Supplies"/>
    <s v="Art"/>
    <x v="279"/>
    <x v="791"/>
    <n v="2"/>
    <n v="0.2"/>
    <n v="0.59040000000000004"/>
  </r>
  <r>
    <n v="6399"/>
    <s v="CA-2017-151981"/>
    <x v="634"/>
    <d v="2017-08-12T00:00:00"/>
    <s v="Standard Class"/>
    <x v="39"/>
    <x v="39"/>
    <s v="Home Office"/>
    <s v="United States"/>
    <s v="Concord"/>
    <s v="New Hampshire"/>
    <n v="3301"/>
    <s v="East"/>
    <x v="1405"/>
    <s v="Technology"/>
    <s v="Phones"/>
    <x v="1392"/>
    <x v="4281"/>
    <n v="5"/>
    <n v="0"/>
    <n v="247.48500000000001"/>
  </r>
  <r>
    <n v="6400"/>
    <s v="CA-2017-151981"/>
    <x v="634"/>
    <d v="2017-08-12T00:00:00"/>
    <s v="Standard Class"/>
    <x v="39"/>
    <x v="39"/>
    <s v="Home Office"/>
    <s v="United States"/>
    <s v="Concord"/>
    <s v="New Hampshire"/>
    <n v="3301"/>
    <s v="East"/>
    <x v="1038"/>
    <s v="Office Supplies"/>
    <s v="Labels"/>
    <x v="1028"/>
    <x v="4282"/>
    <n v="8"/>
    <n v="0"/>
    <n v="11.827199999999999"/>
  </r>
  <r>
    <n v="6401"/>
    <s v="CA-2017-151981"/>
    <x v="634"/>
    <d v="2017-08-12T00:00:00"/>
    <s v="Standard Class"/>
    <x v="39"/>
    <x v="39"/>
    <s v="Home Office"/>
    <s v="United States"/>
    <s v="Concord"/>
    <s v="New Hampshire"/>
    <n v="3301"/>
    <s v="East"/>
    <x v="108"/>
    <s v="Office Supplies"/>
    <s v="Art"/>
    <x v="108"/>
    <x v="4283"/>
    <n v="6"/>
    <n v="0"/>
    <n v="68.364000000000004"/>
  </r>
  <r>
    <n v="6402"/>
    <s v="CA-2017-125472"/>
    <x v="1109"/>
    <d v="2017-05-31T00:00:00"/>
    <s v="First Class"/>
    <x v="232"/>
    <x v="232"/>
    <s v="Consumer"/>
    <s v="United States"/>
    <s v="Lafayette"/>
    <s v="Louisiana"/>
    <n v="70506"/>
    <s v="South"/>
    <x v="1119"/>
    <s v="Furniture"/>
    <s v="Bookcases"/>
    <x v="1107"/>
    <x v="1776"/>
    <n v="2"/>
    <n v="0"/>
    <n v="33.874400000000001"/>
  </r>
  <r>
    <n v="6403"/>
    <s v="CA-2017-125472"/>
    <x v="1109"/>
    <d v="2017-05-31T00:00:00"/>
    <s v="First Class"/>
    <x v="232"/>
    <x v="232"/>
    <s v="Consumer"/>
    <s v="United States"/>
    <s v="Lafayette"/>
    <s v="Louisiana"/>
    <n v="70506"/>
    <s v="South"/>
    <x v="1065"/>
    <s v="Office Supplies"/>
    <s v="Binders"/>
    <x v="1054"/>
    <x v="3731"/>
    <n v="1"/>
    <n v="0"/>
    <n v="1.8672"/>
  </r>
  <r>
    <n v="6404"/>
    <s v="CA-2017-125472"/>
    <x v="1109"/>
    <d v="2017-05-31T00:00:00"/>
    <s v="First Class"/>
    <x v="232"/>
    <x v="232"/>
    <s v="Consumer"/>
    <s v="United States"/>
    <s v="Lafayette"/>
    <s v="Louisiana"/>
    <n v="70506"/>
    <s v="South"/>
    <x v="1565"/>
    <s v="Furniture"/>
    <s v="Furnishings"/>
    <x v="1556"/>
    <x v="4284"/>
    <n v="3"/>
    <n v="0"/>
    <n v="3.0438000000000001"/>
  </r>
  <r>
    <n v="6405"/>
    <s v="CA-2015-156328"/>
    <x v="672"/>
    <d v="2015-12-05T00:00:00"/>
    <s v="Standard Class"/>
    <x v="528"/>
    <x v="528"/>
    <s v="Consumer"/>
    <s v="United States"/>
    <s v="Raleigh"/>
    <s v="North Carolina"/>
    <n v="27604"/>
    <s v="South"/>
    <x v="1192"/>
    <s v="Technology"/>
    <s v="Phones"/>
    <x v="1177"/>
    <x v="1637"/>
    <n v="3"/>
    <n v="0.2"/>
    <n v="19.9665"/>
  </r>
  <r>
    <n v="6406"/>
    <s v="CA-2017-154074"/>
    <x v="515"/>
    <d v="2017-09-02T00:00:00"/>
    <s v="Second Class"/>
    <x v="308"/>
    <x v="308"/>
    <s v="Corporate"/>
    <s v="United States"/>
    <s v="Spokane"/>
    <s v="Washington"/>
    <n v="99207"/>
    <s v="West"/>
    <x v="406"/>
    <s v="Furniture"/>
    <s v="Chairs"/>
    <x v="407"/>
    <x v="4285"/>
    <n v="2"/>
    <n v="0.2"/>
    <n v="7.1196000000000002"/>
  </r>
  <r>
    <n v="6407"/>
    <s v="CA-2017-154074"/>
    <x v="515"/>
    <d v="2017-09-02T00:00:00"/>
    <s v="Second Class"/>
    <x v="308"/>
    <x v="308"/>
    <s v="Corporate"/>
    <s v="United States"/>
    <s v="Spokane"/>
    <s v="Washington"/>
    <n v="99207"/>
    <s v="West"/>
    <x v="80"/>
    <s v="Office Supplies"/>
    <s v="Storage"/>
    <x v="80"/>
    <x v="4286"/>
    <n v="7"/>
    <n v="0"/>
    <n v="43.421700000000001"/>
  </r>
  <r>
    <n v="6408"/>
    <s v="CA-2017-161774"/>
    <x v="304"/>
    <d v="2017-05-15T00:00:00"/>
    <s v="First Class"/>
    <x v="218"/>
    <x v="218"/>
    <s v="Consumer"/>
    <s v="United States"/>
    <s v="Houston"/>
    <s v="Texas"/>
    <n v="77041"/>
    <s v="Central"/>
    <x v="1189"/>
    <s v="Furniture"/>
    <s v="Chairs"/>
    <x v="1175"/>
    <x v="4287"/>
    <n v="5"/>
    <n v="0.3"/>
    <n v="-12.849"/>
  </r>
  <r>
    <n v="6409"/>
    <s v="CA-2017-161774"/>
    <x v="304"/>
    <d v="2017-05-15T00:00:00"/>
    <s v="First Class"/>
    <x v="218"/>
    <x v="218"/>
    <s v="Consumer"/>
    <s v="United States"/>
    <s v="Houston"/>
    <s v="Texas"/>
    <n v="77041"/>
    <s v="Central"/>
    <x v="1175"/>
    <s v="Office Supplies"/>
    <s v="Art"/>
    <x v="1161"/>
    <x v="843"/>
    <n v="5"/>
    <n v="0.2"/>
    <n v="5.7750000000000004"/>
  </r>
  <r>
    <n v="6410"/>
    <s v="CA-2017-161774"/>
    <x v="304"/>
    <d v="2017-05-15T00:00:00"/>
    <s v="First Class"/>
    <x v="218"/>
    <x v="218"/>
    <s v="Consumer"/>
    <s v="United States"/>
    <s v="Houston"/>
    <s v="Texas"/>
    <n v="77041"/>
    <s v="Central"/>
    <x v="1785"/>
    <s v="Office Supplies"/>
    <s v="Paper"/>
    <x v="1775"/>
    <x v="1097"/>
    <n v="3"/>
    <n v="0.2"/>
    <n v="16.183800000000002"/>
  </r>
  <r>
    <n v="6411"/>
    <s v="CA-2017-161774"/>
    <x v="304"/>
    <d v="2017-05-15T00:00:00"/>
    <s v="First Class"/>
    <x v="218"/>
    <x v="218"/>
    <s v="Consumer"/>
    <s v="United States"/>
    <s v="Houston"/>
    <s v="Texas"/>
    <n v="77041"/>
    <s v="Central"/>
    <x v="1557"/>
    <s v="Technology"/>
    <s v="Phones"/>
    <x v="1546"/>
    <x v="462"/>
    <n v="1"/>
    <n v="0.2"/>
    <n v="0.69930000000000003"/>
  </r>
  <r>
    <n v="6412"/>
    <s v="CA-2017-161774"/>
    <x v="304"/>
    <d v="2017-05-15T00:00:00"/>
    <s v="First Class"/>
    <x v="218"/>
    <x v="218"/>
    <s v="Consumer"/>
    <s v="United States"/>
    <s v="Houston"/>
    <s v="Texas"/>
    <n v="77041"/>
    <s v="Central"/>
    <x v="1684"/>
    <s v="Office Supplies"/>
    <s v="Paper"/>
    <x v="1672"/>
    <x v="4288"/>
    <n v="2"/>
    <n v="0.2"/>
    <n v="26.9024"/>
  </r>
  <r>
    <n v="6413"/>
    <s v="CA-2017-151211"/>
    <x v="629"/>
    <d v="2017-08-23T00:00:00"/>
    <s v="Standard Class"/>
    <x v="571"/>
    <x v="571"/>
    <s v="Home Office"/>
    <s v="United States"/>
    <s v="Louisville"/>
    <s v="Kentucky"/>
    <n v="40214"/>
    <s v="South"/>
    <x v="141"/>
    <s v="Office Supplies"/>
    <s v="Binders"/>
    <x v="142"/>
    <x v="4289"/>
    <n v="3"/>
    <n v="0"/>
    <n v="48.377099999999999"/>
  </r>
  <r>
    <n v="6414"/>
    <s v="CA-2017-151211"/>
    <x v="629"/>
    <d v="2017-08-23T00:00:00"/>
    <s v="Standard Class"/>
    <x v="571"/>
    <x v="571"/>
    <s v="Home Office"/>
    <s v="United States"/>
    <s v="Louisville"/>
    <s v="Kentucky"/>
    <n v="40214"/>
    <s v="South"/>
    <x v="960"/>
    <s v="Technology"/>
    <s v="Accessories"/>
    <x v="953"/>
    <x v="1524"/>
    <n v="6"/>
    <n v="0"/>
    <n v="9.8160000000000007"/>
  </r>
  <r>
    <n v="6415"/>
    <s v="CA-2017-142671"/>
    <x v="468"/>
    <d v="2017-11-14T00:00:00"/>
    <s v="Second Class"/>
    <x v="660"/>
    <x v="660"/>
    <s v="Home Office"/>
    <s v="United States"/>
    <s v="Hollywood"/>
    <s v="Florida"/>
    <n v="33021"/>
    <s v="South"/>
    <x v="1736"/>
    <s v="Office Supplies"/>
    <s v="Binders"/>
    <x v="1725"/>
    <x v="132"/>
    <n v="5"/>
    <n v="0.7"/>
    <n v="-7.68"/>
  </r>
  <r>
    <n v="6416"/>
    <s v="CA-2017-144750"/>
    <x v="170"/>
    <d v="2017-08-21T00:00:00"/>
    <s v="Same Day"/>
    <x v="393"/>
    <x v="393"/>
    <s v="Corporate"/>
    <s v="United States"/>
    <s v="Chandler"/>
    <s v="Arizona"/>
    <n v="85224"/>
    <s v="West"/>
    <x v="656"/>
    <s v="Office Supplies"/>
    <s v="Paper"/>
    <x v="656"/>
    <x v="1136"/>
    <n v="1"/>
    <n v="0.2"/>
    <n v="29.358000000000001"/>
  </r>
  <r>
    <n v="6417"/>
    <s v="CA-2016-111976"/>
    <x v="387"/>
    <d v="2016-03-12T00:00:00"/>
    <s v="Standard Class"/>
    <x v="379"/>
    <x v="379"/>
    <s v="Consumer"/>
    <s v="United States"/>
    <s v="Philadelphia"/>
    <s v="Pennsylvania"/>
    <n v="19120"/>
    <s v="East"/>
    <x v="1409"/>
    <s v="Technology"/>
    <s v="Phones"/>
    <x v="1396"/>
    <x v="2197"/>
    <n v="4"/>
    <n v="0.4"/>
    <n v="-25.334399999999999"/>
  </r>
  <r>
    <n v="6418"/>
    <s v="CA-2016-111976"/>
    <x v="387"/>
    <d v="2016-03-12T00:00:00"/>
    <s v="Standard Class"/>
    <x v="379"/>
    <x v="379"/>
    <s v="Consumer"/>
    <s v="United States"/>
    <s v="Philadelphia"/>
    <s v="Pennsylvania"/>
    <n v="19120"/>
    <s v="East"/>
    <x v="1028"/>
    <s v="Office Supplies"/>
    <s v="Fasteners"/>
    <x v="1019"/>
    <x v="4290"/>
    <n v="2"/>
    <n v="0.2"/>
    <n v="-1.3464"/>
  </r>
  <r>
    <n v="6419"/>
    <s v="CA-2016-140130"/>
    <x v="731"/>
    <d v="2016-11-05T00:00:00"/>
    <s v="Standard Class"/>
    <x v="304"/>
    <x v="304"/>
    <s v="Corporate"/>
    <s v="United States"/>
    <s v="Tulsa"/>
    <s v="Oklahoma"/>
    <n v="74133"/>
    <s v="Central"/>
    <x v="133"/>
    <s v="Office Supplies"/>
    <s v="Supplies"/>
    <x v="134"/>
    <x v="2099"/>
    <n v="2"/>
    <n v="0"/>
    <n v="6.1487999999999996"/>
  </r>
  <r>
    <n v="6420"/>
    <s v="CA-2016-140130"/>
    <x v="731"/>
    <d v="2016-11-05T00:00:00"/>
    <s v="Standard Class"/>
    <x v="304"/>
    <x v="304"/>
    <s v="Corporate"/>
    <s v="United States"/>
    <s v="Tulsa"/>
    <s v="Oklahoma"/>
    <n v="74133"/>
    <s v="Central"/>
    <x v="1265"/>
    <s v="Furniture"/>
    <s v="Chairs"/>
    <x v="1249"/>
    <x v="2363"/>
    <n v="3"/>
    <n v="0"/>
    <n v="81.173400000000001"/>
  </r>
  <r>
    <n v="6421"/>
    <s v="CA-2016-140130"/>
    <x v="731"/>
    <d v="2016-11-05T00:00:00"/>
    <s v="Standard Class"/>
    <x v="304"/>
    <x v="304"/>
    <s v="Corporate"/>
    <s v="United States"/>
    <s v="Tulsa"/>
    <s v="Oklahoma"/>
    <n v="74133"/>
    <s v="Central"/>
    <x v="1560"/>
    <s v="Office Supplies"/>
    <s v="Art"/>
    <x v="1550"/>
    <x v="708"/>
    <n v="3"/>
    <n v="0"/>
    <n v="3.4691999999999998"/>
  </r>
  <r>
    <n v="6422"/>
    <s v="CA-2016-140130"/>
    <x v="731"/>
    <d v="2016-11-05T00:00:00"/>
    <s v="Standard Class"/>
    <x v="304"/>
    <x v="304"/>
    <s v="Corporate"/>
    <s v="United States"/>
    <s v="Tulsa"/>
    <s v="Oklahoma"/>
    <n v="74133"/>
    <s v="Central"/>
    <x v="1439"/>
    <s v="Office Supplies"/>
    <s v="Storage"/>
    <x v="1427"/>
    <x v="737"/>
    <n v="3"/>
    <n v="0"/>
    <n v="9.9882000000000009"/>
  </r>
  <r>
    <n v="6423"/>
    <s v="CA-2014-159121"/>
    <x v="711"/>
    <d v="2014-08-01T00:00:00"/>
    <s v="Standard Class"/>
    <x v="705"/>
    <x v="705"/>
    <s v="Corporate"/>
    <s v="United States"/>
    <s v="Draper"/>
    <s v="Utah"/>
    <n v="84020"/>
    <s v="West"/>
    <x v="1097"/>
    <s v="Technology"/>
    <s v="Accessories"/>
    <x v="1087"/>
    <x v="4291"/>
    <n v="7"/>
    <n v="0"/>
    <n v="34.698300000000003"/>
  </r>
  <r>
    <n v="6424"/>
    <s v="CA-2015-149650"/>
    <x v="1040"/>
    <d v="2015-10-27T00:00:00"/>
    <s v="First Class"/>
    <x v="372"/>
    <x v="372"/>
    <s v="Home Office"/>
    <s v="United States"/>
    <s v="Oakland"/>
    <s v="California"/>
    <n v="94601"/>
    <s v="West"/>
    <x v="367"/>
    <s v="Furniture"/>
    <s v="Chairs"/>
    <x v="368"/>
    <x v="4292"/>
    <n v="8"/>
    <n v="0.2"/>
    <n v="-73.819199999999995"/>
  </r>
  <r>
    <n v="6425"/>
    <s v="CA-2017-115777"/>
    <x v="971"/>
    <d v="2017-08-24T00:00:00"/>
    <s v="Standard Class"/>
    <x v="770"/>
    <x v="770"/>
    <s v="Consumer"/>
    <s v="United States"/>
    <s v="Lawrence"/>
    <s v="Massachusetts"/>
    <n v="1841"/>
    <s v="East"/>
    <x v="1553"/>
    <s v="Office Supplies"/>
    <s v="Paper"/>
    <x v="1541"/>
    <x v="537"/>
    <n v="3"/>
    <n v="0"/>
    <n v="9.3312000000000008"/>
  </r>
  <r>
    <n v="6426"/>
    <s v="CA-2016-143714"/>
    <x v="454"/>
    <d v="2016-05-27T00:00:00"/>
    <s v="Standard Class"/>
    <x v="666"/>
    <x v="666"/>
    <s v="Consumer"/>
    <s v="United States"/>
    <s v="Philadelphia"/>
    <s v="Pennsylvania"/>
    <n v="19120"/>
    <s v="East"/>
    <x v="1388"/>
    <s v="Technology"/>
    <s v="Copiers"/>
    <x v="1374"/>
    <x v="4293"/>
    <n v="4"/>
    <n v="0.4"/>
    <n v="1119.9967999999999"/>
  </r>
  <r>
    <n v="6427"/>
    <s v="CA-2016-143714"/>
    <x v="454"/>
    <d v="2016-05-27T00:00:00"/>
    <s v="Standard Class"/>
    <x v="666"/>
    <x v="666"/>
    <s v="Consumer"/>
    <s v="United States"/>
    <s v="Philadelphia"/>
    <s v="Pennsylvania"/>
    <n v="19120"/>
    <s v="East"/>
    <x v="1786"/>
    <s v="Office Supplies"/>
    <s v="Binders"/>
    <x v="1776"/>
    <x v="4294"/>
    <n v="1"/>
    <n v="0.7"/>
    <n v="-4.1959999999999997"/>
  </r>
  <r>
    <n v="6428"/>
    <s v="CA-2016-143714"/>
    <x v="454"/>
    <d v="2016-05-27T00:00:00"/>
    <s v="Standard Class"/>
    <x v="666"/>
    <x v="666"/>
    <s v="Consumer"/>
    <s v="United States"/>
    <s v="Philadelphia"/>
    <s v="Pennsylvania"/>
    <n v="19120"/>
    <s v="East"/>
    <x v="815"/>
    <s v="Office Supplies"/>
    <s v="Paper"/>
    <x v="811"/>
    <x v="559"/>
    <n v="2"/>
    <n v="0.2"/>
    <n v="3.6288"/>
  </r>
  <r>
    <n v="6429"/>
    <s v="CA-2016-143714"/>
    <x v="454"/>
    <d v="2016-05-27T00:00:00"/>
    <s v="Standard Class"/>
    <x v="666"/>
    <x v="666"/>
    <s v="Consumer"/>
    <s v="United States"/>
    <s v="Philadelphia"/>
    <s v="Pennsylvania"/>
    <n v="19120"/>
    <s v="East"/>
    <x v="1787"/>
    <s v="Technology"/>
    <s v="Phones"/>
    <x v="1777"/>
    <x v="4295"/>
    <n v="3"/>
    <n v="0.4"/>
    <n v="-24.476400000000002"/>
  </r>
  <r>
    <n v="6430"/>
    <s v="CA-2014-165764"/>
    <x v="935"/>
    <d v="2014-11-07T00:00:00"/>
    <s v="Standard Class"/>
    <x v="129"/>
    <x v="129"/>
    <s v="Consumer"/>
    <s v="United States"/>
    <s v="Jacksonville"/>
    <s v="North Carolina"/>
    <n v="28540"/>
    <s v="South"/>
    <x v="720"/>
    <s v="Office Supplies"/>
    <s v="Storage"/>
    <x v="719"/>
    <x v="3250"/>
    <n v="2"/>
    <n v="0.2"/>
    <n v="-1.6240000000000001"/>
  </r>
  <r>
    <n v="6431"/>
    <s v="CA-2014-165764"/>
    <x v="935"/>
    <d v="2014-11-07T00:00:00"/>
    <s v="Standard Class"/>
    <x v="129"/>
    <x v="129"/>
    <s v="Consumer"/>
    <s v="United States"/>
    <s v="Jacksonville"/>
    <s v="North Carolina"/>
    <n v="28540"/>
    <s v="South"/>
    <x v="114"/>
    <s v="Furniture"/>
    <s v="Tables"/>
    <x v="114"/>
    <x v="4296"/>
    <n v="6"/>
    <n v="0.4"/>
    <n v="-299.26139999999998"/>
  </r>
  <r>
    <n v="6432"/>
    <s v="CA-2014-165764"/>
    <x v="935"/>
    <d v="2014-11-07T00:00:00"/>
    <s v="Standard Class"/>
    <x v="129"/>
    <x v="129"/>
    <s v="Consumer"/>
    <s v="United States"/>
    <s v="Jacksonville"/>
    <s v="North Carolina"/>
    <n v="28540"/>
    <s v="South"/>
    <x v="1282"/>
    <s v="Office Supplies"/>
    <s v="Binders"/>
    <x v="1267"/>
    <x v="4297"/>
    <n v="7"/>
    <n v="0.7"/>
    <n v="-10.487399999999999"/>
  </r>
  <r>
    <n v="6433"/>
    <s v="CA-2014-165764"/>
    <x v="935"/>
    <d v="2014-11-07T00:00:00"/>
    <s v="Standard Class"/>
    <x v="129"/>
    <x v="129"/>
    <s v="Consumer"/>
    <s v="United States"/>
    <s v="Jacksonville"/>
    <s v="North Carolina"/>
    <n v="28540"/>
    <s v="South"/>
    <x v="1304"/>
    <s v="Furniture"/>
    <s v="Furnishings"/>
    <x v="1289"/>
    <x v="4298"/>
    <n v="3"/>
    <n v="0.2"/>
    <n v="-51.293999999999997"/>
  </r>
  <r>
    <n v="6434"/>
    <s v="CA-2015-121405"/>
    <x v="1110"/>
    <d v="2015-04-04T00:00:00"/>
    <s v="Standard Class"/>
    <x v="712"/>
    <x v="712"/>
    <s v="Corporate"/>
    <s v="United States"/>
    <s v="Chicago"/>
    <s v="Illinois"/>
    <n v="60610"/>
    <s v="Central"/>
    <x v="1017"/>
    <s v="Office Supplies"/>
    <s v="Paper"/>
    <x v="1008"/>
    <x v="4299"/>
    <n v="5"/>
    <n v="0.2"/>
    <n v="8.5259999999999998"/>
  </r>
  <r>
    <n v="6435"/>
    <s v="CA-2015-121405"/>
    <x v="1110"/>
    <d v="2015-04-04T00:00:00"/>
    <s v="Standard Class"/>
    <x v="712"/>
    <x v="712"/>
    <s v="Corporate"/>
    <s v="United States"/>
    <s v="Chicago"/>
    <s v="Illinois"/>
    <n v="60610"/>
    <s v="Central"/>
    <x v="1409"/>
    <s v="Technology"/>
    <s v="Phones"/>
    <x v="1396"/>
    <x v="2131"/>
    <n v="5"/>
    <n v="0.2"/>
    <n v="13.571999999999999"/>
  </r>
  <r>
    <n v="6436"/>
    <s v="US-2017-116897"/>
    <x v="837"/>
    <d v="2017-05-29T00:00:00"/>
    <s v="First Class"/>
    <x v="506"/>
    <x v="506"/>
    <s v="Consumer"/>
    <s v="United States"/>
    <s v="Pocatello"/>
    <s v="Idaho"/>
    <n v="83201"/>
    <s v="West"/>
    <x v="1457"/>
    <s v="Furniture"/>
    <s v="Furnishings"/>
    <x v="1443"/>
    <x v="762"/>
    <n v="4"/>
    <n v="0"/>
    <n v="14.7"/>
  </r>
  <r>
    <n v="6437"/>
    <s v="US-2017-116897"/>
    <x v="837"/>
    <d v="2017-05-29T00:00:00"/>
    <s v="First Class"/>
    <x v="506"/>
    <x v="506"/>
    <s v="Consumer"/>
    <s v="United States"/>
    <s v="Pocatello"/>
    <s v="Idaho"/>
    <n v="83201"/>
    <s v="West"/>
    <x v="621"/>
    <s v="Office Supplies"/>
    <s v="Storage"/>
    <x v="621"/>
    <x v="4300"/>
    <n v="5"/>
    <n v="0"/>
    <n v="28.629000000000001"/>
  </r>
  <r>
    <n v="6438"/>
    <s v="US-2017-116897"/>
    <x v="837"/>
    <d v="2017-05-29T00:00:00"/>
    <s v="First Class"/>
    <x v="506"/>
    <x v="506"/>
    <s v="Consumer"/>
    <s v="United States"/>
    <s v="Pocatello"/>
    <s v="Idaho"/>
    <n v="83201"/>
    <s v="West"/>
    <x v="1443"/>
    <s v="Technology"/>
    <s v="Phones"/>
    <x v="1431"/>
    <x v="214"/>
    <n v="3"/>
    <n v="0.2"/>
    <n v="22.6782"/>
  </r>
  <r>
    <n v="6439"/>
    <s v="US-2017-113992"/>
    <x v="817"/>
    <d v="2017-12-19T00:00:00"/>
    <s v="Standard Class"/>
    <x v="62"/>
    <x v="62"/>
    <s v="Consumer"/>
    <s v="United States"/>
    <s v="Plano"/>
    <s v="Texas"/>
    <n v="75023"/>
    <s v="Central"/>
    <x v="3"/>
    <s v="Furniture"/>
    <s v="Tables"/>
    <x v="3"/>
    <x v="4301"/>
    <n v="4"/>
    <n v="0.3"/>
    <n v="-97.498800000000003"/>
  </r>
  <r>
    <n v="6440"/>
    <s v="CA-2014-166891"/>
    <x v="777"/>
    <d v="2014-10-06T00:00:00"/>
    <s v="First Class"/>
    <x v="417"/>
    <x v="417"/>
    <s v="Consumer"/>
    <s v="United States"/>
    <s v="New York City"/>
    <s v="New York"/>
    <n v="10024"/>
    <s v="East"/>
    <x v="1585"/>
    <s v="Furniture"/>
    <s v="Chairs"/>
    <x v="1576"/>
    <x v="4302"/>
    <n v="5"/>
    <n v="0.1"/>
    <n v="-6.5490000000000004"/>
  </r>
  <r>
    <n v="6441"/>
    <s v="CA-2016-101161"/>
    <x v="63"/>
    <d v="2016-10-20T00:00:00"/>
    <s v="Standard Class"/>
    <x v="308"/>
    <x v="308"/>
    <s v="Corporate"/>
    <s v="United States"/>
    <s v="New York City"/>
    <s v="New York"/>
    <n v="10024"/>
    <s v="East"/>
    <x v="924"/>
    <s v="Office Supplies"/>
    <s v="Art"/>
    <x v="916"/>
    <x v="2817"/>
    <n v="5"/>
    <n v="0"/>
    <n v="12.492000000000001"/>
  </r>
  <r>
    <n v="6442"/>
    <s v="CA-2016-101161"/>
    <x v="63"/>
    <d v="2016-10-20T00:00:00"/>
    <s v="Standard Class"/>
    <x v="308"/>
    <x v="308"/>
    <s v="Corporate"/>
    <s v="United States"/>
    <s v="New York City"/>
    <s v="New York"/>
    <n v="10024"/>
    <s v="East"/>
    <x v="1291"/>
    <s v="Office Supplies"/>
    <s v="Storage"/>
    <x v="1277"/>
    <x v="4041"/>
    <n v="3"/>
    <n v="0"/>
    <n v="23.968800000000002"/>
  </r>
  <r>
    <n v="6443"/>
    <s v="CA-2016-101161"/>
    <x v="63"/>
    <d v="2016-10-20T00:00:00"/>
    <s v="Standard Class"/>
    <x v="308"/>
    <x v="308"/>
    <s v="Corporate"/>
    <s v="United States"/>
    <s v="New York City"/>
    <s v="New York"/>
    <n v="10024"/>
    <s v="East"/>
    <x v="1237"/>
    <s v="Office Supplies"/>
    <s v="Paper"/>
    <x v="1220"/>
    <x v="2428"/>
    <n v="2"/>
    <n v="0"/>
    <n v="18.211200000000002"/>
  </r>
  <r>
    <n v="6444"/>
    <s v="CA-2016-101161"/>
    <x v="63"/>
    <d v="2016-10-20T00:00:00"/>
    <s v="Standard Class"/>
    <x v="308"/>
    <x v="308"/>
    <s v="Corporate"/>
    <s v="United States"/>
    <s v="New York City"/>
    <s v="New York"/>
    <n v="10024"/>
    <s v="East"/>
    <x v="1508"/>
    <s v="Office Supplies"/>
    <s v="Labels"/>
    <x v="1495"/>
    <x v="1663"/>
    <n v="5"/>
    <n v="0"/>
    <n v="11.454000000000001"/>
  </r>
  <r>
    <n v="6445"/>
    <s v="CA-2016-101161"/>
    <x v="63"/>
    <d v="2016-10-20T00:00:00"/>
    <s v="Standard Class"/>
    <x v="308"/>
    <x v="308"/>
    <s v="Corporate"/>
    <s v="United States"/>
    <s v="New York City"/>
    <s v="New York"/>
    <n v="10024"/>
    <s v="East"/>
    <x v="905"/>
    <s v="Furniture"/>
    <s v="Furnishings"/>
    <x v="897"/>
    <x v="4303"/>
    <n v="3"/>
    <n v="0"/>
    <n v="33.726599999999998"/>
  </r>
  <r>
    <n v="6446"/>
    <s v="CA-2015-151785"/>
    <x v="616"/>
    <d v="2015-03-10T00:00:00"/>
    <s v="Standard Class"/>
    <x v="370"/>
    <x v="370"/>
    <s v="Consumer"/>
    <s v="United States"/>
    <s v="Chicago"/>
    <s v="Illinois"/>
    <n v="60623"/>
    <s v="Central"/>
    <x v="1084"/>
    <s v="Office Supplies"/>
    <s v="Fasteners"/>
    <x v="1074"/>
    <x v="1604"/>
    <n v="6"/>
    <n v="0.2"/>
    <n v="2.4864000000000002"/>
  </r>
  <r>
    <n v="6447"/>
    <s v="US-2017-119816"/>
    <x v="168"/>
    <d v="2017-03-06T00:00:00"/>
    <s v="Second Class"/>
    <x v="499"/>
    <x v="499"/>
    <s v="Home Office"/>
    <s v="United States"/>
    <s v="Houston"/>
    <s v="Texas"/>
    <n v="77095"/>
    <s v="Central"/>
    <x v="28"/>
    <s v="Furniture"/>
    <s v="Furnishings"/>
    <x v="28"/>
    <x v="4304"/>
    <n v="5"/>
    <n v="0.6"/>
    <n v="-77.625"/>
  </r>
  <r>
    <n v="6448"/>
    <s v="US-2017-119816"/>
    <x v="168"/>
    <d v="2017-03-06T00:00:00"/>
    <s v="Second Class"/>
    <x v="499"/>
    <x v="499"/>
    <s v="Home Office"/>
    <s v="United States"/>
    <s v="Houston"/>
    <s v="Texas"/>
    <n v="77095"/>
    <s v="Central"/>
    <x v="1098"/>
    <s v="Office Supplies"/>
    <s v="Labels"/>
    <x v="1088"/>
    <x v="4305"/>
    <n v="1"/>
    <n v="0.2"/>
    <n v="0.86240000000000006"/>
  </r>
  <r>
    <n v="6449"/>
    <s v="US-2017-119816"/>
    <x v="168"/>
    <d v="2017-03-06T00:00:00"/>
    <s v="Second Class"/>
    <x v="499"/>
    <x v="499"/>
    <s v="Home Office"/>
    <s v="United States"/>
    <s v="Houston"/>
    <s v="Texas"/>
    <n v="77095"/>
    <s v="Central"/>
    <x v="376"/>
    <s v="Office Supplies"/>
    <s v="Storage"/>
    <x v="377"/>
    <x v="521"/>
    <n v="1"/>
    <n v="0.2"/>
    <n v="0.65400000000000003"/>
  </r>
  <r>
    <n v="6450"/>
    <s v="CA-2015-156510"/>
    <x v="12"/>
    <d v="2015-09-29T00:00:00"/>
    <s v="Standard Class"/>
    <x v="552"/>
    <x v="552"/>
    <s v="Consumer"/>
    <s v="United States"/>
    <s v="Meriden"/>
    <s v="Connecticut"/>
    <n v="6450"/>
    <s v="East"/>
    <x v="973"/>
    <s v="Office Supplies"/>
    <s v="Binders"/>
    <x v="967"/>
    <x v="4306"/>
    <n v="2"/>
    <n v="0"/>
    <n v="5.1647999999999996"/>
  </r>
  <r>
    <n v="6451"/>
    <s v="CA-2015-156510"/>
    <x v="12"/>
    <d v="2015-09-29T00:00:00"/>
    <s v="Standard Class"/>
    <x v="552"/>
    <x v="552"/>
    <s v="Consumer"/>
    <s v="United States"/>
    <s v="Meriden"/>
    <s v="Connecticut"/>
    <n v="6450"/>
    <s v="East"/>
    <x v="393"/>
    <s v="Office Supplies"/>
    <s v="Paper"/>
    <x v="394"/>
    <x v="1816"/>
    <n v="2"/>
    <n v="0"/>
    <n v="21.012799999999999"/>
  </r>
  <r>
    <n v="6452"/>
    <s v="CA-2015-156510"/>
    <x v="12"/>
    <d v="2015-09-29T00:00:00"/>
    <s v="Standard Class"/>
    <x v="552"/>
    <x v="552"/>
    <s v="Consumer"/>
    <s v="United States"/>
    <s v="Meriden"/>
    <s v="Connecticut"/>
    <n v="6450"/>
    <s v="East"/>
    <x v="87"/>
    <s v="Office Supplies"/>
    <s v="Art"/>
    <x v="87"/>
    <x v="4307"/>
    <n v="1"/>
    <n v="0"/>
    <n v="2.2109999999999999"/>
  </r>
  <r>
    <n v="6453"/>
    <s v="US-2015-110261"/>
    <x v="546"/>
    <d v="2015-12-23T00:00:00"/>
    <s v="Second Class"/>
    <x v="701"/>
    <x v="701"/>
    <s v="Consumer"/>
    <s v="United States"/>
    <s v="Glenview"/>
    <s v="Illinois"/>
    <n v="60025"/>
    <s v="Central"/>
    <x v="984"/>
    <s v="Technology"/>
    <s v="Phones"/>
    <x v="977"/>
    <x v="3097"/>
    <n v="3"/>
    <n v="0.2"/>
    <n v="13.857900000000001"/>
  </r>
  <r>
    <n v="6454"/>
    <s v="CA-2015-125710"/>
    <x v="1049"/>
    <d v="2015-10-13T00:00:00"/>
    <s v="Standard Class"/>
    <x v="537"/>
    <x v="537"/>
    <s v="Consumer"/>
    <s v="United States"/>
    <s v="Houston"/>
    <s v="Texas"/>
    <n v="77036"/>
    <s v="Central"/>
    <x v="1539"/>
    <s v="Office Supplies"/>
    <s v="Art"/>
    <x v="1527"/>
    <x v="4308"/>
    <n v="2"/>
    <n v="0.2"/>
    <n v="0.55900000000000005"/>
  </r>
  <r>
    <n v="6455"/>
    <s v="CA-2017-161102"/>
    <x v="689"/>
    <d v="2017-08-03T00:00:00"/>
    <s v="First Class"/>
    <x v="685"/>
    <x v="685"/>
    <s v="Consumer"/>
    <s v="United States"/>
    <s v="San Francisco"/>
    <s v="California"/>
    <n v="94110"/>
    <s v="West"/>
    <x v="86"/>
    <s v="Office Supplies"/>
    <s v="Storage"/>
    <x v="86"/>
    <x v="400"/>
    <n v="2"/>
    <n v="0"/>
    <n v="15.2712"/>
  </r>
  <r>
    <n v="6456"/>
    <s v="CA-2017-161102"/>
    <x v="689"/>
    <d v="2017-08-03T00:00:00"/>
    <s v="First Class"/>
    <x v="685"/>
    <x v="685"/>
    <s v="Consumer"/>
    <s v="United States"/>
    <s v="San Francisco"/>
    <s v="California"/>
    <n v="94110"/>
    <s v="West"/>
    <x v="1226"/>
    <s v="Furniture"/>
    <s v="Furnishings"/>
    <x v="1210"/>
    <x v="3228"/>
    <n v="7"/>
    <n v="0"/>
    <n v="11.457599999999999"/>
  </r>
  <r>
    <n v="6457"/>
    <s v="CA-2014-110065"/>
    <x v="79"/>
    <d v="2014-08-11T00:00:00"/>
    <s v="Standard Class"/>
    <x v="70"/>
    <x v="70"/>
    <s v="Corporate"/>
    <s v="United States"/>
    <s v="New York City"/>
    <s v="New York"/>
    <n v="10009"/>
    <s v="East"/>
    <x v="1236"/>
    <s v="Technology"/>
    <s v="Phones"/>
    <x v="1219"/>
    <x v="4309"/>
    <n v="1"/>
    <n v="0"/>
    <n v="36.717300000000002"/>
  </r>
  <r>
    <n v="6458"/>
    <s v="CA-2014-110065"/>
    <x v="79"/>
    <d v="2014-08-11T00:00:00"/>
    <s v="Standard Class"/>
    <x v="70"/>
    <x v="70"/>
    <s v="Corporate"/>
    <s v="United States"/>
    <s v="New York City"/>
    <s v="New York"/>
    <n v="10009"/>
    <s v="East"/>
    <x v="1605"/>
    <s v="Office Supplies"/>
    <s v="Art"/>
    <x v="1597"/>
    <x v="3761"/>
    <n v="7"/>
    <n v="0"/>
    <n v="7.0224000000000002"/>
  </r>
  <r>
    <n v="6459"/>
    <s v="US-2017-133361"/>
    <x v="304"/>
    <d v="2017-05-17T00:00:00"/>
    <s v="First Class"/>
    <x v="321"/>
    <x v="321"/>
    <s v="Corporate"/>
    <s v="United States"/>
    <s v="Baltimore"/>
    <s v="Maryland"/>
    <n v="21215"/>
    <s v="East"/>
    <x v="868"/>
    <s v="Office Supplies"/>
    <s v="Art"/>
    <x v="862"/>
    <x v="1053"/>
    <n v="2"/>
    <n v="0"/>
    <n v="1.0904"/>
  </r>
  <r>
    <n v="6460"/>
    <s v="US-2017-133361"/>
    <x v="304"/>
    <d v="2017-05-17T00:00:00"/>
    <s v="First Class"/>
    <x v="321"/>
    <x v="321"/>
    <s v="Corporate"/>
    <s v="United States"/>
    <s v="Baltimore"/>
    <s v="Maryland"/>
    <n v="21215"/>
    <s v="East"/>
    <x v="425"/>
    <s v="Office Supplies"/>
    <s v="Art"/>
    <x v="425"/>
    <x v="453"/>
    <n v="5"/>
    <n v="0"/>
    <n v="6.6150000000000002"/>
  </r>
  <r>
    <n v="6461"/>
    <s v="US-2017-133361"/>
    <x v="304"/>
    <d v="2017-05-17T00:00:00"/>
    <s v="First Class"/>
    <x v="321"/>
    <x v="321"/>
    <s v="Corporate"/>
    <s v="United States"/>
    <s v="Baltimore"/>
    <s v="Maryland"/>
    <n v="21215"/>
    <s v="East"/>
    <x v="1453"/>
    <s v="Office Supplies"/>
    <s v="Art"/>
    <x v="1439"/>
    <x v="4310"/>
    <n v="5"/>
    <n v="0"/>
    <n v="9.3000000000000007"/>
  </r>
  <r>
    <n v="6462"/>
    <s v="US-2017-133361"/>
    <x v="304"/>
    <d v="2017-05-17T00:00:00"/>
    <s v="First Class"/>
    <x v="321"/>
    <x v="321"/>
    <s v="Corporate"/>
    <s v="United States"/>
    <s v="Baltimore"/>
    <s v="Maryland"/>
    <n v="21215"/>
    <s v="East"/>
    <x v="1048"/>
    <s v="Technology"/>
    <s v="Accessories"/>
    <x v="1037"/>
    <x v="1309"/>
    <n v="3"/>
    <n v="0"/>
    <n v="18.893699999999999"/>
  </r>
  <r>
    <n v="6463"/>
    <s v="US-2017-133361"/>
    <x v="304"/>
    <d v="2017-05-17T00:00:00"/>
    <s v="First Class"/>
    <x v="321"/>
    <x v="321"/>
    <s v="Corporate"/>
    <s v="United States"/>
    <s v="Baltimore"/>
    <s v="Maryland"/>
    <n v="21215"/>
    <s v="East"/>
    <x v="1585"/>
    <s v="Furniture"/>
    <s v="Chairs"/>
    <x v="1576"/>
    <x v="0"/>
    <n v="2"/>
    <n v="0"/>
    <n v="23.5764"/>
  </r>
  <r>
    <n v="6464"/>
    <s v="US-2017-133361"/>
    <x v="304"/>
    <d v="2017-05-17T00:00:00"/>
    <s v="First Class"/>
    <x v="321"/>
    <x v="321"/>
    <s v="Corporate"/>
    <s v="United States"/>
    <s v="Baltimore"/>
    <s v="Maryland"/>
    <n v="21215"/>
    <s v="East"/>
    <x v="198"/>
    <s v="Office Supplies"/>
    <s v="Labels"/>
    <x v="199"/>
    <x v="2986"/>
    <n v="5"/>
    <n v="0"/>
    <n v="37"/>
  </r>
  <r>
    <n v="6465"/>
    <s v="US-2016-155404"/>
    <x v="897"/>
    <d v="2016-09-28T00:00:00"/>
    <s v="Standard Class"/>
    <x v="357"/>
    <x v="357"/>
    <s v="Home Office"/>
    <s v="United States"/>
    <s v="Louisville"/>
    <s v="Kentucky"/>
    <n v="40214"/>
    <s v="South"/>
    <x v="1494"/>
    <s v="Furniture"/>
    <s v="Furnishings"/>
    <x v="1482"/>
    <x v="2484"/>
    <n v="2"/>
    <n v="0"/>
    <n v="6.3743999999999996"/>
  </r>
  <r>
    <n v="6466"/>
    <s v="CA-2015-114503"/>
    <x v="50"/>
    <d v="2015-11-17T00:00:00"/>
    <s v="Standard Class"/>
    <x v="211"/>
    <x v="211"/>
    <s v="Consumer"/>
    <s v="United States"/>
    <s v="Lebanon"/>
    <s v="Tennessee"/>
    <n v="37087"/>
    <s v="South"/>
    <x v="1754"/>
    <s v="Office Supplies"/>
    <s v="Storage"/>
    <x v="1744"/>
    <x v="4311"/>
    <n v="6"/>
    <n v="0.2"/>
    <n v="6.3719999999999999"/>
  </r>
  <r>
    <n v="6467"/>
    <s v="CA-2017-153080"/>
    <x v="1053"/>
    <d v="2017-05-25T00:00:00"/>
    <s v="Second Class"/>
    <x v="13"/>
    <x v="13"/>
    <s v="Consumer"/>
    <s v="United States"/>
    <s v="Los Angeles"/>
    <s v="California"/>
    <n v="90008"/>
    <s v="West"/>
    <x v="1599"/>
    <s v="Technology"/>
    <s v="Accessories"/>
    <x v="1591"/>
    <x v="3658"/>
    <n v="7"/>
    <n v="0"/>
    <n v="25.330200000000001"/>
  </r>
  <r>
    <n v="6468"/>
    <s v="CA-2016-163804"/>
    <x v="499"/>
    <d v="2016-12-08T00:00:00"/>
    <s v="Standard Class"/>
    <x v="489"/>
    <x v="489"/>
    <s v="Home Office"/>
    <s v="United States"/>
    <s v="Providence"/>
    <s v="Rhode Island"/>
    <n v="2908"/>
    <s v="East"/>
    <x v="403"/>
    <s v="Office Supplies"/>
    <s v="Storage"/>
    <x v="404"/>
    <x v="4312"/>
    <n v="5"/>
    <n v="0"/>
    <n v="582.23199999999997"/>
  </r>
  <r>
    <n v="6469"/>
    <s v="CA-2016-163804"/>
    <x v="499"/>
    <d v="2016-12-08T00:00:00"/>
    <s v="Standard Class"/>
    <x v="489"/>
    <x v="489"/>
    <s v="Home Office"/>
    <s v="United States"/>
    <s v="Providence"/>
    <s v="Rhode Island"/>
    <n v="2908"/>
    <s v="East"/>
    <x v="1066"/>
    <s v="Technology"/>
    <s v="Phones"/>
    <x v="1055"/>
    <x v="3125"/>
    <n v="5"/>
    <n v="0"/>
    <n v="176.386"/>
  </r>
  <r>
    <n v="6470"/>
    <s v="CA-2016-163804"/>
    <x v="499"/>
    <d v="2016-12-08T00:00:00"/>
    <s v="Standard Class"/>
    <x v="489"/>
    <x v="489"/>
    <s v="Home Office"/>
    <s v="United States"/>
    <s v="Providence"/>
    <s v="Rhode Island"/>
    <n v="2908"/>
    <s v="East"/>
    <x v="441"/>
    <s v="Furniture"/>
    <s v="Furnishings"/>
    <x v="1719"/>
    <x v="4313"/>
    <n v="6"/>
    <n v="0"/>
    <n v="23.898599999999998"/>
  </r>
  <r>
    <n v="6471"/>
    <s v="CA-2015-108532"/>
    <x v="1111"/>
    <d v="2015-09-02T00:00:00"/>
    <s v="Standard Class"/>
    <x v="385"/>
    <x v="385"/>
    <s v="Home Office"/>
    <s v="United States"/>
    <s v="Detroit"/>
    <s v="Michigan"/>
    <n v="48234"/>
    <s v="Central"/>
    <x v="984"/>
    <s v="Technology"/>
    <s v="Phones"/>
    <x v="977"/>
    <x v="203"/>
    <n v="2"/>
    <n v="0"/>
    <n v="35.634599999999999"/>
  </r>
  <r>
    <n v="6472"/>
    <s v="CA-2015-108532"/>
    <x v="1111"/>
    <d v="2015-09-02T00:00:00"/>
    <s v="Standard Class"/>
    <x v="385"/>
    <x v="385"/>
    <s v="Home Office"/>
    <s v="United States"/>
    <s v="Detroit"/>
    <s v="Michigan"/>
    <n v="48234"/>
    <s v="Central"/>
    <x v="960"/>
    <s v="Technology"/>
    <s v="Accessories"/>
    <x v="953"/>
    <x v="4314"/>
    <n v="7"/>
    <n v="0"/>
    <n v="11.452"/>
  </r>
  <r>
    <n v="6473"/>
    <s v="CA-2014-151897"/>
    <x v="571"/>
    <d v="2014-06-10T00:00:00"/>
    <s v="Standard Class"/>
    <x v="725"/>
    <x v="725"/>
    <s v="Home Office"/>
    <s v="United States"/>
    <s v="Houston"/>
    <s v="Texas"/>
    <n v="77070"/>
    <s v="Central"/>
    <x v="300"/>
    <s v="Office Supplies"/>
    <s v="Labels"/>
    <x v="300"/>
    <x v="316"/>
    <n v="10"/>
    <n v="0.2"/>
    <n v="33.831000000000003"/>
  </r>
  <r>
    <n v="6474"/>
    <s v="CA-2016-113292"/>
    <x v="196"/>
    <d v="2016-03-20T00:00:00"/>
    <s v="Second Class"/>
    <x v="72"/>
    <x v="72"/>
    <s v="Consumer"/>
    <s v="United States"/>
    <s v="Columbia"/>
    <s v="Tennessee"/>
    <n v="38401"/>
    <s v="South"/>
    <x v="963"/>
    <s v="Office Supplies"/>
    <s v="Appliances"/>
    <x v="956"/>
    <x v="4315"/>
    <n v="3"/>
    <n v="0.2"/>
    <n v="87.18"/>
  </r>
  <r>
    <n v="6475"/>
    <s v="CA-2014-149524"/>
    <x v="1112"/>
    <d v="2014-01-15T00:00:00"/>
    <s v="First Class"/>
    <x v="29"/>
    <x v="29"/>
    <s v="Corporate"/>
    <s v="United States"/>
    <s v="Philadelphia"/>
    <s v="Pennsylvania"/>
    <n v="19140"/>
    <s v="East"/>
    <x v="927"/>
    <s v="Furniture"/>
    <s v="Bookcases"/>
    <x v="920"/>
    <x v="1156"/>
    <n v="4"/>
    <n v="0.5"/>
    <n v="-53.285600000000002"/>
  </r>
  <r>
    <n v="6476"/>
    <s v="CA-2017-140872"/>
    <x v="95"/>
    <d v="2017-06-10T00:00:00"/>
    <s v="Standard Class"/>
    <x v="749"/>
    <x v="749"/>
    <s v="Consumer"/>
    <s v="United States"/>
    <s v="Pembroke Pines"/>
    <s v="Florida"/>
    <n v="33024"/>
    <s v="South"/>
    <x v="881"/>
    <s v="Office Supplies"/>
    <s v="Binders"/>
    <x v="875"/>
    <x v="4316"/>
    <n v="3"/>
    <n v="0.7"/>
    <n v="-3.4914000000000001"/>
  </r>
  <r>
    <n v="6477"/>
    <s v="CA-2017-140872"/>
    <x v="95"/>
    <d v="2017-06-10T00:00:00"/>
    <s v="Standard Class"/>
    <x v="749"/>
    <x v="749"/>
    <s v="Consumer"/>
    <s v="United States"/>
    <s v="Pembroke Pines"/>
    <s v="Florida"/>
    <n v="33024"/>
    <s v="South"/>
    <x v="189"/>
    <s v="Office Supplies"/>
    <s v="Appliances"/>
    <x v="190"/>
    <x v="4317"/>
    <n v="2"/>
    <n v="0.2"/>
    <n v="0.58499999999999996"/>
  </r>
  <r>
    <n v="6478"/>
    <s v="CA-2017-140872"/>
    <x v="95"/>
    <d v="2017-06-10T00:00:00"/>
    <s v="Standard Class"/>
    <x v="749"/>
    <x v="749"/>
    <s v="Consumer"/>
    <s v="United States"/>
    <s v="Pembroke Pines"/>
    <s v="Florida"/>
    <n v="33024"/>
    <s v="South"/>
    <x v="217"/>
    <s v="Technology"/>
    <s v="Accessories"/>
    <x v="218"/>
    <x v="4318"/>
    <n v="1"/>
    <n v="0.2"/>
    <n v="-2.5749"/>
  </r>
  <r>
    <n v="6479"/>
    <s v="CA-2017-140872"/>
    <x v="95"/>
    <d v="2017-06-10T00:00:00"/>
    <s v="Standard Class"/>
    <x v="749"/>
    <x v="749"/>
    <s v="Consumer"/>
    <s v="United States"/>
    <s v="Pembroke Pines"/>
    <s v="Florida"/>
    <n v="33024"/>
    <s v="South"/>
    <x v="1145"/>
    <s v="Office Supplies"/>
    <s v="Paper"/>
    <x v="1133"/>
    <x v="12"/>
    <n v="3"/>
    <n v="0.2"/>
    <n v="5.4432"/>
  </r>
  <r>
    <n v="6480"/>
    <s v="CA-2017-140872"/>
    <x v="95"/>
    <d v="2017-06-10T00:00:00"/>
    <s v="Standard Class"/>
    <x v="749"/>
    <x v="749"/>
    <s v="Consumer"/>
    <s v="United States"/>
    <s v="Pembroke Pines"/>
    <s v="Florida"/>
    <n v="33024"/>
    <s v="South"/>
    <x v="1066"/>
    <s v="Technology"/>
    <s v="Phones"/>
    <x v="1055"/>
    <x v="178"/>
    <n v="5"/>
    <n v="0.2"/>
    <n v="50.396000000000001"/>
  </r>
  <r>
    <n v="6481"/>
    <s v="CA-2017-140872"/>
    <x v="95"/>
    <d v="2017-06-10T00:00:00"/>
    <s v="Standard Class"/>
    <x v="749"/>
    <x v="749"/>
    <s v="Consumer"/>
    <s v="United States"/>
    <s v="Pembroke Pines"/>
    <s v="Florida"/>
    <n v="33024"/>
    <s v="South"/>
    <x v="1298"/>
    <s v="Office Supplies"/>
    <s v="Appliances"/>
    <x v="1283"/>
    <x v="4319"/>
    <n v="7"/>
    <n v="0.2"/>
    <n v="1.8353999999999999"/>
  </r>
  <r>
    <n v="6482"/>
    <s v="CA-2017-140872"/>
    <x v="95"/>
    <d v="2017-06-10T00:00:00"/>
    <s v="Standard Class"/>
    <x v="749"/>
    <x v="749"/>
    <s v="Consumer"/>
    <s v="United States"/>
    <s v="Pembroke Pines"/>
    <s v="Florida"/>
    <n v="33024"/>
    <s v="South"/>
    <x v="415"/>
    <s v="Furniture"/>
    <s v="Bookcases"/>
    <x v="415"/>
    <x v="472"/>
    <n v="2"/>
    <n v="0.2"/>
    <n v="0"/>
  </r>
  <r>
    <n v="6483"/>
    <s v="CA-2017-140872"/>
    <x v="95"/>
    <d v="2017-06-10T00:00:00"/>
    <s v="Standard Class"/>
    <x v="749"/>
    <x v="749"/>
    <s v="Consumer"/>
    <s v="United States"/>
    <s v="Pembroke Pines"/>
    <s v="Florida"/>
    <n v="33024"/>
    <s v="South"/>
    <x v="1615"/>
    <s v="Technology"/>
    <s v="Accessories"/>
    <x v="1606"/>
    <x v="4320"/>
    <n v="2"/>
    <n v="0.2"/>
    <n v="-4.1399999999999997"/>
  </r>
  <r>
    <n v="6484"/>
    <s v="CA-2017-113908"/>
    <x v="95"/>
    <d v="2017-06-09T00:00:00"/>
    <s v="Standard Class"/>
    <x v="471"/>
    <x v="471"/>
    <s v="Corporate"/>
    <s v="United States"/>
    <s v="New York City"/>
    <s v="New York"/>
    <n v="10011"/>
    <s v="East"/>
    <x v="855"/>
    <s v="Furniture"/>
    <s v="Tables"/>
    <x v="848"/>
    <x v="4321"/>
    <n v="2"/>
    <n v="0.4"/>
    <n v="-115.43040000000001"/>
  </r>
  <r>
    <n v="6485"/>
    <s v="CA-2017-113908"/>
    <x v="95"/>
    <d v="2017-06-09T00:00:00"/>
    <s v="Standard Class"/>
    <x v="471"/>
    <x v="471"/>
    <s v="Corporate"/>
    <s v="United States"/>
    <s v="New York City"/>
    <s v="New York"/>
    <n v="10011"/>
    <s v="East"/>
    <x v="1728"/>
    <s v="Technology"/>
    <s v="Machines"/>
    <x v="1715"/>
    <x v="4322"/>
    <n v="6"/>
    <n v="0"/>
    <n v="36.183599999999998"/>
  </r>
  <r>
    <n v="6486"/>
    <s v="CA-2017-113908"/>
    <x v="95"/>
    <d v="2017-06-09T00:00:00"/>
    <s v="Standard Class"/>
    <x v="471"/>
    <x v="471"/>
    <s v="Corporate"/>
    <s v="United States"/>
    <s v="New York City"/>
    <s v="New York"/>
    <n v="10011"/>
    <s v="East"/>
    <x v="752"/>
    <s v="Office Supplies"/>
    <s v="Paper"/>
    <x v="750"/>
    <x v="1544"/>
    <n v="4"/>
    <n v="0"/>
    <n v="22.226400000000002"/>
  </r>
  <r>
    <n v="6487"/>
    <s v="CA-2015-120621"/>
    <x v="1113"/>
    <d v="2015-03-26T00:00:00"/>
    <s v="Standard Class"/>
    <x v="493"/>
    <x v="493"/>
    <s v="Consumer"/>
    <s v="United States"/>
    <s v="Jacksonville"/>
    <s v="North Carolina"/>
    <n v="28540"/>
    <s v="South"/>
    <x v="227"/>
    <s v="Office Supplies"/>
    <s v="Appliances"/>
    <x v="228"/>
    <x v="4323"/>
    <n v="4"/>
    <n v="0.2"/>
    <n v="156.33799999999999"/>
  </r>
  <r>
    <n v="6488"/>
    <s v="CA-2015-120621"/>
    <x v="1113"/>
    <d v="2015-03-26T00:00:00"/>
    <s v="Standard Class"/>
    <x v="493"/>
    <x v="493"/>
    <s v="Consumer"/>
    <s v="United States"/>
    <s v="Jacksonville"/>
    <s v="North Carolina"/>
    <n v="28540"/>
    <s v="South"/>
    <x v="1395"/>
    <s v="Office Supplies"/>
    <s v="Binders"/>
    <x v="1382"/>
    <x v="4324"/>
    <n v="3"/>
    <n v="0.7"/>
    <n v="-9.8462999999999994"/>
  </r>
  <r>
    <n v="6489"/>
    <s v="CA-2015-120621"/>
    <x v="1113"/>
    <d v="2015-03-26T00:00:00"/>
    <s v="Standard Class"/>
    <x v="493"/>
    <x v="493"/>
    <s v="Consumer"/>
    <s v="United States"/>
    <s v="Jacksonville"/>
    <s v="North Carolina"/>
    <n v="28540"/>
    <s v="South"/>
    <x v="145"/>
    <s v="Office Supplies"/>
    <s v="Paper"/>
    <x v="146"/>
    <x v="4325"/>
    <n v="14"/>
    <n v="0.2"/>
    <n v="96.023200000000003"/>
  </r>
  <r>
    <n v="6490"/>
    <s v="US-2017-148866"/>
    <x v="20"/>
    <d v="2017-09-24T00:00:00"/>
    <s v="Standard Class"/>
    <x v="341"/>
    <x v="341"/>
    <s v="Consumer"/>
    <s v="United States"/>
    <s v="New York City"/>
    <s v="New York"/>
    <n v="10011"/>
    <s v="East"/>
    <x v="1434"/>
    <s v="Office Supplies"/>
    <s v="Paper"/>
    <x v="1422"/>
    <x v="56"/>
    <n v="5"/>
    <n v="0"/>
    <n v="15.552"/>
  </r>
  <r>
    <n v="6491"/>
    <s v="CA-2014-149594"/>
    <x v="1114"/>
    <d v="2014-09-19T00:00:00"/>
    <s v="Standard Class"/>
    <x v="751"/>
    <x v="751"/>
    <s v="Corporate"/>
    <s v="United States"/>
    <s v="Philadelphia"/>
    <s v="Pennsylvania"/>
    <n v="19120"/>
    <s v="East"/>
    <x v="596"/>
    <s v="Furniture"/>
    <s v="Furnishings"/>
    <x v="596"/>
    <x v="4326"/>
    <n v="4"/>
    <n v="0.2"/>
    <n v="16.889600000000002"/>
  </r>
  <r>
    <n v="6492"/>
    <s v="CA-2016-113845"/>
    <x v="73"/>
    <d v="2016-11-25T00:00:00"/>
    <s v="Standard Class"/>
    <x v="135"/>
    <x v="135"/>
    <s v="Corporate"/>
    <s v="United States"/>
    <s v="Orlando"/>
    <s v="Florida"/>
    <n v="32839"/>
    <s v="South"/>
    <x v="199"/>
    <s v="Furniture"/>
    <s v="Bookcases"/>
    <x v="200"/>
    <x v="4327"/>
    <n v="2"/>
    <n v="0.2"/>
    <n v="10.8588"/>
  </r>
  <r>
    <n v="6493"/>
    <s v="CA-2016-113845"/>
    <x v="73"/>
    <d v="2016-11-25T00:00:00"/>
    <s v="Standard Class"/>
    <x v="135"/>
    <x v="135"/>
    <s v="Corporate"/>
    <s v="United States"/>
    <s v="Orlando"/>
    <s v="Florida"/>
    <n v="32839"/>
    <s v="South"/>
    <x v="337"/>
    <s v="Office Supplies"/>
    <s v="Storage"/>
    <x v="337"/>
    <x v="4328"/>
    <n v="5"/>
    <n v="0.2"/>
    <n v="4.4684999999999997"/>
  </r>
  <r>
    <n v="6494"/>
    <s v="CA-2016-113845"/>
    <x v="73"/>
    <d v="2016-11-25T00:00:00"/>
    <s v="Standard Class"/>
    <x v="135"/>
    <x v="135"/>
    <s v="Corporate"/>
    <s v="United States"/>
    <s v="Orlando"/>
    <s v="Florida"/>
    <n v="32839"/>
    <s v="South"/>
    <x v="1081"/>
    <s v="Technology"/>
    <s v="Phones"/>
    <x v="1071"/>
    <x v="4329"/>
    <n v="4"/>
    <n v="0.2"/>
    <n v="24.476800000000001"/>
  </r>
  <r>
    <n v="6495"/>
    <s v="CA-2017-111262"/>
    <x v="960"/>
    <d v="2017-11-01T00:00:00"/>
    <s v="Second Class"/>
    <x v="168"/>
    <x v="168"/>
    <s v="Consumer"/>
    <s v="United States"/>
    <s v="Houston"/>
    <s v="Texas"/>
    <n v="77095"/>
    <s v="Central"/>
    <x v="46"/>
    <s v="Technology"/>
    <s v="Accessories"/>
    <x v="46"/>
    <x v="728"/>
    <n v="2"/>
    <n v="0.2"/>
    <n v="-2.7"/>
  </r>
  <r>
    <n v="6496"/>
    <s v="CA-2017-111262"/>
    <x v="960"/>
    <d v="2017-11-01T00:00:00"/>
    <s v="Second Class"/>
    <x v="168"/>
    <x v="168"/>
    <s v="Consumer"/>
    <s v="United States"/>
    <s v="Houston"/>
    <s v="Texas"/>
    <n v="77095"/>
    <s v="Central"/>
    <x v="289"/>
    <s v="Office Supplies"/>
    <s v="Paper"/>
    <x v="289"/>
    <x v="12"/>
    <n v="3"/>
    <n v="0.2"/>
    <n v="5.4432"/>
  </r>
  <r>
    <n v="6497"/>
    <s v="CA-2017-111262"/>
    <x v="960"/>
    <d v="2017-11-01T00:00:00"/>
    <s v="Second Class"/>
    <x v="168"/>
    <x v="168"/>
    <s v="Consumer"/>
    <s v="United States"/>
    <s v="Houston"/>
    <s v="Texas"/>
    <n v="77095"/>
    <s v="Central"/>
    <x v="960"/>
    <s v="Technology"/>
    <s v="Accessories"/>
    <x v="953"/>
    <x v="2627"/>
    <n v="2"/>
    <n v="0.2"/>
    <n v="-3.2719999999999998"/>
  </r>
  <r>
    <n v="6498"/>
    <s v="CA-2015-103135"/>
    <x v="1115"/>
    <d v="2015-07-28T00:00:00"/>
    <s v="Standard Class"/>
    <x v="776"/>
    <x v="776"/>
    <s v="Home Office"/>
    <s v="United States"/>
    <s v="Louisville"/>
    <s v="Kentucky"/>
    <n v="40214"/>
    <s v="South"/>
    <x v="5"/>
    <s v="Furniture"/>
    <s v="Furnishings"/>
    <x v="5"/>
    <x v="167"/>
    <n v="3"/>
    <n v="0"/>
    <n v="6.0726000000000004"/>
  </r>
  <r>
    <n v="6499"/>
    <s v="CA-2015-103135"/>
    <x v="1115"/>
    <d v="2015-07-28T00:00:00"/>
    <s v="Standard Class"/>
    <x v="776"/>
    <x v="776"/>
    <s v="Home Office"/>
    <s v="United States"/>
    <s v="Louisville"/>
    <s v="Kentucky"/>
    <n v="40214"/>
    <s v="South"/>
    <x v="491"/>
    <s v="Office Supplies"/>
    <s v="Binders"/>
    <x v="491"/>
    <x v="4330"/>
    <n v="9"/>
    <n v="0"/>
    <n v="62.141399999999997"/>
  </r>
  <r>
    <n v="6500"/>
    <s v="CA-2015-103135"/>
    <x v="1115"/>
    <d v="2015-07-28T00:00:00"/>
    <s v="Standard Class"/>
    <x v="776"/>
    <x v="776"/>
    <s v="Home Office"/>
    <s v="United States"/>
    <s v="Louisville"/>
    <s v="Kentucky"/>
    <n v="40214"/>
    <s v="South"/>
    <x v="1235"/>
    <s v="Technology"/>
    <s v="Accessories"/>
    <x v="1218"/>
    <x v="4331"/>
    <n v="14"/>
    <n v="0"/>
    <n v="64.367800000000003"/>
  </r>
  <r>
    <n v="6501"/>
    <s v="CA-2015-103135"/>
    <x v="1115"/>
    <d v="2015-07-28T00:00:00"/>
    <s v="Standard Class"/>
    <x v="776"/>
    <x v="776"/>
    <s v="Home Office"/>
    <s v="United States"/>
    <s v="Louisville"/>
    <s v="Kentucky"/>
    <n v="40214"/>
    <s v="South"/>
    <x v="491"/>
    <s v="Office Supplies"/>
    <s v="Binders"/>
    <x v="491"/>
    <x v="4332"/>
    <n v="6"/>
    <n v="0"/>
    <n v="41.427599999999998"/>
  </r>
  <r>
    <n v="6502"/>
    <s v="CA-2014-129147"/>
    <x v="981"/>
    <d v="2014-11-06T00:00:00"/>
    <s v="Standard Class"/>
    <x v="702"/>
    <x v="702"/>
    <s v="Consumer"/>
    <s v="United States"/>
    <s v="Medina"/>
    <s v="Ohio"/>
    <n v="44256"/>
    <s v="East"/>
    <x v="1501"/>
    <s v="Technology"/>
    <s v="Phones"/>
    <x v="1489"/>
    <x v="2590"/>
    <n v="6"/>
    <n v="0.4"/>
    <n v="-107.9928"/>
  </r>
  <r>
    <n v="6503"/>
    <s v="CA-2014-129147"/>
    <x v="981"/>
    <d v="2014-11-06T00:00:00"/>
    <s v="Standard Class"/>
    <x v="702"/>
    <x v="702"/>
    <s v="Consumer"/>
    <s v="United States"/>
    <s v="Medina"/>
    <s v="Ohio"/>
    <n v="44256"/>
    <s v="East"/>
    <x v="179"/>
    <s v="Technology"/>
    <s v="Phones"/>
    <x v="180"/>
    <x v="4333"/>
    <n v="7"/>
    <n v="0.4"/>
    <n v="-10.0464"/>
  </r>
  <r>
    <n v="6504"/>
    <s v="CA-2014-129147"/>
    <x v="981"/>
    <d v="2014-11-06T00:00:00"/>
    <s v="Standard Class"/>
    <x v="702"/>
    <x v="702"/>
    <s v="Consumer"/>
    <s v="United States"/>
    <s v="Medina"/>
    <s v="Ohio"/>
    <n v="44256"/>
    <s v="East"/>
    <x v="410"/>
    <s v="Office Supplies"/>
    <s v="Binders"/>
    <x v="410"/>
    <x v="4334"/>
    <n v="3"/>
    <n v="0.7"/>
    <n v="-13.4694"/>
  </r>
  <r>
    <n v="6505"/>
    <s v="CA-2017-128265"/>
    <x v="701"/>
    <d v="2017-11-22T00:00:00"/>
    <s v="Second Class"/>
    <x v="100"/>
    <x v="100"/>
    <s v="Corporate"/>
    <s v="United States"/>
    <s v="New York City"/>
    <s v="New York"/>
    <n v="10011"/>
    <s v="East"/>
    <x v="403"/>
    <s v="Office Supplies"/>
    <s v="Storage"/>
    <x v="404"/>
    <x v="1421"/>
    <n v="3"/>
    <n v="0"/>
    <n v="349.33920000000001"/>
  </r>
  <r>
    <n v="6506"/>
    <s v="CA-2016-152331"/>
    <x v="190"/>
    <d v="2016-06-30T00:00:00"/>
    <s v="Standard Class"/>
    <x v="777"/>
    <x v="777"/>
    <s v="Corporate"/>
    <s v="United States"/>
    <s v="Chicago"/>
    <s v="Illinois"/>
    <n v="60653"/>
    <s v="Central"/>
    <x v="147"/>
    <s v="Office Supplies"/>
    <s v="Art"/>
    <x v="148"/>
    <x v="4335"/>
    <n v="3"/>
    <n v="0.2"/>
    <n v="0.46410000000000001"/>
  </r>
  <r>
    <n v="6507"/>
    <s v="US-2016-128909"/>
    <x v="790"/>
    <d v="2016-10-11T00:00:00"/>
    <s v="Second Class"/>
    <x v="259"/>
    <x v="259"/>
    <s v="Corporate"/>
    <s v="United States"/>
    <s v="Philadelphia"/>
    <s v="Pennsylvania"/>
    <n v="19143"/>
    <s v="East"/>
    <x v="1774"/>
    <s v="Office Supplies"/>
    <s v="Paper"/>
    <x v="1764"/>
    <x v="4336"/>
    <n v="4"/>
    <n v="0.2"/>
    <n v="5.98"/>
  </r>
  <r>
    <n v="6508"/>
    <s v="US-2016-128909"/>
    <x v="790"/>
    <d v="2016-10-11T00:00:00"/>
    <s v="Second Class"/>
    <x v="259"/>
    <x v="259"/>
    <s v="Corporate"/>
    <s v="United States"/>
    <s v="Philadelphia"/>
    <s v="Pennsylvania"/>
    <n v="19143"/>
    <s v="East"/>
    <x v="575"/>
    <s v="Furniture"/>
    <s v="Furnishings"/>
    <x v="575"/>
    <x v="4337"/>
    <n v="4"/>
    <n v="0.2"/>
    <n v="-24.962399999999999"/>
  </r>
  <r>
    <n v="6509"/>
    <s v="CA-2017-102197"/>
    <x v="698"/>
    <d v="2017-12-26T00:00:00"/>
    <s v="Standard Class"/>
    <x v="83"/>
    <x v="83"/>
    <s v="Corporate"/>
    <s v="United States"/>
    <s v="New York City"/>
    <s v="New York"/>
    <n v="10009"/>
    <s v="East"/>
    <x v="314"/>
    <s v="Office Supplies"/>
    <s v="Paper"/>
    <x v="366"/>
    <x v="999"/>
    <n v="5"/>
    <n v="0"/>
    <n v="137.15100000000001"/>
  </r>
  <r>
    <n v="6510"/>
    <s v="CA-2017-102197"/>
    <x v="698"/>
    <d v="2017-12-26T00:00:00"/>
    <s v="Standard Class"/>
    <x v="83"/>
    <x v="83"/>
    <s v="Corporate"/>
    <s v="United States"/>
    <s v="New York City"/>
    <s v="New York"/>
    <n v="10009"/>
    <s v="East"/>
    <x v="301"/>
    <s v="Office Supplies"/>
    <s v="Binders"/>
    <x v="301"/>
    <x v="4338"/>
    <n v="3"/>
    <n v="0.2"/>
    <n v="17.623200000000001"/>
  </r>
  <r>
    <n v="6511"/>
    <s v="CA-2017-102197"/>
    <x v="698"/>
    <d v="2017-12-26T00:00:00"/>
    <s v="Standard Class"/>
    <x v="83"/>
    <x v="83"/>
    <s v="Corporate"/>
    <s v="United States"/>
    <s v="New York City"/>
    <s v="New York"/>
    <n v="10009"/>
    <s v="East"/>
    <x v="752"/>
    <s v="Office Supplies"/>
    <s v="Paper"/>
    <x v="750"/>
    <x v="880"/>
    <n v="3"/>
    <n v="0"/>
    <n v="16.669799999999999"/>
  </r>
  <r>
    <n v="6512"/>
    <s v="CA-2017-167640"/>
    <x v="904"/>
    <d v="2017-03-10T00:00:00"/>
    <s v="Standard Class"/>
    <x v="763"/>
    <x v="763"/>
    <s v="Home Office"/>
    <s v="United States"/>
    <s v="San Francisco"/>
    <s v="California"/>
    <n v="94109"/>
    <s v="West"/>
    <x v="703"/>
    <s v="Office Supplies"/>
    <s v="Art"/>
    <x v="703"/>
    <x v="1680"/>
    <n v="6"/>
    <n v="0"/>
    <n v="8.1191999999999993"/>
  </r>
  <r>
    <n v="6513"/>
    <s v="CA-2017-167640"/>
    <x v="904"/>
    <d v="2017-03-10T00:00:00"/>
    <s v="Standard Class"/>
    <x v="763"/>
    <x v="763"/>
    <s v="Home Office"/>
    <s v="United States"/>
    <s v="San Francisco"/>
    <s v="California"/>
    <n v="94109"/>
    <s v="West"/>
    <x v="1363"/>
    <s v="Office Supplies"/>
    <s v="Labels"/>
    <x v="1349"/>
    <x v="132"/>
    <n v="4"/>
    <n v="0"/>
    <n v="5.6448"/>
  </r>
  <r>
    <n v="6514"/>
    <s v="CA-2017-167640"/>
    <x v="904"/>
    <d v="2017-03-10T00:00:00"/>
    <s v="Standard Class"/>
    <x v="763"/>
    <x v="763"/>
    <s v="Home Office"/>
    <s v="United States"/>
    <s v="San Francisco"/>
    <s v="California"/>
    <n v="94109"/>
    <s v="West"/>
    <x v="1522"/>
    <s v="Office Supplies"/>
    <s v="Paper"/>
    <x v="1509"/>
    <x v="2313"/>
    <n v="7"/>
    <n v="0"/>
    <n v="140.59569999999999"/>
  </r>
  <r>
    <n v="6515"/>
    <s v="CA-2017-167640"/>
    <x v="904"/>
    <d v="2017-03-10T00:00:00"/>
    <s v="Standard Class"/>
    <x v="763"/>
    <x v="763"/>
    <s v="Home Office"/>
    <s v="United States"/>
    <s v="San Francisco"/>
    <s v="California"/>
    <n v="94109"/>
    <s v="West"/>
    <x v="957"/>
    <s v="Technology"/>
    <s v="Phones"/>
    <x v="950"/>
    <x v="4339"/>
    <n v="2"/>
    <n v="0.2"/>
    <n v="23.2182"/>
  </r>
  <r>
    <n v="6516"/>
    <s v="US-2017-116652"/>
    <x v="175"/>
    <d v="2017-09-19T00:00:00"/>
    <s v="Standard Class"/>
    <x v="502"/>
    <x v="502"/>
    <s v="Consumer"/>
    <s v="United States"/>
    <s v="San Francisco"/>
    <s v="California"/>
    <n v="94122"/>
    <s v="West"/>
    <x v="955"/>
    <s v="Furniture"/>
    <s v="Chairs"/>
    <x v="948"/>
    <x v="286"/>
    <n v="3"/>
    <n v="0.2"/>
    <n v="0"/>
  </r>
  <r>
    <n v="6517"/>
    <s v="US-2017-116652"/>
    <x v="175"/>
    <d v="2017-09-19T00:00:00"/>
    <s v="Standard Class"/>
    <x v="502"/>
    <x v="502"/>
    <s v="Consumer"/>
    <s v="United States"/>
    <s v="San Francisco"/>
    <s v="California"/>
    <n v="94122"/>
    <s v="West"/>
    <x v="1060"/>
    <s v="Furniture"/>
    <s v="Furnishings"/>
    <x v="1049"/>
    <x v="4340"/>
    <n v="5"/>
    <n v="0"/>
    <n v="105.98"/>
  </r>
  <r>
    <n v="6518"/>
    <s v="US-2017-116652"/>
    <x v="175"/>
    <d v="2017-09-19T00:00:00"/>
    <s v="Standard Class"/>
    <x v="502"/>
    <x v="502"/>
    <s v="Consumer"/>
    <s v="United States"/>
    <s v="San Francisco"/>
    <s v="California"/>
    <n v="94122"/>
    <s v="West"/>
    <x v="1068"/>
    <s v="Office Supplies"/>
    <s v="Art"/>
    <x v="1057"/>
    <x v="4341"/>
    <n v="10"/>
    <n v="0"/>
    <n v="41.706000000000003"/>
  </r>
  <r>
    <n v="6519"/>
    <s v="US-2017-116652"/>
    <x v="175"/>
    <d v="2017-09-19T00:00:00"/>
    <s v="Standard Class"/>
    <x v="502"/>
    <x v="502"/>
    <s v="Consumer"/>
    <s v="United States"/>
    <s v="San Francisco"/>
    <s v="California"/>
    <n v="94122"/>
    <s v="West"/>
    <x v="1309"/>
    <s v="Office Supplies"/>
    <s v="Appliances"/>
    <x v="1294"/>
    <x v="4342"/>
    <n v="2"/>
    <n v="0"/>
    <n v="30.508800000000001"/>
  </r>
  <r>
    <n v="6520"/>
    <s v="US-2017-116652"/>
    <x v="175"/>
    <d v="2017-09-19T00:00:00"/>
    <s v="Standard Class"/>
    <x v="502"/>
    <x v="502"/>
    <s v="Consumer"/>
    <s v="United States"/>
    <s v="San Francisco"/>
    <s v="California"/>
    <n v="94122"/>
    <s v="West"/>
    <x v="472"/>
    <s v="Office Supplies"/>
    <s v="Binders"/>
    <x v="473"/>
    <x v="638"/>
    <n v="1"/>
    <n v="0.2"/>
    <n v="0.84"/>
  </r>
  <r>
    <n v="6521"/>
    <s v="CA-2017-138289"/>
    <x v="1034"/>
    <d v="2017-01-18T00:00:00"/>
    <s v="Second Class"/>
    <x v="481"/>
    <x v="481"/>
    <s v="Consumer"/>
    <s v="United States"/>
    <s v="Jackson"/>
    <s v="Michigan"/>
    <n v="49201"/>
    <s v="Central"/>
    <x v="316"/>
    <s v="Office Supplies"/>
    <s v="Binders"/>
    <x v="316"/>
    <x v="4343"/>
    <n v="4"/>
    <n v="0"/>
    <n v="2504.2215999999999"/>
  </r>
  <r>
    <n v="6522"/>
    <s v="CA-2017-138289"/>
    <x v="1034"/>
    <d v="2017-01-18T00:00:00"/>
    <s v="Second Class"/>
    <x v="481"/>
    <x v="481"/>
    <s v="Consumer"/>
    <s v="United States"/>
    <s v="Jackson"/>
    <s v="Michigan"/>
    <n v="49201"/>
    <s v="Central"/>
    <x v="1719"/>
    <s v="Furniture"/>
    <s v="Chairs"/>
    <x v="1706"/>
    <x v="3607"/>
    <n v="3"/>
    <n v="0"/>
    <n v="72.640799999999999"/>
  </r>
  <r>
    <n v="6523"/>
    <s v="CA-2017-138289"/>
    <x v="1034"/>
    <d v="2017-01-18T00:00:00"/>
    <s v="Second Class"/>
    <x v="481"/>
    <x v="481"/>
    <s v="Consumer"/>
    <s v="United States"/>
    <s v="Jackson"/>
    <s v="Michigan"/>
    <n v="49201"/>
    <s v="Central"/>
    <x v="1788"/>
    <s v="Office Supplies"/>
    <s v="Paper"/>
    <x v="1778"/>
    <x v="4344"/>
    <n v="7"/>
    <n v="0"/>
    <n v="25.2315"/>
  </r>
  <r>
    <n v="6524"/>
    <s v="CA-2016-129308"/>
    <x v="274"/>
    <d v="2016-07-13T00:00:00"/>
    <s v="Standard Class"/>
    <x v="385"/>
    <x v="385"/>
    <s v="Home Office"/>
    <s v="United States"/>
    <s v="Philadelphia"/>
    <s v="Pennsylvania"/>
    <n v="19120"/>
    <s v="East"/>
    <x v="1621"/>
    <s v="Office Supplies"/>
    <s v="Labels"/>
    <x v="1612"/>
    <x v="1942"/>
    <n v="2"/>
    <n v="0.2"/>
    <n v="3.2759999999999998"/>
  </r>
  <r>
    <n v="6525"/>
    <s v="CA-2016-129308"/>
    <x v="274"/>
    <d v="2016-07-13T00:00:00"/>
    <s v="Standard Class"/>
    <x v="385"/>
    <x v="385"/>
    <s v="Home Office"/>
    <s v="United States"/>
    <s v="Philadelphia"/>
    <s v="Pennsylvania"/>
    <n v="19120"/>
    <s v="East"/>
    <x v="966"/>
    <s v="Technology"/>
    <s v="Phones"/>
    <x v="959"/>
    <x v="2837"/>
    <n v="1"/>
    <n v="0.4"/>
    <n v="-12.998699999999999"/>
  </r>
  <r>
    <n v="6526"/>
    <s v="CA-2016-129308"/>
    <x v="274"/>
    <d v="2016-07-13T00:00:00"/>
    <s v="Standard Class"/>
    <x v="385"/>
    <x v="385"/>
    <s v="Home Office"/>
    <s v="United States"/>
    <s v="Philadelphia"/>
    <s v="Pennsylvania"/>
    <n v="19120"/>
    <s v="East"/>
    <x v="31"/>
    <s v="Office Supplies"/>
    <s v="Binders"/>
    <x v="31"/>
    <x v="3416"/>
    <n v="5"/>
    <n v="0.7"/>
    <n v="-4.7625000000000002"/>
  </r>
  <r>
    <n v="6527"/>
    <s v="CA-2016-129308"/>
    <x v="274"/>
    <d v="2016-07-13T00:00:00"/>
    <s v="Standard Class"/>
    <x v="385"/>
    <x v="385"/>
    <s v="Home Office"/>
    <s v="United States"/>
    <s v="Philadelphia"/>
    <s v="Pennsylvania"/>
    <n v="19120"/>
    <s v="East"/>
    <x v="1375"/>
    <s v="Office Supplies"/>
    <s v="Binders"/>
    <x v="1360"/>
    <x v="2276"/>
    <n v="5"/>
    <n v="0.7"/>
    <n v="-7.85"/>
  </r>
  <r>
    <n v="6528"/>
    <s v="CA-2016-157791"/>
    <x v="443"/>
    <d v="2016-12-28T00:00:00"/>
    <s v="Second Class"/>
    <x v="662"/>
    <x v="662"/>
    <s v="Corporate"/>
    <s v="United States"/>
    <s v="Warwick"/>
    <s v="Rhode Island"/>
    <n v="2886"/>
    <s v="East"/>
    <x v="615"/>
    <s v="Technology"/>
    <s v="Copiers"/>
    <x v="615"/>
    <x v="3969"/>
    <n v="4"/>
    <n v="0"/>
    <n v="899.98199999999997"/>
  </r>
  <r>
    <n v="6529"/>
    <s v="CA-2014-146864"/>
    <x v="1091"/>
    <d v="2014-12-26T00:00:00"/>
    <s v="Standard Class"/>
    <x v="404"/>
    <x v="404"/>
    <s v="Home Office"/>
    <s v="United States"/>
    <s v="New York City"/>
    <s v="New York"/>
    <n v="10024"/>
    <s v="East"/>
    <x v="1789"/>
    <s v="Office Supplies"/>
    <s v="Storage"/>
    <x v="1779"/>
    <x v="4345"/>
    <n v="4"/>
    <n v="0"/>
    <n v="56.264000000000003"/>
  </r>
  <r>
    <n v="6530"/>
    <s v="CA-2014-103744"/>
    <x v="1116"/>
    <d v="2014-02-27T00:00:00"/>
    <s v="Standard Class"/>
    <x v="675"/>
    <x v="675"/>
    <s v="Home Office"/>
    <s v="United States"/>
    <s v="El Paso"/>
    <s v="Texas"/>
    <n v="79907"/>
    <s v="Central"/>
    <x v="865"/>
    <s v="Office Supplies"/>
    <s v="Labels"/>
    <x v="859"/>
    <x v="4346"/>
    <n v="3"/>
    <n v="0.2"/>
    <n v="2.3409"/>
  </r>
  <r>
    <n v="6531"/>
    <s v="CA-2014-103744"/>
    <x v="1116"/>
    <d v="2014-02-27T00:00:00"/>
    <s v="Standard Class"/>
    <x v="675"/>
    <x v="675"/>
    <s v="Home Office"/>
    <s v="United States"/>
    <s v="El Paso"/>
    <s v="Texas"/>
    <n v="79907"/>
    <s v="Central"/>
    <x v="777"/>
    <s v="Office Supplies"/>
    <s v="Binders"/>
    <x v="776"/>
    <x v="4347"/>
    <n v="3"/>
    <n v="0.8"/>
    <n v="-6.8634000000000004"/>
  </r>
  <r>
    <n v="6532"/>
    <s v="US-2017-107384"/>
    <x v="769"/>
    <d v="2017-12-08T00:00:00"/>
    <s v="Standard Class"/>
    <x v="236"/>
    <x v="236"/>
    <s v="Consumer"/>
    <s v="United States"/>
    <s v="Rochester"/>
    <s v="Minnesota"/>
    <n v="55901"/>
    <s v="Central"/>
    <x v="1039"/>
    <s v="Office Supplies"/>
    <s v="Art"/>
    <x v="1029"/>
    <x v="3355"/>
    <n v="5"/>
    <n v="0"/>
    <n v="2.552"/>
  </r>
  <r>
    <n v="6533"/>
    <s v="US-2017-107384"/>
    <x v="769"/>
    <d v="2017-12-08T00:00:00"/>
    <s v="Standard Class"/>
    <x v="236"/>
    <x v="236"/>
    <s v="Consumer"/>
    <s v="United States"/>
    <s v="Rochester"/>
    <s v="Minnesota"/>
    <n v="55901"/>
    <s v="Central"/>
    <x v="1779"/>
    <s v="Technology"/>
    <s v="Accessories"/>
    <x v="1769"/>
    <x v="4348"/>
    <n v="1"/>
    <n v="0"/>
    <n v="29.988"/>
  </r>
  <r>
    <n v="6534"/>
    <s v="US-2017-107384"/>
    <x v="769"/>
    <d v="2017-12-08T00:00:00"/>
    <s v="Standard Class"/>
    <x v="236"/>
    <x v="236"/>
    <s v="Consumer"/>
    <s v="United States"/>
    <s v="Rochester"/>
    <s v="Minnesota"/>
    <n v="55901"/>
    <s v="Central"/>
    <x v="1593"/>
    <s v="Technology"/>
    <s v="Accessories"/>
    <x v="1585"/>
    <x v="4349"/>
    <n v="5"/>
    <n v="0"/>
    <n v="143.982"/>
  </r>
  <r>
    <n v="6535"/>
    <s v="CA-2014-128209"/>
    <x v="664"/>
    <d v="2014-11-22T00:00:00"/>
    <s v="Standard Class"/>
    <x v="218"/>
    <x v="218"/>
    <s v="Consumer"/>
    <s v="United States"/>
    <s v="Buffalo"/>
    <s v="New York"/>
    <n v="14215"/>
    <s v="East"/>
    <x v="1176"/>
    <s v="Office Supplies"/>
    <s v="Binders"/>
    <x v="1162"/>
    <x v="4350"/>
    <n v="3"/>
    <n v="0.2"/>
    <n v="726.56190000000004"/>
  </r>
  <r>
    <n v="6536"/>
    <s v="CA-2014-128209"/>
    <x v="664"/>
    <d v="2014-11-22T00:00:00"/>
    <s v="Standard Class"/>
    <x v="218"/>
    <x v="218"/>
    <s v="Consumer"/>
    <s v="United States"/>
    <s v="Buffalo"/>
    <s v="New York"/>
    <n v="14215"/>
    <s v="East"/>
    <x v="1248"/>
    <s v="Furniture"/>
    <s v="Bookcases"/>
    <x v="1232"/>
    <x v="4351"/>
    <n v="10"/>
    <n v="0.2"/>
    <n v="-50.097999999999999"/>
  </r>
  <r>
    <n v="6537"/>
    <s v="CA-2014-169684"/>
    <x v="22"/>
    <d v="2014-10-23T00:00:00"/>
    <s v="First Class"/>
    <x v="92"/>
    <x v="92"/>
    <s v="Corporate"/>
    <s v="United States"/>
    <s v="Knoxville"/>
    <s v="Tennessee"/>
    <n v="37918"/>
    <s v="South"/>
    <x v="962"/>
    <s v="Furniture"/>
    <s v="Tables"/>
    <x v="955"/>
    <x v="4088"/>
    <n v="3"/>
    <n v="0.4"/>
    <n v="-147.8655"/>
  </r>
  <r>
    <n v="6538"/>
    <s v="CA-2014-169684"/>
    <x v="22"/>
    <d v="2014-10-23T00:00:00"/>
    <s v="First Class"/>
    <x v="92"/>
    <x v="92"/>
    <s v="Corporate"/>
    <s v="United States"/>
    <s v="Knoxville"/>
    <s v="Tennessee"/>
    <n v="37918"/>
    <s v="South"/>
    <x v="356"/>
    <s v="Office Supplies"/>
    <s v="Storage"/>
    <x v="356"/>
    <x v="2031"/>
    <n v="3"/>
    <n v="0.2"/>
    <n v="-24.588000000000001"/>
  </r>
  <r>
    <n v="6539"/>
    <s v="CA-2015-109862"/>
    <x v="969"/>
    <d v="2015-10-30T00:00:00"/>
    <s v="Standard Class"/>
    <x v="96"/>
    <x v="96"/>
    <s v="Corporate"/>
    <s v="United States"/>
    <s v="Newark"/>
    <s v="Delaware"/>
    <n v="19711"/>
    <s v="East"/>
    <x v="559"/>
    <s v="Technology"/>
    <s v="Phones"/>
    <x v="558"/>
    <x v="4352"/>
    <n v="1"/>
    <n v="0"/>
    <n v="41.337400000000002"/>
  </r>
  <r>
    <n v="6540"/>
    <s v="CA-2015-109862"/>
    <x v="969"/>
    <d v="2015-10-30T00:00:00"/>
    <s v="Standard Class"/>
    <x v="96"/>
    <x v="96"/>
    <s v="Corporate"/>
    <s v="United States"/>
    <s v="Newark"/>
    <s v="Delaware"/>
    <n v="19711"/>
    <s v="East"/>
    <x v="1340"/>
    <s v="Furniture"/>
    <s v="Chairs"/>
    <x v="1325"/>
    <x v="4353"/>
    <n v="5"/>
    <n v="0"/>
    <n v="75.686000000000007"/>
  </r>
  <r>
    <n v="6541"/>
    <s v="US-2017-107888"/>
    <x v="673"/>
    <d v="2017-11-19T00:00:00"/>
    <s v="First Class"/>
    <x v="417"/>
    <x v="417"/>
    <s v="Consumer"/>
    <s v="United States"/>
    <s v="Seattle"/>
    <s v="Washington"/>
    <n v="98103"/>
    <s v="West"/>
    <x v="1635"/>
    <s v="Office Supplies"/>
    <s v="Paper"/>
    <x v="1625"/>
    <x v="4354"/>
    <n v="6"/>
    <n v="0"/>
    <n v="34.629600000000003"/>
  </r>
  <r>
    <n v="6542"/>
    <s v="US-2017-107888"/>
    <x v="673"/>
    <d v="2017-11-19T00:00:00"/>
    <s v="First Class"/>
    <x v="417"/>
    <x v="417"/>
    <s v="Consumer"/>
    <s v="United States"/>
    <s v="Seattle"/>
    <s v="Washington"/>
    <n v="98103"/>
    <s v="West"/>
    <x v="583"/>
    <s v="Furniture"/>
    <s v="Furnishings"/>
    <x v="583"/>
    <x v="1809"/>
    <n v="2"/>
    <n v="0"/>
    <n v="23.7864"/>
  </r>
  <r>
    <n v="6543"/>
    <s v="US-2017-107888"/>
    <x v="673"/>
    <d v="2017-11-19T00:00:00"/>
    <s v="First Class"/>
    <x v="417"/>
    <x v="417"/>
    <s v="Consumer"/>
    <s v="United States"/>
    <s v="Seattle"/>
    <s v="Washington"/>
    <n v="98103"/>
    <s v="West"/>
    <x v="1517"/>
    <s v="Technology"/>
    <s v="Phones"/>
    <x v="1504"/>
    <x v="4070"/>
    <n v="3"/>
    <n v="0.2"/>
    <n v="10.788"/>
  </r>
  <r>
    <n v="6544"/>
    <s v="US-2017-107888"/>
    <x v="673"/>
    <d v="2017-11-19T00:00:00"/>
    <s v="First Class"/>
    <x v="417"/>
    <x v="417"/>
    <s v="Consumer"/>
    <s v="United States"/>
    <s v="Seattle"/>
    <s v="Washington"/>
    <n v="98103"/>
    <s v="West"/>
    <x v="1291"/>
    <s v="Office Supplies"/>
    <s v="Storage"/>
    <x v="1277"/>
    <x v="3212"/>
    <n v="1"/>
    <n v="0"/>
    <n v="7.9896000000000003"/>
  </r>
  <r>
    <n v="6545"/>
    <s v="US-2017-154872"/>
    <x v="304"/>
    <d v="2017-05-18T00:00:00"/>
    <s v="Standard Class"/>
    <x v="24"/>
    <x v="24"/>
    <s v="Consumer"/>
    <s v="United States"/>
    <s v="Cleveland"/>
    <s v="Ohio"/>
    <n v="44105"/>
    <s v="East"/>
    <x v="1561"/>
    <s v="Office Supplies"/>
    <s v="Binders"/>
    <x v="1551"/>
    <x v="4355"/>
    <n v="5"/>
    <n v="0.7"/>
    <n v="-46.536000000000001"/>
  </r>
  <r>
    <n v="6546"/>
    <s v="US-2017-154872"/>
    <x v="304"/>
    <d v="2017-05-18T00:00:00"/>
    <s v="Standard Class"/>
    <x v="24"/>
    <x v="24"/>
    <s v="Consumer"/>
    <s v="United States"/>
    <s v="Cleveland"/>
    <s v="Ohio"/>
    <n v="44105"/>
    <s v="East"/>
    <x v="840"/>
    <s v="Office Supplies"/>
    <s v="Labels"/>
    <x v="834"/>
    <x v="1310"/>
    <n v="2"/>
    <n v="0.2"/>
    <n v="1.764"/>
  </r>
  <r>
    <n v="6547"/>
    <s v="US-2017-154872"/>
    <x v="304"/>
    <d v="2017-05-18T00:00:00"/>
    <s v="Standard Class"/>
    <x v="24"/>
    <x v="24"/>
    <s v="Consumer"/>
    <s v="United States"/>
    <s v="Cleveland"/>
    <s v="Ohio"/>
    <n v="44105"/>
    <s v="East"/>
    <x v="1693"/>
    <s v="Office Supplies"/>
    <s v="Paper"/>
    <x v="1681"/>
    <x v="1609"/>
    <n v="1"/>
    <n v="0.2"/>
    <n v="7.7450000000000001"/>
  </r>
  <r>
    <n v="6548"/>
    <s v="CA-2014-113880"/>
    <x v="72"/>
    <d v="2014-03-05T00:00:00"/>
    <s v="Standard Class"/>
    <x v="665"/>
    <x v="665"/>
    <s v="Home Office"/>
    <s v="United States"/>
    <s v="Elmhurst"/>
    <s v="Illinois"/>
    <n v="60126"/>
    <s v="Central"/>
    <x v="83"/>
    <s v="Furniture"/>
    <s v="Chairs"/>
    <x v="83"/>
    <x v="4356"/>
    <n v="6"/>
    <n v="0.3"/>
    <n v="-172.1172"/>
  </r>
  <r>
    <n v="6549"/>
    <s v="CA-2014-113880"/>
    <x v="72"/>
    <d v="2014-03-05T00:00:00"/>
    <s v="Standard Class"/>
    <x v="665"/>
    <x v="665"/>
    <s v="Home Office"/>
    <s v="United States"/>
    <s v="Elmhurst"/>
    <s v="Illinois"/>
    <n v="60126"/>
    <s v="Central"/>
    <x v="1749"/>
    <s v="Office Supplies"/>
    <s v="Paper"/>
    <x v="1739"/>
    <x v="1121"/>
    <n v="3"/>
    <n v="0.2"/>
    <n v="5.6783999999999999"/>
  </r>
  <r>
    <n v="6550"/>
    <s v="US-2015-164966"/>
    <x v="117"/>
    <d v="2015-08-01T00:00:00"/>
    <s v="First Class"/>
    <x v="689"/>
    <x v="689"/>
    <s v="Home Office"/>
    <s v="United States"/>
    <s v="Lakeville"/>
    <s v="Minnesota"/>
    <n v="55044"/>
    <s v="Central"/>
    <x v="792"/>
    <s v="Furniture"/>
    <s v="Chairs"/>
    <x v="790"/>
    <x v="4357"/>
    <n v="6"/>
    <n v="0"/>
    <n v="38.97"/>
  </r>
  <r>
    <n v="6551"/>
    <s v="CA-2015-126739"/>
    <x v="549"/>
    <d v="2015-11-03T00:00:00"/>
    <s v="Second Class"/>
    <x v="423"/>
    <x v="423"/>
    <s v="Consumer"/>
    <s v="United States"/>
    <s v="New York City"/>
    <s v="New York"/>
    <n v="10035"/>
    <s v="East"/>
    <x v="1455"/>
    <s v="Furniture"/>
    <s v="Chairs"/>
    <x v="1441"/>
    <x v="4358"/>
    <n v="4"/>
    <n v="0.1"/>
    <n v="21.837599999999998"/>
  </r>
  <r>
    <n v="6552"/>
    <s v="CA-2017-161578"/>
    <x v="819"/>
    <d v="2017-12-21T00:00:00"/>
    <s v="Second Class"/>
    <x v="46"/>
    <x v="46"/>
    <s v="Home Office"/>
    <s v="United States"/>
    <s v="Los Angeles"/>
    <s v="California"/>
    <n v="90036"/>
    <s v="West"/>
    <x v="481"/>
    <s v="Office Supplies"/>
    <s v="Paper"/>
    <x v="482"/>
    <x v="518"/>
    <n v="2"/>
    <n v="0"/>
    <n v="6.4127999999999998"/>
  </r>
  <r>
    <n v="6553"/>
    <s v="CA-2017-161578"/>
    <x v="819"/>
    <d v="2017-12-21T00:00:00"/>
    <s v="Second Class"/>
    <x v="46"/>
    <x v="46"/>
    <s v="Home Office"/>
    <s v="United States"/>
    <s v="Los Angeles"/>
    <s v="California"/>
    <n v="90036"/>
    <s v="West"/>
    <x v="967"/>
    <s v="Office Supplies"/>
    <s v="Storage"/>
    <x v="960"/>
    <x v="1222"/>
    <n v="5"/>
    <n v="0"/>
    <n v="7.9450000000000003"/>
  </r>
  <r>
    <n v="6554"/>
    <s v="CA-2014-137092"/>
    <x v="22"/>
    <d v="2014-10-22T00:00:00"/>
    <s v="Second Class"/>
    <x v="60"/>
    <x v="60"/>
    <s v="Home Office"/>
    <s v="United States"/>
    <s v="Chicago"/>
    <s v="Illinois"/>
    <n v="60653"/>
    <s v="Central"/>
    <x v="590"/>
    <s v="Technology"/>
    <s v="Accessories"/>
    <x v="590"/>
    <x v="1864"/>
    <n v="4"/>
    <n v="0.2"/>
    <n v="71.992800000000003"/>
  </r>
  <r>
    <n v="6555"/>
    <s v="CA-2014-137092"/>
    <x v="22"/>
    <d v="2014-10-22T00:00:00"/>
    <s v="Second Class"/>
    <x v="60"/>
    <x v="60"/>
    <s v="Home Office"/>
    <s v="United States"/>
    <s v="Chicago"/>
    <s v="Illinois"/>
    <n v="60653"/>
    <s v="Central"/>
    <x v="1672"/>
    <s v="Office Supplies"/>
    <s v="Storage"/>
    <x v="1660"/>
    <x v="4359"/>
    <n v="3"/>
    <n v="0.2"/>
    <n v="31.5825"/>
  </r>
  <r>
    <n v="6556"/>
    <s v="CA-2014-137092"/>
    <x v="22"/>
    <d v="2014-10-22T00:00:00"/>
    <s v="Second Class"/>
    <x v="60"/>
    <x v="60"/>
    <s v="Home Office"/>
    <s v="United States"/>
    <s v="Chicago"/>
    <s v="Illinois"/>
    <n v="60653"/>
    <s v="Central"/>
    <x v="1790"/>
    <s v="Office Supplies"/>
    <s v="Paper"/>
    <x v="1780"/>
    <x v="4360"/>
    <n v="1"/>
    <n v="0.2"/>
    <n v="1.2376"/>
  </r>
  <r>
    <n v="6557"/>
    <s v="CA-2014-137092"/>
    <x v="22"/>
    <d v="2014-10-22T00:00:00"/>
    <s v="Second Class"/>
    <x v="60"/>
    <x v="60"/>
    <s v="Home Office"/>
    <s v="United States"/>
    <s v="Chicago"/>
    <s v="Illinois"/>
    <n v="60653"/>
    <s v="Central"/>
    <x v="1311"/>
    <s v="Office Supplies"/>
    <s v="Binders"/>
    <x v="1297"/>
    <x v="4361"/>
    <n v="1"/>
    <n v="0.8"/>
    <n v="-14.759399999999999"/>
  </r>
  <r>
    <n v="6558"/>
    <s v="CA-2014-137092"/>
    <x v="22"/>
    <d v="2014-10-22T00:00:00"/>
    <s v="Second Class"/>
    <x v="60"/>
    <x v="60"/>
    <s v="Home Office"/>
    <s v="United States"/>
    <s v="Chicago"/>
    <s v="Illinois"/>
    <n v="60653"/>
    <s v="Central"/>
    <x v="580"/>
    <s v="Office Supplies"/>
    <s v="Labels"/>
    <x v="580"/>
    <x v="4362"/>
    <n v="1"/>
    <n v="0.2"/>
    <n v="7.9378000000000002"/>
  </r>
  <r>
    <n v="6559"/>
    <s v="CA-2015-166947"/>
    <x v="1117"/>
    <d v="2015-06-10T00:00:00"/>
    <s v="Standard Class"/>
    <x v="494"/>
    <x v="494"/>
    <s v="Corporate"/>
    <s v="United States"/>
    <s v="Buffalo"/>
    <s v="New York"/>
    <n v="14215"/>
    <s v="East"/>
    <x v="499"/>
    <s v="Furniture"/>
    <s v="Chairs"/>
    <x v="499"/>
    <x v="4363"/>
    <n v="9"/>
    <n v="0.1"/>
    <n v="169.18199999999999"/>
  </r>
  <r>
    <n v="6560"/>
    <s v="CA-2016-160941"/>
    <x v="658"/>
    <d v="2016-07-26T00:00:00"/>
    <s v="Standard Class"/>
    <x v="460"/>
    <x v="460"/>
    <s v="Corporate"/>
    <s v="United States"/>
    <s v="Roseville"/>
    <s v="California"/>
    <n v="95661"/>
    <s v="West"/>
    <x v="970"/>
    <s v="Office Supplies"/>
    <s v="Envelopes"/>
    <x v="964"/>
    <x v="4364"/>
    <n v="5"/>
    <n v="0"/>
    <n v="197.35300000000001"/>
  </r>
  <r>
    <n v="6561"/>
    <s v="CA-2016-160941"/>
    <x v="658"/>
    <d v="2016-07-26T00:00:00"/>
    <s v="Standard Class"/>
    <x v="460"/>
    <x v="460"/>
    <s v="Corporate"/>
    <s v="United States"/>
    <s v="Roseville"/>
    <s v="California"/>
    <n v="95661"/>
    <s v="West"/>
    <x v="365"/>
    <s v="Office Supplies"/>
    <s v="Labels"/>
    <x v="365"/>
    <x v="974"/>
    <n v="1"/>
    <n v="0"/>
    <n v="1.512"/>
  </r>
  <r>
    <n v="6562"/>
    <s v="CA-2017-144680"/>
    <x v="185"/>
    <d v="2017-04-02T00:00:00"/>
    <s v="First Class"/>
    <x v="609"/>
    <x v="609"/>
    <s v="Corporate"/>
    <s v="United States"/>
    <s v="Arlington"/>
    <s v="Texas"/>
    <n v="76017"/>
    <s v="Central"/>
    <x v="731"/>
    <s v="Office Supplies"/>
    <s v="Appliances"/>
    <x v="730"/>
    <x v="4365"/>
    <n v="5"/>
    <n v="0.8"/>
    <n v="-90.774000000000001"/>
  </r>
  <r>
    <n v="6563"/>
    <s v="CA-2014-166086"/>
    <x v="1118"/>
    <d v="2014-05-12T00:00:00"/>
    <s v="Standard Class"/>
    <x v="564"/>
    <x v="564"/>
    <s v="Consumer"/>
    <s v="United States"/>
    <s v="Lawrence"/>
    <s v="Massachusetts"/>
    <n v="1841"/>
    <s v="East"/>
    <x v="61"/>
    <s v="Office Supplies"/>
    <s v="Binders"/>
    <x v="61"/>
    <x v="4366"/>
    <n v="3"/>
    <n v="0"/>
    <n v="7.9085999999999999"/>
  </r>
  <r>
    <n v="6564"/>
    <s v="CA-2014-166086"/>
    <x v="1118"/>
    <d v="2014-05-12T00:00:00"/>
    <s v="Standard Class"/>
    <x v="564"/>
    <x v="564"/>
    <s v="Consumer"/>
    <s v="United States"/>
    <s v="Lawrence"/>
    <s v="Massachusetts"/>
    <n v="1841"/>
    <s v="East"/>
    <x v="1582"/>
    <s v="Furniture"/>
    <s v="Tables"/>
    <x v="1573"/>
    <x v="4367"/>
    <n v="2"/>
    <n v="0.3"/>
    <n v="-38.85"/>
  </r>
  <r>
    <n v="6565"/>
    <s v="CA-2014-166086"/>
    <x v="1118"/>
    <d v="2014-05-12T00:00:00"/>
    <s v="Standard Class"/>
    <x v="564"/>
    <x v="564"/>
    <s v="Consumer"/>
    <s v="United States"/>
    <s v="Lawrence"/>
    <s v="Massachusetts"/>
    <n v="1841"/>
    <s v="East"/>
    <x v="671"/>
    <s v="Office Supplies"/>
    <s v="Art"/>
    <x v="671"/>
    <x v="874"/>
    <n v="3"/>
    <n v="0"/>
    <n v="2.5055999999999998"/>
  </r>
  <r>
    <n v="6566"/>
    <s v="CA-2014-166086"/>
    <x v="1118"/>
    <d v="2014-05-12T00:00:00"/>
    <s v="Standard Class"/>
    <x v="564"/>
    <x v="564"/>
    <s v="Consumer"/>
    <s v="United States"/>
    <s v="Lawrence"/>
    <s v="Massachusetts"/>
    <n v="1841"/>
    <s v="East"/>
    <x v="635"/>
    <s v="Furniture"/>
    <s v="Chairs"/>
    <x v="635"/>
    <x v="1711"/>
    <n v="4"/>
    <n v="0"/>
    <n v="244.24959999999999"/>
  </r>
  <r>
    <n v="6567"/>
    <s v="CA-2017-131282"/>
    <x v="1119"/>
    <d v="2017-02-08T00:00:00"/>
    <s v="Second Class"/>
    <x v="90"/>
    <x v="90"/>
    <s v="Consumer"/>
    <s v="United States"/>
    <s v="Waco"/>
    <s v="Texas"/>
    <n v="76706"/>
    <s v="Central"/>
    <x v="569"/>
    <s v="Office Supplies"/>
    <s v="Binders"/>
    <x v="569"/>
    <x v="124"/>
    <n v="4"/>
    <n v="0.8"/>
    <n v="-426.98599999999999"/>
  </r>
  <r>
    <n v="6568"/>
    <s v="CA-2017-131282"/>
    <x v="1119"/>
    <d v="2017-02-08T00:00:00"/>
    <s v="Second Class"/>
    <x v="90"/>
    <x v="90"/>
    <s v="Consumer"/>
    <s v="United States"/>
    <s v="Waco"/>
    <s v="Texas"/>
    <n v="76706"/>
    <s v="Central"/>
    <x v="1325"/>
    <s v="Office Supplies"/>
    <s v="Art"/>
    <x v="772"/>
    <x v="4368"/>
    <n v="5"/>
    <n v="0.2"/>
    <n v="0.71199999999999997"/>
  </r>
  <r>
    <n v="6569"/>
    <s v="CA-2014-100678"/>
    <x v="891"/>
    <d v="2014-04-22T00:00:00"/>
    <s v="Standard Class"/>
    <x v="27"/>
    <x v="27"/>
    <s v="Consumer"/>
    <s v="United States"/>
    <s v="Houston"/>
    <s v="Texas"/>
    <n v="77095"/>
    <s v="Central"/>
    <x v="59"/>
    <s v="Office Supplies"/>
    <s v="Art"/>
    <x v="59"/>
    <x v="638"/>
    <n v="2"/>
    <n v="0.2"/>
    <n v="1.008"/>
  </r>
  <r>
    <n v="6570"/>
    <s v="CA-2014-100678"/>
    <x v="891"/>
    <d v="2014-04-22T00:00:00"/>
    <s v="Standard Class"/>
    <x v="27"/>
    <x v="27"/>
    <s v="Consumer"/>
    <s v="United States"/>
    <s v="Houston"/>
    <s v="Texas"/>
    <n v="77095"/>
    <s v="Central"/>
    <x v="291"/>
    <s v="Furniture"/>
    <s v="Chairs"/>
    <x v="291"/>
    <x v="2555"/>
    <n v="3"/>
    <n v="0.3"/>
    <n v="-18.117599999999999"/>
  </r>
  <r>
    <n v="6571"/>
    <s v="CA-2014-100678"/>
    <x v="891"/>
    <d v="2014-04-22T00:00:00"/>
    <s v="Standard Class"/>
    <x v="27"/>
    <x v="27"/>
    <s v="Consumer"/>
    <s v="United States"/>
    <s v="Houston"/>
    <s v="Texas"/>
    <n v="77095"/>
    <s v="Central"/>
    <x v="633"/>
    <s v="Office Supplies"/>
    <s v="Envelopes"/>
    <x v="633"/>
    <x v="836"/>
    <n v="3"/>
    <n v="0.2"/>
    <n v="50.406300000000002"/>
  </r>
  <r>
    <n v="6572"/>
    <s v="CA-2014-100678"/>
    <x v="891"/>
    <d v="2014-04-22T00:00:00"/>
    <s v="Standard Class"/>
    <x v="27"/>
    <x v="27"/>
    <s v="Consumer"/>
    <s v="United States"/>
    <s v="Houston"/>
    <s v="Texas"/>
    <n v="77095"/>
    <s v="Central"/>
    <x v="1523"/>
    <s v="Technology"/>
    <s v="Accessories"/>
    <x v="1510"/>
    <x v="2609"/>
    <n v="3"/>
    <n v="0.2"/>
    <n v="28.497"/>
  </r>
  <r>
    <n v="6573"/>
    <s v="CA-2016-161543"/>
    <x v="1120"/>
    <d v="2016-05-16T00:00:00"/>
    <s v="Standard Class"/>
    <x v="742"/>
    <x v="742"/>
    <s v="Consumer"/>
    <s v="United States"/>
    <s v="Seattle"/>
    <s v="Washington"/>
    <n v="98105"/>
    <s v="West"/>
    <x v="1296"/>
    <s v="Office Supplies"/>
    <s v="Paper"/>
    <x v="1281"/>
    <x v="489"/>
    <n v="2"/>
    <n v="0"/>
    <n v="5.8604000000000003"/>
  </r>
  <r>
    <n v="6574"/>
    <s v="CA-2016-160535"/>
    <x v="881"/>
    <d v="2016-11-30T00:00:00"/>
    <s v="Standard Class"/>
    <x v="771"/>
    <x v="771"/>
    <s v="Corporate"/>
    <s v="United States"/>
    <s v="Plainfield"/>
    <s v="New Jersey"/>
    <n v="7060"/>
    <s v="East"/>
    <x v="426"/>
    <s v="Office Supplies"/>
    <s v="Storage"/>
    <x v="426"/>
    <x v="1601"/>
    <n v="4"/>
    <n v="0"/>
    <n v="67.608000000000004"/>
  </r>
  <r>
    <n v="6575"/>
    <s v="CA-2016-160535"/>
    <x v="881"/>
    <d v="2016-11-30T00:00:00"/>
    <s v="Standard Class"/>
    <x v="771"/>
    <x v="771"/>
    <s v="Corporate"/>
    <s v="United States"/>
    <s v="Plainfield"/>
    <s v="New Jersey"/>
    <n v="7060"/>
    <s v="East"/>
    <x v="1791"/>
    <s v="Technology"/>
    <s v="Machines"/>
    <x v="1781"/>
    <x v="4369"/>
    <n v="8"/>
    <n v="0"/>
    <n v="118.3704"/>
  </r>
  <r>
    <n v="6576"/>
    <s v="CA-2017-123085"/>
    <x v="448"/>
    <d v="2017-03-08T00:00:00"/>
    <s v="Standard Class"/>
    <x v="719"/>
    <x v="719"/>
    <s v="Consumer"/>
    <s v="United States"/>
    <s v="Los Angeles"/>
    <s v="California"/>
    <n v="90008"/>
    <s v="West"/>
    <x v="1543"/>
    <s v="Technology"/>
    <s v="Accessories"/>
    <x v="1531"/>
    <x v="4370"/>
    <n v="8"/>
    <n v="0"/>
    <n v="440.76479999999998"/>
  </r>
  <r>
    <n v="6577"/>
    <s v="CA-2017-123085"/>
    <x v="448"/>
    <d v="2017-03-08T00:00:00"/>
    <s v="Standard Class"/>
    <x v="719"/>
    <x v="719"/>
    <s v="Consumer"/>
    <s v="United States"/>
    <s v="Los Angeles"/>
    <s v="California"/>
    <n v="90008"/>
    <s v="West"/>
    <x v="56"/>
    <s v="Furniture"/>
    <s v="Chairs"/>
    <x v="56"/>
    <x v="2932"/>
    <n v="3"/>
    <n v="0.2"/>
    <n v="-17.0352"/>
  </r>
  <r>
    <n v="6578"/>
    <s v="CA-2015-153752"/>
    <x v="401"/>
    <d v="2015-12-11T00:00:00"/>
    <s v="Second Class"/>
    <x v="197"/>
    <x v="197"/>
    <s v="Consumer"/>
    <s v="United States"/>
    <s v="Arlington"/>
    <s v="Virginia"/>
    <n v="22204"/>
    <s v="South"/>
    <x v="1129"/>
    <s v="Technology"/>
    <s v="Phones"/>
    <x v="1117"/>
    <x v="2093"/>
    <n v="6"/>
    <n v="0"/>
    <n v="50.442599999999999"/>
  </r>
  <r>
    <n v="6579"/>
    <s v="CA-2014-103660"/>
    <x v="55"/>
    <d v="2014-08-30T00:00:00"/>
    <s v="Standard Class"/>
    <x v="596"/>
    <x v="596"/>
    <s v="Consumer"/>
    <s v="United States"/>
    <s v="Seattle"/>
    <s v="Washington"/>
    <n v="98103"/>
    <s v="West"/>
    <x v="1149"/>
    <s v="Technology"/>
    <s v="Phones"/>
    <x v="1137"/>
    <x v="4371"/>
    <n v="7"/>
    <n v="0.2"/>
    <n v="75.595799999999997"/>
  </r>
  <r>
    <n v="6580"/>
    <s v="CA-2016-169887"/>
    <x v="332"/>
    <d v="2016-10-22T00:00:00"/>
    <s v="Same Day"/>
    <x v="652"/>
    <x v="652"/>
    <s v="Consumer"/>
    <s v="United States"/>
    <s v="Seattle"/>
    <s v="Washington"/>
    <n v="98105"/>
    <s v="West"/>
    <x v="1083"/>
    <s v="Office Supplies"/>
    <s v="Paper"/>
    <x v="1073"/>
    <x v="3763"/>
    <n v="1"/>
    <n v="0"/>
    <n v="3.2063999999999999"/>
  </r>
  <r>
    <n v="6581"/>
    <s v="CA-2016-169887"/>
    <x v="332"/>
    <d v="2016-10-22T00:00:00"/>
    <s v="Same Day"/>
    <x v="652"/>
    <x v="652"/>
    <s v="Consumer"/>
    <s v="United States"/>
    <s v="Seattle"/>
    <s v="Washington"/>
    <n v="98105"/>
    <s v="West"/>
    <x v="1622"/>
    <s v="Office Supplies"/>
    <s v="Art"/>
    <x v="1050"/>
    <x v="480"/>
    <n v="3"/>
    <n v="0"/>
    <n v="2.2517999999999998"/>
  </r>
  <r>
    <n v="6582"/>
    <s v="CA-2016-169887"/>
    <x v="332"/>
    <d v="2016-10-22T00:00:00"/>
    <s v="Same Day"/>
    <x v="652"/>
    <x v="652"/>
    <s v="Consumer"/>
    <s v="United States"/>
    <s v="Seattle"/>
    <s v="Washington"/>
    <n v="98105"/>
    <s v="West"/>
    <x v="1792"/>
    <s v="Furniture"/>
    <s v="Furnishings"/>
    <x v="1782"/>
    <x v="3033"/>
    <n v="3"/>
    <n v="0"/>
    <n v="30.582000000000001"/>
  </r>
  <r>
    <n v="6583"/>
    <s v="CA-2016-148516"/>
    <x v="1121"/>
    <d v="2016-08-11T00:00:00"/>
    <s v="Standard Class"/>
    <x v="61"/>
    <x v="61"/>
    <s v="Corporate"/>
    <s v="United States"/>
    <s v="Edmonds"/>
    <s v="Washington"/>
    <n v="98026"/>
    <s v="West"/>
    <x v="603"/>
    <s v="Technology"/>
    <s v="Accessories"/>
    <x v="603"/>
    <x v="686"/>
    <n v="3"/>
    <n v="0"/>
    <n v="86.385599999999997"/>
  </r>
  <r>
    <n v="6584"/>
    <s v="CA-2017-104731"/>
    <x v="246"/>
    <d v="2017-07-27T00:00:00"/>
    <s v="Standard Class"/>
    <x v="562"/>
    <x v="562"/>
    <s v="Consumer"/>
    <s v="United States"/>
    <s v="Salem"/>
    <s v="Virginia"/>
    <n v="24153"/>
    <s v="South"/>
    <x v="1385"/>
    <s v="Office Supplies"/>
    <s v="Art"/>
    <x v="1371"/>
    <x v="3033"/>
    <n v="6"/>
    <n v="0"/>
    <n v="29.5626"/>
  </r>
  <r>
    <n v="6585"/>
    <s v="CA-2017-104731"/>
    <x v="246"/>
    <d v="2017-07-27T00:00:00"/>
    <s v="Standard Class"/>
    <x v="562"/>
    <x v="562"/>
    <s v="Consumer"/>
    <s v="United States"/>
    <s v="Salem"/>
    <s v="Virginia"/>
    <n v="24153"/>
    <s v="South"/>
    <x v="704"/>
    <s v="Technology"/>
    <s v="Phones"/>
    <x v="704"/>
    <x v="1071"/>
    <n v="4"/>
    <n v="0"/>
    <n v="67.989999999999995"/>
  </r>
  <r>
    <n v="6586"/>
    <s v="CA-2017-104731"/>
    <x v="246"/>
    <d v="2017-07-27T00:00:00"/>
    <s v="Standard Class"/>
    <x v="562"/>
    <x v="562"/>
    <s v="Consumer"/>
    <s v="United States"/>
    <s v="Salem"/>
    <s v="Virginia"/>
    <n v="24153"/>
    <s v="South"/>
    <x v="247"/>
    <s v="Furniture"/>
    <s v="Furnishings"/>
    <x v="248"/>
    <x v="3355"/>
    <n v="5"/>
    <n v="0"/>
    <n v="3.8719999999999999"/>
  </r>
  <r>
    <n v="6587"/>
    <s v="CA-2017-104731"/>
    <x v="246"/>
    <d v="2017-07-27T00:00:00"/>
    <s v="Standard Class"/>
    <x v="562"/>
    <x v="562"/>
    <s v="Consumer"/>
    <s v="United States"/>
    <s v="Salem"/>
    <s v="Virginia"/>
    <n v="24153"/>
    <s v="South"/>
    <x v="950"/>
    <s v="Office Supplies"/>
    <s v="Art"/>
    <x v="943"/>
    <x v="1195"/>
    <n v="6"/>
    <n v="0"/>
    <n v="5.7072000000000003"/>
  </r>
  <r>
    <n v="6588"/>
    <s v="CA-2017-104731"/>
    <x v="246"/>
    <d v="2017-07-27T00:00:00"/>
    <s v="Standard Class"/>
    <x v="562"/>
    <x v="562"/>
    <s v="Consumer"/>
    <s v="United States"/>
    <s v="Salem"/>
    <s v="Virginia"/>
    <n v="24153"/>
    <s v="South"/>
    <x v="713"/>
    <s v="Furniture"/>
    <s v="Bookcases"/>
    <x v="712"/>
    <x v="3271"/>
    <n v="3"/>
    <n v="0"/>
    <n v="69.676199999999994"/>
  </r>
  <r>
    <n v="6589"/>
    <s v="CA-2017-104731"/>
    <x v="246"/>
    <d v="2017-07-27T00:00:00"/>
    <s v="Standard Class"/>
    <x v="562"/>
    <x v="562"/>
    <s v="Consumer"/>
    <s v="United States"/>
    <s v="Salem"/>
    <s v="Virginia"/>
    <n v="24153"/>
    <s v="South"/>
    <x v="591"/>
    <s v="Office Supplies"/>
    <s v="Binders"/>
    <x v="591"/>
    <x v="1801"/>
    <n v="3"/>
    <n v="0"/>
    <n v="7.1711999999999998"/>
  </r>
  <r>
    <n v="6590"/>
    <s v="CA-2017-104731"/>
    <x v="246"/>
    <d v="2017-07-27T00:00:00"/>
    <s v="Standard Class"/>
    <x v="562"/>
    <x v="562"/>
    <s v="Consumer"/>
    <s v="United States"/>
    <s v="Salem"/>
    <s v="Virginia"/>
    <n v="24153"/>
    <s v="South"/>
    <x v="413"/>
    <s v="Office Supplies"/>
    <s v="Supplies"/>
    <x v="413"/>
    <x v="4372"/>
    <n v="2"/>
    <n v="0"/>
    <n v="11.586"/>
  </r>
  <r>
    <n v="6591"/>
    <s v="CA-2014-164749"/>
    <x v="893"/>
    <d v="2014-03-26T00:00:00"/>
    <s v="First Class"/>
    <x v="696"/>
    <x v="696"/>
    <s v="Consumer"/>
    <s v="United States"/>
    <s v="Delray Beach"/>
    <s v="Florida"/>
    <n v="33445"/>
    <s v="South"/>
    <x v="617"/>
    <s v="Office Supplies"/>
    <s v="Labels"/>
    <x v="617"/>
    <x v="4373"/>
    <n v="3"/>
    <n v="0.2"/>
    <n v="3.2214"/>
  </r>
  <r>
    <n v="6592"/>
    <s v="CA-2015-103716"/>
    <x v="28"/>
    <d v="2015-05-06T00:00:00"/>
    <s v="Standard Class"/>
    <x v="10"/>
    <x v="10"/>
    <s v="Corporate"/>
    <s v="United States"/>
    <s v="San Francisco"/>
    <s v="California"/>
    <n v="94110"/>
    <s v="West"/>
    <x v="332"/>
    <s v="Office Supplies"/>
    <s v="Art"/>
    <x v="332"/>
    <x v="1610"/>
    <n v="3"/>
    <n v="0"/>
    <n v="9.702"/>
  </r>
  <r>
    <n v="6593"/>
    <s v="CA-2015-103716"/>
    <x v="28"/>
    <d v="2015-05-06T00:00:00"/>
    <s v="Standard Class"/>
    <x v="10"/>
    <x v="10"/>
    <s v="Corporate"/>
    <s v="United States"/>
    <s v="San Francisco"/>
    <s v="California"/>
    <n v="94110"/>
    <s v="West"/>
    <x v="500"/>
    <s v="Technology"/>
    <s v="Phones"/>
    <x v="500"/>
    <x v="4374"/>
    <n v="5"/>
    <n v="0.2"/>
    <n v="1.7324999999999999"/>
  </r>
  <r>
    <n v="6594"/>
    <s v="CA-2016-126795"/>
    <x v="900"/>
    <d v="2016-06-16T00:00:00"/>
    <s v="Second Class"/>
    <x v="218"/>
    <x v="218"/>
    <s v="Consumer"/>
    <s v="United States"/>
    <s v="New York City"/>
    <s v="New York"/>
    <n v="10024"/>
    <s v="East"/>
    <x v="542"/>
    <s v="Office Supplies"/>
    <s v="Binders"/>
    <x v="542"/>
    <x v="2939"/>
    <n v="2"/>
    <n v="0.2"/>
    <n v="11.748799999999999"/>
  </r>
  <r>
    <n v="6595"/>
    <s v="CA-2015-146290"/>
    <x v="124"/>
    <d v="2015-05-11T00:00:00"/>
    <s v="Standard Class"/>
    <x v="458"/>
    <x v="458"/>
    <s v="Corporate"/>
    <s v="United States"/>
    <s v="Indianapolis"/>
    <s v="Indiana"/>
    <n v="46203"/>
    <s v="Central"/>
    <x v="646"/>
    <s v="Office Supplies"/>
    <s v="Art"/>
    <x v="646"/>
    <x v="4375"/>
    <n v="7"/>
    <n v="0"/>
    <n v="35.260399999999997"/>
  </r>
  <r>
    <n v="6596"/>
    <s v="CA-2017-157112"/>
    <x v="756"/>
    <d v="2017-04-26T00:00:00"/>
    <s v="First Class"/>
    <x v="55"/>
    <x v="55"/>
    <s v="Corporate"/>
    <s v="United States"/>
    <s v="Columbus"/>
    <s v="Ohio"/>
    <n v="43229"/>
    <s v="East"/>
    <x v="460"/>
    <s v="Office Supplies"/>
    <s v="Binders"/>
    <x v="461"/>
    <x v="2660"/>
    <n v="5"/>
    <n v="0.7"/>
    <n v="-7.84"/>
  </r>
  <r>
    <n v="6597"/>
    <s v="CA-2017-157112"/>
    <x v="756"/>
    <d v="2017-04-26T00:00:00"/>
    <s v="First Class"/>
    <x v="55"/>
    <x v="55"/>
    <s v="Corporate"/>
    <s v="United States"/>
    <s v="Columbus"/>
    <s v="Ohio"/>
    <n v="43229"/>
    <s v="East"/>
    <x v="128"/>
    <s v="Office Supplies"/>
    <s v="Paper"/>
    <x v="129"/>
    <x v="752"/>
    <n v="1"/>
    <n v="0.2"/>
    <n v="1.8704000000000001"/>
  </r>
  <r>
    <n v="6598"/>
    <s v="CA-2014-169257"/>
    <x v="571"/>
    <d v="2014-06-12T00:00:00"/>
    <s v="Standard Class"/>
    <x v="647"/>
    <x v="647"/>
    <s v="Consumer"/>
    <s v="United States"/>
    <s v="Jacksonville"/>
    <s v="Florida"/>
    <n v="32216"/>
    <s v="South"/>
    <x v="248"/>
    <s v="Office Supplies"/>
    <s v="Binders"/>
    <x v="249"/>
    <x v="4376"/>
    <n v="1"/>
    <n v="0.7"/>
    <n v="-0.91"/>
  </r>
  <r>
    <n v="6599"/>
    <s v="CA-2014-169257"/>
    <x v="571"/>
    <d v="2014-06-12T00:00:00"/>
    <s v="Standard Class"/>
    <x v="647"/>
    <x v="647"/>
    <s v="Consumer"/>
    <s v="United States"/>
    <s v="Jacksonville"/>
    <s v="Florida"/>
    <n v="32216"/>
    <s v="South"/>
    <x v="1413"/>
    <s v="Office Supplies"/>
    <s v="Paper"/>
    <x v="1400"/>
    <x v="4377"/>
    <n v="2"/>
    <n v="0.2"/>
    <n v="22.480799999999999"/>
  </r>
  <r>
    <n v="6600"/>
    <s v="CA-2014-154095"/>
    <x v="266"/>
    <d v="2014-12-07T00:00:00"/>
    <s v="Standard Class"/>
    <x v="21"/>
    <x v="21"/>
    <s v="Corporate"/>
    <s v="United States"/>
    <s v="Clinton"/>
    <s v="Maryland"/>
    <n v="20735"/>
    <s v="East"/>
    <x v="526"/>
    <s v="Furniture"/>
    <s v="Furnishings"/>
    <x v="526"/>
    <x v="3224"/>
    <n v="3"/>
    <n v="0"/>
    <n v="23.680800000000001"/>
  </r>
  <r>
    <n v="6601"/>
    <s v="CA-2014-154095"/>
    <x v="266"/>
    <d v="2014-12-07T00:00:00"/>
    <s v="Standard Class"/>
    <x v="21"/>
    <x v="21"/>
    <s v="Corporate"/>
    <s v="United States"/>
    <s v="Clinton"/>
    <s v="Maryland"/>
    <n v="20735"/>
    <s v="East"/>
    <x v="1438"/>
    <s v="Office Supplies"/>
    <s v="Paper"/>
    <x v="1426"/>
    <x v="674"/>
    <n v="3"/>
    <n v="0"/>
    <n v="73.41"/>
  </r>
  <r>
    <n v="6602"/>
    <s v="CA-2014-154095"/>
    <x v="266"/>
    <d v="2014-12-07T00:00:00"/>
    <s v="Standard Class"/>
    <x v="21"/>
    <x v="21"/>
    <s v="Corporate"/>
    <s v="United States"/>
    <s v="Clinton"/>
    <s v="Maryland"/>
    <n v="20735"/>
    <s v="East"/>
    <x v="1144"/>
    <s v="Furniture"/>
    <s v="Chairs"/>
    <x v="1132"/>
    <x v="4378"/>
    <n v="8"/>
    <n v="0"/>
    <n v="64.756799999999998"/>
  </r>
  <r>
    <n v="6603"/>
    <s v="CA-2014-154095"/>
    <x v="266"/>
    <d v="2014-12-07T00:00:00"/>
    <s v="Standard Class"/>
    <x v="21"/>
    <x v="21"/>
    <s v="Corporate"/>
    <s v="United States"/>
    <s v="Clinton"/>
    <s v="Maryland"/>
    <n v="20735"/>
    <s v="East"/>
    <x v="286"/>
    <s v="Office Supplies"/>
    <s v="Labels"/>
    <x v="286"/>
    <x v="1189"/>
    <n v="6"/>
    <n v="0"/>
    <n v="7.2035999999999998"/>
  </r>
  <r>
    <n v="6604"/>
    <s v="CA-2017-146346"/>
    <x v="46"/>
    <d v="2017-06-20T00:00:00"/>
    <s v="First Class"/>
    <x v="362"/>
    <x v="362"/>
    <s v="Consumer"/>
    <s v="United States"/>
    <s v="Commerce City"/>
    <s v="Colorado"/>
    <n v="80022"/>
    <s v="West"/>
    <x v="886"/>
    <s v="Office Supplies"/>
    <s v="Storage"/>
    <x v="879"/>
    <x v="1741"/>
    <n v="3"/>
    <n v="0.2"/>
    <n v="-32.929200000000002"/>
  </r>
  <r>
    <n v="6605"/>
    <s v="CA-2016-148852"/>
    <x v="439"/>
    <d v="2016-05-31T00:00:00"/>
    <s v="Standard Class"/>
    <x v="647"/>
    <x v="647"/>
    <s v="Consumer"/>
    <s v="United States"/>
    <s v="Santa Ana"/>
    <s v="California"/>
    <n v="92704"/>
    <s v="West"/>
    <x v="494"/>
    <s v="Office Supplies"/>
    <s v="Fasteners"/>
    <x v="494"/>
    <x v="3949"/>
    <n v="3"/>
    <n v="0"/>
    <n v="0"/>
  </r>
  <r>
    <n v="6606"/>
    <s v="CA-2016-148852"/>
    <x v="439"/>
    <d v="2016-05-31T00:00:00"/>
    <s v="Standard Class"/>
    <x v="647"/>
    <x v="647"/>
    <s v="Consumer"/>
    <s v="United States"/>
    <s v="Santa Ana"/>
    <s v="California"/>
    <n v="92704"/>
    <s v="West"/>
    <x v="1004"/>
    <s v="Office Supplies"/>
    <s v="Paper"/>
    <x v="996"/>
    <x v="1544"/>
    <n v="7"/>
    <n v="0"/>
    <n v="21.7728"/>
  </r>
  <r>
    <n v="6607"/>
    <s v="CA-2016-148852"/>
    <x v="439"/>
    <d v="2016-05-31T00:00:00"/>
    <s v="Standard Class"/>
    <x v="647"/>
    <x v="647"/>
    <s v="Consumer"/>
    <s v="United States"/>
    <s v="Santa Ana"/>
    <s v="California"/>
    <n v="92704"/>
    <s v="West"/>
    <x v="781"/>
    <s v="Technology"/>
    <s v="Phones"/>
    <x v="780"/>
    <x v="1972"/>
    <n v="4"/>
    <n v="0.2"/>
    <n v="23.756399999999999"/>
  </r>
  <r>
    <n v="6608"/>
    <s v="CA-2016-148852"/>
    <x v="439"/>
    <d v="2016-05-31T00:00:00"/>
    <s v="Standard Class"/>
    <x v="647"/>
    <x v="647"/>
    <s v="Consumer"/>
    <s v="United States"/>
    <s v="Santa Ana"/>
    <s v="California"/>
    <n v="92704"/>
    <s v="West"/>
    <x v="211"/>
    <s v="Furniture"/>
    <s v="Chairs"/>
    <x v="212"/>
    <x v="4379"/>
    <n v="6"/>
    <n v="0.2"/>
    <n v="-84.8232"/>
  </r>
  <r>
    <n v="6609"/>
    <s v="CA-2016-148852"/>
    <x v="439"/>
    <d v="2016-05-31T00:00:00"/>
    <s v="Standard Class"/>
    <x v="647"/>
    <x v="647"/>
    <s v="Consumer"/>
    <s v="United States"/>
    <s v="Santa Ana"/>
    <s v="California"/>
    <n v="92704"/>
    <s v="West"/>
    <x v="1520"/>
    <s v="Technology"/>
    <s v="Machines"/>
    <x v="1507"/>
    <x v="4380"/>
    <n v="3"/>
    <n v="0.2"/>
    <n v="116.24250000000001"/>
  </r>
  <r>
    <n v="6610"/>
    <s v="US-2015-118906"/>
    <x v="366"/>
    <d v="2015-03-10T00:00:00"/>
    <s v="Same Day"/>
    <x v="10"/>
    <x v="10"/>
    <s v="Corporate"/>
    <s v="United States"/>
    <s v="Clinton"/>
    <s v="Maryland"/>
    <n v="20735"/>
    <s v="East"/>
    <x v="328"/>
    <s v="Office Supplies"/>
    <s v="Storage"/>
    <x v="328"/>
    <x v="4381"/>
    <n v="6"/>
    <n v="0"/>
    <n v="25.1496"/>
  </r>
  <r>
    <n v="6611"/>
    <s v="CA-2016-168921"/>
    <x v="201"/>
    <d v="2016-10-22T00:00:00"/>
    <s v="First Class"/>
    <x v="122"/>
    <x v="122"/>
    <s v="Corporate"/>
    <s v="United States"/>
    <s v="Los Angeles"/>
    <s v="California"/>
    <n v="90049"/>
    <s v="West"/>
    <x v="1232"/>
    <s v="Office Supplies"/>
    <s v="Binders"/>
    <x v="1215"/>
    <x v="1739"/>
    <n v="3"/>
    <n v="0.2"/>
    <n v="6.03"/>
  </r>
  <r>
    <n v="6612"/>
    <s v="CA-2015-107678"/>
    <x v="1122"/>
    <d v="2015-04-28T00:00:00"/>
    <s v="Standard Class"/>
    <x v="765"/>
    <x v="765"/>
    <s v="Consumer"/>
    <s v="United States"/>
    <s v="Louisville"/>
    <s v="Kentucky"/>
    <n v="40214"/>
    <s v="South"/>
    <x v="268"/>
    <s v="Furniture"/>
    <s v="Chairs"/>
    <x v="268"/>
    <x v="2771"/>
    <n v="2"/>
    <n v="0"/>
    <n v="51.8292"/>
  </r>
  <r>
    <n v="6613"/>
    <s v="CA-2015-107678"/>
    <x v="1122"/>
    <d v="2015-04-28T00:00:00"/>
    <s v="Standard Class"/>
    <x v="765"/>
    <x v="765"/>
    <s v="Consumer"/>
    <s v="United States"/>
    <s v="Louisville"/>
    <s v="Kentucky"/>
    <n v="40214"/>
    <s v="South"/>
    <x v="20"/>
    <s v="Office Supplies"/>
    <s v="Binders"/>
    <x v="20"/>
    <x v="3895"/>
    <n v="3"/>
    <n v="0"/>
    <n v="9.798"/>
  </r>
  <r>
    <n v="6614"/>
    <s v="CA-2015-107678"/>
    <x v="1122"/>
    <d v="2015-04-28T00:00:00"/>
    <s v="Standard Class"/>
    <x v="765"/>
    <x v="765"/>
    <s v="Consumer"/>
    <s v="United States"/>
    <s v="Louisville"/>
    <s v="Kentucky"/>
    <n v="40214"/>
    <s v="South"/>
    <x v="539"/>
    <s v="Technology"/>
    <s v="Phones"/>
    <x v="539"/>
    <x v="4382"/>
    <n v="5"/>
    <n v="0"/>
    <n v="131.58600000000001"/>
  </r>
  <r>
    <n v="6615"/>
    <s v="CA-2015-107678"/>
    <x v="1122"/>
    <d v="2015-04-28T00:00:00"/>
    <s v="Standard Class"/>
    <x v="765"/>
    <x v="765"/>
    <s v="Consumer"/>
    <s v="United States"/>
    <s v="Louisville"/>
    <s v="Kentucky"/>
    <n v="40214"/>
    <s v="South"/>
    <x v="583"/>
    <s v="Furniture"/>
    <s v="Furnishings"/>
    <x v="583"/>
    <x v="660"/>
    <n v="3"/>
    <n v="0"/>
    <n v="35.679600000000001"/>
  </r>
  <r>
    <n v="6616"/>
    <s v="CA-2016-123512"/>
    <x v="26"/>
    <d v="2016-06-19T00:00:00"/>
    <s v="First Class"/>
    <x v="160"/>
    <x v="160"/>
    <s v="Consumer"/>
    <s v="United States"/>
    <s v="Los Angeles"/>
    <s v="California"/>
    <n v="90045"/>
    <s v="West"/>
    <x v="1601"/>
    <s v="Furniture"/>
    <s v="Bookcases"/>
    <x v="1593"/>
    <x v="4025"/>
    <n v="2"/>
    <n v="0.15"/>
    <n v="14.098000000000001"/>
  </r>
  <r>
    <n v="6617"/>
    <s v="CA-2016-123512"/>
    <x v="26"/>
    <d v="2016-06-19T00:00:00"/>
    <s v="First Class"/>
    <x v="160"/>
    <x v="160"/>
    <s v="Consumer"/>
    <s v="United States"/>
    <s v="Los Angeles"/>
    <s v="California"/>
    <n v="90045"/>
    <s v="West"/>
    <x v="1345"/>
    <s v="Office Supplies"/>
    <s v="Labels"/>
    <x v="1330"/>
    <x v="3795"/>
    <n v="6"/>
    <n v="0"/>
    <n v="10.8"/>
  </r>
  <r>
    <n v="6618"/>
    <s v="CA-2016-123512"/>
    <x v="26"/>
    <d v="2016-06-19T00:00:00"/>
    <s v="First Class"/>
    <x v="160"/>
    <x v="160"/>
    <s v="Consumer"/>
    <s v="United States"/>
    <s v="Los Angeles"/>
    <s v="California"/>
    <n v="90045"/>
    <s v="West"/>
    <x v="1766"/>
    <s v="Office Supplies"/>
    <s v="Paper"/>
    <x v="1755"/>
    <x v="1523"/>
    <n v="4"/>
    <n v="0"/>
    <n v="107.7216"/>
  </r>
  <r>
    <n v="6619"/>
    <s v="US-2017-167402"/>
    <x v="1123"/>
    <d v="2017-01-18T00:00:00"/>
    <s v="Second Class"/>
    <x v="434"/>
    <x v="434"/>
    <s v="Corporate"/>
    <s v="United States"/>
    <s v="Springfield"/>
    <s v="Missouri"/>
    <n v="65807"/>
    <s v="Central"/>
    <x v="1347"/>
    <s v="Office Supplies"/>
    <s v="Paper"/>
    <x v="1332"/>
    <x v="56"/>
    <n v="5"/>
    <n v="0"/>
    <n v="15.552"/>
  </r>
  <r>
    <n v="6620"/>
    <s v="US-2017-167402"/>
    <x v="1123"/>
    <d v="2017-01-18T00:00:00"/>
    <s v="Second Class"/>
    <x v="434"/>
    <x v="434"/>
    <s v="Corporate"/>
    <s v="United States"/>
    <s v="Springfield"/>
    <s v="Missouri"/>
    <n v="65807"/>
    <s v="Central"/>
    <x v="1753"/>
    <s v="Office Supplies"/>
    <s v="Art"/>
    <x v="1743"/>
    <x v="4383"/>
    <n v="6"/>
    <n v="0"/>
    <n v="54.584400000000002"/>
  </r>
  <r>
    <n v="6621"/>
    <s v="US-2017-167402"/>
    <x v="1123"/>
    <d v="2017-01-18T00:00:00"/>
    <s v="Second Class"/>
    <x v="434"/>
    <x v="434"/>
    <s v="Corporate"/>
    <s v="United States"/>
    <s v="Springfield"/>
    <s v="Missouri"/>
    <n v="65807"/>
    <s v="Central"/>
    <x v="465"/>
    <s v="Office Supplies"/>
    <s v="Supplies"/>
    <x v="466"/>
    <x v="2576"/>
    <n v="5"/>
    <n v="0"/>
    <n v="83.281000000000006"/>
  </r>
  <r>
    <n v="6622"/>
    <s v="US-2017-167402"/>
    <x v="1123"/>
    <d v="2017-01-18T00:00:00"/>
    <s v="Second Class"/>
    <x v="434"/>
    <x v="434"/>
    <s v="Corporate"/>
    <s v="United States"/>
    <s v="Springfield"/>
    <s v="Missouri"/>
    <n v="65807"/>
    <s v="Central"/>
    <x v="1544"/>
    <s v="Furniture"/>
    <s v="Bookcases"/>
    <x v="1532"/>
    <x v="3609"/>
    <n v="3"/>
    <n v="0"/>
    <n v="53.234999999999999"/>
  </r>
  <r>
    <n v="6623"/>
    <s v="CA-2014-130449"/>
    <x v="1124"/>
    <d v="2014-09-09T00:00:00"/>
    <s v="First Class"/>
    <x v="778"/>
    <x v="778"/>
    <s v="Corporate"/>
    <s v="United States"/>
    <s v="San Francisco"/>
    <s v="California"/>
    <n v="94109"/>
    <s v="West"/>
    <x v="5"/>
    <s v="Furniture"/>
    <s v="Furnishings"/>
    <x v="5"/>
    <x v="3623"/>
    <n v="6"/>
    <n v="0"/>
    <n v="12.145200000000001"/>
  </r>
  <r>
    <n v="6624"/>
    <s v="CA-2014-130449"/>
    <x v="1124"/>
    <d v="2014-09-09T00:00:00"/>
    <s v="First Class"/>
    <x v="778"/>
    <x v="778"/>
    <s v="Corporate"/>
    <s v="United States"/>
    <s v="San Francisco"/>
    <s v="California"/>
    <n v="94109"/>
    <s v="West"/>
    <x v="573"/>
    <s v="Office Supplies"/>
    <s v="Labels"/>
    <x v="573"/>
    <x v="2003"/>
    <n v="8"/>
    <n v="0"/>
    <n v="27.485600000000002"/>
  </r>
  <r>
    <n v="6625"/>
    <s v="CA-2015-141250"/>
    <x v="1125"/>
    <d v="2015-01-23T00:00:00"/>
    <s v="Standard Class"/>
    <x v="400"/>
    <x v="400"/>
    <s v="Consumer"/>
    <s v="United States"/>
    <s v="Texas City"/>
    <s v="Texas"/>
    <n v="77590"/>
    <s v="Central"/>
    <x v="1213"/>
    <s v="Furniture"/>
    <s v="Tables"/>
    <x v="1198"/>
    <x v="4384"/>
    <n v="1"/>
    <n v="0.3"/>
    <n v="-13.1706"/>
  </r>
  <r>
    <n v="6626"/>
    <s v="CA-2015-141250"/>
    <x v="1125"/>
    <d v="2015-01-23T00:00:00"/>
    <s v="Standard Class"/>
    <x v="400"/>
    <x v="400"/>
    <s v="Consumer"/>
    <s v="United States"/>
    <s v="Texas City"/>
    <s v="Texas"/>
    <n v="77590"/>
    <s v="Central"/>
    <x v="1459"/>
    <s v="Furniture"/>
    <s v="Chairs"/>
    <x v="1445"/>
    <x v="4385"/>
    <n v="4"/>
    <n v="0.3"/>
    <n v="-8.5416000000000007"/>
  </r>
  <r>
    <n v="6627"/>
    <s v="CA-2014-145541"/>
    <x v="637"/>
    <d v="2014-12-21T00:00:00"/>
    <s v="Standard Class"/>
    <x v="483"/>
    <x v="483"/>
    <s v="Consumer"/>
    <s v="United States"/>
    <s v="New York City"/>
    <s v="New York"/>
    <n v="10024"/>
    <s v="East"/>
    <x v="1629"/>
    <s v="Technology"/>
    <s v="Machines"/>
    <x v="1619"/>
    <x v="4386"/>
    <n v="4"/>
    <n v="0"/>
    <n v="2239.9872"/>
  </r>
  <r>
    <n v="6628"/>
    <s v="CA-2014-138513"/>
    <x v="235"/>
    <d v="2014-05-27T00:00:00"/>
    <s v="Standard Class"/>
    <x v="552"/>
    <x v="552"/>
    <s v="Consumer"/>
    <s v="United States"/>
    <s v="Bellevue"/>
    <s v="Washington"/>
    <n v="98006"/>
    <s v="West"/>
    <x v="89"/>
    <s v="Office Supplies"/>
    <s v="Paper"/>
    <x v="89"/>
    <x v="91"/>
    <n v="2"/>
    <n v="0"/>
    <n v="6.2207999999999997"/>
  </r>
  <r>
    <n v="6629"/>
    <s v="CA-2015-135489"/>
    <x v="444"/>
    <d v="2015-09-22T00:00:00"/>
    <s v="Second Class"/>
    <x v="543"/>
    <x v="543"/>
    <s v="Consumer"/>
    <s v="United States"/>
    <s v="New York City"/>
    <s v="New York"/>
    <n v="10024"/>
    <s v="East"/>
    <x v="222"/>
    <s v="Technology"/>
    <s v="Phones"/>
    <x v="223"/>
    <x v="4331"/>
    <n v="14"/>
    <n v="0"/>
    <n v="134.33279999999999"/>
  </r>
  <r>
    <n v="6630"/>
    <s v="CA-2015-125696"/>
    <x v="653"/>
    <d v="2015-10-06T00:00:00"/>
    <s v="Standard Class"/>
    <x v="472"/>
    <x v="472"/>
    <s v="Home Office"/>
    <s v="United States"/>
    <s v="Wilson"/>
    <s v="North Carolina"/>
    <n v="27893"/>
    <s v="South"/>
    <x v="1181"/>
    <s v="Office Supplies"/>
    <s v="Binders"/>
    <x v="1167"/>
    <x v="1552"/>
    <n v="5"/>
    <n v="0.7"/>
    <n v="-5.4119999999999999"/>
  </r>
  <r>
    <n v="6631"/>
    <s v="CA-2016-105081"/>
    <x v="591"/>
    <d v="2016-12-30T00:00:00"/>
    <s v="Standard Class"/>
    <x v="555"/>
    <x v="555"/>
    <s v="Consumer"/>
    <s v="United States"/>
    <s v="Seattle"/>
    <s v="Washington"/>
    <n v="98115"/>
    <s v="West"/>
    <x v="1003"/>
    <s v="Furniture"/>
    <s v="Chairs"/>
    <x v="995"/>
    <x v="324"/>
    <n v="3"/>
    <n v="0.2"/>
    <n v="52.376399999999997"/>
  </r>
  <r>
    <n v="6632"/>
    <s v="CA-2016-105081"/>
    <x v="591"/>
    <d v="2016-12-30T00:00:00"/>
    <s v="Standard Class"/>
    <x v="555"/>
    <x v="555"/>
    <s v="Consumer"/>
    <s v="United States"/>
    <s v="Seattle"/>
    <s v="Washington"/>
    <n v="98115"/>
    <s v="West"/>
    <x v="1110"/>
    <s v="Furniture"/>
    <s v="Tables"/>
    <x v="1099"/>
    <x v="4387"/>
    <n v="5"/>
    <n v="0"/>
    <n v="629.01"/>
  </r>
  <r>
    <n v="6633"/>
    <s v="US-2016-146857"/>
    <x v="715"/>
    <d v="2016-05-08T00:00:00"/>
    <s v="Second Class"/>
    <x v="534"/>
    <x v="534"/>
    <s v="Home Office"/>
    <s v="United States"/>
    <s v="Springfield"/>
    <s v="Missouri"/>
    <n v="65807"/>
    <s v="Central"/>
    <x v="1309"/>
    <s v="Office Supplies"/>
    <s v="Appliances"/>
    <x v="1294"/>
    <x v="4388"/>
    <n v="1"/>
    <n v="0"/>
    <n v="15.2544"/>
  </r>
  <r>
    <n v="6634"/>
    <s v="CA-2016-166275"/>
    <x v="1057"/>
    <d v="2016-10-24T00:00:00"/>
    <s v="Same Day"/>
    <x v="196"/>
    <x v="196"/>
    <s v="Consumer"/>
    <s v="United States"/>
    <s v="San Francisco"/>
    <s v="California"/>
    <n v="94109"/>
    <s v="West"/>
    <x v="651"/>
    <s v="Technology"/>
    <s v="Accessories"/>
    <x v="651"/>
    <x v="4389"/>
    <n v="1"/>
    <n v="0"/>
    <n v="85.995699999999999"/>
  </r>
  <r>
    <n v="6635"/>
    <s v="CA-2017-144498"/>
    <x v="636"/>
    <d v="2017-05-06T00:00:00"/>
    <s v="Same Day"/>
    <x v="469"/>
    <x v="469"/>
    <s v="Consumer"/>
    <s v="United States"/>
    <s v="Charlotte"/>
    <s v="North Carolina"/>
    <n v="28205"/>
    <s v="South"/>
    <x v="350"/>
    <s v="Office Supplies"/>
    <s v="Binders"/>
    <x v="350"/>
    <x v="4390"/>
    <n v="11"/>
    <n v="0.7"/>
    <n v="-52.548099999999998"/>
  </r>
  <r>
    <n v="6636"/>
    <s v="CA-2017-144498"/>
    <x v="636"/>
    <d v="2017-05-06T00:00:00"/>
    <s v="Same Day"/>
    <x v="469"/>
    <x v="469"/>
    <s v="Consumer"/>
    <s v="United States"/>
    <s v="Charlotte"/>
    <s v="North Carolina"/>
    <n v="28205"/>
    <s v="South"/>
    <x v="34"/>
    <s v="Technology"/>
    <s v="Phones"/>
    <x v="34"/>
    <x v="2483"/>
    <n v="4"/>
    <n v="0.2"/>
    <n v="70.556399999999996"/>
  </r>
  <r>
    <n v="6637"/>
    <s v="CA-2017-144498"/>
    <x v="636"/>
    <d v="2017-05-06T00:00:00"/>
    <s v="Same Day"/>
    <x v="469"/>
    <x v="469"/>
    <s v="Consumer"/>
    <s v="United States"/>
    <s v="Charlotte"/>
    <s v="North Carolina"/>
    <n v="28205"/>
    <s v="South"/>
    <x v="580"/>
    <s v="Office Supplies"/>
    <s v="Labels"/>
    <x v="580"/>
    <x v="1164"/>
    <n v="5"/>
    <n v="0.2"/>
    <n v="39.689"/>
  </r>
  <r>
    <n v="6638"/>
    <s v="CA-2017-103352"/>
    <x v="344"/>
    <d v="2017-11-30T00:00:00"/>
    <s v="Second Class"/>
    <x v="261"/>
    <x v="261"/>
    <s v="Consumer"/>
    <s v="United States"/>
    <s v="New York City"/>
    <s v="New York"/>
    <n v="10011"/>
    <s v="East"/>
    <x v="372"/>
    <s v="Office Supplies"/>
    <s v="Art"/>
    <x v="373"/>
    <x v="4391"/>
    <n v="3"/>
    <n v="0"/>
    <n v="2.0270999999999999"/>
  </r>
  <r>
    <n v="6639"/>
    <s v="CA-2017-103352"/>
    <x v="344"/>
    <d v="2017-11-30T00:00:00"/>
    <s v="Second Class"/>
    <x v="261"/>
    <x v="261"/>
    <s v="Consumer"/>
    <s v="United States"/>
    <s v="New York City"/>
    <s v="New York"/>
    <n v="10011"/>
    <s v="East"/>
    <x v="1403"/>
    <s v="Office Supplies"/>
    <s v="Binders"/>
    <x v="1390"/>
    <x v="584"/>
    <n v="6"/>
    <n v="0.2"/>
    <n v="36.255600000000001"/>
  </r>
  <r>
    <n v="6640"/>
    <s v="CA-2014-108609"/>
    <x v="656"/>
    <d v="2014-11-02T00:00:00"/>
    <s v="Second Class"/>
    <x v="321"/>
    <x v="321"/>
    <s v="Corporate"/>
    <s v="United States"/>
    <s v="Lorain"/>
    <s v="Ohio"/>
    <n v="44052"/>
    <s v="East"/>
    <x v="1234"/>
    <s v="Furniture"/>
    <s v="Tables"/>
    <x v="1217"/>
    <x v="2702"/>
    <n v="8"/>
    <n v="0.4"/>
    <n v="-734.52639999999997"/>
  </r>
  <r>
    <n v="6641"/>
    <s v="CA-2017-128328"/>
    <x v="485"/>
    <d v="2017-08-09T00:00:00"/>
    <s v="Standard Class"/>
    <x v="22"/>
    <x v="22"/>
    <s v="Consumer"/>
    <s v="United States"/>
    <s v="Indianapolis"/>
    <s v="Indiana"/>
    <n v="46203"/>
    <s v="Central"/>
    <x v="542"/>
    <s v="Office Supplies"/>
    <s v="Binders"/>
    <x v="542"/>
    <x v="4392"/>
    <n v="6"/>
    <n v="0"/>
    <n v="60.422400000000003"/>
  </r>
  <r>
    <n v="6642"/>
    <s v="CA-2017-128328"/>
    <x v="485"/>
    <d v="2017-08-09T00:00:00"/>
    <s v="Standard Class"/>
    <x v="22"/>
    <x v="22"/>
    <s v="Consumer"/>
    <s v="United States"/>
    <s v="Indianapolis"/>
    <s v="Indiana"/>
    <n v="46203"/>
    <s v="Central"/>
    <x v="685"/>
    <s v="Technology"/>
    <s v="Accessories"/>
    <x v="685"/>
    <x v="4393"/>
    <n v="2"/>
    <n v="0"/>
    <n v="29.518599999999999"/>
  </r>
  <r>
    <n v="6643"/>
    <s v="CA-2017-128328"/>
    <x v="485"/>
    <d v="2017-08-09T00:00:00"/>
    <s v="Standard Class"/>
    <x v="22"/>
    <x v="22"/>
    <s v="Consumer"/>
    <s v="United States"/>
    <s v="Indianapolis"/>
    <s v="Indiana"/>
    <n v="46203"/>
    <s v="Central"/>
    <x v="1760"/>
    <s v="Office Supplies"/>
    <s v="Labels"/>
    <x v="1749"/>
    <x v="4394"/>
    <n v="9"/>
    <n v="0"/>
    <n v="66.599999999999994"/>
  </r>
  <r>
    <n v="6644"/>
    <s v="US-2015-156496"/>
    <x v="544"/>
    <d v="2015-08-16T00:00:00"/>
    <s v="Standard Class"/>
    <x v="576"/>
    <x v="576"/>
    <s v="Consumer"/>
    <s v="United States"/>
    <s v="Redmond"/>
    <s v="Oregon"/>
    <n v="97756"/>
    <s v="West"/>
    <x v="819"/>
    <s v="Technology"/>
    <s v="Phones"/>
    <x v="815"/>
    <x v="2269"/>
    <n v="4"/>
    <n v="0.2"/>
    <n v="38.357199999999999"/>
  </r>
  <r>
    <n v="6645"/>
    <s v="US-2015-156496"/>
    <x v="544"/>
    <d v="2015-08-16T00:00:00"/>
    <s v="Standard Class"/>
    <x v="576"/>
    <x v="576"/>
    <s v="Consumer"/>
    <s v="United States"/>
    <s v="Redmond"/>
    <s v="Oregon"/>
    <n v="97756"/>
    <s v="West"/>
    <x v="771"/>
    <s v="Technology"/>
    <s v="Phones"/>
    <x v="770"/>
    <x v="4395"/>
    <n v="7"/>
    <n v="0.2"/>
    <n v="-31.487400000000001"/>
  </r>
  <r>
    <n v="6646"/>
    <s v="US-2015-156496"/>
    <x v="544"/>
    <d v="2015-08-16T00:00:00"/>
    <s v="Standard Class"/>
    <x v="576"/>
    <x v="576"/>
    <s v="Consumer"/>
    <s v="United States"/>
    <s v="Redmond"/>
    <s v="Oregon"/>
    <n v="97756"/>
    <s v="West"/>
    <x v="586"/>
    <s v="Office Supplies"/>
    <s v="Appliances"/>
    <x v="586"/>
    <x v="4396"/>
    <n v="4"/>
    <n v="0.2"/>
    <n v="15.015599999999999"/>
  </r>
  <r>
    <n v="6647"/>
    <s v="US-2016-127334"/>
    <x v="272"/>
    <d v="2016-12-21T00:00:00"/>
    <s v="Standard Class"/>
    <x v="486"/>
    <x v="486"/>
    <s v="Home Office"/>
    <s v="United States"/>
    <s v="Springfield"/>
    <s v="Oregon"/>
    <n v="97477"/>
    <s v="West"/>
    <x v="215"/>
    <s v="Furniture"/>
    <s v="Tables"/>
    <x v="216"/>
    <x v="4397"/>
    <n v="3"/>
    <n v="0.5"/>
    <n v="-304.6653"/>
  </r>
  <r>
    <n v="6648"/>
    <s v="US-2016-127334"/>
    <x v="272"/>
    <d v="2016-12-21T00:00:00"/>
    <s v="Standard Class"/>
    <x v="486"/>
    <x v="486"/>
    <s v="Home Office"/>
    <s v="United States"/>
    <s v="Springfield"/>
    <s v="Oregon"/>
    <n v="97477"/>
    <s v="West"/>
    <x v="1309"/>
    <s v="Office Supplies"/>
    <s v="Appliances"/>
    <x v="1294"/>
    <x v="2734"/>
    <n v="2"/>
    <n v="0.2"/>
    <n v="8.7167999999999992"/>
  </r>
  <r>
    <n v="6649"/>
    <s v="US-2017-124779"/>
    <x v="565"/>
    <d v="2017-09-11T00:00:00"/>
    <s v="First Class"/>
    <x v="292"/>
    <x v="292"/>
    <s v="Corporate"/>
    <s v="United States"/>
    <s v="Arlington"/>
    <s v="Texas"/>
    <n v="76017"/>
    <s v="Central"/>
    <x v="471"/>
    <s v="Office Supplies"/>
    <s v="Binders"/>
    <x v="472"/>
    <x v="507"/>
    <n v="7"/>
    <n v="0.8"/>
    <n v="-68.185599999999994"/>
  </r>
  <r>
    <n v="6650"/>
    <s v="US-2017-124779"/>
    <x v="565"/>
    <d v="2017-09-11T00:00:00"/>
    <s v="First Class"/>
    <x v="292"/>
    <x v="292"/>
    <s v="Corporate"/>
    <s v="United States"/>
    <s v="Arlington"/>
    <s v="Texas"/>
    <n v="76017"/>
    <s v="Central"/>
    <x v="1687"/>
    <s v="Technology"/>
    <s v="Copiers"/>
    <x v="1675"/>
    <x v="4398"/>
    <n v="2"/>
    <n v="0.2"/>
    <n v="107.99460000000001"/>
  </r>
  <r>
    <n v="6651"/>
    <s v="US-2017-124779"/>
    <x v="565"/>
    <d v="2017-09-11T00:00:00"/>
    <s v="First Class"/>
    <x v="292"/>
    <x v="292"/>
    <s v="Corporate"/>
    <s v="United States"/>
    <s v="Arlington"/>
    <s v="Texas"/>
    <n v="76017"/>
    <s v="Central"/>
    <x v="271"/>
    <s v="Office Supplies"/>
    <s v="Fasteners"/>
    <x v="271"/>
    <x v="1931"/>
    <n v="5"/>
    <n v="0.2"/>
    <n v="15.497999999999999"/>
  </r>
  <r>
    <n v="6652"/>
    <s v="US-2017-124779"/>
    <x v="565"/>
    <d v="2017-09-11T00:00:00"/>
    <s v="First Class"/>
    <x v="292"/>
    <x v="292"/>
    <s v="Corporate"/>
    <s v="United States"/>
    <s v="Arlington"/>
    <s v="Texas"/>
    <n v="76017"/>
    <s v="Central"/>
    <x v="750"/>
    <s v="Furniture"/>
    <s v="Furnishings"/>
    <x v="748"/>
    <x v="4399"/>
    <n v="2"/>
    <n v="0.6"/>
    <n v="-11.651199999999999"/>
  </r>
  <r>
    <n v="6653"/>
    <s v="US-2017-124779"/>
    <x v="565"/>
    <d v="2017-09-11T00:00:00"/>
    <s v="First Class"/>
    <x v="292"/>
    <x v="292"/>
    <s v="Corporate"/>
    <s v="United States"/>
    <s v="Arlington"/>
    <s v="Texas"/>
    <n v="76017"/>
    <s v="Central"/>
    <x v="180"/>
    <s v="Office Supplies"/>
    <s v="Paper"/>
    <x v="181"/>
    <x v="557"/>
    <n v="4"/>
    <n v="0.2"/>
    <n v="7.2576000000000001"/>
  </r>
  <r>
    <n v="6654"/>
    <s v="US-2017-124779"/>
    <x v="565"/>
    <d v="2017-09-11T00:00:00"/>
    <s v="First Class"/>
    <x v="292"/>
    <x v="292"/>
    <s v="Corporate"/>
    <s v="United States"/>
    <s v="Arlington"/>
    <s v="Texas"/>
    <n v="76017"/>
    <s v="Central"/>
    <x v="1534"/>
    <s v="Furniture"/>
    <s v="Chairs"/>
    <x v="1522"/>
    <x v="4400"/>
    <n v="5"/>
    <n v="0.3"/>
    <n v="-39.637"/>
  </r>
  <r>
    <n v="6655"/>
    <s v="CA-2017-135937"/>
    <x v="297"/>
    <d v="2017-02-27T00:00:00"/>
    <s v="Standard Class"/>
    <x v="454"/>
    <x v="454"/>
    <s v="Home Office"/>
    <s v="United States"/>
    <s v="Gilbert"/>
    <s v="Arizona"/>
    <n v="85234"/>
    <s v="West"/>
    <x v="872"/>
    <s v="Technology"/>
    <s v="Phones"/>
    <x v="866"/>
    <x v="3720"/>
    <n v="3"/>
    <n v="0.2"/>
    <n v="25.0182"/>
  </r>
  <r>
    <n v="6656"/>
    <s v="CA-2017-135937"/>
    <x v="297"/>
    <d v="2017-02-27T00:00:00"/>
    <s v="Standard Class"/>
    <x v="454"/>
    <x v="454"/>
    <s v="Home Office"/>
    <s v="United States"/>
    <s v="Gilbert"/>
    <s v="Arizona"/>
    <n v="85234"/>
    <s v="West"/>
    <x v="1227"/>
    <s v="Technology"/>
    <s v="Accessories"/>
    <x v="1211"/>
    <x v="4401"/>
    <n v="1"/>
    <n v="0.2"/>
    <n v="4.7988"/>
  </r>
  <r>
    <n v="6657"/>
    <s v="CA-2017-135937"/>
    <x v="297"/>
    <d v="2017-02-27T00:00:00"/>
    <s v="Standard Class"/>
    <x v="454"/>
    <x v="454"/>
    <s v="Home Office"/>
    <s v="United States"/>
    <s v="Gilbert"/>
    <s v="Arizona"/>
    <n v="85234"/>
    <s v="West"/>
    <x v="911"/>
    <s v="Office Supplies"/>
    <s v="Storage"/>
    <x v="903"/>
    <x v="4194"/>
    <n v="2"/>
    <n v="0.2"/>
    <n v="-6.3959999999999999"/>
  </r>
  <r>
    <n v="6658"/>
    <s v="CA-2017-135937"/>
    <x v="297"/>
    <d v="2017-02-27T00:00:00"/>
    <s v="Standard Class"/>
    <x v="454"/>
    <x v="454"/>
    <s v="Home Office"/>
    <s v="United States"/>
    <s v="Gilbert"/>
    <s v="Arizona"/>
    <n v="85234"/>
    <s v="West"/>
    <x v="1510"/>
    <s v="Office Supplies"/>
    <s v="Envelopes"/>
    <x v="1497"/>
    <x v="2945"/>
    <n v="5"/>
    <n v="0.2"/>
    <n v="3.8570000000000002"/>
  </r>
  <r>
    <n v="6659"/>
    <s v="CA-2017-135937"/>
    <x v="297"/>
    <d v="2017-02-27T00:00:00"/>
    <s v="Standard Class"/>
    <x v="454"/>
    <x v="454"/>
    <s v="Home Office"/>
    <s v="United States"/>
    <s v="Gilbert"/>
    <s v="Arizona"/>
    <n v="85234"/>
    <s v="West"/>
    <x v="592"/>
    <s v="Furniture"/>
    <s v="Furnishings"/>
    <x v="592"/>
    <x v="4402"/>
    <n v="2"/>
    <n v="0.2"/>
    <n v="16.3172"/>
  </r>
  <r>
    <n v="6660"/>
    <s v="CA-2017-135937"/>
    <x v="297"/>
    <d v="2017-02-27T00:00:00"/>
    <s v="Standard Class"/>
    <x v="454"/>
    <x v="454"/>
    <s v="Home Office"/>
    <s v="United States"/>
    <s v="Gilbert"/>
    <s v="Arizona"/>
    <n v="85234"/>
    <s v="West"/>
    <x v="977"/>
    <s v="Furniture"/>
    <s v="Tables"/>
    <x v="832"/>
    <x v="4403"/>
    <n v="9"/>
    <n v="0.5"/>
    <n v="-185.71680000000001"/>
  </r>
  <r>
    <n v="6661"/>
    <s v="CA-2015-129322"/>
    <x v="816"/>
    <d v="2015-08-10T00:00:00"/>
    <s v="Second Class"/>
    <x v="591"/>
    <x v="591"/>
    <s v="Consumer"/>
    <s v="United States"/>
    <s v="Lawrence"/>
    <s v="Massachusetts"/>
    <n v="1841"/>
    <s v="East"/>
    <x v="1643"/>
    <s v="Office Supplies"/>
    <s v="Art"/>
    <x v="1633"/>
    <x v="4404"/>
    <n v="2"/>
    <n v="0"/>
    <n v="11.898"/>
  </r>
  <r>
    <n v="6662"/>
    <s v="CA-2015-129322"/>
    <x v="816"/>
    <d v="2015-08-10T00:00:00"/>
    <s v="Second Class"/>
    <x v="591"/>
    <x v="591"/>
    <s v="Consumer"/>
    <s v="United States"/>
    <s v="Lawrence"/>
    <s v="Massachusetts"/>
    <n v="1841"/>
    <s v="East"/>
    <x v="1051"/>
    <s v="Office Supplies"/>
    <s v="Appliances"/>
    <x v="1040"/>
    <x v="1976"/>
    <n v="2"/>
    <n v="0"/>
    <n v="33.036799999999999"/>
  </r>
  <r>
    <n v="6663"/>
    <s v="CA-2015-129322"/>
    <x v="816"/>
    <d v="2015-08-10T00:00:00"/>
    <s v="Second Class"/>
    <x v="591"/>
    <x v="591"/>
    <s v="Consumer"/>
    <s v="United States"/>
    <s v="Lawrence"/>
    <s v="Massachusetts"/>
    <n v="1841"/>
    <s v="East"/>
    <x v="1242"/>
    <s v="Office Supplies"/>
    <s v="Binders"/>
    <x v="1225"/>
    <x v="2456"/>
    <n v="7"/>
    <n v="0"/>
    <n v="210.49420000000001"/>
  </r>
  <r>
    <n v="6664"/>
    <s v="CA-2017-162173"/>
    <x v="40"/>
    <d v="2017-11-01T00:00:00"/>
    <s v="Standard Class"/>
    <x v="220"/>
    <x v="220"/>
    <s v="Consumer"/>
    <s v="United States"/>
    <s v="Virginia Beach"/>
    <s v="Virginia"/>
    <n v="23464"/>
    <s v="South"/>
    <x v="719"/>
    <s v="Furniture"/>
    <s v="Tables"/>
    <x v="718"/>
    <x v="4405"/>
    <n v="5"/>
    <n v="0"/>
    <n v="60.664499999999997"/>
  </r>
  <r>
    <n v="6665"/>
    <s v="CA-2017-162173"/>
    <x v="40"/>
    <d v="2017-11-01T00:00:00"/>
    <s v="Standard Class"/>
    <x v="220"/>
    <x v="220"/>
    <s v="Consumer"/>
    <s v="United States"/>
    <s v="Virginia Beach"/>
    <s v="Virginia"/>
    <n v="23464"/>
    <s v="South"/>
    <x v="842"/>
    <s v="Office Supplies"/>
    <s v="Envelopes"/>
    <x v="836"/>
    <x v="4406"/>
    <n v="7"/>
    <n v="0"/>
    <n v="113.211"/>
  </r>
  <r>
    <n v="6666"/>
    <s v="CA-2016-115483"/>
    <x v="216"/>
    <d v="2016-07-18T00:00:00"/>
    <s v="Second Class"/>
    <x v="365"/>
    <x v="365"/>
    <s v="Consumer"/>
    <s v="United States"/>
    <s v="Irving"/>
    <s v="Texas"/>
    <n v="75061"/>
    <s v="Central"/>
    <x v="1766"/>
    <s v="Office Supplies"/>
    <s v="Paper"/>
    <x v="1755"/>
    <x v="1523"/>
    <n v="5"/>
    <n v="0.2"/>
    <n v="79.691999999999993"/>
  </r>
  <r>
    <n v="6667"/>
    <s v="CA-2017-122175"/>
    <x v="605"/>
    <d v="2017-05-14T00:00:00"/>
    <s v="Second Class"/>
    <x v="222"/>
    <x v="222"/>
    <s v="Consumer"/>
    <s v="United States"/>
    <s v="Vineland"/>
    <s v="New Jersey"/>
    <n v="8360"/>
    <s v="East"/>
    <x v="1685"/>
    <s v="Furniture"/>
    <s v="Furnishings"/>
    <x v="1673"/>
    <x v="4407"/>
    <n v="5"/>
    <n v="0"/>
    <n v="15.426"/>
  </r>
  <r>
    <n v="6668"/>
    <s v="CA-2017-122175"/>
    <x v="605"/>
    <d v="2017-05-14T00:00:00"/>
    <s v="Second Class"/>
    <x v="222"/>
    <x v="222"/>
    <s v="Consumer"/>
    <s v="United States"/>
    <s v="Vineland"/>
    <s v="New Jersey"/>
    <n v="8360"/>
    <s v="East"/>
    <x v="641"/>
    <s v="Office Supplies"/>
    <s v="Labels"/>
    <x v="641"/>
    <x v="51"/>
    <n v="2"/>
    <n v="0"/>
    <n v="2.9567999999999999"/>
  </r>
  <r>
    <n v="6669"/>
    <s v="CA-2017-122175"/>
    <x v="605"/>
    <d v="2017-05-14T00:00:00"/>
    <s v="Second Class"/>
    <x v="222"/>
    <x v="222"/>
    <s v="Consumer"/>
    <s v="United States"/>
    <s v="Vineland"/>
    <s v="New Jersey"/>
    <n v="8360"/>
    <s v="East"/>
    <x v="1768"/>
    <s v="Office Supplies"/>
    <s v="Supplies"/>
    <x v="1757"/>
    <x v="4408"/>
    <n v="2"/>
    <n v="0"/>
    <n v="4.42"/>
  </r>
  <r>
    <n v="6670"/>
    <s v="CA-2017-122175"/>
    <x v="605"/>
    <d v="2017-05-14T00:00:00"/>
    <s v="Second Class"/>
    <x v="222"/>
    <x v="222"/>
    <s v="Consumer"/>
    <s v="United States"/>
    <s v="Vineland"/>
    <s v="New Jersey"/>
    <n v="8360"/>
    <s v="East"/>
    <x v="1563"/>
    <s v="Technology"/>
    <s v="Accessories"/>
    <x v="1554"/>
    <x v="4409"/>
    <n v="5"/>
    <n v="0"/>
    <n v="34.96"/>
  </r>
  <r>
    <n v="6671"/>
    <s v="CA-2017-161088"/>
    <x v="1126"/>
    <d v="2017-05-29T00:00:00"/>
    <s v="Standard Class"/>
    <x v="414"/>
    <x v="414"/>
    <s v="Home Office"/>
    <s v="United States"/>
    <s v="Columbus"/>
    <s v="Georgia"/>
    <n v="31907"/>
    <s v="South"/>
    <x v="528"/>
    <s v="Office Supplies"/>
    <s v="Binders"/>
    <x v="528"/>
    <x v="3445"/>
    <n v="2"/>
    <n v="0"/>
    <n v="13.428000000000001"/>
  </r>
  <r>
    <n v="6672"/>
    <s v="CA-2014-154837"/>
    <x v="709"/>
    <d v="2014-08-27T00:00:00"/>
    <s v="Second Class"/>
    <x v="516"/>
    <x v="516"/>
    <s v="Corporate"/>
    <s v="United States"/>
    <s v="Los Angeles"/>
    <s v="California"/>
    <n v="90032"/>
    <s v="West"/>
    <x v="582"/>
    <s v="Office Supplies"/>
    <s v="Binders"/>
    <x v="582"/>
    <x v="1967"/>
    <n v="2"/>
    <n v="0.2"/>
    <n v="17.348800000000001"/>
  </r>
  <r>
    <n v="6673"/>
    <s v="CA-2015-153794"/>
    <x v="861"/>
    <d v="2015-09-16T00:00:00"/>
    <s v="Standard Class"/>
    <x v="115"/>
    <x v="115"/>
    <s v="Corporate"/>
    <s v="United States"/>
    <s v="San Diego"/>
    <s v="California"/>
    <n v="92024"/>
    <s v="West"/>
    <x v="108"/>
    <s v="Office Supplies"/>
    <s v="Art"/>
    <x v="108"/>
    <x v="4410"/>
    <n v="7"/>
    <n v="0"/>
    <n v="79.757999999999996"/>
  </r>
  <r>
    <n v="6674"/>
    <s v="CA-2015-135510"/>
    <x v="577"/>
    <d v="2015-09-12T00:00:00"/>
    <s v="Standard Class"/>
    <x v="69"/>
    <x v="69"/>
    <s v="Home Office"/>
    <s v="United States"/>
    <s v="Charlottesville"/>
    <s v="Virginia"/>
    <n v="22901"/>
    <s v="South"/>
    <x v="1793"/>
    <s v="Furniture"/>
    <s v="Furnishings"/>
    <x v="1783"/>
    <x v="4411"/>
    <n v="4"/>
    <n v="0"/>
    <n v="12.232799999999999"/>
  </r>
  <r>
    <n v="6675"/>
    <s v="CA-2015-109337"/>
    <x v="82"/>
    <d v="2015-11-23T00:00:00"/>
    <s v="Second Class"/>
    <x v="658"/>
    <x v="658"/>
    <s v="Consumer"/>
    <s v="United States"/>
    <s v="Lawrence"/>
    <s v="Indiana"/>
    <n v="46226"/>
    <s v="Central"/>
    <x v="853"/>
    <s v="Office Supplies"/>
    <s v="Art"/>
    <x v="846"/>
    <x v="267"/>
    <n v="6"/>
    <n v="0"/>
    <n v="4.9139999999999997"/>
  </r>
  <r>
    <n v="6676"/>
    <s v="CA-2015-109337"/>
    <x v="82"/>
    <d v="2015-11-23T00:00:00"/>
    <s v="Second Class"/>
    <x v="658"/>
    <x v="658"/>
    <s v="Consumer"/>
    <s v="United States"/>
    <s v="Lawrence"/>
    <s v="Indiana"/>
    <n v="46226"/>
    <s v="Central"/>
    <x v="1794"/>
    <s v="Technology"/>
    <s v="Machines"/>
    <x v="1784"/>
    <x v="4412"/>
    <n v="2"/>
    <n v="0"/>
    <n v="22.652999999999999"/>
  </r>
  <r>
    <n v="6677"/>
    <s v="CA-2015-109337"/>
    <x v="82"/>
    <d v="2015-11-23T00:00:00"/>
    <s v="Second Class"/>
    <x v="658"/>
    <x v="658"/>
    <s v="Consumer"/>
    <s v="United States"/>
    <s v="Lawrence"/>
    <s v="Indiana"/>
    <n v="46226"/>
    <s v="Central"/>
    <x v="1683"/>
    <s v="Office Supplies"/>
    <s v="Appliances"/>
    <x v="1671"/>
    <x v="4413"/>
    <n v="5"/>
    <n v="0"/>
    <n v="5.1349999999999998"/>
  </r>
  <r>
    <n v="6678"/>
    <s v="CA-2015-109337"/>
    <x v="82"/>
    <d v="2015-11-23T00:00:00"/>
    <s v="Second Class"/>
    <x v="658"/>
    <x v="658"/>
    <s v="Consumer"/>
    <s v="United States"/>
    <s v="Lawrence"/>
    <s v="Indiana"/>
    <n v="46226"/>
    <s v="Central"/>
    <x v="1543"/>
    <s v="Technology"/>
    <s v="Accessories"/>
    <x v="1531"/>
    <x v="4414"/>
    <n v="3"/>
    <n v="0"/>
    <n v="165.2868"/>
  </r>
  <r>
    <n v="6679"/>
    <s v="CA-2014-150329"/>
    <x v="982"/>
    <d v="2014-10-14T00:00:00"/>
    <s v="Standard Class"/>
    <x v="174"/>
    <x v="174"/>
    <s v="Home Office"/>
    <s v="United States"/>
    <s v="Phoenix"/>
    <s v="Arizona"/>
    <n v="85023"/>
    <s v="West"/>
    <x v="904"/>
    <s v="Furniture"/>
    <s v="Furnishings"/>
    <x v="896"/>
    <x v="4415"/>
    <n v="7"/>
    <n v="0.2"/>
    <n v="3.5154000000000001"/>
  </r>
  <r>
    <n v="6680"/>
    <s v="CA-2017-145037"/>
    <x v="264"/>
    <d v="2017-09-07T00:00:00"/>
    <s v="Second Class"/>
    <x v="26"/>
    <x v="26"/>
    <s v="Consumer"/>
    <s v="United States"/>
    <s v="Meriden"/>
    <s v="Connecticut"/>
    <n v="6450"/>
    <s v="East"/>
    <x v="376"/>
    <s v="Office Supplies"/>
    <s v="Storage"/>
    <x v="377"/>
    <x v="2868"/>
    <n v="1"/>
    <n v="0"/>
    <n v="2.8340000000000001"/>
  </r>
  <r>
    <n v="6681"/>
    <s v="CA-2017-145037"/>
    <x v="264"/>
    <d v="2017-09-07T00:00:00"/>
    <s v="Second Class"/>
    <x v="26"/>
    <x v="26"/>
    <s v="Consumer"/>
    <s v="United States"/>
    <s v="Meriden"/>
    <s v="Connecticut"/>
    <n v="6450"/>
    <s v="East"/>
    <x v="368"/>
    <s v="Office Supplies"/>
    <s v="Paper"/>
    <x v="369"/>
    <x v="705"/>
    <n v="4"/>
    <n v="0"/>
    <n v="37.562399999999997"/>
  </r>
  <r>
    <n v="6682"/>
    <s v="CA-2017-145037"/>
    <x v="264"/>
    <d v="2017-09-07T00:00:00"/>
    <s v="Second Class"/>
    <x v="26"/>
    <x v="26"/>
    <s v="Consumer"/>
    <s v="United States"/>
    <s v="Meriden"/>
    <s v="Connecticut"/>
    <n v="6450"/>
    <s v="East"/>
    <x v="1619"/>
    <s v="Office Supplies"/>
    <s v="Paper"/>
    <x v="1610"/>
    <x v="674"/>
    <n v="3"/>
    <n v="0"/>
    <n v="73.41"/>
  </r>
  <r>
    <n v="6683"/>
    <s v="CA-2017-154466"/>
    <x v="314"/>
    <d v="2017-01-02T00:00:00"/>
    <s v="First Class"/>
    <x v="503"/>
    <x v="503"/>
    <s v="Home Office"/>
    <s v="United States"/>
    <s v="Franklin"/>
    <s v="Wisconsin"/>
    <n v="53132"/>
    <s v="Central"/>
    <x v="751"/>
    <s v="Office Supplies"/>
    <s v="Binders"/>
    <x v="749"/>
    <x v="4416"/>
    <n v="2"/>
    <n v="0"/>
    <n v="1.728"/>
  </r>
  <r>
    <n v="6684"/>
    <s v="CA-2014-109134"/>
    <x v="1127"/>
    <d v="2014-11-10T00:00:00"/>
    <s v="Standard Class"/>
    <x v="368"/>
    <x v="368"/>
    <s v="Home Office"/>
    <s v="United States"/>
    <s v="Los Angeles"/>
    <s v="California"/>
    <n v="90008"/>
    <s v="West"/>
    <x v="1533"/>
    <s v="Furniture"/>
    <s v="Furnishings"/>
    <x v="1521"/>
    <x v="130"/>
    <n v="6"/>
    <n v="0"/>
    <n v="8.8176000000000005"/>
  </r>
  <r>
    <n v="6685"/>
    <s v="US-2015-129637"/>
    <x v="997"/>
    <d v="2015-12-22T00:00:00"/>
    <s v="Standard Class"/>
    <x v="498"/>
    <x v="498"/>
    <s v="Consumer"/>
    <s v="United States"/>
    <s v="Bloomington"/>
    <s v="Illinois"/>
    <n v="61701"/>
    <s v="Central"/>
    <x v="906"/>
    <s v="Office Supplies"/>
    <s v="Storage"/>
    <x v="898"/>
    <x v="4417"/>
    <n v="1"/>
    <n v="0.2"/>
    <n v="-15.7514"/>
  </r>
  <r>
    <n v="6686"/>
    <s v="US-2015-129637"/>
    <x v="997"/>
    <d v="2015-12-22T00:00:00"/>
    <s v="Standard Class"/>
    <x v="498"/>
    <x v="498"/>
    <s v="Consumer"/>
    <s v="United States"/>
    <s v="Bloomington"/>
    <s v="Illinois"/>
    <n v="61701"/>
    <s v="Central"/>
    <x v="689"/>
    <s v="Furniture"/>
    <s v="Furnishings"/>
    <x v="689"/>
    <x v="4418"/>
    <n v="2"/>
    <n v="0.6"/>
    <n v="-19.737200000000001"/>
  </r>
  <r>
    <n v="6687"/>
    <s v="US-2015-129637"/>
    <x v="997"/>
    <d v="2015-12-22T00:00:00"/>
    <s v="Standard Class"/>
    <x v="498"/>
    <x v="498"/>
    <s v="Consumer"/>
    <s v="United States"/>
    <s v="Bloomington"/>
    <s v="Illinois"/>
    <n v="61701"/>
    <s v="Central"/>
    <x v="950"/>
    <s v="Office Supplies"/>
    <s v="Art"/>
    <x v="943"/>
    <x v="1317"/>
    <n v="5"/>
    <n v="0.2"/>
    <n v="1.476"/>
  </r>
  <r>
    <n v="6688"/>
    <s v="CA-2015-165162"/>
    <x v="263"/>
    <d v="2015-05-21T00:00:00"/>
    <s v="Standard Class"/>
    <x v="643"/>
    <x v="643"/>
    <s v="Consumer"/>
    <s v="United States"/>
    <s v="Los Angeles"/>
    <s v="California"/>
    <n v="90032"/>
    <s v="West"/>
    <x v="1362"/>
    <s v="Office Supplies"/>
    <s v="Storage"/>
    <x v="1348"/>
    <x v="2068"/>
    <n v="4"/>
    <n v="0"/>
    <n v="55.896000000000001"/>
  </r>
  <r>
    <n v="6689"/>
    <s v="CA-2017-140494"/>
    <x v="434"/>
    <d v="2017-03-15T00:00:00"/>
    <s v="Second Class"/>
    <x v="698"/>
    <x v="698"/>
    <s v="Corporate"/>
    <s v="United States"/>
    <s v="San Francisco"/>
    <s v="California"/>
    <n v="94109"/>
    <s v="West"/>
    <x v="1130"/>
    <s v="Technology"/>
    <s v="Accessories"/>
    <x v="1118"/>
    <x v="1359"/>
    <n v="4"/>
    <n v="0"/>
    <n v="21.272400000000001"/>
  </r>
  <r>
    <n v="6690"/>
    <s v="CA-2017-104108"/>
    <x v="574"/>
    <d v="2017-12-09T00:00:00"/>
    <s v="Standard Class"/>
    <x v="532"/>
    <x v="532"/>
    <s v="Corporate"/>
    <s v="United States"/>
    <s v="Houston"/>
    <s v="Texas"/>
    <n v="77095"/>
    <s v="Central"/>
    <x v="1279"/>
    <s v="Office Supplies"/>
    <s v="Art"/>
    <x v="1264"/>
    <x v="4419"/>
    <n v="5"/>
    <n v="0.2"/>
    <n v="2.1280000000000001"/>
  </r>
  <r>
    <n v="6691"/>
    <s v="US-2017-165869"/>
    <x v="689"/>
    <d v="2017-08-05T00:00:00"/>
    <s v="Standard Class"/>
    <x v="624"/>
    <x v="624"/>
    <s v="Corporate"/>
    <s v="United States"/>
    <s v="Milwaukee"/>
    <s v="Wisconsin"/>
    <n v="53209"/>
    <s v="Central"/>
    <x v="236"/>
    <s v="Office Supplies"/>
    <s v="Binders"/>
    <x v="237"/>
    <x v="254"/>
    <n v="4"/>
    <n v="0"/>
    <n v="8.4095999999999993"/>
  </r>
  <r>
    <n v="6692"/>
    <s v="US-2017-165869"/>
    <x v="689"/>
    <d v="2017-08-05T00:00:00"/>
    <s v="Standard Class"/>
    <x v="624"/>
    <x v="624"/>
    <s v="Corporate"/>
    <s v="United States"/>
    <s v="Milwaukee"/>
    <s v="Wisconsin"/>
    <n v="53209"/>
    <s v="Central"/>
    <x v="408"/>
    <s v="Office Supplies"/>
    <s v="Appliances"/>
    <x v="408"/>
    <x v="4357"/>
    <n v="6"/>
    <n v="0"/>
    <n v="54.558"/>
  </r>
  <r>
    <n v="6693"/>
    <s v="CA-2017-160899"/>
    <x v="938"/>
    <d v="2017-08-13T00:00:00"/>
    <s v="Second Class"/>
    <x v="660"/>
    <x v="660"/>
    <s v="Home Office"/>
    <s v="United States"/>
    <s v="Lake Charles"/>
    <s v="Louisiana"/>
    <n v="70601"/>
    <s v="South"/>
    <x v="1311"/>
    <s v="Office Supplies"/>
    <s v="Binders"/>
    <x v="1297"/>
    <x v="4420"/>
    <n v="11"/>
    <n v="0"/>
    <n v="219.65459999999999"/>
  </r>
  <r>
    <n v="6694"/>
    <s v="CA-2017-144225"/>
    <x v="1033"/>
    <d v="2017-10-02T00:00:00"/>
    <s v="Second Class"/>
    <x v="693"/>
    <x v="693"/>
    <s v="Consumer"/>
    <s v="United States"/>
    <s v="Baltimore"/>
    <s v="Maryland"/>
    <n v="21215"/>
    <s v="East"/>
    <x v="1397"/>
    <s v="Office Supplies"/>
    <s v="Paper"/>
    <x v="1384"/>
    <x v="2169"/>
    <n v="3"/>
    <n v="0"/>
    <n v="80.791200000000003"/>
  </r>
  <r>
    <n v="6695"/>
    <s v="US-2016-163538"/>
    <x v="370"/>
    <d v="2016-08-30T00:00:00"/>
    <s v="Standard Class"/>
    <x v="776"/>
    <x v="776"/>
    <s v="Home Office"/>
    <s v="United States"/>
    <s v="Franklin"/>
    <s v="Wisconsin"/>
    <n v="53132"/>
    <s v="Central"/>
    <x v="1097"/>
    <s v="Technology"/>
    <s v="Accessories"/>
    <x v="1087"/>
    <x v="4421"/>
    <n v="3"/>
    <n v="0"/>
    <n v="14.870699999999999"/>
  </r>
  <r>
    <n v="6696"/>
    <s v="US-2016-155103"/>
    <x v="499"/>
    <d v="2016-12-07T00:00:00"/>
    <s v="Standard Class"/>
    <x v="440"/>
    <x v="440"/>
    <s v="Consumer"/>
    <s v="United States"/>
    <s v="New York City"/>
    <s v="New York"/>
    <n v="10024"/>
    <s v="East"/>
    <x v="1591"/>
    <s v="Office Supplies"/>
    <s v="Binders"/>
    <x v="1583"/>
    <x v="4422"/>
    <n v="3"/>
    <n v="0.2"/>
    <n v="134.93219999999999"/>
  </r>
  <r>
    <n v="6697"/>
    <s v="US-2016-155103"/>
    <x v="499"/>
    <d v="2016-12-07T00:00:00"/>
    <s v="Standard Class"/>
    <x v="440"/>
    <x v="440"/>
    <s v="Consumer"/>
    <s v="United States"/>
    <s v="New York City"/>
    <s v="New York"/>
    <n v="10024"/>
    <s v="East"/>
    <x v="908"/>
    <s v="Office Supplies"/>
    <s v="Binders"/>
    <x v="900"/>
    <x v="4423"/>
    <n v="3"/>
    <n v="0.2"/>
    <n v="11.4504"/>
  </r>
  <r>
    <n v="6698"/>
    <s v="US-2016-155103"/>
    <x v="499"/>
    <d v="2016-12-07T00:00:00"/>
    <s v="Standard Class"/>
    <x v="440"/>
    <x v="440"/>
    <s v="Consumer"/>
    <s v="United States"/>
    <s v="New York City"/>
    <s v="New York"/>
    <n v="10024"/>
    <s v="East"/>
    <x v="1397"/>
    <s v="Office Supplies"/>
    <s v="Paper"/>
    <x v="1384"/>
    <x v="3715"/>
    <n v="1"/>
    <n v="0"/>
    <n v="26.930399999999999"/>
  </r>
  <r>
    <n v="6699"/>
    <s v="CA-2017-145429"/>
    <x v="246"/>
    <d v="2017-07-25T00:00:00"/>
    <s v="Standard Class"/>
    <x v="517"/>
    <x v="517"/>
    <s v="Consumer"/>
    <s v="United States"/>
    <s v="San Diego"/>
    <s v="California"/>
    <n v="92024"/>
    <s v="West"/>
    <x v="1795"/>
    <s v="Office Supplies"/>
    <s v="Paper"/>
    <x v="1785"/>
    <x v="4424"/>
    <n v="2"/>
    <n v="0"/>
    <n v="7.6798000000000002"/>
  </r>
  <r>
    <n v="6700"/>
    <s v="CA-2017-145429"/>
    <x v="246"/>
    <d v="2017-07-25T00:00:00"/>
    <s v="Standard Class"/>
    <x v="517"/>
    <x v="517"/>
    <s v="Consumer"/>
    <s v="United States"/>
    <s v="San Diego"/>
    <s v="California"/>
    <n v="92024"/>
    <s v="West"/>
    <x v="1153"/>
    <s v="Furniture"/>
    <s v="Chairs"/>
    <x v="1141"/>
    <x v="2241"/>
    <n v="2"/>
    <n v="0.2"/>
    <n v="22.529599999999999"/>
  </r>
  <r>
    <n v="6701"/>
    <s v="CA-2017-145429"/>
    <x v="246"/>
    <d v="2017-07-25T00:00:00"/>
    <s v="Standard Class"/>
    <x v="517"/>
    <x v="517"/>
    <s v="Consumer"/>
    <s v="United States"/>
    <s v="San Diego"/>
    <s v="California"/>
    <n v="92024"/>
    <s v="West"/>
    <x v="301"/>
    <s v="Office Supplies"/>
    <s v="Binders"/>
    <x v="301"/>
    <x v="4338"/>
    <n v="3"/>
    <n v="0.2"/>
    <n v="17.623200000000001"/>
  </r>
  <r>
    <n v="6702"/>
    <s v="CA-2015-153535"/>
    <x v="1128"/>
    <d v="2015-05-24T00:00:00"/>
    <s v="Standard Class"/>
    <x v="495"/>
    <x v="495"/>
    <s v="Consumer"/>
    <s v="United States"/>
    <s v="Wilson"/>
    <s v="North Carolina"/>
    <n v="27893"/>
    <s v="South"/>
    <x v="1154"/>
    <s v="Furniture"/>
    <s v="Furnishings"/>
    <x v="1142"/>
    <x v="4425"/>
    <n v="4"/>
    <n v="0.2"/>
    <n v="20.391999999999999"/>
  </r>
  <r>
    <n v="6703"/>
    <s v="CA-2015-153535"/>
    <x v="1128"/>
    <d v="2015-05-24T00:00:00"/>
    <s v="Standard Class"/>
    <x v="495"/>
    <x v="495"/>
    <s v="Consumer"/>
    <s v="United States"/>
    <s v="Wilson"/>
    <s v="North Carolina"/>
    <n v="27893"/>
    <s v="South"/>
    <x v="880"/>
    <s v="Office Supplies"/>
    <s v="Binders"/>
    <x v="874"/>
    <x v="1669"/>
    <n v="4"/>
    <n v="0.7"/>
    <n v="-4.9127999999999998"/>
  </r>
  <r>
    <n v="6704"/>
    <s v="CA-2015-139164"/>
    <x v="537"/>
    <d v="2015-06-28T00:00:00"/>
    <s v="Standard Class"/>
    <x v="394"/>
    <x v="394"/>
    <s v="Consumer"/>
    <s v="United States"/>
    <s v="Long Beach"/>
    <s v="California"/>
    <n v="90805"/>
    <s v="West"/>
    <x v="1236"/>
    <s v="Technology"/>
    <s v="Phones"/>
    <x v="1219"/>
    <x v="2039"/>
    <n v="2"/>
    <n v="0.2"/>
    <n v="19.038599999999999"/>
  </r>
  <r>
    <n v="6705"/>
    <s v="CA-2015-139164"/>
    <x v="537"/>
    <d v="2015-06-28T00:00:00"/>
    <s v="Standard Class"/>
    <x v="394"/>
    <x v="394"/>
    <s v="Consumer"/>
    <s v="United States"/>
    <s v="Long Beach"/>
    <s v="California"/>
    <n v="90805"/>
    <s v="West"/>
    <x v="804"/>
    <s v="Office Supplies"/>
    <s v="Fasteners"/>
    <x v="802"/>
    <x v="4426"/>
    <n v="3"/>
    <n v="0"/>
    <n v="1.7919"/>
  </r>
  <r>
    <n v="6706"/>
    <s v="CA-2015-139164"/>
    <x v="537"/>
    <d v="2015-06-28T00:00:00"/>
    <s v="Standard Class"/>
    <x v="394"/>
    <x v="394"/>
    <s v="Consumer"/>
    <s v="United States"/>
    <s v="Long Beach"/>
    <s v="California"/>
    <n v="90805"/>
    <s v="West"/>
    <x v="160"/>
    <s v="Technology"/>
    <s v="Phones"/>
    <x v="161"/>
    <x v="166"/>
    <n v="3"/>
    <n v="0.2"/>
    <n v="8.9984999999999999"/>
  </r>
  <r>
    <n v="6707"/>
    <s v="CA-2016-112277"/>
    <x v="545"/>
    <d v="2016-09-15T00:00:00"/>
    <s v="Standard Class"/>
    <x v="281"/>
    <x v="281"/>
    <s v="Corporate"/>
    <s v="United States"/>
    <s v="Fort Lauderdale"/>
    <s v="Florida"/>
    <n v="33311"/>
    <s v="South"/>
    <x v="918"/>
    <s v="Technology"/>
    <s v="Phones"/>
    <x v="910"/>
    <x v="4427"/>
    <n v="7"/>
    <n v="0.2"/>
    <n v="58.463999999999999"/>
  </r>
  <r>
    <n v="6708"/>
    <s v="CA-2014-167724"/>
    <x v="138"/>
    <d v="2014-04-18T00:00:00"/>
    <s v="Standard Class"/>
    <x v="408"/>
    <x v="408"/>
    <s v="Home Office"/>
    <s v="United States"/>
    <s v="Baltimore"/>
    <s v="Maryland"/>
    <n v="21215"/>
    <s v="East"/>
    <x v="1796"/>
    <s v="Office Supplies"/>
    <s v="Labels"/>
    <x v="1786"/>
    <x v="1484"/>
    <n v="3"/>
    <n v="0"/>
    <n v="3.6017999999999999"/>
  </r>
  <r>
    <n v="6709"/>
    <s v="CA-2015-123141"/>
    <x v="717"/>
    <d v="2015-11-19T00:00:00"/>
    <s v="Standard Class"/>
    <x v="47"/>
    <x v="47"/>
    <s v="Consumer"/>
    <s v="United States"/>
    <s v="Rio Rancho"/>
    <s v="New Mexico"/>
    <n v="87124"/>
    <s v="West"/>
    <x v="157"/>
    <s v="Furniture"/>
    <s v="Chairs"/>
    <x v="158"/>
    <x v="2173"/>
    <n v="4"/>
    <n v="0.2"/>
    <n v="99.432000000000002"/>
  </r>
  <r>
    <n v="6710"/>
    <s v="CA-2015-123141"/>
    <x v="717"/>
    <d v="2015-11-19T00:00:00"/>
    <s v="Standard Class"/>
    <x v="47"/>
    <x v="47"/>
    <s v="Consumer"/>
    <s v="United States"/>
    <s v="Rio Rancho"/>
    <s v="New Mexico"/>
    <n v="87124"/>
    <s v="West"/>
    <x v="268"/>
    <s v="Furniture"/>
    <s v="Chairs"/>
    <x v="268"/>
    <x v="285"/>
    <n v="3"/>
    <n v="0.2"/>
    <n v="20.155799999999999"/>
  </r>
  <r>
    <n v="6711"/>
    <s v="CA-2016-149503"/>
    <x v="10"/>
    <d v="2016-12-12T00:00:00"/>
    <s v="First Class"/>
    <x v="70"/>
    <x v="70"/>
    <s v="Corporate"/>
    <s v="United States"/>
    <s v="Stockton"/>
    <s v="California"/>
    <n v="95207"/>
    <s v="West"/>
    <x v="1160"/>
    <s v="Office Supplies"/>
    <s v="Binders"/>
    <x v="1147"/>
    <x v="4428"/>
    <n v="8"/>
    <n v="0.2"/>
    <n v="99.296000000000006"/>
  </r>
  <r>
    <n v="6712"/>
    <s v="CA-2017-163069"/>
    <x v="238"/>
    <d v="2017-08-21T00:00:00"/>
    <s v="Second Class"/>
    <x v="307"/>
    <x v="307"/>
    <s v="Consumer"/>
    <s v="United States"/>
    <s v="Columbus"/>
    <s v="Ohio"/>
    <n v="43229"/>
    <s v="East"/>
    <x v="1024"/>
    <s v="Office Supplies"/>
    <s v="Art"/>
    <x v="1015"/>
    <x v="4373"/>
    <n v="3"/>
    <n v="0.2"/>
    <n v="1.2390000000000001"/>
  </r>
  <r>
    <n v="6713"/>
    <s v="CA-2017-107629"/>
    <x v="817"/>
    <d v="2017-12-14T00:00:00"/>
    <s v="Same Day"/>
    <x v="72"/>
    <x v="72"/>
    <s v="Consumer"/>
    <s v="United States"/>
    <s v="Skokie"/>
    <s v="Illinois"/>
    <n v="60076"/>
    <s v="Central"/>
    <x v="1319"/>
    <s v="Furniture"/>
    <s v="Furnishings"/>
    <x v="1305"/>
    <x v="4429"/>
    <n v="6"/>
    <n v="0.6"/>
    <n v="-292.98719999999997"/>
  </r>
  <r>
    <n v="6714"/>
    <s v="CA-2017-107629"/>
    <x v="817"/>
    <d v="2017-12-14T00:00:00"/>
    <s v="Same Day"/>
    <x v="72"/>
    <x v="72"/>
    <s v="Consumer"/>
    <s v="United States"/>
    <s v="Skokie"/>
    <s v="Illinois"/>
    <n v="60076"/>
    <s v="Central"/>
    <x v="267"/>
    <s v="Furniture"/>
    <s v="Furnishings"/>
    <x v="267"/>
    <x v="4430"/>
    <n v="3"/>
    <n v="0.6"/>
    <n v="-26.755800000000001"/>
  </r>
  <r>
    <n v="6715"/>
    <s v="CA-2017-107629"/>
    <x v="817"/>
    <d v="2017-12-14T00:00:00"/>
    <s v="Same Day"/>
    <x v="72"/>
    <x v="72"/>
    <s v="Consumer"/>
    <s v="United States"/>
    <s v="Skokie"/>
    <s v="Illinois"/>
    <n v="60076"/>
    <s v="Central"/>
    <x v="960"/>
    <s v="Technology"/>
    <s v="Accessories"/>
    <x v="953"/>
    <x v="4431"/>
    <n v="3"/>
    <n v="0.2"/>
    <n v="-4.9080000000000004"/>
  </r>
  <r>
    <n v="6716"/>
    <s v="CA-2017-107629"/>
    <x v="817"/>
    <d v="2017-12-14T00:00:00"/>
    <s v="Same Day"/>
    <x v="72"/>
    <x v="72"/>
    <s v="Consumer"/>
    <s v="United States"/>
    <s v="Skokie"/>
    <s v="Illinois"/>
    <n v="60076"/>
    <s v="Central"/>
    <x v="1571"/>
    <s v="Office Supplies"/>
    <s v="Art"/>
    <x v="1562"/>
    <x v="4432"/>
    <n v="6"/>
    <n v="0.2"/>
    <n v="24.9984"/>
  </r>
  <r>
    <n v="6717"/>
    <s v="CA-2016-134789"/>
    <x v="143"/>
    <d v="2016-04-15T00:00:00"/>
    <s v="Standard Class"/>
    <x v="278"/>
    <x v="278"/>
    <s v="Home Office"/>
    <s v="United States"/>
    <s v="Hot Springs"/>
    <s v="Arkansas"/>
    <n v="71901"/>
    <s v="South"/>
    <x v="659"/>
    <s v="Office Supplies"/>
    <s v="Fasteners"/>
    <x v="659"/>
    <x v="59"/>
    <n v="6"/>
    <n v="0"/>
    <n v="14.4"/>
  </r>
  <r>
    <n v="6718"/>
    <s v="CA-2016-134789"/>
    <x v="143"/>
    <d v="2016-04-15T00:00:00"/>
    <s v="Standard Class"/>
    <x v="278"/>
    <x v="278"/>
    <s v="Home Office"/>
    <s v="United States"/>
    <s v="Hot Springs"/>
    <s v="Arkansas"/>
    <n v="71901"/>
    <s v="South"/>
    <x v="548"/>
    <s v="Office Supplies"/>
    <s v="Paper"/>
    <x v="548"/>
    <x v="233"/>
    <n v="4"/>
    <n v="0"/>
    <n v="12.700799999999999"/>
  </r>
  <r>
    <n v="6719"/>
    <s v="CA-2016-134789"/>
    <x v="143"/>
    <d v="2016-04-15T00:00:00"/>
    <s v="Standard Class"/>
    <x v="278"/>
    <x v="278"/>
    <s v="Home Office"/>
    <s v="United States"/>
    <s v="Hot Springs"/>
    <s v="Arkansas"/>
    <n v="71901"/>
    <s v="South"/>
    <x v="892"/>
    <s v="Furniture"/>
    <s v="Furnishings"/>
    <x v="885"/>
    <x v="4433"/>
    <n v="4"/>
    <n v="0"/>
    <n v="31.984000000000002"/>
  </r>
  <r>
    <n v="6720"/>
    <s v="CA-2016-130442"/>
    <x v="186"/>
    <d v="2016-12-19T00:00:00"/>
    <s v="First Class"/>
    <x v="11"/>
    <x v="11"/>
    <s v="Consumer"/>
    <s v="United States"/>
    <s v="Goldsboro"/>
    <s v="North Carolina"/>
    <n v="27534"/>
    <s v="South"/>
    <x v="937"/>
    <s v="Office Supplies"/>
    <s v="Appliances"/>
    <x v="930"/>
    <x v="4180"/>
    <n v="3"/>
    <n v="0.2"/>
    <n v="3.0575999999999999"/>
  </r>
  <r>
    <n v="6721"/>
    <s v="CA-2017-102974"/>
    <x v="20"/>
    <d v="2017-09-24T00:00:00"/>
    <s v="Standard Class"/>
    <x v="317"/>
    <x v="317"/>
    <s v="Corporate"/>
    <s v="United States"/>
    <s v="Los Angeles"/>
    <s v="California"/>
    <n v="90032"/>
    <s v="West"/>
    <x v="632"/>
    <s v="Technology"/>
    <s v="Accessories"/>
    <x v="632"/>
    <x v="179"/>
    <n v="5"/>
    <n v="0"/>
    <n v="31.4895"/>
  </r>
  <r>
    <n v="6722"/>
    <s v="CA-2017-102974"/>
    <x v="20"/>
    <d v="2017-09-24T00:00:00"/>
    <s v="Standard Class"/>
    <x v="317"/>
    <x v="317"/>
    <s v="Corporate"/>
    <s v="United States"/>
    <s v="Los Angeles"/>
    <s v="California"/>
    <n v="90032"/>
    <s v="West"/>
    <x v="1759"/>
    <s v="Office Supplies"/>
    <s v="Art"/>
    <x v="1748"/>
    <x v="4434"/>
    <n v="2"/>
    <n v="0"/>
    <n v="6.0632000000000001"/>
  </r>
  <r>
    <n v="6723"/>
    <s v="CA-2017-102974"/>
    <x v="20"/>
    <d v="2017-09-24T00:00:00"/>
    <s v="Standard Class"/>
    <x v="317"/>
    <x v="317"/>
    <s v="Corporate"/>
    <s v="United States"/>
    <s v="Los Angeles"/>
    <s v="California"/>
    <n v="90032"/>
    <s v="West"/>
    <x v="1260"/>
    <s v="Office Supplies"/>
    <s v="Art"/>
    <x v="1244"/>
    <x v="80"/>
    <n v="3"/>
    <n v="0"/>
    <n v="4.8545999999999996"/>
  </r>
  <r>
    <n v="6724"/>
    <s v="US-2017-166394"/>
    <x v="507"/>
    <d v="2017-09-06T00:00:00"/>
    <s v="Second Class"/>
    <x v="718"/>
    <x v="718"/>
    <s v="Consumer"/>
    <s v="United States"/>
    <s v="Nashua"/>
    <s v="New Hampshire"/>
    <n v="3060"/>
    <s v="East"/>
    <x v="1099"/>
    <s v="Office Supplies"/>
    <s v="Fasteners"/>
    <x v="128"/>
    <x v="1450"/>
    <n v="6"/>
    <n v="0"/>
    <n v="6.9653999999999998"/>
  </r>
  <r>
    <n v="6725"/>
    <s v="CA-2016-128811"/>
    <x v="126"/>
    <d v="2016-09-16T00:00:00"/>
    <s v="Standard Class"/>
    <x v="227"/>
    <x v="227"/>
    <s v="Consumer"/>
    <s v="United States"/>
    <s v="Seattle"/>
    <s v="Washington"/>
    <n v="98103"/>
    <s v="West"/>
    <x v="203"/>
    <s v="Office Supplies"/>
    <s v="Fasteners"/>
    <x v="204"/>
    <x v="4435"/>
    <n v="3"/>
    <n v="0"/>
    <n v="4.8162000000000003"/>
  </r>
  <r>
    <n v="6726"/>
    <s v="CA-2016-128811"/>
    <x v="126"/>
    <d v="2016-09-16T00:00:00"/>
    <s v="Standard Class"/>
    <x v="227"/>
    <x v="227"/>
    <s v="Consumer"/>
    <s v="United States"/>
    <s v="Seattle"/>
    <s v="Washington"/>
    <n v="98103"/>
    <s v="West"/>
    <x v="1647"/>
    <s v="Office Supplies"/>
    <s v="Labels"/>
    <x v="1636"/>
    <x v="466"/>
    <n v="3"/>
    <n v="0"/>
    <n v="5.2028999999999996"/>
  </r>
  <r>
    <n v="6727"/>
    <s v="CA-2016-128811"/>
    <x v="126"/>
    <d v="2016-09-16T00:00:00"/>
    <s v="Standard Class"/>
    <x v="227"/>
    <x v="227"/>
    <s v="Consumer"/>
    <s v="United States"/>
    <s v="Seattle"/>
    <s v="Washington"/>
    <n v="98103"/>
    <s v="West"/>
    <x v="625"/>
    <s v="Office Supplies"/>
    <s v="Binders"/>
    <x v="625"/>
    <x v="4436"/>
    <n v="4"/>
    <n v="0.2"/>
    <n v="7.7640000000000002"/>
  </r>
  <r>
    <n v="6728"/>
    <s v="CA-2017-145443"/>
    <x v="682"/>
    <d v="2017-08-15T00:00:00"/>
    <s v="Second Class"/>
    <x v="281"/>
    <x v="281"/>
    <s v="Corporate"/>
    <s v="United States"/>
    <s v="Richmond"/>
    <s v="Indiana"/>
    <n v="47374"/>
    <s v="Central"/>
    <x v="1733"/>
    <s v="Office Supplies"/>
    <s v="Paper"/>
    <x v="1721"/>
    <x v="924"/>
    <n v="5"/>
    <n v="0"/>
    <n v="83.284000000000006"/>
  </r>
  <r>
    <n v="6729"/>
    <s v="CA-2016-165827"/>
    <x v="254"/>
    <d v="2016-11-09T00:00:00"/>
    <s v="Standard Class"/>
    <x v="716"/>
    <x v="716"/>
    <s v="Corporate"/>
    <s v="United States"/>
    <s v="Miami"/>
    <s v="Florida"/>
    <n v="33180"/>
    <s v="South"/>
    <x v="1172"/>
    <s v="Furniture"/>
    <s v="Furnishings"/>
    <x v="1158"/>
    <x v="4437"/>
    <n v="6"/>
    <n v="0.2"/>
    <n v="8.2056000000000004"/>
  </r>
  <r>
    <n v="6730"/>
    <s v="CA-2015-156734"/>
    <x v="652"/>
    <d v="2015-06-20T00:00:00"/>
    <s v="First Class"/>
    <x v="296"/>
    <x v="296"/>
    <s v="Corporate"/>
    <s v="United States"/>
    <s v="Smyrna"/>
    <s v="Tennessee"/>
    <n v="37167"/>
    <s v="South"/>
    <x v="1282"/>
    <s v="Office Supplies"/>
    <s v="Binders"/>
    <x v="1267"/>
    <x v="4438"/>
    <n v="3"/>
    <n v="0.7"/>
    <n v="-4.4946000000000002"/>
  </r>
  <r>
    <n v="6731"/>
    <s v="CA-2015-156734"/>
    <x v="652"/>
    <d v="2015-06-20T00:00:00"/>
    <s v="First Class"/>
    <x v="296"/>
    <x v="296"/>
    <s v="Corporate"/>
    <s v="United States"/>
    <s v="Smyrna"/>
    <s v="Tennessee"/>
    <n v="37167"/>
    <s v="South"/>
    <x v="228"/>
    <s v="Furniture"/>
    <s v="Chairs"/>
    <x v="229"/>
    <x v="4439"/>
    <n v="4"/>
    <n v="0.2"/>
    <n v="56.2744"/>
  </r>
  <r>
    <n v="6732"/>
    <s v="CA-2015-156734"/>
    <x v="652"/>
    <d v="2015-06-20T00:00:00"/>
    <s v="First Class"/>
    <x v="296"/>
    <x v="296"/>
    <s v="Corporate"/>
    <s v="United States"/>
    <s v="Smyrna"/>
    <s v="Tennessee"/>
    <n v="37167"/>
    <s v="South"/>
    <x v="289"/>
    <s v="Office Supplies"/>
    <s v="Paper"/>
    <x v="289"/>
    <x v="557"/>
    <n v="4"/>
    <n v="0.2"/>
    <n v="7.2576000000000001"/>
  </r>
  <r>
    <n v="6733"/>
    <s v="CA-2014-120096"/>
    <x v="1129"/>
    <d v="2014-07-07T00:00:00"/>
    <s v="First Class"/>
    <x v="722"/>
    <x v="722"/>
    <s v="Corporate"/>
    <s v="United States"/>
    <s v="Aurora"/>
    <s v="Colorado"/>
    <n v="80013"/>
    <s v="West"/>
    <x v="1486"/>
    <s v="Office Supplies"/>
    <s v="Paper"/>
    <x v="1473"/>
    <x v="3380"/>
    <n v="4"/>
    <n v="0.2"/>
    <n v="62.137599999999999"/>
  </r>
  <r>
    <n v="6734"/>
    <s v="CA-2014-120096"/>
    <x v="1129"/>
    <d v="2014-07-07T00:00:00"/>
    <s v="First Class"/>
    <x v="722"/>
    <x v="722"/>
    <s v="Corporate"/>
    <s v="United States"/>
    <s v="Aurora"/>
    <s v="Colorado"/>
    <n v="80013"/>
    <s v="West"/>
    <x v="1266"/>
    <s v="Office Supplies"/>
    <s v="Appliances"/>
    <x v="1250"/>
    <x v="4440"/>
    <n v="2"/>
    <n v="0.2"/>
    <n v="3.2431999999999999"/>
  </r>
  <r>
    <n v="6735"/>
    <s v="CA-2015-141754"/>
    <x v="139"/>
    <d v="2015-12-25T00:00:00"/>
    <s v="Standard Class"/>
    <x v="773"/>
    <x v="773"/>
    <s v="Home Office"/>
    <s v="United States"/>
    <s v="Miami"/>
    <s v="Florida"/>
    <n v="33142"/>
    <s v="South"/>
    <x v="676"/>
    <s v="Office Supplies"/>
    <s v="Labels"/>
    <x v="676"/>
    <x v="3190"/>
    <n v="2"/>
    <n v="0.2"/>
    <n v="3.9474"/>
  </r>
  <r>
    <n v="6736"/>
    <s v="CA-2016-123358"/>
    <x v="342"/>
    <d v="2016-04-17T00:00:00"/>
    <s v="Standard Class"/>
    <x v="537"/>
    <x v="537"/>
    <s v="Consumer"/>
    <s v="United States"/>
    <s v="San Francisco"/>
    <s v="California"/>
    <n v="94122"/>
    <s v="West"/>
    <x v="983"/>
    <s v="Office Supplies"/>
    <s v="Appliances"/>
    <x v="976"/>
    <x v="4441"/>
    <n v="3"/>
    <n v="0"/>
    <n v="44.366399999999999"/>
  </r>
  <r>
    <n v="6737"/>
    <s v="CA-2016-123358"/>
    <x v="342"/>
    <d v="2016-04-17T00:00:00"/>
    <s v="Standard Class"/>
    <x v="537"/>
    <x v="537"/>
    <s v="Consumer"/>
    <s v="United States"/>
    <s v="San Francisco"/>
    <s v="California"/>
    <n v="94122"/>
    <s v="West"/>
    <x v="1662"/>
    <s v="Office Supplies"/>
    <s v="Storage"/>
    <x v="1650"/>
    <x v="4246"/>
    <n v="3"/>
    <n v="0"/>
    <n v="81.131399999999999"/>
  </r>
  <r>
    <n v="6738"/>
    <s v="CA-2016-123358"/>
    <x v="342"/>
    <d v="2016-04-17T00:00:00"/>
    <s v="Standard Class"/>
    <x v="537"/>
    <x v="537"/>
    <s v="Consumer"/>
    <s v="United States"/>
    <s v="San Francisco"/>
    <s v="California"/>
    <n v="94122"/>
    <s v="West"/>
    <x v="1764"/>
    <s v="Office Supplies"/>
    <s v="Storage"/>
    <x v="1753"/>
    <x v="4442"/>
    <n v="9"/>
    <n v="0"/>
    <n v="6.0263999999999998"/>
  </r>
  <r>
    <n v="6739"/>
    <s v="CA-2016-123358"/>
    <x v="342"/>
    <d v="2016-04-17T00:00:00"/>
    <s v="Standard Class"/>
    <x v="537"/>
    <x v="537"/>
    <s v="Consumer"/>
    <s v="United States"/>
    <s v="San Francisco"/>
    <s v="California"/>
    <n v="94122"/>
    <s v="West"/>
    <x v="491"/>
    <s v="Office Supplies"/>
    <s v="Binders"/>
    <x v="491"/>
    <x v="4443"/>
    <n v="4"/>
    <n v="0.2"/>
    <n v="15.6104"/>
  </r>
  <r>
    <n v="6740"/>
    <s v="CA-2014-144029"/>
    <x v="542"/>
    <d v="2014-05-31T00:00:00"/>
    <s v="Standard Class"/>
    <x v="514"/>
    <x v="514"/>
    <s v="Consumer"/>
    <s v="United States"/>
    <s v="Chicago"/>
    <s v="Illinois"/>
    <n v="60623"/>
    <s v="Central"/>
    <x v="1354"/>
    <s v="Office Supplies"/>
    <s v="Storage"/>
    <x v="1340"/>
    <x v="4444"/>
    <n v="3"/>
    <n v="0.2"/>
    <n v="7.6967999999999996"/>
  </r>
  <r>
    <n v="6741"/>
    <s v="CA-2014-144029"/>
    <x v="542"/>
    <d v="2014-05-31T00:00:00"/>
    <s v="Standard Class"/>
    <x v="514"/>
    <x v="514"/>
    <s v="Consumer"/>
    <s v="United States"/>
    <s v="Chicago"/>
    <s v="Illinois"/>
    <n v="60623"/>
    <s v="Central"/>
    <x v="1189"/>
    <s v="Furniture"/>
    <s v="Chairs"/>
    <x v="1175"/>
    <x v="4445"/>
    <n v="2"/>
    <n v="0.3"/>
    <n v="-5.1395999999999997"/>
  </r>
  <r>
    <n v="6742"/>
    <s v="CA-2014-144029"/>
    <x v="542"/>
    <d v="2014-05-31T00:00:00"/>
    <s v="Standard Class"/>
    <x v="514"/>
    <x v="514"/>
    <s v="Consumer"/>
    <s v="United States"/>
    <s v="Chicago"/>
    <s v="Illinois"/>
    <n v="60623"/>
    <s v="Central"/>
    <x v="796"/>
    <s v="Office Supplies"/>
    <s v="Art"/>
    <x v="794"/>
    <x v="2513"/>
    <n v="3"/>
    <n v="0.2"/>
    <n v="3.1806000000000001"/>
  </r>
  <r>
    <n v="6743"/>
    <s v="US-2017-101784"/>
    <x v="91"/>
    <d v="2017-07-11T00:00:00"/>
    <s v="Standard Class"/>
    <x v="138"/>
    <x v="138"/>
    <s v="Consumer"/>
    <s v="United States"/>
    <s v="Los Angeles"/>
    <s v="California"/>
    <n v="90008"/>
    <s v="West"/>
    <x v="64"/>
    <s v="Furniture"/>
    <s v="Chairs"/>
    <x v="124"/>
    <x v="4446"/>
    <n v="3"/>
    <n v="0.2"/>
    <n v="-13.7403"/>
  </r>
  <r>
    <n v="6744"/>
    <s v="CA-2015-156923"/>
    <x v="1130"/>
    <d v="2015-02-20T00:00:00"/>
    <s v="Standard Class"/>
    <x v="133"/>
    <x v="133"/>
    <s v="Corporate"/>
    <s v="United States"/>
    <s v="Dover"/>
    <s v="New Hampshire"/>
    <n v="3820"/>
    <s v="East"/>
    <x v="150"/>
    <s v="Office Supplies"/>
    <s v="Paper"/>
    <x v="151"/>
    <x v="1197"/>
    <n v="6"/>
    <n v="0"/>
    <n v="16.146000000000001"/>
  </r>
  <r>
    <n v="6745"/>
    <s v="CA-2017-111269"/>
    <x v="114"/>
    <d v="2017-06-18T00:00:00"/>
    <s v="Second Class"/>
    <x v="394"/>
    <x v="394"/>
    <s v="Consumer"/>
    <s v="United States"/>
    <s v="Dublin"/>
    <s v="Ohio"/>
    <n v="43017"/>
    <s v="East"/>
    <x v="590"/>
    <s v="Technology"/>
    <s v="Accessories"/>
    <x v="590"/>
    <x v="4447"/>
    <n v="6"/>
    <n v="0.2"/>
    <n v="107.9892"/>
  </r>
  <r>
    <n v="6746"/>
    <s v="CA-2017-111269"/>
    <x v="114"/>
    <d v="2017-06-18T00:00:00"/>
    <s v="Second Class"/>
    <x v="394"/>
    <x v="394"/>
    <s v="Consumer"/>
    <s v="United States"/>
    <s v="Dublin"/>
    <s v="Ohio"/>
    <n v="43017"/>
    <s v="East"/>
    <x v="250"/>
    <s v="Office Supplies"/>
    <s v="Art"/>
    <x v="251"/>
    <x v="100"/>
    <n v="5"/>
    <n v="0.2"/>
    <n v="1.794"/>
  </r>
  <r>
    <n v="6747"/>
    <s v="CA-2017-159156"/>
    <x v="38"/>
    <d v="2017-11-16T00:00:00"/>
    <s v="First Class"/>
    <x v="33"/>
    <x v="33"/>
    <s v="Corporate"/>
    <s v="United States"/>
    <s v="New York City"/>
    <s v="New York"/>
    <n v="10009"/>
    <s v="East"/>
    <x v="1443"/>
    <s v="Technology"/>
    <s v="Phones"/>
    <x v="1431"/>
    <x v="3125"/>
    <n v="5"/>
    <n v="0"/>
    <n v="163.78700000000001"/>
  </r>
  <r>
    <n v="6748"/>
    <s v="CA-2017-100230"/>
    <x v="157"/>
    <d v="2017-12-15T00:00:00"/>
    <s v="Standard Class"/>
    <x v="211"/>
    <x v="211"/>
    <s v="Consumer"/>
    <s v="United States"/>
    <s v="New York City"/>
    <s v="New York"/>
    <n v="10035"/>
    <s v="East"/>
    <x v="440"/>
    <s v="Office Supplies"/>
    <s v="Binders"/>
    <x v="440"/>
    <x v="475"/>
    <n v="1"/>
    <n v="0.2"/>
    <n v="5.0462999999999996"/>
  </r>
  <r>
    <n v="6749"/>
    <s v="CA-2017-100230"/>
    <x v="157"/>
    <d v="2017-12-15T00:00:00"/>
    <s v="Standard Class"/>
    <x v="211"/>
    <x v="211"/>
    <s v="Consumer"/>
    <s v="United States"/>
    <s v="New York City"/>
    <s v="New York"/>
    <n v="10035"/>
    <s v="East"/>
    <x v="1357"/>
    <s v="Office Supplies"/>
    <s v="Paper"/>
    <x v="1343"/>
    <x v="1444"/>
    <n v="3"/>
    <n v="0"/>
    <n v="8.0730000000000004"/>
  </r>
  <r>
    <n v="6750"/>
    <s v="CA-2017-100230"/>
    <x v="157"/>
    <d v="2017-12-15T00:00:00"/>
    <s v="Standard Class"/>
    <x v="211"/>
    <x v="211"/>
    <s v="Consumer"/>
    <s v="United States"/>
    <s v="New York City"/>
    <s v="New York"/>
    <n v="10035"/>
    <s v="East"/>
    <x v="1717"/>
    <s v="Technology"/>
    <s v="Phones"/>
    <x v="1704"/>
    <x v="4448"/>
    <n v="2"/>
    <n v="0"/>
    <n v="29.245000000000001"/>
  </r>
  <r>
    <n v="6751"/>
    <s v="CA-2016-154767"/>
    <x v="931"/>
    <d v="2016-06-30T00:00:00"/>
    <s v="Second Class"/>
    <x v="669"/>
    <x v="669"/>
    <s v="Consumer"/>
    <s v="United States"/>
    <s v="Paterson"/>
    <s v="New Jersey"/>
    <n v="7501"/>
    <s v="East"/>
    <x v="1534"/>
    <s v="Furniture"/>
    <s v="Chairs"/>
    <x v="1522"/>
    <x v="4174"/>
    <n v="2"/>
    <n v="0"/>
    <n v="20.7332"/>
  </r>
  <r>
    <n v="6752"/>
    <s v="CA-2016-154767"/>
    <x v="931"/>
    <d v="2016-06-30T00:00:00"/>
    <s v="Second Class"/>
    <x v="669"/>
    <x v="669"/>
    <s v="Consumer"/>
    <s v="United States"/>
    <s v="Paterson"/>
    <s v="New Jersey"/>
    <n v="7501"/>
    <s v="East"/>
    <x v="1518"/>
    <s v="Office Supplies"/>
    <s v="Appliances"/>
    <x v="1505"/>
    <x v="4449"/>
    <n v="2"/>
    <n v="0"/>
    <n v="2.2724000000000002"/>
  </r>
  <r>
    <n v="6753"/>
    <s v="CA-2016-154767"/>
    <x v="931"/>
    <d v="2016-06-30T00:00:00"/>
    <s v="Second Class"/>
    <x v="669"/>
    <x v="669"/>
    <s v="Consumer"/>
    <s v="United States"/>
    <s v="Paterson"/>
    <s v="New Jersey"/>
    <n v="7501"/>
    <s v="East"/>
    <x v="334"/>
    <s v="Office Supplies"/>
    <s v="Paper"/>
    <x v="334"/>
    <x v="1156"/>
    <n v="2"/>
    <n v="0"/>
    <n v="27.882000000000001"/>
  </r>
  <r>
    <n v="6754"/>
    <s v="CA-2016-154767"/>
    <x v="931"/>
    <d v="2016-06-30T00:00:00"/>
    <s v="Second Class"/>
    <x v="669"/>
    <x v="669"/>
    <s v="Consumer"/>
    <s v="United States"/>
    <s v="Paterson"/>
    <s v="New Jersey"/>
    <n v="7501"/>
    <s v="East"/>
    <x v="1406"/>
    <s v="Office Supplies"/>
    <s v="Binders"/>
    <x v="1393"/>
    <x v="1181"/>
    <n v="2"/>
    <n v="0"/>
    <n v="3.7412000000000001"/>
  </r>
  <r>
    <n v="6755"/>
    <s v="CA-2016-154767"/>
    <x v="931"/>
    <d v="2016-06-30T00:00:00"/>
    <s v="Second Class"/>
    <x v="669"/>
    <x v="669"/>
    <s v="Consumer"/>
    <s v="United States"/>
    <s v="Paterson"/>
    <s v="New Jersey"/>
    <n v="7501"/>
    <s v="East"/>
    <x v="14"/>
    <s v="Office Supplies"/>
    <s v="Appliances"/>
    <x v="14"/>
    <x v="4450"/>
    <n v="4"/>
    <n v="0"/>
    <n v="121.1056"/>
  </r>
  <r>
    <n v="6756"/>
    <s v="CA-2017-124205"/>
    <x v="175"/>
    <d v="2017-09-19T00:00:00"/>
    <s v="Standard Class"/>
    <x v="779"/>
    <x v="779"/>
    <s v="Corporate"/>
    <s v="United States"/>
    <s v="Lakewood"/>
    <s v="New Jersey"/>
    <n v="8701"/>
    <s v="East"/>
    <x v="1462"/>
    <s v="Furniture"/>
    <s v="Furnishings"/>
    <x v="1448"/>
    <x v="4451"/>
    <n v="5"/>
    <n v="0"/>
    <n v="18.96"/>
  </r>
  <r>
    <n v="6757"/>
    <s v="CA-2017-124205"/>
    <x v="175"/>
    <d v="2017-09-19T00:00:00"/>
    <s v="Standard Class"/>
    <x v="779"/>
    <x v="779"/>
    <s v="Corporate"/>
    <s v="United States"/>
    <s v="Lakewood"/>
    <s v="New Jersey"/>
    <n v="8701"/>
    <s v="East"/>
    <x v="1584"/>
    <s v="Furniture"/>
    <s v="Chairs"/>
    <x v="1575"/>
    <x v="4452"/>
    <n v="4"/>
    <n v="0"/>
    <n v="143.62880000000001"/>
  </r>
  <r>
    <n v="6758"/>
    <s v="CA-2017-124205"/>
    <x v="175"/>
    <d v="2017-09-19T00:00:00"/>
    <s v="Standard Class"/>
    <x v="779"/>
    <x v="779"/>
    <s v="Corporate"/>
    <s v="United States"/>
    <s v="Lakewood"/>
    <s v="New Jersey"/>
    <n v="8701"/>
    <s v="East"/>
    <x v="803"/>
    <s v="Technology"/>
    <s v="Phones"/>
    <x v="801"/>
    <x v="4453"/>
    <n v="6"/>
    <n v="0"/>
    <n v="102.9444"/>
  </r>
  <r>
    <n v="6759"/>
    <s v="CA-2017-124205"/>
    <x v="175"/>
    <d v="2017-09-19T00:00:00"/>
    <s v="Standard Class"/>
    <x v="779"/>
    <x v="779"/>
    <s v="Corporate"/>
    <s v="United States"/>
    <s v="Lakewood"/>
    <s v="New Jersey"/>
    <n v="8701"/>
    <s v="East"/>
    <x v="356"/>
    <s v="Office Supplies"/>
    <s v="Storage"/>
    <x v="356"/>
    <x v="3314"/>
    <n v="2"/>
    <n v="0"/>
    <n v="0"/>
  </r>
  <r>
    <n v="6760"/>
    <s v="CA-2017-165715"/>
    <x v="574"/>
    <d v="2017-12-08T00:00:00"/>
    <s v="Standard Class"/>
    <x v="767"/>
    <x v="767"/>
    <s v="Consumer"/>
    <s v="United States"/>
    <s v="Greensboro"/>
    <s v="North Carolina"/>
    <n v="27405"/>
    <s v="South"/>
    <x v="894"/>
    <s v="Office Supplies"/>
    <s v="Art"/>
    <x v="887"/>
    <x v="3291"/>
    <n v="1"/>
    <n v="0.2"/>
    <n v="2.4582000000000002"/>
  </r>
  <r>
    <n v="6761"/>
    <s v="CA-2017-100636"/>
    <x v="335"/>
    <d v="2017-06-30T00:00:00"/>
    <s v="Standard Class"/>
    <x v="157"/>
    <x v="157"/>
    <s v="Consumer"/>
    <s v="United States"/>
    <s v="New York City"/>
    <s v="New York"/>
    <n v="10035"/>
    <s v="East"/>
    <x v="72"/>
    <s v="Office Supplies"/>
    <s v="Storage"/>
    <x v="72"/>
    <x v="1042"/>
    <n v="3"/>
    <n v="0"/>
    <n v="0"/>
  </r>
  <r>
    <n v="6762"/>
    <s v="CA-2016-162943"/>
    <x v="1131"/>
    <d v="2016-07-26T00:00:00"/>
    <s v="Second Class"/>
    <x v="715"/>
    <x v="715"/>
    <s v="Corporate"/>
    <s v="United States"/>
    <s v="New York City"/>
    <s v="New York"/>
    <n v="10035"/>
    <s v="East"/>
    <x v="901"/>
    <s v="Furniture"/>
    <s v="Chairs"/>
    <x v="893"/>
    <x v="4454"/>
    <n v="2"/>
    <n v="0.1"/>
    <n v="31.015599999999999"/>
  </r>
  <r>
    <n v="6763"/>
    <s v="CA-2016-144764"/>
    <x v="476"/>
    <d v="2016-09-08T00:00:00"/>
    <s v="Standard Class"/>
    <x v="210"/>
    <x v="210"/>
    <s v="Consumer"/>
    <s v="United States"/>
    <s v="Chicago"/>
    <s v="Illinois"/>
    <n v="60623"/>
    <s v="Central"/>
    <x v="2"/>
    <s v="Office Supplies"/>
    <s v="Labels"/>
    <x v="2"/>
    <x v="3119"/>
    <n v="5"/>
    <n v="0.2"/>
    <n v="9.8684999999999992"/>
  </r>
  <r>
    <n v="6764"/>
    <s v="CA-2016-144764"/>
    <x v="476"/>
    <d v="2016-09-08T00:00:00"/>
    <s v="Standard Class"/>
    <x v="210"/>
    <x v="210"/>
    <s v="Consumer"/>
    <s v="United States"/>
    <s v="Chicago"/>
    <s v="Illinois"/>
    <n v="60623"/>
    <s v="Central"/>
    <x v="210"/>
    <s v="Office Supplies"/>
    <s v="Storage"/>
    <x v="211"/>
    <x v="200"/>
    <n v="2"/>
    <n v="0.2"/>
    <n v="-8.3523999999999994"/>
  </r>
  <r>
    <n v="6765"/>
    <s v="CA-2016-144764"/>
    <x v="476"/>
    <d v="2016-09-08T00:00:00"/>
    <s v="Standard Class"/>
    <x v="210"/>
    <x v="210"/>
    <s v="Consumer"/>
    <s v="United States"/>
    <s v="Chicago"/>
    <s v="Illinois"/>
    <n v="60623"/>
    <s v="Central"/>
    <x v="1797"/>
    <s v="Technology"/>
    <s v="Machines"/>
    <x v="1787"/>
    <x v="4455"/>
    <n v="3"/>
    <n v="0.3"/>
    <n v="-19.47"/>
  </r>
  <r>
    <n v="6766"/>
    <s v="CA-2017-100615"/>
    <x v="693"/>
    <d v="2017-04-24T00:00:00"/>
    <s v="Standard Class"/>
    <x v="695"/>
    <x v="695"/>
    <s v="Consumer"/>
    <s v="United States"/>
    <s v="Chicago"/>
    <s v="Illinois"/>
    <n v="60653"/>
    <s v="Central"/>
    <x v="291"/>
    <s v="Furniture"/>
    <s v="Chairs"/>
    <x v="291"/>
    <x v="2555"/>
    <n v="3"/>
    <n v="0.3"/>
    <n v="-18.117599999999999"/>
  </r>
  <r>
    <n v="6767"/>
    <s v="CA-2017-100615"/>
    <x v="693"/>
    <d v="2017-04-24T00:00:00"/>
    <s v="Standard Class"/>
    <x v="695"/>
    <x v="695"/>
    <s v="Consumer"/>
    <s v="United States"/>
    <s v="Chicago"/>
    <s v="Illinois"/>
    <n v="60653"/>
    <s v="Central"/>
    <x v="32"/>
    <s v="Office Supplies"/>
    <s v="Art"/>
    <x v="32"/>
    <x v="33"/>
    <n v="2"/>
    <n v="0.2"/>
    <n v="3.5459999999999998"/>
  </r>
  <r>
    <n v="6768"/>
    <s v="CA-2017-100615"/>
    <x v="693"/>
    <d v="2017-04-24T00:00:00"/>
    <s v="Standard Class"/>
    <x v="695"/>
    <x v="695"/>
    <s v="Consumer"/>
    <s v="United States"/>
    <s v="Chicago"/>
    <s v="Illinois"/>
    <n v="60653"/>
    <s v="Central"/>
    <x v="1027"/>
    <s v="Furniture"/>
    <s v="Furnishings"/>
    <x v="1018"/>
    <x v="58"/>
    <n v="5"/>
    <n v="0.6"/>
    <n v="-6.1879999999999997"/>
  </r>
  <r>
    <n v="6769"/>
    <s v="CA-2014-109302"/>
    <x v="1132"/>
    <d v="2014-08-16T00:00:00"/>
    <s v="Standard Class"/>
    <x v="728"/>
    <x v="728"/>
    <s v="Corporate"/>
    <s v="United States"/>
    <s v="Lakewood"/>
    <s v="New Jersey"/>
    <n v="8701"/>
    <s v="East"/>
    <x v="912"/>
    <s v="Office Supplies"/>
    <s v="Binders"/>
    <x v="904"/>
    <x v="4456"/>
    <n v="7"/>
    <n v="0"/>
    <n v="98.105000000000004"/>
  </r>
  <r>
    <n v="6770"/>
    <s v="CA-2017-139787"/>
    <x v="20"/>
    <d v="2017-09-23T00:00:00"/>
    <s v="Standard Class"/>
    <x v="655"/>
    <x v="655"/>
    <s v="Home Office"/>
    <s v="United States"/>
    <s v="Columbus"/>
    <s v="Georgia"/>
    <n v="31907"/>
    <s v="South"/>
    <x v="1658"/>
    <s v="Office Supplies"/>
    <s v="Art"/>
    <x v="1646"/>
    <x v="3704"/>
    <n v="5"/>
    <n v="0"/>
    <n v="13.452"/>
  </r>
  <r>
    <n v="6771"/>
    <s v="CA-2017-139402"/>
    <x v="34"/>
    <d v="2017-12-13T00:00:00"/>
    <s v="Standard Class"/>
    <x v="714"/>
    <x v="714"/>
    <s v="Corporate"/>
    <s v="United States"/>
    <s v="Phoenix"/>
    <s v="Arizona"/>
    <n v="85023"/>
    <s v="West"/>
    <x v="1078"/>
    <s v="Office Supplies"/>
    <s v="Paper"/>
    <x v="1068"/>
    <x v="1242"/>
    <n v="5"/>
    <n v="0.2"/>
    <n v="146.79"/>
  </r>
  <r>
    <n v="6772"/>
    <s v="CA-2017-139402"/>
    <x v="34"/>
    <d v="2017-12-13T00:00:00"/>
    <s v="Standard Class"/>
    <x v="714"/>
    <x v="714"/>
    <s v="Corporate"/>
    <s v="United States"/>
    <s v="Phoenix"/>
    <s v="Arizona"/>
    <n v="85023"/>
    <s v="West"/>
    <x v="1784"/>
    <s v="Office Supplies"/>
    <s v="Binders"/>
    <x v="1774"/>
    <x v="4457"/>
    <n v="3"/>
    <n v="0.7"/>
    <n v="-9.9704999999999995"/>
  </r>
  <r>
    <n v="6773"/>
    <s v="CA-2016-119018"/>
    <x v="254"/>
    <d v="2016-11-08T00:00:00"/>
    <s v="Standard Class"/>
    <x v="194"/>
    <x v="194"/>
    <s v="Home Office"/>
    <s v="United States"/>
    <s v="Los Angeles"/>
    <s v="California"/>
    <n v="90004"/>
    <s v="West"/>
    <x v="308"/>
    <s v="Office Supplies"/>
    <s v="Binders"/>
    <x v="308"/>
    <x v="323"/>
    <n v="2"/>
    <n v="0.2"/>
    <n v="2.7955999999999999"/>
  </r>
  <r>
    <n v="6774"/>
    <s v="CA-2016-119018"/>
    <x v="254"/>
    <d v="2016-11-08T00:00:00"/>
    <s v="Standard Class"/>
    <x v="194"/>
    <x v="194"/>
    <s v="Home Office"/>
    <s v="United States"/>
    <s v="Los Angeles"/>
    <s v="California"/>
    <n v="90004"/>
    <s v="West"/>
    <x v="1581"/>
    <s v="Office Supplies"/>
    <s v="Binders"/>
    <x v="1572"/>
    <x v="4458"/>
    <n v="1"/>
    <n v="0.2"/>
    <n v="1.3049999999999999"/>
  </r>
  <r>
    <n v="6775"/>
    <s v="CA-2016-119018"/>
    <x v="254"/>
    <d v="2016-11-08T00:00:00"/>
    <s v="Standard Class"/>
    <x v="194"/>
    <x v="194"/>
    <s v="Home Office"/>
    <s v="United States"/>
    <s v="Los Angeles"/>
    <s v="California"/>
    <n v="90004"/>
    <s v="West"/>
    <x v="1798"/>
    <s v="Office Supplies"/>
    <s v="Paper"/>
    <x v="1788"/>
    <x v="783"/>
    <n v="6"/>
    <n v="0"/>
    <n v="18.662400000000002"/>
  </r>
  <r>
    <n v="6776"/>
    <s v="CA-2015-105361"/>
    <x v="368"/>
    <d v="2015-04-04T00:00:00"/>
    <s v="Standard Class"/>
    <x v="441"/>
    <x v="441"/>
    <s v="Consumer"/>
    <s v="United States"/>
    <s v="New York City"/>
    <s v="New York"/>
    <n v="10024"/>
    <s v="East"/>
    <x v="249"/>
    <s v="Office Supplies"/>
    <s v="Paper"/>
    <x v="250"/>
    <x v="4459"/>
    <n v="4"/>
    <n v="0"/>
    <n v="8.1143999999999998"/>
  </r>
  <r>
    <n v="6777"/>
    <s v="US-2016-152373"/>
    <x v="64"/>
    <d v="2016-09-11T00:00:00"/>
    <s v="Standard Class"/>
    <x v="690"/>
    <x v="690"/>
    <s v="Consumer"/>
    <s v="United States"/>
    <s v="San Antonio"/>
    <s v="Texas"/>
    <n v="78207"/>
    <s v="Central"/>
    <x v="41"/>
    <s v="Office Supplies"/>
    <s v="Storage"/>
    <x v="41"/>
    <x v="4460"/>
    <n v="3"/>
    <n v="0.2"/>
    <n v="-17.523"/>
  </r>
  <r>
    <n v="6778"/>
    <s v="US-2017-166037"/>
    <x v="480"/>
    <d v="2017-02-01T00:00:00"/>
    <s v="Standard Class"/>
    <x v="642"/>
    <x v="642"/>
    <s v="Home Office"/>
    <s v="United States"/>
    <s v="New York City"/>
    <s v="New York"/>
    <n v="10009"/>
    <s v="East"/>
    <x v="1233"/>
    <s v="Technology"/>
    <s v="Accessories"/>
    <x v="1216"/>
    <x v="4461"/>
    <n v="9"/>
    <n v="0"/>
    <n v="157.46850000000001"/>
  </r>
  <r>
    <n v="6779"/>
    <s v="US-2016-147711"/>
    <x v="323"/>
    <d v="2016-09-08T00:00:00"/>
    <s v="Second Class"/>
    <x v="520"/>
    <x v="520"/>
    <s v="Consumer"/>
    <s v="United States"/>
    <s v="Baltimore"/>
    <s v="Maryland"/>
    <n v="21215"/>
    <s v="East"/>
    <x v="1121"/>
    <s v="Furniture"/>
    <s v="Bookcases"/>
    <x v="1109"/>
    <x v="4462"/>
    <n v="3"/>
    <n v="0"/>
    <n v="31.044599999999999"/>
  </r>
  <r>
    <n v="6780"/>
    <s v="US-2016-147711"/>
    <x v="323"/>
    <d v="2016-09-08T00:00:00"/>
    <s v="Second Class"/>
    <x v="520"/>
    <x v="520"/>
    <s v="Consumer"/>
    <s v="United States"/>
    <s v="Baltimore"/>
    <s v="Maryland"/>
    <n v="21215"/>
    <s v="East"/>
    <x v="1256"/>
    <s v="Furniture"/>
    <s v="Furnishings"/>
    <x v="1240"/>
    <x v="1787"/>
    <n v="2"/>
    <n v="0"/>
    <n v="4.2804000000000002"/>
  </r>
  <r>
    <n v="6781"/>
    <s v="US-2016-147711"/>
    <x v="323"/>
    <d v="2016-09-08T00:00:00"/>
    <s v="Second Class"/>
    <x v="520"/>
    <x v="520"/>
    <s v="Consumer"/>
    <s v="United States"/>
    <s v="Baltimore"/>
    <s v="Maryland"/>
    <n v="21215"/>
    <s v="East"/>
    <x v="849"/>
    <s v="Office Supplies"/>
    <s v="Binders"/>
    <x v="842"/>
    <x v="1022"/>
    <n v="2"/>
    <n v="0"/>
    <n v="5.8696000000000002"/>
  </r>
  <r>
    <n v="6782"/>
    <s v="US-2016-147711"/>
    <x v="323"/>
    <d v="2016-09-08T00:00:00"/>
    <s v="Second Class"/>
    <x v="520"/>
    <x v="520"/>
    <s v="Consumer"/>
    <s v="United States"/>
    <s v="Baltimore"/>
    <s v="Maryland"/>
    <n v="21215"/>
    <s v="East"/>
    <x v="676"/>
    <s v="Office Supplies"/>
    <s v="Labels"/>
    <x v="676"/>
    <x v="2003"/>
    <n v="8"/>
    <n v="0"/>
    <n v="27.485600000000002"/>
  </r>
  <r>
    <n v="6783"/>
    <s v="CA-2017-121293"/>
    <x v="800"/>
    <d v="2017-07-28T00:00:00"/>
    <s v="Second Class"/>
    <x v="547"/>
    <x v="547"/>
    <s v="Consumer"/>
    <s v="United States"/>
    <s v="Philadelphia"/>
    <s v="Pennsylvania"/>
    <n v="19143"/>
    <s v="East"/>
    <x v="545"/>
    <s v="Furniture"/>
    <s v="Furnishings"/>
    <x v="545"/>
    <x v="4463"/>
    <n v="4"/>
    <n v="0.2"/>
    <n v="3.0144000000000002"/>
  </r>
  <r>
    <n v="6784"/>
    <s v="CA-2017-121293"/>
    <x v="800"/>
    <d v="2017-07-28T00:00:00"/>
    <s v="Second Class"/>
    <x v="547"/>
    <x v="547"/>
    <s v="Consumer"/>
    <s v="United States"/>
    <s v="Philadelphia"/>
    <s v="Pennsylvania"/>
    <n v="19143"/>
    <s v="East"/>
    <x v="1799"/>
    <s v="Office Supplies"/>
    <s v="Supplies"/>
    <x v="1789"/>
    <x v="4464"/>
    <n v="3"/>
    <n v="0.2"/>
    <n v="4.2470999999999997"/>
  </r>
  <r>
    <n v="6785"/>
    <s v="CA-2017-121293"/>
    <x v="800"/>
    <d v="2017-07-28T00:00:00"/>
    <s v="Second Class"/>
    <x v="547"/>
    <x v="547"/>
    <s v="Consumer"/>
    <s v="United States"/>
    <s v="Philadelphia"/>
    <s v="Pennsylvania"/>
    <n v="19143"/>
    <s v="East"/>
    <x v="1744"/>
    <s v="Furniture"/>
    <s v="Tables"/>
    <x v="1733"/>
    <x v="4465"/>
    <n v="1"/>
    <n v="0.4"/>
    <n v="-34.646999999999998"/>
  </r>
  <r>
    <n v="6786"/>
    <s v="CA-2017-121293"/>
    <x v="800"/>
    <d v="2017-07-28T00:00:00"/>
    <s v="Second Class"/>
    <x v="547"/>
    <x v="547"/>
    <s v="Consumer"/>
    <s v="United States"/>
    <s v="Philadelphia"/>
    <s v="Pennsylvania"/>
    <n v="19143"/>
    <s v="East"/>
    <x v="391"/>
    <s v="Office Supplies"/>
    <s v="Storage"/>
    <x v="392"/>
    <x v="4466"/>
    <n v="5"/>
    <n v="0.2"/>
    <n v="-25.992000000000001"/>
  </r>
  <r>
    <n v="6787"/>
    <s v="CA-2017-121293"/>
    <x v="800"/>
    <d v="2017-07-28T00:00:00"/>
    <s v="Second Class"/>
    <x v="547"/>
    <x v="547"/>
    <s v="Consumer"/>
    <s v="United States"/>
    <s v="Philadelphia"/>
    <s v="Pennsylvania"/>
    <n v="19143"/>
    <s v="East"/>
    <x v="260"/>
    <s v="Office Supplies"/>
    <s v="Paper"/>
    <x v="260"/>
    <x v="557"/>
    <n v="4"/>
    <n v="0.2"/>
    <n v="7.2576000000000001"/>
  </r>
  <r>
    <n v="6788"/>
    <s v="CA-2015-118843"/>
    <x v="1023"/>
    <d v="2015-09-20T00:00:00"/>
    <s v="Standard Class"/>
    <x v="101"/>
    <x v="101"/>
    <s v="Consumer"/>
    <s v="United States"/>
    <s v="Atlanta"/>
    <s v="Georgia"/>
    <n v="30318"/>
    <s v="South"/>
    <x v="784"/>
    <s v="Furniture"/>
    <s v="Furnishings"/>
    <x v="783"/>
    <x v="2073"/>
    <n v="3"/>
    <n v="0"/>
    <n v="12.993"/>
  </r>
  <r>
    <n v="6789"/>
    <s v="CA-2015-118843"/>
    <x v="1023"/>
    <d v="2015-09-20T00:00:00"/>
    <s v="Standard Class"/>
    <x v="101"/>
    <x v="101"/>
    <s v="Consumer"/>
    <s v="United States"/>
    <s v="Atlanta"/>
    <s v="Georgia"/>
    <n v="30318"/>
    <s v="South"/>
    <x v="991"/>
    <s v="Office Supplies"/>
    <s v="Paper"/>
    <x v="983"/>
    <x v="1546"/>
    <n v="7"/>
    <n v="0"/>
    <n v="31.468499999999999"/>
  </r>
  <r>
    <n v="6790"/>
    <s v="CA-2015-161445"/>
    <x v="67"/>
    <d v="2015-09-09T00:00:00"/>
    <s v="Second Class"/>
    <x v="566"/>
    <x v="566"/>
    <s v="Corporate"/>
    <s v="United States"/>
    <s v="Durham"/>
    <s v="North Carolina"/>
    <n v="27707"/>
    <s v="South"/>
    <x v="399"/>
    <s v="Office Supplies"/>
    <s v="Art"/>
    <x v="400"/>
    <x v="1182"/>
    <n v="4"/>
    <n v="0.2"/>
    <n v="12.314399999999999"/>
  </r>
  <r>
    <n v="6791"/>
    <s v="CA-2016-124527"/>
    <x v="76"/>
    <d v="2016-11-17T00:00:00"/>
    <s v="First Class"/>
    <x v="780"/>
    <x v="780"/>
    <s v="Consumer"/>
    <s v="United States"/>
    <s v="Roseville"/>
    <s v="California"/>
    <n v="95661"/>
    <s v="West"/>
    <x v="255"/>
    <s v="Office Supplies"/>
    <s v="Binders"/>
    <x v="256"/>
    <x v="1350"/>
    <n v="5"/>
    <n v="0.2"/>
    <n v="2.8079999999999998"/>
  </r>
  <r>
    <n v="6792"/>
    <s v="CA-2016-162348"/>
    <x v="338"/>
    <d v="2016-11-15T00:00:00"/>
    <s v="Standard Class"/>
    <x v="408"/>
    <x v="408"/>
    <s v="Home Office"/>
    <s v="United States"/>
    <s v="Sacramento"/>
    <s v="California"/>
    <n v="95823"/>
    <s v="West"/>
    <x v="1611"/>
    <s v="Furniture"/>
    <s v="Furnishings"/>
    <x v="1602"/>
    <x v="2966"/>
    <n v="1"/>
    <n v="0"/>
    <n v="2.7944"/>
  </r>
  <r>
    <n v="6793"/>
    <s v="CA-2014-141005"/>
    <x v="860"/>
    <d v="2014-08-18T00:00:00"/>
    <s v="First Class"/>
    <x v="394"/>
    <x v="394"/>
    <s v="Consumer"/>
    <s v="United States"/>
    <s v="Fairfield"/>
    <s v="Connecticut"/>
    <n v="6824"/>
    <s v="East"/>
    <x v="542"/>
    <s v="Office Supplies"/>
    <s v="Binders"/>
    <x v="542"/>
    <x v="2714"/>
    <n v="3"/>
    <n v="0"/>
    <n v="30.211200000000002"/>
  </r>
  <r>
    <n v="6794"/>
    <s v="CA-2015-145394"/>
    <x v="547"/>
    <d v="2015-11-20T00:00:00"/>
    <s v="Standard Class"/>
    <x v="204"/>
    <x v="204"/>
    <s v="Corporate"/>
    <s v="United States"/>
    <s v="Chicago"/>
    <s v="Illinois"/>
    <n v="60610"/>
    <s v="Central"/>
    <x v="1031"/>
    <s v="Office Supplies"/>
    <s v="Storage"/>
    <x v="1022"/>
    <x v="4467"/>
    <n v="2"/>
    <n v="0.2"/>
    <n v="1.6115999999999999"/>
  </r>
  <r>
    <n v="6795"/>
    <s v="CA-2015-145394"/>
    <x v="547"/>
    <d v="2015-11-20T00:00:00"/>
    <s v="Standard Class"/>
    <x v="204"/>
    <x v="204"/>
    <s v="Corporate"/>
    <s v="United States"/>
    <s v="Chicago"/>
    <s v="Illinois"/>
    <n v="60610"/>
    <s v="Central"/>
    <x v="1278"/>
    <s v="Technology"/>
    <s v="Phones"/>
    <x v="1263"/>
    <x v="1946"/>
    <n v="3"/>
    <n v="0.2"/>
    <n v="26.997299999999999"/>
  </r>
  <r>
    <n v="6796"/>
    <s v="CA-2015-145394"/>
    <x v="547"/>
    <d v="2015-11-20T00:00:00"/>
    <s v="Standard Class"/>
    <x v="204"/>
    <x v="204"/>
    <s v="Corporate"/>
    <s v="United States"/>
    <s v="Chicago"/>
    <s v="Illinois"/>
    <n v="60610"/>
    <s v="Central"/>
    <x v="1618"/>
    <s v="Furniture"/>
    <s v="Furnishings"/>
    <x v="1609"/>
    <x v="523"/>
    <n v="2"/>
    <n v="0.6"/>
    <n v="-15.5268"/>
  </r>
  <r>
    <n v="6797"/>
    <s v="CA-2015-168809"/>
    <x v="767"/>
    <d v="2015-08-25T00:00:00"/>
    <s v="Same Day"/>
    <x v="498"/>
    <x v="498"/>
    <s v="Consumer"/>
    <s v="United States"/>
    <s v="Houston"/>
    <s v="Texas"/>
    <n v="77041"/>
    <s v="Central"/>
    <x v="1001"/>
    <s v="Furniture"/>
    <s v="Furnishings"/>
    <x v="1253"/>
    <x v="1839"/>
    <n v="2"/>
    <n v="0.6"/>
    <n v="-16.585799999999999"/>
  </r>
  <r>
    <n v="6798"/>
    <s v="CA-2015-168809"/>
    <x v="767"/>
    <d v="2015-08-25T00:00:00"/>
    <s v="Same Day"/>
    <x v="498"/>
    <x v="498"/>
    <s v="Consumer"/>
    <s v="United States"/>
    <s v="Houston"/>
    <s v="Texas"/>
    <n v="77041"/>
    <s v="Central"/>
    <x v="412"/>
    <s v="Office Supplies"/>
    <s v="Binders"/>
    <x v="412"/>
    <x v="3497"/>
    <n v="1"/>
    <n v="0.8"/>
    <n v="-6.0768000000000004"/>
  </r>
  <r>
    <n v="6799"/>
    <s v="CA-2015-168809"/>
    <x v="767"/>
    <d v="2015-08-25T00:00:00"/>
    <s v="Same Day"/>
    <x v="498"/>
    <x v="498"/>
    <s v="Consumer"/>
    <s v="United States"/>
    <s v="Houston"/>
    <s v="Texas"/>
    <n v="77041"/>
    <s v="Central"/>
    <x v="1800"/>
    <s v="Furniture"/>
    <s v="Furnishings"/>
    <x v="1790"/>
    <x v="2273"/>
    <n v="5"/>
    <n v="0.6"/>
    <n v="-3.94"/>
  </r>
  <r>
    <n v="6800"/>
    <s v="CA-2016-109827"/>
    <x v="591"/>
    <d v="2017-01-01T00:00:00"/>
    <s v="Standard Class"/>
    <x v="429"/>
    <x v="429"/>
    <s v="Corporate"/>
    <s v="United States"/>
    <s v="Phoenix"/>
    <s v="Arizona"/>
    <n v="85023"/>
    <s v="West"/>
    <x v="223"/>
    <s v="Furniture"/>
    <s v="Tables"/>
    <x v="224"/>
    <x v="4468"/>
    <n v="1"/>
    <n v="0.5"/>
    <n v="-24.102599999999999"/>
  </r>
  <r>
    <n v="6801"/>
    <s v="CA-2016-109827"/>
    <x v="591"/>
    <d v="2017-01-01T00:00:00"/>
    <s v="Standard Class"/>
    <x v="429"/>
    <x v="429"/>
    <s v="Corporate"/>
    <s v="United States"/>
    <s v="Phoenix"/>
    <s v="Arizona"/>
    <n v="85023"/>
    <s v="West"/>
    <x v="1384"/>
    <s v="Technology"/>
    <s v="Machines"/>
    <x v="1370"/>
    <x v="1720"/>
    <n v="2"/>
    <n v="0.7"/>
    <n v="-386.95699999999999"/>
  </r>
  <r>
    <n v="6802"/>
    <s v="CA-2016-109827"/>
    <x v="591"/>
    <d v="2017-01-01T00:00:00"/>
    <s v="Standard Class"/>
    <x v="429"/>
    <x v="429"/>
    <s v="Corporate"/>
    <s v="United States"/>
    <s v="Phoenix"/>
    <s v="Arizona"/>
    <n v="85023"/>
    <s v="West"/>
    <x v="1202"/>
    <s v="Technology"/>
    <s v="Accessories"/>
    <x v="1187"/>
    <x v="4469"/>
    <n v="3"/>
    <n v="0.2"/>
    <n v="-7.8959999999999999"/>
  </r>
  <r>
    <n v="6803"/>
    <s v="CA-2016-109827"/>
    <x v="591"/>
    <d v="2017-01-01T00:00:00"/>
    <s v="Standard Class"/>
    <x v="429"/>
    <x v="429"/>
    <s v="Corporate"/>
    <s v="United States"/>
    <s v="Phoenix"/>
    <s v="Arizona"/>
    <n v="85023"/>
    <s v="West"/>
    <x v="725"/>
    <s v="Technology"/>
    <s v="Accessories"/>
    <x v="724"/>
    <x v="4470"/>
    <n v="2"/>
    <n v="0.2"/>
    <n v="21.42"/>
  </r>
  <r>
    <n v="6804"/>
    <s v="CA-2016-109827"/>
    <x v="591"/>
    <d v="2017-01-01T00:00:00"/>
    <s v="Standard Class"/>
    <x v="429"/>
    <x v="429"/>
    <s v="Corporate"/>
    <s v="United States"/>
    <s v="Phoenix"/>
    <s v="Arizona"/>
    <n v="85023"/>
    <s v="West"/>
    <x v="1144"/>
    <s v="Furniture"/>
    <s v="Chairs"/>
    <x v="1132"/>
    <x v="4471"/>
    <n v="2"/>
    <n v="0.2"/>
    <n v="4.1971999999999996"/>
  </r>
  <r>
    <n v="6805"/>
    <s v="CA-2014-152233"/>
    <x v="1082"/>
    <d v="2014-10-06T00:00:00"/>
    <s v="First Class"/>
    <x v="168"/>
    <x v="168"/>
    <s v="Consumer"/>
    <s v="United States"/>
    <s v="Pomona"/>
    <s v="California"/>
    <n v="91767"/>
    <s v="West"/>
    <x v="1233"/>
    <s v="Technology"/>
    <s v="Accessories"/>
    <x v="1216"/>
    <x v="2564"/>
    <n v="2"/>
    <n v="0"/>
    <n v="34.993000000000002"/>
  </r>
  <r>
    <n v="6806"/>
    <s v="CA-2014-125682"/>
    <x v="754"/>
    <d v="2014-11-25T00:00:00"/>
    <s v="First Class"/>
    <x v="516"/>
    <x v="516"/>
    <s v="Corporate"/>
    <s v="United States"/>
    <s v="Atlanta"/>
    <s v="Georgia"/>
    <n v="30318"/>
    <s v="South"/>
    <x v="1383"/>
    <s v="Office Supplies"/>
    <s v="Paper"/>
    <x v="1369"/>
    <x v="739"/>
    <n v="2"/>
    <n v="0"/>
    <n v="4.8803999999999998"/>
  </r>
  <r>
    <n v="6807"/>
    <s v="CA-2017-162880"/>
    <x v="53"/>
    <d v="2017-12-29T00:00:00"/>
    <s v="Standard Class"/>
    <x v="241"/>
    <x v="241"/>
    <s v="Corporate"/>
    <s v="United States"/>
    <s v="Everett"/>
    <s v="Washington"/>
    <n v="98208"/>
    <s v="West"/>
    <x v="308"/>
    <s v="Office Supplies"/>
    <s v="Binders"/>
    <x v="308"/>
    <x v="4472"/>
    <n v="1"/>
    <n v="0.2"/>
    <n v="1.3977999999999999"/>
  </r>
  <r>
    <n v="6808"/>
    <s v="CA-2015-128125"/>
    <x v="1052"/>
    <d v="2015-04-05T00:00:00"/>
    <s v="Standard Class"/>
    <x v="182"/>
    <x v="182"/>
    <s v="Corporate"/>
    <s v="United States"/>
    <s v="Houston"/>
    <s v="Texas"/>
    <n v="77095"/>
    <s v="Central"/>
    <x v="447"/>
    <s v="Office Supplies"/>
    <s v="Paper"/>
    <x v="447"/>
    <x v="3874"/>
    <n v="3"/>
    <n v="0.2"/>
    <n v="35.661299999999997"/>
  </r>
  <r>
    <n v="6809"/>
    <s v="CA-2015-128125"/>
    <x v="1052"/>
    <d v="2015-04-05T00:00:00"/>
    <s v="Standard Class"/>
    <x v="182"/>
    <x v="182"/>
    <s v="Corporate"/>
    <s v="United States"/>
    <s v="Houston"/>
    <s v="Texas"/>
    <n v="77095"/>
    <s v="Central"/>
    <x v="1608"/>
    <s v="Furniture"/>
    <s v="Furnishings"/>
    <x v="1599"/>
    <x v="1044"/>
    <n v="3"/>
    <n v="0.6"/>
    <n v="-7.8330000000000002"/>
  </r>
  <r>
    <n v="6810"/>
    <s v="CA-2017-156237"/>
    <x v="32"/>
    <d v="2017-09-15T00:00:00"/>
    <s v="First Class"/>
    <x v="519"/>
    <x v="519"/>
    <s v="Consumer"/>
    <s v="United States"/>
    <s v="Philadelphia"/>
    <s v="Pennsylvania"/>
    <n v="19140"/>
    <s v="East"/>
    <x v="625"/>
    <s v="Office Supplies"/>
    <s v="Binders"/>
    <x v="625"/>
    <x v="2350"/>
    <n v="2"/>
    <n v="0.7"/>
    <n v="-2.5880000000000001"/>
  </r>
  <r>
    <n v="6811"/>
    <s v="CA-2017-156237"/>
    <x v="32"/>
    <d v="2017-09-15T00:00:00"/>
    <s v="First Class"/>
    <x v="519"/>
    <x v="519"/>
    <s v="Consumer"/>
    <s v="United States"/>
    <s v="Philadelphia"/>
    <s v="Pennsylvania"/>
    <n v="19140"/>
    <s v="East"/>
    <x v="1794"/>
    <s v="Technology"/>
    <s v="Machines"/>
    <x v="1784"/>
    <x v="4473"/>
    <n v="1"/>
    <n v="0.7"/>
    <n v="-18.038499999999999"/>
  </r>
  <r>
    <n v="6812"/>
    <s v="CA-2017-156237"/>
    <x v="32"/>
    <d v="2017-09-15T00:00:00"/>
    <s v="First Class"/>
    <x v="519"/>
    <x v="519"/>
    <s v="Consumer"/>
    <s v="United States"/>
    <s v="Philadelphia"/>
    <s v="Pennsylvania"/>
    <n v="19140"/>
    <s v="East"/>
    <x v="394"/>
    <s v="Furniture"/>
    <s v="Chairs"/>
    <x v="395"/>
    <x v="4474"/>
    <n v="2"/>
    <n v="0.3"/>
    <n v="-29.152799999999999"/>
  </r>
  <r>
    <n v="6813"/>
    <s v="CA-2017-156237"/>
    <x v="32"/>
    <d v="2017-09-15T00:00:00"/>
    <s v="First Class"/>
    <x v="519"/>
    <x v="519"/>
    <s v="Consumer"/>
    <s v="United States"/>
    <s v="Philadelphia"/>
    <s v="Pennsylvania"/>
    <n v="19140"/>
    <s v="East"/>
    <x v="785"/>
    <s v="Office Supplies"/>
    <s v="Binders"/>
    <x v="784"/>
    <x v="4475"/>
    <n v="4"/>
    <n v="0.7"/>
    <n v="-12.208"/>
  </r>
  <r>
    <n v="6814"/>
    <s v="CA-2017-156237"/>
    <x v="32"/>
    <d v="2017-09-15T00:00:00"/>
    <s v="First Class"/>
    <x v="519"/>
    <x v="519"/>
    <s v="Consumer"/>
    <s v="United States"/>
    <s v="Philadelphia"/>
    <s v="Pennsylvania"/>
    <n v="19140"/>
    <s v="East"/>
    <x v="1801"/>
    <s v="Furniture"/>
    <s v="Furnishings"/>
    <x v="1791"/>
    <x v="4476"/>
    <n v="8"/>
    <n v="0.2"/>
    <n v="4.7976000000000001"/>
  </r>
  <r>
    <n v="6815"/>
    <s v="CA-2017-156237"/>
    <x v="32"/>
    <d v="2017-09-15T00:00:00"/>
    <s v="First Class"/>
    <x v="519"/>
    <x v="519"/>
    <s v="Consumer"/>
    <s v="United States"/>
    <s v="Philadelphia"/>
    <s v="Pennsylvania"/>
    <n v="19140"/>
    <s v="East"/>
    <x v="344"/>
    <s v="Technology"/>
    <s v="Machines"/>
    <x v="344"/>
    <x v="4477"/>
    <n v="2"/>
    <n v="0.7"/>
    <n v="-168.81899999999999"/>
  </r>
  <r>
    <n v="6816"/>
    <s v="CA-2014-144414"/>
    <x v="1103"/>
    <d v="2014-06-21T00:00:00"/>
    <s v="Standard Class"/>
    <x v="485"/>
    <x v="485"/>
    <s v="Consumer"/>
    <s v="United States"/>
    <s v="Seattle"/>
    <s v="Washington"/>
    <n v="98105"/>
    <s v="West"/>
    <x v="1035"/>
    <s v="Furniture"/>
    <s v="Furnishings"/>
    <x v="325"/>
    <x v="869"/>
    <n v="3"/>
    <n v="0"/>
    <n v="2.6208"/>
  </r>
  <r>
    <n v="6817"/>
    <s v="CA-2014-144414"/>
    <x v="1103"/>
    <d v="2014-06-21T00:00:00"/>
    <s v="Standard Class"/>
    <x v="485"/>
    <x v="485"/>
    <s v="Consumer"/>
    <s v="United States"/>
    <s v="Seattle"/>
    <s v="Washington"/>
    <n v="98105"/>
    <s v="West"/>
    <x v="294"/>
    <s v="Office Supplies"/>
    <s v="Fasteners"/>
    <x v="294"/>
    <x v="1488"/>
    <n v="5"/>
    <n v="0"/>
    <n v="8.9499999999999993"/>
  </r>
  <r>
    <n v="6818"/>
    <s v="CA-2014-144414"/>
    <x v="1103"/>
    <d v="2014-06-21T00:00:00"/>
    <s v="Standard Class"/>
    <x v="485"/>
    <x v="485"/>
    <s v="Consumer"/>
    <s v="United States"/>
    <s v="Seattle"/>
    <s v="Washington"/>
    <n v="98105"/>
    <s v="West"/>
    <x v="316"/>
    <s v="Office Supplies"/>
    <s v="Binders"/>
    <x v="316"/>
    <x v="4478"/>
    <n v="3"/>
    <n v="0.2"/>
    <n v="1061.5722000000001"/>
  </r>
  <r>
    <n v="6819"/>
    <s v="CA-2017-163860"/>
    <x v="116"/>
    <d v="2018-01-01T00:00:00"/>
    <s v="Standard Class"/>
    <x v="628"/>
    <x v="628"/>
    <s v="Corporate"/>
    <s v="United States"/>
    <s v="Peoria"/>
    <s v="Illinois"/>
    <n v="61604"/>
    <s v="Central"/>
    <x v="1338"/>
    <s v="Office Supplies"/>
    <s v="Binders"/>
    <x v="1323"/>
    <x v="61"/>
    <n v="5"/>
    <n v="0.8"/>
    <n v="-2.6880000000000002"/>
  </r>
  <r>
    <n v="6820"/>
    <s v="CA-2017-163860"/>
    <x v="116"/>
    <d v="2018-01-01T00:00:00"/>
    <s v="Standard Class"/>
    <x v="628"/>
    <x v="628"/>
    <s v="Corporate"/>
    <s v="United States"/>
    <s v="Peoria"/>
    <s v="Illinois"/>
    <n v="61604"/>
    <s v="Central"/>
    <x v="1494"/>
    <s v="Furniture"/>
    <s v="Furnishings"/>
    <x v="1482"/>
    <x v="885"/>
    <n v="3"/>
    <n v="0.6"/>
    <n v="-2.3904000000000001"/>
  </r>
  <r>
    <n v="6821"/>
    <s v="CA-2017-163860"/>
    <x v="116"/>
    <d v="2018-01-01T00:00:00"/>
    <s v="Standard Class"/>
    <x v="628"/>
    <x v="628"/>
    <s v="Corporate"/>
    <s v="United States"/>
    <s v="Peoria"/>
    <s v="Illinois"/>
    <n v="61604"/>
    <s v="Central"/>
    <x v="167"/>
    <s v="Furniture"/>
    <s v="Chairs"/>
    <x v="168"/>
    <x v="4474"/>
    <n v="2"/>
    <n v="0.3"/>
    <n v="-3.2391999999999999"/>
  </r>
  <r>
    <n v="6822"/>
    <s v="CA-2017-163860"/>
    <x v="116"/>
    <d v="2018-01-01T00:00:00"/>
    <s v="Standard Class"/>
    <x v="628"/>
    <x v="628"/>
    <s v="Corporate"/>
    <s v="United States"/>
    <s v="Peoria"/>
    <s v="Illinois"/>
    <n v="61604"/>
    <s v="Central"/>
    <x v="345"/>
    <s v="Furniture"/>
    <s v="Furnishings"/>
    <x v="345"/>
    <x v="366"/>
    <n v="2"/>
    <n v="0.6"/>
    <n v="-1.4059999999999999"/>
  </r>
  <r>
    <n v="6823"/>
    <s v="US-2017-115609"/>
    <x v="808"/>
    <d v="2017-11-07T00:00:00"/>
    <s v="Standard Class"/>
    <x v="473"/>
    <x v="473"/>
    <s v="Consumer"/>
    <s v="United States"/>
    <s v="Los Angeles"/>
    <s v="California"/>
    <n v="90036"/>
    <s v="West"/>
    <x v="731"/>
    <s v="Office Supplies"/>
    <s v="Appliances"/>
    <x v="730"/>
    <x v="4479"/>
    <n v="5"/>
    <n v="0"/>
    <n v="43.706000000000003"/>
  </r>
  <r>
    <n v="6824"/>
    <s v="CA-2015-154291"/>
    <x v="395"/>
    <d v="2015-07-29T00:00:00"/>
    <s v="Standard Class"/>
    <x v="453"/>
    <x v="453"/>
    <s v="Corporate"/>
    <s v="United States"/>
    <s v="Montgomery"/>
    <s v="Alabama"/>
    <n v="36116"/>
    <s v="South"/>
    <x v="466"/>
    <s v="Office Supplies"/>
    <s v="Envelopes"/>
    <x v="467"/>
    <x v="4480"/>
    <n v="9"/>
    <n v="0"/>
    <n v="49.23"/>
  </r>
  <r>
    <n v="6825"/>
    <s v="CA-2015-154291"/>
    <x v="395"/>
    <d v="2015-07-29T00:00:00"/>
    <s v="Standard Class"/>
    <x v="453"/>
    <x v="453"/>
    <s v="Corporate"/>
    <s v="United States"/>
    <s v="Montgomery"/>
    <s v="Alabama"/>
    <n v="36116"/>
    <s v="South"/>
    <x v="363"/>
    <s v="Furniture"/>
    <s v="Tables"/>
    <x v="363"/>
    <x v="4481"/>
    <n v="2"/>
    <n v="0"/>
    <n v="39.443800000000003"/>
  </r>
  <r>
    <n v="6826"/>
    <s v="CA-2016-118689"/>
    <x v="824"/>
    <d v="2016-10-09T00:00:00"/>
    <s v="Standard Class"/>
    <x v="568"/>
    <x v="568"/>
    <s v="Corporate"/>
    <s v="United States"/>
    <s v="Lafayette"/>
    <s v="Indiana"/>
    <n v="47905"/>
    <s v="Central"/>
    <x v="720"/>
    <s v="Office Supplies"/>
    <s v="Storage"/>
    <x v="719"/>
    <x v="4482"/>
    <n v="2"/>
    <n v="0"/>
    <n v="4.8719999999999999"/>
  </r>
  <r>
    <n v="6827"/>
    <s v="CA-2016-118689"/>
    <x v="824"/>
    <d v="2016-10-09T00:00:00"/>
    <s v="Standard Class"/>
    <x v="568"/>
    <x v="568"/>
    <s v="Corporate"/>
    <s v="United States"/>
    <s v="Lafayette"/>
    <s v="Indiana"/>
    <n v="47905"/>
    <s v="Central"/>
    <x v="1388"/>
    <s v="Technology"/>
    <s v="Copiers"/>
    <x v="1374"/>
    <x v="4483"/>
    <n v="5"/>
    <n v="0"/>
    <n v="8399.9760000000006"/>
  </r>
  <r>
    <n v="6828"/>
    <s v="CA-2016-118689"/>
    <x v="824"/>
    <d v="2016-10-09T00:00:00"/>
    <s v="Standard Class"/>
    <x v="568"/>
    <x v="568"/>
    <s v="Corporate"/>
    <s v="United States"/>
    <s v="Lafayette"/>
    <s v="Indiana"/>
    <n v="47905"/>
    <s v="Central"/>
    <x v="1498"/>
    <s v="Office Supplies"/>
    <s v="Binders"/>
    <x v="1486"/>
    <x v="2501"/>
    <n v="2"/>
    <n v="0"/>
    <n v="331.19099999999997"/>
  </r>
  <r>
    <n v="6829"/>
    <s v="CA-2016-118689"/>
    <x v="824"/>
    <d v="2016-10-09T00:00:00"/>
    <s v="Standard Class"/>
    <x v="568"/>
    <x v="568"/>
    <s v="Corporate"/>
    <s v="United States"/>
    <s v="Lafayette"/>
    <s v="Indiana"/>
    <n v="47905"/>
    <s v="Central"/>
    <x v="696"/>
    <s v="Office Supplies"/>
    <s v="Binders"/>
    <x v="696"/>
    <x v="4484"/>
    <n v="7"/>
    <n v="0"/>
    <n v="16.8413"/>
  </r>
  <r>
    <n v="6830"/>
    <s v="CA-2016-118689"/>
    <x v="824"/>
    <d v="2016-10-09T00:00:00"/>
    <s v="Standard Class"/>
    <x v="568"/>
    <x v="568"/>
    <s v="Corporate"/>
    <s v="United States"/>
    <s v="Lafayette"/>
    <s v="Indiana"/>
    <n v="47905"/>
    <s v="Central"/>
    <x v="207"/>
    <s v="Office Supplies"/>
    <s v="Art"/>
    <x v="208"/>
    <x v="2007"/>
    <n v="2"/>
    <n v="0"/>
    <n v="9.5088000000000008"/>
  </r>
  <r>
    <n v="6831"/>
    <s v="CA-2016-140438"/>
    <x v="435"/>
    <d v="2016-12-27T00:00:00"/>
    <s v="Second Class"/>
    <x v="463"/>
    <x v="463"/>
    <s v="Corporate"/>
    <s v="United States"/>
    <s v="New York City"/>
    <s v="New York"/>
    <n v="10009"/>
    <s v="East"/>
    <x v="984"/>
    <s v="Technology"/>
    <s v="Phones"/>
    <x v="977"/>
    <x v="925"/>
    <n v="3"/>
    <n v="0"/>
    <n v="53.451900000000002"/>
  </r>
  <r>
    <n v="6832"/>
    <s v="US-2017-123204"/>
    <x v="246"/>
    <d v="2017-07-27T00:00:00"/>
    <s v="Standard Class"/>
    <x v="750"/>
    <x v="750"/>
    <s v="Consumer"/>
    <s v="United States"/>
    <s v="New York City"/>
    <s v="New York"/>
    <n v="10024"/>
    <s v="East"/>
    <x v="1298"/>
    <s v="Office Supplies"/>
    <s v="Appliances"/>
    <x v="1283"/>
    <x v="1897"/>
    <n v="4"/>
    <n v="0"/>
    <n v="4.5448000000000004"/>
  </r>
  <r>
    <n v="6833"/>
    <s v="CA-2015-112522"/>
    <x v="998"/>
    <d v="2015-10-17T00:00:00"/>
    <s v="Standard Class"/>
    <x v="273"/>
    <x v="273"/>
    <s v="Consumer"/>
    <s v="United States"/>
    <s v="Chicago"/>
    <s v="Illinois"/>
    <n v="60610"/>
    <s v="Central"/>
    <x v="1412"/>
    <s v="Office Supplies"/>
    <s v="Art"/>
    <x v="1399"/>
    <x v="2204"/>
    <n v="3"/>
    <n v="0.2"/>
    <n v="1.002"/>
  </r>
  <r>
    <n v="6834"/>
    <s v="CA-2016-153101"/>
    <x v="162"/>
    <d v="2016-09-08T00:00:00"/>
    <s v="Same Day"/>
    <x v="307"/>
    <x v="307"/>
    <s v="Consumer"/>
    <s v="United States"/>
    <s v="Santa Ana"/>
    <s v="California"/>
    <n v="92704"/>
    <s v="West"/>
    <x v="962"/>
    <s v="Furniture"/>
    <s v="Tables"/>
    <x v="955"/>
    <x v="4485"/>
    <n v="1"/>
    <n v="0.2"/>
    <n v="-12.778499999999999"/>
  </r>
  <r>
    <n v="6835"/>
    <s v="CA-2016-142615"/>
    <x v="73"/>
    <d v="2016-11-24T00:00:00"/>
    <s v="Standard Class"/>
    <x v="606"/>
    <x v="606"/>
    <s v="Corporate"/>
    <s v="United States"/>
    <s v="Montebello"/>
    <s v="California"/>
    <n v="90640"/>
    <s v="West"/>
    <x v="1775"/>
    <s v="Technology"/>
    <s v="Accessories"/>
    <x v="1765"/>
    <x v="4486"/>
    <n v="2"/>
    <n v="0"/>
    <n v="3.9032"/>
  </r>
  <r>
    <n v="6836"/>
    <s v="CA-2017-142643"/>
    <x v="453"/>
    <d v="2017-10-20T00:00:00"/>
    <s v="Standard Class"/>
    <x v="393"/>
    <x v="393"/>
    <s v="Corporate"/>
    <s v="United States"/>
    <s v="Thousand Oaks"/>
    <s v="California"/>
    <n v="91360"/>
    <s v="West"/>
    <x v="580"/>
    <s v="Office Supplies"/>
    <s v="Labels"/>
    <x v="580"/>
    <x v="4487"/>
    <n v="5"/>
    <n v="0"/>
    <n v="70.218999999999994"/>
  </r>
  <r>
    <n v="6837"/>
    <s v="CA-2017-142643"/>
    <x v="453"/>
    <d v="2017-10-20T00:00:00"/>
    <s v="Standard Class"/>
    <x v="393"/>
    <x v="393"/>
    <s v="Corporate"/>
    <s v="United States"/>
    <s v="Thousand Oaks"/>
    <s v="California"/>
    <n v="91360"/>
    <s v="West"/>
    <x v="205"/>
    <s v="Furniture"/>
    <s v="Furnishings"/>
    <x v="206"/>
    <x v="20"/>
    <n v="1"/>
    <n v="0"/>
    <n v="9.3152000000000008"/>
  </r>
  <r>
    <n v="6838"/>
    <s v="CA-2015-116260"/>
    <x v="380"/>
    <d v="2015-07-12T00:00:00"/>
    <s v="Standard Class"/>
    <x v="541"/>
    <x v="541"/>
    <s v="Corporate"/>
    <s v="United States"/>
    <s v="Vineland"/>
    <s v="New Jersey"/>
    <n v="8360"/>
    <s v="East"/>
    <x v="324"/>
    <s v="Office Supplies"/>
    <s v="Art"/>
    <x v="324"/>
    <x v="1731"/>
    <n v="4"/>
    <n v="0"/>
    <n v="2.8912"/>
  </r>
  <r>
    <n v="6839"/>
    <s v="CA-2017-107517"/>
    <x v="1119"/>
    <d v="2017-02-09T00:00:00"/>
    <s v="Standard Class"/>
    <x v="712"/>
    <x v="712"/>
    <s v="Corporate"/>
    <s v="United States"/>
    <s v="Torrance"/>
    <s v="California"/>
    <n v="90503"/>
    <s v="West"/>
    <x v="1739"/>
    <s v="Office Supplies"/>
    <s v="Appliances"/>
    <x v="1728"/>
    <x v="3814"/>
    <n v="5"/>
    <n v="0"/>
    <n v="459.39600000000002"/>
  </r>
  <r>
    <n v="6840"/>
    <s v="CA-2017-107517"/>
    <x v="1119"/>
    <d v="2017-02-09T00:00:00"/>
    <s v="Standard Class"/>
    <x v="712"/>
    <x v="712"/>
    <s v="Corporate"/>
    <s v="United States"/>
    <s v="Torrance"/>
    <s v="California"/>
    <n v="90503"/>
    <s v="West"/>
    <x v="918"/>
    <s v="Technology"/>
    <s v="Phones"/>
    <x v="910"/>
    <x v="4488"/>
    <n v="5"/>
    <n v="0.2"/>
    <n v="41.76"/>
  </r>
  <r>
    <n v="6841"/>
    <s v="CA-2015-166338"/>
    <x v="401"/>
    <d v="2015-12-07T00:00:00"/>
    <s v="First Class"/>
    <x v="486"/>
    <x v="486"/>
    <s v="Home Office"/>
    <s v="United States"/>
    <s v="Troy"/>
    <s v="Ohio"/>
    <n v="45373"/>
    <s v="East"/>
    <x v="91"/>
    <s v="Office Supplies"/>
    <s v="Binders"/>
    <x v="91"/>
    <x v="4489"/>
    <n v="3"/>
    <n v="0.7"/>
    <n v="-10.382400000000001"/>
  </r>
  <r>
    <n v="6842"/>
    <s v="CA-2016-123946"/>
    <x v="126"/>
    <d v="2016-09-17T00:00:00"/>
    <s v="Standard Class"/>
    <x v="295"/>
    <x v="295"/>
    <s v="Corporate"/>
    <s v="United States"/>
    <s v="Springfield"/>
    <s v="Virginia"/>
    <n v="22153"/>
    <s v="South"/>
    <x v="1691"/>
    <s v="Technology"/>
    <s v="Accessories"/>
    <x v="1679"/>
    <x v="343"/>
    <n v="3"/>
    <n v="0"/>
    <n v="1.6559999999999999"/>
  </r>
  <r>
    <n v="6843"/>
    <s v="CA-2016-123946"/>
    <x v="126"/>
    <d v="2016-09-17T00:00:00"/>
    <s v="Standard Class"/>
    <x v="295"/>
    <x v="295"/>
    <s v="Corporate"/>
    <s v="United States"/>
    <s v="Springfield"/>
    <s v="Virginia"/>
    <n v="22153"/>
    <s v="South"/>
    <x v="1228"/>
    <s v="Office Supplies"/>
    <s v="Fasteners"/>
    <x v="128"/>
    <x v="1176"/>
    <n v="3"/>
    <n v="0"/>
    <n v="5.2164000000000001"/>
  </r>
  <r>
    <n v="6844"/>
    <s v="CA-2016-123946"/>
    <x v="126"/>
    <d v="2016-09-17T00:00:00"/>
    <s v="Standard Class"/>
    <x v="295"/>
    <x v="295"/>
    <s v="Corporate"/>
    <s v="United States"/>
    <s v="Springfield"/>
    <s v="Virginia"/>
    <n v="22153"/>
    <s v="South"/>
    <x v="1033"/>
    <s v="Office Supplies"/>
    <s v="Storage"/>
    <x v="1024"/>
    <x v="4490"/>
    <n v="5"/>
    <n v="0"/>
    <n v="0.67900000000000005"/>
  </r>
  <r>
    <n v="6845"/>
    <s v="CA-2016-123946"/>
    <x v="126"/>
    <d v="2016-09-17T00:00:00"/>
    <s v="Standard Class"/>
    <x v="295"/>
    <x v="295"/>
    <s v="Corporate"/>
    <s v="United States"/>
    <s v="Springfield"/>
    <s v="Virginia"/>
    <n v="22153"/>
    <s v="South"/>
    <x v="1802"/>
    <s v="Furniture"/>
    <s v="Chairs"/>
    <x v="1792"/>
    <x v="4491"/>
    <n v="4"/>
    <n v="0"/>
    <n v="307.14479999999998"/>
  </r>
  <r>
    <n v="6846"/>
    <s v="CA-2014-147543"/>
    <x v="522"/>
    <d v="2014-07-12T00:00:00"/>
    <s v="Standard Class"/>
    <x v="604"/>
    <x v="604"/>
    <s v="Home Office"/>
    <s v="United States"/>
    <s v="El Cajon"/>
    <s v="California"/>
    <n v="92020"/>
    <s v="West"/>
    <x v="1180"/>
    <s v="Furniture"/>
    <s v="Chairs"/>
    <x v="1166"/>
    <x v="1618"/>
    <n v="2"/>
    <n v="0.2"/>
    <n v="47.847999999999999"/>
  </r>
  <r>
    <n v="6847"/>
    <s v="US-2016-159093"/>
    <x v="195"/>
    <d v="2016-05-14T00:00:00"/>
    <s v="Standard Class"/>
    <x v="602"/>
    <x v="602"/>
    <s v="Corporate"/>
    <s v="United States"/>
    <s v="Los Angeles"/>
    <s v="California"/>
    <n v="90036"/>
    <s v="West"/>
    <x v="1788"/>
    <s v="Office Supplies"/>
    <s v="Paper"/>
    <x v="1778"/>
    <x v="4492"/>
    <n v="4"/>
    <n v="0"/>
    <n v="14.417999999999999"/>
  </r>
  <r>
    <n v="6848"/>
    <s v="CA-2016-162110"/>
    <x v="427"/>
    <d v="2016-07-22T00:00:00"/>
    <s v="Standard Class"/>
    <x v="73"/>
    <x v="73"/>
    <s v="Consumer"/>
    <s v="United States"/>
    <s v="Phoenix"/>
    <s v="Arizona"/>
    <n v="85023"/>
    <s v="West"/>
    <x v="431"/>
    <s v="Technology"/>
    <s v="Phones"/>
    <x v="431"/>
    <x v="680"/>
    <n v="1"/>
    <n v="0.2"/>
    <n v="3.4994999999999998"/>
  </r>
  <r>
    <n v="6849"/>
    <s v="US-2016-163461"/>
    <x v="1133"/>
    <d v="2016-06-21T00:00:00"/>
    <s v="First Class"/>
    <x v="590"/>
    <x v="590"/>
    <s v="Consumer"/>
    <s v="United States"/>
    <s v="Frankfort"/>
    <s v="Illinois"/>
    <n v="60423"/>
    <s v="Central"/>
    <x v="1684"/>
    <s v="Office Supplies"/>
    <s v="Paper"/>
    <x v="1672"/>
    <x v="4288"/>
    <n v="2"/>
    <n v="0.2"/>
    <n v="26.9024"/>
  </r>
  <r>
    <n v="6850"/>
    <s v="CA-2014-101462"/>
    <x v="1017"/>
    <d v="2014-04-25T00:00:00"/>
    <s v="Standard Class"/>
    <x v="546"/>
    <x v="546"/>
    <s v="Consumer"/>
    <s v="United States"/>
    <s v="Los Angeles"/>
    <s v="California"/>
    <n v="90045"/>
    <s v="West"/>
    <x v="1442"/>
    <s v="Furniture"/>
    <s v="Furnishings"/>
    <x v="1430"/>
    <x v="3523"/>
    <n v="4"/>
    <n v="0"/>
    <n v="27.563199999999998"/>
  </r>
  <r>
    <n v="6851"/>
    <s v="US-2016-100461"/>
    <x v="1134"/>
    <d v="2016-01-12T00:00:00"/>
    <s v="Standard Class"/>
    <x v="705"/>
    <x v="705"/>
    <s v="Corporate"/>
    <s v="United States"/>
    <s v="Franklin"/>
    <s v="Wisconsin"/>
    <n v="53132"/>
    <s v="Central"/>
    <x v="37"/>
    <s v="Furniture"/>
    <s v="Bookcases"/>
    <x v="37"/>
    <x v="4493"/>
    <n v="6"/>
    <n v="0"/>
    <n v="407.12880000000001"/>
  </r>
  <r>
    <n v="6852"/>
    <s v="US-2016-100461"/>
    <x v="1134"/>
    <d v="2016-01-12T00:00:00"/>
    <s v="Standard Class"/>
    <x v="705"/>
    <x v="705"/>
    <s v="Corporate"/>
    <s v="United States"/>
    <s v="Franklin"/>
    <s v="Wisconsin"/>
    <n v="53132"/>
    <s v="Central"/>
    <x v="58"/>
    <s v="Office Supplies"/>
    <s v="Binders"/>
    <x v="58"/>
    <x v="4494"/>
    <n v="7"/>
    <n v="0"/>
    <n v="49.843499999999999"/>
  </r>
  <r>
    <n v="6853"/>
    <s v="US-2017-162670"/>
    <x v="331"/>
    <d v="2017-12-28T00:00:00"/>
    <s v="Second Class"/>
    <x v="751"/>
    <x v="751"/>
    <s v="Corporate"/>
    <s v="United States"/>
    <s v="Little Rock"/>
    <s v="Arkansas"/>
    <n v="72209"/>
    <s v="South"/>
    <x v="177"/>
    <s v="Office Supplies"/>
    <s v="Storage"/>
    <x v="178"/>
    <x v="4495"/>
    <n v="4"/>
    <n v="0"/>
    <n v="17.371200000000002"/>
  </r>
  <r>
    <n v="6854"/>
    <s v="US-2017-162670"/>
    <x v="331"/>
    <d v="2017-12-28T00:00:00"/>
    <s v="Second Class"/>
    <x v="751"/>
    <x v="751"/>
    <s v="Corporate"/>
    <s v="United States"/>
    <s v="Little Rock"/>
    <s v="Arkansas"/>
    <n v="72209"/>
    <s v="South"/>
    <x v="1405"/>
    <s v="Technology"/>
    <s v="Phones"/>
    <x v="1392"/>
    <x v="4496"/>
    <n v="3"/>
    <n v="0"/>
    <n v="148.49100000000001"/>
  </r>
  <r>
    <n v="6855"/>
    <s v="US-2017-162670"/>
    <x v="331"/>
    <d v="2017-12-28T00:00:00"/>
    <s v="Second Class"/>
    <x v="751"/>
    <x v="751"/>
    <s v="Corporate"/>
    <s v="United States"/>
    <s v="Little Rock"/>
    <s v="Arkansas"/>
    <n v="72209"/>
    <s v="South"/>
    <x v="196"/>
    <s v="Office Supplies"/>
    <s v="Storage"/>
    <x v="197"/>
    <x v="4497"/>
    <n v="4"/>
    <n v="0"/>
    <n v="14.718400000000001"/>
  </r>
  <r>
    <n v="6856"/>
    <s v="US-2017-162670"/>
    <x v="331"/>
    <d v="2017-12-28T00:00:00"/>
    <s v="Second Class"/>
    <x v="751"/>
    <x v="751"/>
    <s v="Corporate"/>
    <s v="United States"/>
    <s v="Little Rock"/>
    <s v="Arkansas"/>
    <n v="72209"/>
    <s v="South"/>
    <x v="1134"/>
    <s v="Office Supplies"/>
    <s v="Paper"/>
    <x v="1122"/>
    <x v="4498"/>
    <n v="2"/>
    <n v="0"/>
    <n v="20.6816"/>
  </r>
  <r>
    <n v="6857"/>
    <s v="US-2017-162670"/>
    <x v="331"/>
    <d v="2017-12-28T00:00:00"/>
    <s v="Second Class"/>
    <x v="751"/>
    <x v="751"/>
    <s v="Corporate"/>
    <s v="United States"/>
    <s v="Little Rock"/>
    <s v="Arkansas"/>
    <n v="72209"/>
    <s v="South"/>
    <x v="1697"/>
    <s v="Office Supplies"/>
    <s v="Envelopes"/>
    <x v="1685"/>
    <x v="1091"/>
    <n v="3"/>
    <n v="0"/>
    <n v="85.981800000000007"/>
  </r>
  <r>
    <n v="6858"/>
    <s v="CA-2017-128965"/>
    <x v="827"/>
    <d v="2017-04-22T00:00:00"/>
    <s v="Standard Class"/>
    <x v="519"/>
    <x v="519"/>
    <s v="Consumer"/>
    <s v="United States"/>
    <s v="Los Angeles"/>
    <s v="California"/>
    <n v="90008"/>
    <s v="West"/>
    <x v="945"/>
    <s v="Office Supplies"/>
    <s v="Paper"/>
    <x v="938"/>
    <x v="4499"/>
    <n v="3"/>
    <n v="0"/>
    <n v="13.507199999999999"/>
  </r>
  <r>
    <n v="6859"/>
    <s v="CA-2017-128965"/>
    <x v="827"/>
    <d v="2017-04-22T00:00:00"/>
    <s v="Standard Class"/>
    <x v="519"/>
    <x v="519"/>
    <s v="Consumer"/>
    <s v="United States"/>
    <s v="Los Angeles"/>
    <s v="California"/>
    <n v="90008"/>
    <s v="West"/>
    <x v="932"/>
    <s v="Office Supplies"/>
    <s v="Labels"/>
    <x v="925"/>
    <x v="1552"/>
    <n v="2"/>
    <n v="0"/>
    <n v="3.4685999999999999"/>
  </r>
  <r>
    <n v="6860"/>
    <s v="CA-2017-128965"/>
    <x v="827"/>
    <d v="2017-04-22T00:00:00"/>
    <s v="Standard Class"/>
    <x v="519"/>
    <x v="519"/>
    <s v="Consumer"/>
    <s v="United States"/>
    <s v="Los Angeles"/>
    <s v="California"/>
    <n v="90008"/>
    <s v="West"/>
    <x v="845"/>
    <s v="Office Supplies"/>
    <s v="Fasteners"/>
    <x v="839"/>
    <x v="2868"/>
    <n v="5"/>
    <n v="0"/>
    <n v="3.597"/>
  </r>
  <r>
    <n v="6861"/>
    <s v="CA-2017-128965"/>
    <x v="827"/>
    <d v="2017-04-22T00:00:00"/>
    <s v="Standard Class"/>
    <x v="519"/>
    <x v="519"/>
    <s v="Consumer"/>
    <s v="United States"/>
    <s v="Los Angeles"/>
    <s v="California"/>
    <n v="90008"/>
    <s v="West"/>
    <x v="606"/>
    <s v="Technology"/>
    <s v="Accessories"/>
    <x v="606"/>
    <x v="4500"/>
    <n v="11"/>
    <n v="0"/>
    <n v="46.731299999999997"/>
  </r>
  <r>
    <n v="6862"/>
    <s v="CA-2017-128965"/>
    <x v="827"/>
    <d v="2017-04-22T00:00:00"/>
    <s v="Standard Class"/>
    <x v="519"/>
    <x v="519"/>
    <s v="Consumer"/>
    <s v="United States"/>
    <s v="Los Angeles"/>
    <s v="California"/>
    <n v="90008"/>
    <s v="West"/>
    <x v="1186"/>
    <s v="Office Supplies"/>
    <s v="Labels"/>
    <x v="1172"/>
    <x v="4023"/>
    <n v="8"/>
    <n v="0"/>
    <n v="11.2896"/>
  </r>
  <r>
    <n v="6863"/>
    <s v="CA-2017-128965"/>
    <x v="827"/>
    <d v="2017-04-22T00:00:00"/>
    <s v="Standard Class"/>
    <x v="519"/>
    <x v="519"/>
    <s v="Consumer"/>
    <s v="United States"/>
    <s v="Los Angeles"/>
    <s v="California"/>
    <n v="90008"/>
    <s v="West"/>
    <x v="1209"/>
    <s v="Furniture"/>
    <s v="Chairs"/>
    <x v="1194"/>
    <x v="286"/>
    <n v="3"/>
    <n v="0.2"/>
    <n v="-19.105799999999999"/>
  </r>
  <r>
    <n v="6864"/>
    <s v="CA-2017-138618"/>
    <x v="96"/>
    <d v="2017-12-08T00:00:00"/>
    <s v="Standard Class"/>
    <x v="199"/>
    <x v="199"/>
    <s v="Corporate"/>
    <s v="United States"/>
    <s v="San Antonio"/>
    <s v="Texas"/>
    <n v="78207"/>
    <s v="Central"/>
    <x v="1440"/>
    <s v="Office Supplies"/>
    <s v="Paper"/>
    <x v="1428"/>
    <x v="559"/>
    <n v="2"/>
    <n v="0.2"/>
    <n v="3.6288"/>
  </r>
  <r>
    <n v="6865"/>
    <s v="US-2016-126452"/>
    <x v="1036"/>
    <d v="2016-08-28T00:00:00"/>
    <s v="Standard Class"/>
    <x v="554"/>
    <x v="554"/>
    <s v="Corporate"/>
    <s v="United States"/>
    <s v="Los Angeles"/>
    <s v="California"/>
    <n v="90004"/>
    <s v="West"/>
    <x v="741"/>
    <s v="Office Supplies"/>
    <s v="Binders"/>
    <x v="739"/>
    <x v="2485"/>
    <n v="2"/>
    <n v="0.2"/>
    <n v="4.7519999999999998"/>
  </r>
  <r>
    <n v="6866"/>
    <s v="US-2016-126452"/>
    <x v="1036"/>
    <d v="2016-08-28T00:00:00"/>
    <s v="Standard Class"/>
    <x v="554"/>
    <x v="554"/>
    <s v="Corporate"/>
    <s v="United States"/>
    <s v="Los Angeles"/>
    <s v="California"/>
    <n v="90004"/>
    <s v="West"/>
    <x v="461"/>
    <s v="Technology"/>
    <s v="Phones"/>
    <x v="462"/>
    <x v="1361"/>
    <n v="5"/>
    <n v="0.2"/>
    <n v="-20.690999999999999"/>
  </r>
  <r>
    <n v="6867"/>
    <s v="US-2016-126452"/>
    <x v="1036"/>
    <d v="2016-08-28T00:00:00"/>
    <s v="Standard Class"/>
    <x v="554"/>
    <x v="554"/>
    <s v="Corporate"/>
    <s v="United States"/>
    <s v="Los Angeles"/>
    <s v="California"/>
    <n v="90004"/>
    <s v="West"/>
    <x v="106"/>
    <s v="Technology"/>
    <s v="Accessories"/>
    <x v="106"/>
    <x v="2325"/>
    <n v="3"/>
    <n v="0"/>
    <n v="91.789199999999994"/>
  </r>
  <r>
    <n v="6868"/>
    <s v="US-2016-126452"/>
    <x v="1036"/>
    <d v="2016-08-28T00:00:00"/>
    <s v="Standard Class"/>
    <x v="554"/>
    <x v="554"/>
    <s v="Corporate"/>
    <s v="United States"/>
    <s v="Los Angeles"/>
    <s v="California"/>
    <n v="90004"/>
    <s v="West"/>
    <x v="1431"/>
    <s v="Technology"/>
    <s v="Phones"/>
    <x v="1419"/>
    <x v="236"/>
    <n v="2"/>
    <n v="0.2"/>
    <n v="-7.9960000000000004"/>
  </r>
  <r>
    <n v="6869"/>
    <s v="US-2016-126452"/>
    <x v="1036"/>
    <d v="2016-08-28T00:00:00"/>
    <s v="Standard Class"/>
    <x v="554"/>
    <x v="554"/>
    <s v="Corporate"/>
    <s v="United States"/>
    <s v="Los Angeles"/>
    <s v="California"/>
    <n v="90004"/>
    <s v="West"/>
    <x v="1382"/>
    <s v="Furniture"/>
    <s v="Tables"/>
    <x v="1367"/>
    <x v="4501"/>
    <n v="9"/>
    <n v="0.2"/>
    <n v="180.441"/>
  </r>
  <r>
    <n v="6870"/>
    <s v="US-2016-126452"/>
    <x v="1036"/>
    <d v="2016-08-28T00:00:00"/>
    <s v="Standard Class"/>
    <x v="554"/>
    <x v="554"/>
    <s v="Corporate"/>
    <s v="United States"/>
    <s v="Los Angeles"/>
    <s v="California"/>
    <n v="90004"/>
    <s v="West"/>
    <x v="1465"/>
    <s v="Office Supplies"/>
    <s v="Paper"/>
    <x v="1451"/>
    <x v="91"/>
    <n v="2"/>
    <n v="0"/>
    <n v="6.2207999999999997"/>
  </r>
  <r>
    <n v="6871"/>
    <s v="US-2016-126452"/>
    <x v="1036"/>
    <d v="2016-08-28T00:00:00"/>
    <s v="Standard Class"/>
    <x v="554"/>
    <x v="554"/>
    <s v="Corporate"/>
    <s v="United States"/>
    <s v="Los Angeles"/>
    <s v="California"/>
    <n v="90004"/>
    <s v="West"/>
    <x v="1610"/>
    <s v="Office Supplies"/>
    <s v="Paper"/>
    <x v="1601"/>
    <x v="3878"/>
    <n v="9"/>
    <n v="0"/>
    <n v="21.384"/>
  </r>
  <r>
    <n v="6872"/>
    <s v="CA-2016-145009"/>
    <x v="5"/>
    <d v="2016-12-08T00:00:00"/>
    <s v="Second Class"/>
    <x v="575"/>
    <x v="575"/>
    <s v="Corporate"/>
    <s v="United States"/>
    <s v="Chicago"/>
    <s v="Illinois"/>
    <n v="60610"/>
    <s v="Central"/>
    <x v="690"/>
    <s v="Office Supplies"/>
    <s v="Labels"/>
    <x v="690"/>
    <x v="1627"/>
    <n v="3"/>
    <n v="0.2"/>
    <n v="3.8843999999999999"/>
  </r>
  <r>
    <n v="6873"/>
    <s v="CA-2015-162544"/>
    <x v="1135"/>
    <d v="2015-12-19T00:00:00"/>
    <s v="First Class"/>
    <x v="65"/>
    <x v="65"/>
    <s v="Consumer"/>
    <s v="United States"/>
    <s v="Seattle"/>
    <s v="Washington"/>
    <n v="98105"/>
    <s v="West"/>
    <x v="1668"/>
    <s v="Office Supplies"/>
    <s v="Paper"/>
    <x v="1656"/>
    <x v="1377"/>
    <n v="1"/>
    <n v="0"/>
    <n v="2.3405999999999998"/>
  </r>
  <r>
    <n v="6874"/>
    <s v="CA-2014-124394"/>
    <x v="1136"/>
    <d v="2014-10-22T00:00:00"/>
    <s v="Second Class"/>
    <x v="14"/>
    <x v="14"/>
    <s v="Consumer"/>
    <s v="United States"/>
    <s v="Beaumont"/>
    <s v="Texas"/>
    <n v="77705"/>
    <s v="Central"/>
    <x v="828"/>
    <s v="Office Supplies"/>
    <s v="Binders"/>
    <x v="824"/>
    <x v="991"/>
    <n v="5"/>
    <n v="0.8"/>
    <n v="-17.248000000000001"/>
  </r>
  <r>
    <n v="6875"/>
    <s v="CA-2014-124394"/>
    <x v="1136"/>
    <d v="2014-10-22T00:00:00"/>
    <s v="Second Class"/>
    <x v="14"/>
    <x v="14"/>
    <s v="Consumer"/>
    <s v="United States"/>
    <s v="Beaumont"/>
    <s v="Texas"/>
    <n v="77705"/>
    <s v="Central"/>
    <x v="959"/>
    <s v="Technology"/>
    <s v="Accessories"/>
    <x v="952"/>
    <x v="2435"/>
    <n v="3"/>
    <n v="0.2"/>
    <n v="-17.996400000000001"/>
  </r>
  <r>
    <n v="6876"/>
    <s v="US-2016-121013"/>
    <x v="64"/>
    <d v="2016-09-10T00:00:00"/>
    <s v="Standard Class"/>
    <x v="462"/>
    <x v="462"/>
    <s v="Consumer"/>
    <s v="United States"/>
    <s v="Chesapeake"/>
    <s v="Virginia"/>
    <n v="23320"/>
    <s v="South"/>
    <x v="1351"/>
    <s v="Office Supplies"/>
    <s v="Labels"/>
    <x v="1337"/>
    <x v="2910"/>
    <n v="2"/>
    <n v="0"/>
    <n v="11.7782"/>
  </r>
  <r>
    <n v="6877"/>
    <s v="US-2016-121013"/>
    <x v="64"/>
    <d v="2016-09-10T00:00:00"/>
    <s v="Standard Class"/>
    <x v="462"/>
    <x v="462"/>
    <s v="Consumer"/>
    <s v="United States"/>
    <s v="Chesapeake"/>
    <s v="Virginia"/>
    <n v="23320"/>
    <s v="South"/>
    <x v="1258"/>
    <s v="Furniture"/>
    <s v="Tables"/>
    <x v="1242"/>
    <x v="675"/>
    <n v="3"/>
    <n v="0"/>
    <n v="314.05860000000001"/>
  </r>
  <r>
    <n v="6878"/>
    <s v="US-2015-123918"/>
    <x v="52"/>
    <d v="2015-10-15T00:00:00"/>
    <s v="Same Day"/>
    <x v="0"/>
    <x v="0"/>
    <s v="Consumer"/>
    <s v="United States"/>
    <s v="Dallas"/>
    <s v="Texas"/>
    <n v="75217"/>
    <s v="Central"/>
    <x v="859"/>
    <s v="Furniture"/>
    <s v="Furnishings"/>
    <x v="853"/>
    <x v="4502"/>
    <n v="6"/>
    <n v="0.6"/>
    <n v="-95.247600000000006"/>
  </r>
  <r>
    <n v="6879"/>
    <s v="US-2015-123918"/>
    <x v="52"/>
    <d v="2015-10-15T00:00:00"/>
    <s v="Same Day"/>
    <x v="0"/>
    <x v="0"/>
    <s v="Consumer"/>
    <s v="United States"/>
    <s v="Dallas"/>
    <s v="Texas"/>
    <n v="75217"/>
    <s v="Central"/>
    <x v="1083"/>
    <s v="Office Supplies"/>
    <s v="Paper"/>
    <x v="1073"/>
    <x v="752"/>
    <n v="1"/>
    <n v="0.2"/>
    <n v="1.8704000000000001"/>
  </r>
  <r>
    <n v="6880"/>
    <s v="CA-2015-137113"/>
    <x v="494"/>
    <d v="2015-12-05T00:00:00"/>
    <s v="Second Class"/>
    <x v="69"/>
    <x v="69"/>
    <s v="Home Office"/>
    <s v="United States"/>
    <s v="Seattle"/>
    <s v="Washington"/>
    <n v="98105"/>
    <s v="West"/>
    <x v="445"/>
    <s v="Furniture"/>
    <s v="Chairs"/>
    <x v="445"/>
    <x v="4052"/>
    <n v="5"/>
    <n v="0.2"/>
    <n v="125.245"/>
  </r>
  <r>
    <n v="6881"/>
    <s v="CA-2015-137113"/>
    <x v="494"/>
    <d v="2015-12-05T00:00:00"/>
    <s v="Second Class"/>
    <x v="69"/>
    <x v="69"/>
    <s v="Home Office"/>
    <s v="United States"/>
    <s v="Seattle"/>
    <s v="Washington"/>
    <n v="98105"/>
    <s v="West"/>
    <x v="1330"/>
    <s v="Office Supplies"/>
    <s v="Paper"/>
    <x v="1315"/>
    <x v="56"/>
    <n v="5"/>
    <n v="0"/>
    <n v="15.552"/>
  </r>
  <r>
    <n v="6882"/>
    <s v="CA-2015-137113"/>
    <x v="494"/>
    <d v="2015-12-05T00:00:00"/>
    <s v="Second Class"/>
    <x v="69"/>
    <x v="69"/>
    <s v="Home Office"/>
    <s v="United States"/>
    <s v="Seattle"/>
    <s v="Washington"/>
    <n v="98105"/>
    <s v="West"/>
    <x v="214"/>
    <s v="Furniture"/>
    <s v="Tables"/>
    <x v="215"/>
    <x v="4503"/>
    <n v="9"/>
    <n v="0"/>
    <n v="401.81400000000002"/>
  </r>
  <r>
    <n v="6883"/>
    <s v="CA-2015-137113"/>
    <x v="494"/>
    <d v="2015-12-05T00:00:00"/>
    <s v="Second Class"/>
    <x v="69"/>
    <x v="69"/>
    <s v="Home Office"/>
    <s v="United States"/>
    <s v="Seattle"/>
    <s v="Washington"/>
    <n v="98105"/>
    <s v="West"/>
    <x v="1166"/>
    <s v="Office Supplies"/>
    <s v="Storage"/>
    <x v="1153"/>
    <x v="64"/>
    <n v="3"/>
    <n v="0"/>
    <n v="2.9346000000000001"/>
  </r>
  <r>
    <n v="6884"/>
    <s v="CA-2015-137113"/>
    <x v="494"/>
    <d v="2015-12-05T00:00:00"/>
    <s v="Second Class"/>
    <x v="69"/>
    <x v="69"/>
    <s v="Home Office"/>
    <s v="United States"/>
    <s v="Seattle"/>
    <s v="Washington"/>
    <n v="98105"/>
    <s v="West"/>
    <x v="393"/>
    <s v="Office Supplies"/>
    <s v="Paper"/>
    <x v="394"/>
    <x v="1147"/>
    <n v="5"/>
    <n v="0"/>
    <n v="52.531999999999996"/>
  </r>
  <r>
    <n v="6885"/>
    <s v="CA-2015-120677"/>
    <x v="70"/>
    <d v="2015-06-04T00:00:00"/>
    <s v="Standard Class"/>
    <x v="217"/>
    <x v="217"/>
    <s v="Consumer"/>
    <s v="United States"/>
    <s v="Minneapolis"/>
    <s v="Minnesota"/>
    <n v="55407"/>
    <s v="Central"/>
    <x v="1476"/>
    <s v="Furniture"/>
    <s v="Chairs"/>
    <x v="1463"/>
    <x v="4504"/>
    <n v="8"/>
    <n v="0"/>
    <n v="770.35199999999998"/>
  </r>
  <r>
    <n v="6886"/>
    <s v="CA-2017-123036"/>
    <x v="18"/>
    <d v="2017-09-17T00:00:00"/>
    <s v="Standard Class"/>
    <x v="456"/>
    <x v="456"/>
    <s v="Consumer"/>
    <s v="United States"/>
    <s v="Springfield"/>
    <s v="Ohio"/>
    <n v="45503"/>
    <s v="East"/>
    <x v="103"/>
    <s v="Technology"/>
    <s v="Accessories"/>
    <x v="103"/>
    <x v="4505"/>
    <n v="4"/>
    <n v="0.2"/>
    <n v="8.8008000000000006"/>
  </r>
  <r>
    <n v="6887"/>
    <s v="CA-2017-123036"/>
    <x v="18"/>
    <d v="2017-09-17T00:00:00"/>
    <s v="Standard Class"/>
    <x v="456"/>
    <x v="456"/>
    <s v="Consumer"/>
    <s v="United States"/>
    <s v="Springfield"/>
    <s v="Ohio"/>
    <n v="45503"/>
    <s v="East"/>
    <x v="1015"/>
    <s v="Technology"/>
    <s v="Phones"/>
    <x v="1006"/>
    <x v="4506"/>
    <n v="2"/>
    <n v="0.4"/>
    <n v="-56.3108"/>
  </r>
  <r>
    <n v="6888"/>
    <s v="CA-2017-120222"/>
    <x v="1016"/>
    <d v="2017-05-02T00:00:00"/>
    <s v="Standard Class"/>
    <x v="328"/>
    <x v="328"/>
    <s v="Consumer"/>
    <s v="United States"/>
    <s v="Los Angeles"/>
    <s v="California"/>
    <n v="90032"/>
    <s v="West"/>
    <x v="69"/>
    <s v="Office Supplies"/>
    <s v="Paper"/>
    <x v="69"/>
    <x v="71"/>
    <n v="3"/>
    <n v="0"/>
    <n v="8.7629999999999999"/>
  </r>
  <r>
    <n v="6889"/>
    <s v="CA-2017-120222"/>
    <x v="1016"/>
    <d v="2017-05-02T00:00:00"/>
    <s v="Standard Class"/>
    <x v="328"/>
    <x v="328"/>
    <s v="Consumer"/>
    <s v="United States"/>
    <s v="Los Angeles"/>
    <s v="California"/>
    <n v="90032"/>
    <s v="West"/>
    <x v="997"/>
    <s v="Office Supplies"/>
    <s v="Binders"/>
    <x v="989"/>
    <x v="4507"/>
    <n v="3"/>
    <n v="0.2"/>
    <n v="27.504000000000001"/>
  </r>
  <r>
    <n v="6890"/>
    <s v="CA-2017-164756"/>
    <x v="65"/>
    <d v="2017-09-22T00:00:00"/>
    <s v="Standard Class"/>
    <x v="164"/>
    <x v="164"/>
    <s v="Corporate"/>
    <s v="United States"/>
    <s v="Columbus"/>
    <s v="Georgia"/>
    <n v="31907"/>
    <s v="South"/>
    <x v="179"/>
    <s v="Technology"/>
    <s v="Phones"/>
    <x v="180"/>
    <x v="4508"/>
    <n v="8"/>
    <n v="0"/>
    <n v="26.790400000000002"/>
  </r>
  <r>
    <n v="6891"/>
    <s v="CA-2017-164756"/>
    <x v="65"/>
    <d v="2017-09-22T00:00:00"/>
    <s v="Standard Class"/>
    <x v="164"/>
    <x v="164"/>
    <s v="Corporate"/>
    <s v="United States"/>
    <s v="Columbus"/>
    <s v="Georgia"/>
    <n v="31907"/>
    <s v="South"/>
    <x v="251"/>
    <s v="Office Supplies"/>
    <s v="Paper"/>
    <x v="252"/>
    <x v="360"/>
    <n v="7"/>
    <n v="0"/>
    <n v="24.460799999999999"/>
  </r>
  <r>
    <n v="6892"/>
    <s v="CA-2017-164756"/>
    <x v="65"/>
    <d v="2017-09-22T00:00:00"/>
    <s v="Standard Class"/>
    <x v="164"/>
    <x v="164"/>
    <s v="Corporate"/>
    <s v="United States"/>
    <s v="Columbus"/>
    <s v="Georgia"/>
    <n v="31907"/>
    <s v="South"/>
    <x v="108"/>
    <s v="Office Supplies"/>
    <s v="Art"/>
    <x v="108"/>
    <x v="3273"/>
    <n v="3"/>
    <n v="0"/>
    <n v="34.182000000000002"/>
  </r>
  <r>
    <n v="6893"/>
    <s v="CA-2017-164756"/>
    <x v="65"/>
    <d v="2017-09-22T00:00:00"/>
    <s v="Standard Class"/>
    <x v="164"/>
    <x v="164"/>
    <s v="Corporate"/>
    <s v="United States"/>
    <s v="Columbus"/>
    <s v="Georgia"/>
    <n v="31907"/>
    <s v="South"/>
    <x v="1465"/>
    <s v="Office Supplies"/>
    <s v="Paper"/>
    <x v="1451"/>
    <x v="233"/>
    <n v="4"/>
    <n v="0"/>
    <n v="12.441599999999999"/>
  </r>
  <r>
    <n v="6894"/>
    <s v="CA-2017-164756"/>
    <x v="65"/>
    <d v="2017-09-22T00:00:00"/>
    <s v="Standard Class"/>
    <x v="164"/>
    <x v="164"/>
    <s v="Corporate"/>
    <s v="United States"/>
    <s v="Columbus"/>
    <s v="Georgia"/>
    <n v="31907"/>
    <s v="South"/>
    <x v="1524"/>
    <s v="Furniture"/>
    <s v="Furnishings"/>
    <x v="1511"/>
    <x v="2308"/>
    <n v="4"/>
    <n v="0"/>
    <n v="6.9088000000000003"/>
  </r>
  <r>
    <n v="6895"/>
    <s v="CA-2017-164756"/>
    <x v="65"/>
    <d v="2017-09-22T00:00:00"/>
    <s v="Standard Class"/>
    <x v="164"/>
    <x v="164"/>
    <s v="Corporate"/>
    <s v="United States"/>
    <s v="Columbus"/>
    <s v="Georgia"/>
    <n v="31907"/>
    <s v="South"/>
    <x v="53"/>
    <s v="Technology"/>
    <s v="Phones"/>
    <x v="53"/>
    <x v="4509"/>
    <n v="2"/>
    <n v="0"/>
    <n v="119.4742"/>
  </r>
  <r>
    <n v="6896"/>
    <s v="CA-2017-164756"/>
    <x v="65"/>
    <d v="2017-09-22T00:00:00"/>
    <s v="Standard Class"/>
    <x v="164"/>
    <x v="164"/>
    <s v="Corporate"/>
    <s v="United States"/>
    <s v="Columbus"/>
    <s v="Georgia"/>
    <n v="31907"/>
    <s v="South"/>
    <x v="610"/>
    <s v="Office Supplies"/>
    <s v="Supplies"/>
    <x v="610"/>
    <x v="4510"/>
    <n v="2"/>
    <n v="0"/>
    <n v="9.9992000000000001"/>
  </r>
  <r>
    <n v="6897"/>
    <s v="CA-2017-164756"/>
    <x v="65"/>
    <d v="2017-09-22T00:00:00"/>
    <s v="Standard Class"/>
    <x v="164"/>
    <x v="164"/>
    <s v="Corporate"/>
    <s v="United States"/>
    <s v="Columbus"/>
    <s v="Georgia"/>
    <n v="31907"/>
    <s v="South"/>
    <x v="1689"/>
    <s v="Office Supplies"/>
    <s v="Paper"/>
    <x v="1677"/>
    <x v="1644"/>
    <n v="5"/>
    <n v="0"/>
    <n v="114.9385"/>
  </r>
  <r>
    <n v="6898"/>
    <s v="CA-2017-122028"/>
    <x v="238"/>
    <d v="2017-08-25T00:00:00"/>
    <s v="Standard Class"/>
    <x v="237"/>
    <x v="237"/>
    <s v="Consumer"/>
    <s v="United States"/>
    <s v="Lakewood"/>
    <s v="Ohio"/>
    <n v="44107"/>
    <s v="East"/>
    <x v="1224"/>
    <s v="Office Supplies"/>
    <s v="Binders"/>
    <x v="1208"/>
    <x v="4511"/>
    <n v="3"/>
    <n v="0.7"/>
    <n v="-7.9067999999999996"/>
  </r>
  <r>
    <n v="6899"/>
    <s v="US-2015-165512"/>
    <x v="1137"/>
    <d v="2015-05-26T00:00:00"/>
    <s v="Second Class"/>
    <x v="745"/>
    <x v="745"/>
    <s v="Consumer"/>
    <s v="United States"/>
    <s v="Naperville"/>
    <s v="Illinois"/>
    <n v="60540"/>
    <s v="Central"/>
    <x v="812"/>
    <s v="Furniture"/>
    <s v="Chairs"/>
    <x v="809"/>
    <x v="4512"/>
    <n v="7"/>
    <n v="0.3"/>
    <n v="-163.57669999999999"/>
  </r>
  <r>
    <n v="6900"/>
    <s v="US-2015-165512"/>
    <x v="1137"/>
    <d v="2015-05-26T00:00:00"/>
    <s v="Second Class"/>
    <x v="745"/>
    <x v="745"/>
    <s v="Consumer"/>
    <s v="United States"/>
    <s v="Naperville"/>
    <s v="Illinois"/>
    <n v="60540"/>
    <s v="Central"/>
    <x v="1206"/>
    <s v="Office Supplies"/>
    <s v="Binders"/>
    <x v="1191"/>
    <x v="2976"/>
    <n v="6"/>
    <n v="0.8"/>
    <n v="-13.0152"/>
  </r>
  <r>
    <n v="6901"/>
    <s v="CA-2015-140557"/>
    <x v="67"/>
    <d v="2015-09-11T00:00:00"/>
    <s v="Standard Class"/>
    <x v="184"/>
    <x v="184"/>
    <s v="Home Office"/>
    <s v="United States"/>
    <s v="New York City"/>
    <s v="New York"/>
    <n v="10009"/>
    <s v="East"/>
    <x v="657"/>
    <s v="Technology"/>
    <s v="Accessories"/>
    <x v="657"/>
    <x v="4513"/>
    <n v="7"/>
    <n v="0"/>
    <n v="167.97900000000001"/>
  </r>
  <r>
    <n v="6902"/>
    <s v="US-2017-135013"/>
    <x v="1138"/>
    <d v="2017-07-24T00:00:00"/>
    <s v="Same Day"/>
    <x v="403"/>
    <x v="403"/>
    <s v="Corporate"/>
    <s v="United States"/>
    <s v="Huntington Beach"/>
    <s v="California"/>
    <n v="92646"/>
    <s v="West"/>
    <x v="306"/>
    <s v="Technology"/>
    <s v="Copiers"/>
    <x v="306"/>
    <x v="4514"/>
    <n v="5"/>
    <n v="0.2"/>
    <n v="839.98599999999999"/>
  </r>
  <r>
    <n v="6903"/>
    <s v="CA-2017-111220"/>
    <x v="264"/>
    <d v="2017-09-08T00:00:00"/>
    <s v="Standard Class"/>
    <x v="329"/>
    <x v="329"/>
    <s v="Corporate"/>
    <s v="United States"/>
    <s v="Chicago"/>
    <s v="Illinois"/>
    <n v="60653"/>
    <s v="Central"/>
    <x v="659"/>
    <s v="Office Supplies"/>
    <s v="Fasteners"/>
    <x v="659"/>
    <x v="4515"/>
    <n v="4"/>
    <n v="0.2"/>
    <n v="5.6"/>
  </r>
  <r>
    <n v="6904"/>
    <s v="CA-2017-111220"/>
    <x v="264"/>
    <d v="2017-09-08T00:00:00"/>
    <s v="Standard Class"/>
    <x v="329"/>
    <x v="329"/>
    <s v="Corporate"/>
    <s v="United States"/>
    <s v="Chicago"/>
    <s v="Illinois"/>
    <n v="60653"/>
    <s v="Central"/>
    <x v="1803"/>
    <s v="Office Supplies"/>
    <s v="Appliances"/>
    <x v="1793"/>
    <x v="4516"/>
    <n v="2"/>
    <n v="0.8"/>
    <n v="-15.0876"/>
  </r>
  <r>
    <n v="6905"/>
    <s v="CA-2017-111220"/>
    <x v="264"/>
    <d v="2017-09-08T00:00:00"/>
    <s v="Standard Class"/>
    <x v="329"/>
    <x v="329"/>
    <s v="Corporate"/>
    <s v="United States"/>
    <s v="Chicago"/>
    <s v="Illinois"/>
    <n v="60653"/>
    <s v="Central"/>
    <x v="1755"/>
    <s v="Office Supplies"/>
    <s v="Storage"/>
    <x v="1745"/>
    <x v="4517"/>
    <n v="5"/>
    <n v="0.2"/>
    <n v="-44.234999999999999"/>
  </r>
  <r>
    <n v="6906"/>
    <s v="US-2017-149006"/>
    <x v="1139"/>
    <d v="2017-12-08T00:00:00"/>
    <s v="Second Class"/>
    <x v="272"/>
    <x v="272"/>
    <s v="Corporate"/>
    <s v="United States"/>
    <s v="Brentwood"/>
    <s v="California"/>
    <n v="94513"/>
    <s v="West"/>
    <x v="683"/>
    <s v="Office Supplies"/>
    <s v="Storage"/>
    <x v="683"/>
    <x v="3766"/>
    <n v="1"/>
    <n v="0"/>
    <n v="2.8835999999999999"/>
  </r>
  <r>
    <n v="6907"/>
    <s v="CA-2017-149468"/>
    <x v="968"/>
    <d v="2017-05-20T00:00:00"/>
    <s v="Same Day"/>
    <x v="153"/>
    <x v="153"/>
    <s v="Corporate"/>
    <s v="United States"/>
    <s v="Trenton"/>
    <s v="Michigan"/>
    <n v="48183"/>
    <s v="Central"/>
    <x v="340"/>
    <s v="Office Supplies"/>
    <s v="Binders"/>
    <x v="340"/>
    <x v="517"/>
    <n v="2"/>
    <n v="0"/>
    <n v="19.814399999999999"/>
  </r>
  <r>
    <n v="6908"/>
    <s v="CA-2016-140249"/>
    <x v="720"/>
    <d v="2016-10-03T00:00:00"/>
    <s v="Standard Class"/>
    <x v="517"/>
    <x v="517"/>
    <s v="Consumer"/>
    <s v="United States"/>
    <s v="Seattle"/>
    <s v="Washington"/>
    <n v="98103"/>
    <s v="West"/>
    <x v="1718"/>
    <s v="Technology"/>
    <s v="Phones"/>
    <x v="1705"/>
    <x v="3676"/>
    <n v="2"/>
    <n v="0.2"/>
    <n v="125.19799999999999"/>
  </r>
  <r>
    <n v="6909"/>
    <s v="US-2017-135503"/>
    <x v="389"/>
    <d v="2017-12-15T00:00:00"/>
    <s v="Standard Class"/>
    <x v="68"/>
    <x v="68"/>
    <s v="Corporate"/>
    <s v="United States"/>
    <s v="North Charleston"/>
    <s v="South Carolina"/>
    <n v="29406"/>
    <s v="South"/>
    <x v="1256"/>
    <s v="Furniture"/>
    <s v="Furnishings"/>
    <x v="1240"/>
    <x v="1787"/>
    <n v="2"/>
    <n v="0"/>
    <n v="4.2804000000000002"/>
  </r>
  <r>
    <n v="6910"/>
    <s v="CA-2014-126277"/>
    <x v="103"/>
    <d v="2014-09-18T00:00:00"/>
    <s v="Second Class"/>
    <x v="23"/>
    <x v="23"/>
    <s v="Consumer"/>
    <s v="United States"/>
    <s v="Columbus"/>
    <s v="Ohio"/>
    <n v="43229"/>
    <s v="East"/>
    <x v="757"/>
    <s v="Office Supplies"/>
    <s v="Binders"/>
    <x v="755"/>
    <x v="1278"/>
    <n v="3"/>
    <n v="0.7"/>
    <n v="-2.0015999999999998"/>
  </r>
  <r>
    <n v="6911"/>
    <s v="US-2017-115301"/>
    <x v="570"/>
    <d v="2017-08-02T00:00:00"/>
    <s v="Standard Class"/>
    <x v="364"/>
    <x v="364"/>
    <s v="Consumer"/>
    <s v="United States"/>
    <s v="Seattle"/>
    <s v="Washington"/>
    <n v="98103"/>
    <s v="West"/>
    <x v="266"/>
    <s v="Furniture"/>
    <s v="Bookcases"/>
    <x v="266"/>
    <x v="4518"/>
    <n v="2"/>
    <n v="0"/>
    <n v="25.511199999999999"/>
  </r>
  <r>
    <n v="6912"/>
    <s v="CA-2017-168942"/>
    <x v="378"/>
    <d v="2017-08-05T00:00:00"/>
    <s v="Second Class"/>
    <x v="75"/>
    <x v="75"/>
    <s v="Consumer"/>
    <s v="United States"/>
    <s v="San Francisco"/>
    <s v="California"/>
    <n v="94109"/>
    <s v="West"/>
    <x v="821"/>
    <s v="Office Supplies"/>
    <s v="Storage"/>
    <x v="817"/>
    <x v="4519"/>
    <n v="3"/>
    <n v="0"/>
    <n v="50.3658"/>
  </r>
  <r>
    <n v="6913"/>
    <s v="US-2017-128398"/>
    <x v="743"/>
    <d v="2017-05-05T00:00:00"/>
    <s v="Second Class"/>
    <x v="605"/>
    <x v="605"/>
    <s v="Corporate"/>
    <s v="United States"/>
    <s v="Los Angeles"/>
    <s v="California"/>
    <n v="90049"/>
    <s v="West"/>
    <x v="685"/>
    <s v="Technology"/>
    <s v="Accessories"/>
    <x v="685"/>
    <x v="4520"/>
    <n v="4"/>
    <n v="0"/>
    <n v="59.037199999999999"/>
  </r>
  <r>
    <n v="6914"/>
    <s v="CA-2015-104115"/>
    <x v="821"/>
    <d v="2015-06-16T00:00:00"/>
    <s v="Standard Class"/>
    <x v="101"/>
    <x v="101"/>
    <s v="Consumer"/>
    <s v="United States"/>
    <s v="West Palm Beach"/>
    <s v="Florida"/>
    <n v="33407"/>
    <s v="South"/>
    <x v="104"/>
    <s v="Technology"/>
    <s v="Phones"/>
    <x v="104"/>
    <x v="3886"/>
    <n v="2"/>
    <n v="0.2"/>
    <n v="4.1988000000000003"/>
  </r>
  <r>
    <n v="6915"/>
    <s v="CA-2014-142510"/>
    <x v="1091"/>
    <d v="2014-12-29T00:00:00"/>
    <s v="Standard Class"/>
    <x v="413"/>
    <x v="413"/>
    <s v="Consumer"/>
    <s v="United States"/>
    <s v="Chicago"/>
    <s v="Illinois"/>
    <n v="60623"/>
    <s v="Central"/>
    <x v="546"/>
    <s v="Office Supplies"/>
    <s v="Storage"/>
    <x v="546"/>
    <x v="4521"/>
    <n v="1"/>
    <n v="0.2"/>
    <n v="9.9120000000000008"/>
  </r>
  <r>
    <n v="6916"/>
    <s v="CA-2014-142510"/>
    <x v="1091"/>
    <d v="2014-12-29T00:00:00"/>
    <s v="Standard Class"/>
    <x v="413"/>
    <x v="413"/>
    <s v="Consumer"/>
    <s v="United States"/>
    <s v="Chicago"/>
    <s v="Illinois"/>
    <n v="60623"/>
    <s v="Central"/>
    <x v="528"/>
    <s v="Office Supplies"/>
    <s v="Binders"/>
    <x v="528"/>
    <x v="3740"/>
    <n v="6"/>
    <n v="0.8"/>
    <n v="-31.332000000000001"/>
  </r>
  <r>
    <n v="6917"/>
    <s v="CA-2014-142510"/>
    <x v="1091"/>
    <d v="2014-12-29T00:00:00"/>
    <s v="Standard Class"/>
    <x v="413"/>
    <x v="413"/>
    <s v="Consumer"/>
    <s v="United States"/>
    <s v="Chicago"/>
    <s v="Illinois"/>
    <n v="60623"/>
    <s v="Central"/>
    <x v="968"/>
    <s v="Office Supplies"/>
    <s v="Paper"/>
    <x v="961"/>
    <x v="4522"/>
    <n v="4"/>
    <n v="0.2"/>
    <n v="44.961599999999997"/>
  </r>
  <r>
    <n v="6918"/>
    <s v="CA-2014-124247"/>
    <x v="757"/>
    <d v="2014-12-21T00:00:00"/>
    <s v="Standard Class"/>
    <x v="741"/>
    <x v="741"/>
    <s v="Corporate"/>
    <s v="United States"/>
    <s v="Sacramento"/>
    <s v="California"/>
    <n v="95823"/>
    <s v="West"/>
    <x v="1131"/>
    <s v="Furniture"/>
    <s v="Chairs"/>
    <x v="1119"/>
    <x v="4523"/>
    <n v="5"/>
    <n v="0.2"/>
    <n v="70.195999999999998"/>
  </r>
  <r>
    <n v="6919"/>
    <s v="CA-2016-105473"/>
    <x v="947"/>
    <d v="2016-04-18T00:00:00"/>
    <s v="Second Class"/>
    <x v="298"/>
    <x v="298"/>
    <s v="Consumer"/>
    <s v="United States"/>
    <s v="Seattle"/>
    <s v="Washington"/>
    <n v="98115"/>
    <s v="West"/>
    <x v="1511"/>
    <s v="Office Supplies"/>
    <s v="Supplies"/>
    <x v="1498"/>
    <x v="3910"/>
    <n v="3"/>
    <n v="0"/>
    <n v="0.86399999999999999"/>
  </r>
  <r>
    <n v="6920"/>
    <s v="CA-2015-102806"/>
    <x v="1031"/>
    <d v="2015-05-28T00:00:00"/>
    <s v="Standard Class"/>
    <x v="428"/>
    <x v="428"/>
    <s v="Corporate"/>
    <s v="United States"/>
    <s v="Philadelphia"/>
    <s v="Pennsylvania"/>
    <n v="19143"/>
    <s v="East"/>
    <x v="800"/>
    <s v="Office Supplies"/>
    <s v="Binders"/>
    <x v="798"/>
    <x v="4238"/>
    <n v="2"/>
    <n v="0.7"/>
    <n v="-18.031199999999998"/>
  </r>
  <r>
    <n v="6921"/>
    <s v="CA-2017-121706"/>
    <x v="425"/>
    <d v="2017-03-02T00:00:00"/>
    <s v="Standard Class"/>
    <x v="78"/>
    <x v="78"/>
    <s v="Consumer"/>
    <s v="United States"/>
    <s v="Santa Barbara"/>
    <s v="California"/>
    <n v="93101"/>
    <s v="West"/>
    <x v="543"/>
    <s v="Office Supplies"/>
    <s v="Appliances"/>
    <x v="543"/>
    <x v="4524"/>
    <n v="7"/>
    <n v="0"/>
    <n v="99.901200000000003"/>
  </r>
  <r>
    <n v="6922"/>
    <s v="CA-2017-109211"/>
    <x v="1095"/>
    <d v="2017-04-10T00:00:00"/>
    <s v="Standard Class"/>
    <x v="390"/>
    <x v="390"/>
    <s v="Home Office"/>
    <s v="United States"/>
    <s v="New York City"/>
    <s v="New York"/>
    <n v="10011"/>
    <s v="East"/>
    <x v="618"/>
    <s v="Office Supplies"/>
    <s v="Envelopes"/>
    <x v="618"/>
    <x v="4525"/>
    <n v="1"/>
    <n v="0"/>
    <n v="8.49"/>
  </r>
  <r>
    <n v="6923"/>
    <s v="CA-2015-134257"/>
    <x v="199"/>
    <d v="2015-03-19T00:00:00"/>
    <s v="Second Class"/>
    <x v="384"/>
    <x v="384"/>
    <s v="Consumer"/>
    <s v="United States"/>
    <s v="Auburn"/>
    <s v="Alabama"/>
    <n v="36830"/>
    <s v="South"/>
    <x v="508"/>
    <s v="Office Supplies"/>
    <s v="Labels"/>
    <x v="508"/>
    <x v="4526"/>
    <n v="5"/>
    <n v="0"/>
    <n v="240.8595"/>
  </r>
  <r>
    <n v="6924"/>
    <s v="CA-2015-134257"/>
    <x v="199"/>
    <d v="2015-03-19T00:00:00"/>
    <s v="Second Class"/>
    <x v="384"/>
    <x v="384"/>
    <s v="Consumer"/>
    <s v="United States"/>
    <s v="Auburn"/>
    <s v="Alabama"/>
    <n v="36830"/>
    <s v="South"/>
    <x v="436"/>
    <s v="Office Supplies"/>
    <s v="Envelopes"/>
    <x v="436"/>
    <x v="1552"/>
    <n v="2"/>
    <n v="0"/>
    <n v="3.3948"/>
  </r>
  <r>
    <n v="6925"/>
    <s v="CA-2015-137925"/>
    <x v="672"/>
    <d v="2015-12-04T00:00:00"/>
    <s v="Standard Class"/>
    <x v="538"/>
    <x v="538"/>
    <s v="Consumer"/>
    <s v="United States"/>
    <s v="New York City"/>
    <s v="New York"/>
    <n v="10035"/>
    <s v="East"/>
    <x v="938"/>
    <s v="Office Supplies"/>
    <s v="Paper"/>
    <x v="931"/>
    <x v="4527"/>
    <n v="7"/>
    <n v="0"/>
    <n v="10.883599999999999"/>
  </r>
  <r>
    <n v="6926"/>
    <s v="CA-2015-137925"/>
    <x v="672"/>
    <d v="2015-12-04T00:00:00"/>
    <s v="Standard Class"/>
    <x v="538"/>
    <x v="538"/>
    <s v="Consumer"/>
    <s v="United States"/>
    <s v="New York City"/>
    <s v="New York"/>
    <n v="10035"/>
    <s v="East"/>
    <x v="1544"/>
    <s v="Furniture"/>
    <s v="Bookcases"/>
    <x v="1532"/>
    <x v="2798"/>
    <n v="12"/>
    <n v="0.2"/>
    <n v="42.588000000000001"/>
  </r>
  <r>
    <n v="6927"/>
    <s v="CA-2016-140046"/>
    <x v="1062"/>
    <d v="2016-08-03T00:00:00"/>
    <s v="Standard Class"/>
    <x v="730"/>
    <x v="730"/>
    <s v="Consumer"/>
    <s v="United States"/>
    <s v="Los Angeles"/>
    <s v="California"/>
    <n v="90032"/>
    <s v="West"/>
    <x v="1729"/>
    <s v="Office Supplies"/>
    <s v="Labels"/>
    <x v="1716"/>
    <x v="1365"/>
    <n v="3"/>
    <n v="0"/>
    <n v="8.6940000000000008"/>
  </r>
  <r>
    <n v="6928"/>
    <s v="CA-2016-140382"/>
    <x v="661"/>
    <d v="2016-06-25T00:00:00"/>
    <s v="Second Class"/>
    <x v="76"/>
    <x v="76"/>
    <s v="Consumer"/>
    <s v="United States"/>
    <s v="San Francisco"/>
    <s v="California"/>
    <n v="94109"/>
    <s v="West"/>
    <x v="1247"/>
    <s v="Office Supplies"/>
    <s v="Storage"/>
    <x v="1231"/>
    <x v="4528"/>
    <n v="4"/>
    <n v="0"/>
    <n v="25.293600000000001"/>
  </r>
  <r>
    <n v="6929"/>
    <s v="CA-2016-140382"/>
    <x v="661"/>
    <d v="2016-06-25T00:00:00"/>
    <s v="Second Class"/>
    <x v="76"/>
    <x v="76"/>
    <s v="Consumer"/>
    <s v="United States"/>
    <s v="San Francisco"/>
    <s v="California"/>
    <n v="94109"/>
    <s v="West"/>
    <x v="573"/>
    <s v="Office Supplies"/>
    <s v="Labels"/>
    <x v="573"/>
    <x v="2468"/>
    <n v="3"/>
    <n v="0"/>
    <n v="10.3071"/>
  </r>
  <r>
    <n v="6930"/>
    <s v="CA-2016-140382"/>
    <x v="661"/>
    <d v="2016-06-25T00:00:00"/>
    <s v="Second Class"/>
    <x v="76"/>
    <x v="76"/>
    <s v="Consumer"/>
    <s v="United States"/>
    <s v="San Francisco"/>
    <s v="California"/>
    <n v="94109"/>
    <s v="West"/>
    <x v="348"/>
    <s v="Technology"/>
    <s v="Phones"/>
    <x v="348"/>
    <x v="4529"/>
    <n v="7"/>
    <n v="0.2"/>
    <n v="97.0137"/>
  </r>
  <r>
    <n v="6931"/>
    <s v="CA-2016-140382"/>
    <x v="661"/>
    <d v="2016-06-25T00:00:00"/>
    <s v="Second Class"/>
    <x v="76"/>
    <x v="76"/>
    <s v="Consumer"/>
    <s v="United States"/>
    <s v="San Francisco"/>
    <s v="California"/>
    <n v="94109"/>
    <s v="West"/>
    <x v="681"/>
    <s v="Office Supplies"/>
    <s v="Paper"/>
    <x v="681"/>
    <x v="1016"/>
    <n v="1"/>
    <n v="0"/>
    <n v="9.3905999999999992"/>
  </r>
  <r>
    <n v="6932"/>
    <s v="CA-2014-164182"/>
    <x v="686"/>
    <d v="2014-07-18T00:00:00"/>
    <s v="Standard Class"/>
    <x v="461"/>
    <x v="461"/>
    <s v="Consumer"/>
    <s v="United States"/>
    <s v="Philadelphia"/>
    <s v="Pennsylvania"/>
    <n v="19140"/>
    <s v="East"/>
    <x v="1804"/>
    <s v="Technology"/>
    <s v="Phones"/>
    <x v="1794"/>
    <x v="4530"/>
    <n v="1"/>
    <n v="0.4"/>
    <n v="-2.2490000000000001"/>
  </r>
  <r>
    <n v="6933"/>
    <s v="CA-2014-164182"/>
    <x v="686"/>
    <d v="2014-07-18T00:00:00"/>
    <s v="Standard Class"/>
    <x v="461"/>
    <x v="461"/>
    <s v="Consumer"/>
    <s v="United States"/>
    <s v="Philadelphia"/>
    <s v="Pennsylvania"/>
    <n v="19140"/>
    <s v="East"/>
    <x v="1730"/>
    <s v="Technology"/>
    <s v="Phones"/>
    <x v="1717"/>
    <x v="1792"/>
    <n v="2"/>
    <n v="0.4"/>
    <n v="-13.993"/>
  </r>
  <r>
    <n v="6934"/>
    <s v="CA-2014-164182"/>
    <x v="686"/>
    <d v="2014-07-18T00:00:00"/>
    <s v="Standard Class"/>
    <x v="461"/>
    <x v="461"/>
    <s v="Consumer"/>
    <s v="United States"/>
    <s v="Philadelphia"/>
    <s v="Pennsylvania"/>
    <n v="19140"/>
    <s v="East"/>
    <x v="1801"/>
    <s v="Furniture"/>
    <s v="Furnishings"/>
    <x v="1791"/>
    <x v="236"/>
    <n v="2"/>
    <n v="0.2"/>
    <n v="1.1994"/>
  </r>
  <r>
    <n v="6935"/>
    <s v="CA-2014-164182"/>
    <x v="686"/>
    <d v="2014-07-18T00:00:00"/>
    <s v="Standard Class"/>
    <x v="461"/>
    <x v="461"/>
    <s v="Consumer"/>
    <s v="United States"/>
    <s v="Philadelphia"/>
    <s v="Pennsylvania"/>
    <n v="19140"/>
    <s v="East"/>
    <x v="1062"/>
    <s v="Office Supplies"/>
    <s v="Art"/>
    <x v="1051"/>
    <x v="4531"/>
    <n v="2"/>
    <n v="0.2"/>
    <n v="4.6782000000000004"/>
  </r>
  <r>
    <n v="6936"/>
    <s v="CA-2017-137365"/>
    <x v="329"/>
    <d v="2017-12-03T00:00:00"/>
    <s v="Second Class"/>
    <x v="162"/>
    <x v="162"/>
    <s v="Corporate"/>
    <s v="United States"/>
    <s v="El Paso"/>
    <s v="Texas"/>
    <n v="79907"/>
    <s v="Central"/>
    <x v="97"/>
    <s v="Technology"/>
    <s v="Accessories"/>
    <x v="97"/>
    <x v="98"/>
    <n v="3"/>
    <n v="0.2"/>
    <n v="-10.7973"/>
  </r>
  <r>
    <n v="6937"/>
    <s v="CA-2016-129847"/>
    <x v="476"/>
    <d v="2016-09-04T00:00:00"/>
    <s v="First Class"/>
    <x v="638"/>
    <x v="638"/>
    <s v="Home Office"/>
    <s v="United States"/>
    <s v="Chicago"/>
    <s v="Illinois"/>
    <n v="60653"/>
    <s v="Central"/>
    <x v="1805"/>
    <s v="Furniture"/>
    <s v="Furnishings"/>
    <x v="1795"/>
    <x v="4532"/>
    <n v="2"/>
    <n v="0.6"/>
    <n v="-75.844800000000006"/>
  </r>
  <r>
    <n v="6938"/>
    <s v="CA-2014-126963"/>
    <x v="345"/>
    <d v="2014-06-15T00:00:00"/>
    <s v="Same Day"/>
    <x v="519"/>
    <x v="519"/>
    <s v="Consumer"/>
    <s v="United States"/>
    <s v="El Paso"/>
    <s v="Texas"/>
    <n v="79907"/>
    <s v="Central"/>
    <x v="1767"/>
    <s v="Office Supplies"/>
    <s v="Paper"/>
    <x v="1756"/>
    <x v="4533"/>
    <n v="2"/>
    <n v="0.2"/>
    <n v="11.876799999999999"/>
  </r>
  <r>
    <n v="6939"/>
    <s v="CA-2016-125094"/>
    <x v="732"/>
    <d v="2016-11-09T00:00:00"/>
    <s v="Standard Class"/>
    <x v="413"/>
    <x v="413"/>
    <s v="Consumer"/>
    <s v="United States"/>
    <s v="Seattle"/>
    <s v="Washington"/>
    <n v="98105"/>
    <s v="West"/>
    <x v="1806"/>
    <s v="Technology"/>
    <s v="Accessories"/>
    <x v="1796"/>
    <x v="4534"/>
    <n v="4"/>
    <n v="0"/>
    <n v="52.769199999999998"/>
  </r>
  <r>
    <n v="6940"/>
    <s v="CA-2017-107132"/>
    <x v="335"/>
    <d v="2017-06-30T00:00:00"/>
    <s v="Standard Class"/>
    <x v="609"/>
    <x v="609"/>
    <s v="Corporate"/>
    <s v="United States"/>
    <s v="New York City"/>
    <s v="New York"/>
    <n v="10009"/>
    <s v="East"/>
    <x v="669"/>
    <s v="Office Supplies"/>
    <s v="Binders"/>
    <x v="669"/>
    <x v="4535"/>
    <n v="2"/>
    <n v="0.2"/>
    <n v="37.108400000000003"/>
  </r>
  <r>
    <n v="6941"/>
    <s v="CA-2017-107132"/>
    <x v="335"/>
    <d v="2017-06-30T00:00:00"/>
    <s v="Standard Class"/>
    <x v="609"/>
    <x v="609"/>
    <s v="Corporate"/>
    <s v="United States"/>
    <s v="New York City"/>
    <s v="New York"/>
    <n v="10009"/>
    <s v="East"/>
    <x v="675"/>
    <s v="Office Supplies"/>
    <s v="Supplies"/>
    <x v="675"/>
    <x v="158"/>
    <n v="5"/>
    <n v="0"/>
    <n v="8.2360000000000007"/>
  </r>
  <r>
    <n v="6942"/>
    <s v="CA-2017-107132"/>
    <x v="335"/>
    <d v="2017-06-30T00:00:00"/>
    <s v="Standard Class"/>
    <x v="609"/>
    <x v="609"/>
    <s v="Corporate"/>
    <s v="United States"/>
    <s v="New York City"/>
    <s v="New York"/>
    <n v="10009"/>
    <s v="East"/>
    <x v="518"/>
    <s v="Office Supplies"/>
    <s v="Storage"/>
    <x v="518"/>
    <x v="4536"/>
    <n v="4"/>
    <n v="0"/>
    <n v="214.16399999999999"/>
  </r>
  <r>
    <n v="6943"/>
    <s v="CA-2017-107132"/>
    <x v="335"/>
    <d v="2017-06-30T00:00:00"/>
    <s v="Standard Class"/>
    <x v="609"/>
    <x v="609"/>
    <s v="Corporate"/>
    <s v="United States"/>
    <s v="New York City"/>
    <s v="New York"/>
    <n v="10009"/>
    <s v="East"/>
    <x v="1274"/>
    <s v="Office Supplies"/>
    <s v="Paper"/>
    <x v="1259"/>
    <x v="4092"/>
    <n v="3"/>
    <n v="0"/>
    <n v="31.519200000000001"/>
  </r>
  <r>
    <n v="6944"/>
    <s v="CA-2015-139248"/>
    <x v="395"/>
    <d v="2015-07-30T00:00:00"/>
    <s v="Standard Class"/>
    <x v="709"/>
    <x v="709"/>
    <s v="Consumer"/>
    <s v="United States"/>
    <s v="Los Angeles"/>
    <s v="California"/>
    <n v="90032"/>
    <s v="West"/>
    <x v="1807"/>
    <s v="Technology"/>
    <s v="Phones"/>
    <x v="1797"/>
    <x v="4537"/>
    <n v="5"/>
    <n v="0.2"/>
    <n v="38.997500000000002"/>
  </r>
  <r>
    <n v="6945"/>
    <s v="CA-2014-148369"/>
    <x v="865"/>
    <d v="2014-09-27T00:00:00"/>
    <s v="Standard Class"/>
    <x v="764"/>
    <x v="764"/>
    <s v="Corporate"/>
    <s v="United States"/>
    <s v="Newark"/>
    <s v="Delaware"/>
    <n v="19711"/>
    <s v="East"/>
    <x v="994"/>
    <s v="Office Supplies"/>
    <s v="Binders"/>
    <x v="986"/>
    <x v="1731"/>
    <n v="4"/>
    <n v="0"/>
    <n v="5.4488000000000003"/>
  </r>
  <r>
    <n v="6946"/>
    <s v="CA-2016-106243"/>
    <x v="955"/>
    <d v="2016-10-04T00:00:00"/>
    <s v="Standard Class"/>
    <x v="411"/>
    <x v="411"/>
    <s v="Consumer"/>
    <s v="United States"/>
    <s v="New York City"/>
    <s v="New York"/>
    <n v="10011"/>
    <s v="East"/>
    <x v="1219"/>
    <s v="Furniture"/>
    <s v="Bookcases"/>
    <x v="1203"/>
    <x v="2908"/>
    <n v="5"/>
    <n v="0.2"/>
    <n v="-26.196000000000002"/>
  </r>
  <r>
    <n v="6947"/>
    <s v="CA-2015-126466"/>
    <x v="529"/>
    <d v="2015-11-13T00:00:00"/>
    <s v="Standard Class"/>
    <x v="270"/>
    <x v="270"/>
    <s v="Home Office"/>
    <s v="United States"/>
    <s v="Roseville"/>
    <s v="California"/>
    <n v="95661"/>
    <s v="West"/>
    <x v="310"/>
    <s v="Office Supplies"/>
    <s v="Fasteners"/>
    <x v="310"/>
    <x v="4538"/>
    <n v="2"/>
    <n v="0"/>
    <n v="1.1656"/>
  </r>
  <r>
    <n v="6948"/>
    <s v="CA-2015-130365"/>
    <x v="334"/>
    <d v="2015-04-29T00:00:00"/>
    <s v="Standard Class"/>
    <x v="233"/>
    <x v="233"/>
    <s v="Consumer"/>
    <s v="United States"/>
    <s v="Aurora"/>
    <s v="Illinois"/>
    <n v="60505"/>
    <s v="Central"/>
    <x v="942"/>
    <s v="Office Supplies"/>
    <s v="Storage"/>
    <x v="935"/>
    <x v="3084"/>
    <n v="2"/>
    <n v="0.2"/>
    <n v="-55.256"/>
  </r>
  <r>
    <n v="6949"/>
    <s v="CA-2015-130365"/>
    <x v="334"/>
    <d v="2015-04-29T00:00:00"/>
    <s v="Standard Class"/>
    <x v="233"/>
    <x v="233"/>
    <s v="Consumer"/>
    <s v="United States"/>
    <s v="Aurora"/>
    <s v="Illinois"/>
    <n v="60505"/>
    <s v="Central"/>
    <x v="1534"/>
    <s v="Furniture"/>
    <s v="Chairs"/>
    <x v="1522"/>
    <x v="3294"/>
    <n v="3"/>
    <n v="0.3"/>
    <n v="-23.7822"/>
  </r>
  <r>
    <n v="6950"/>
    <s v="CA-2017-143021"/>
    <x v="123"/>
    <d v="2017-11-19T00:00:00"/>
    <s v="Same Day"/>
    <x v="399"/>
    <x v="399"/>
    <s v="Home Office"/>
    <s v="United States"/>
    <s v="New York City"/>
    <s v="New York"/>
    <n v="10011"/>
    <s v="East"/>
    <x v="1124"/>
    <s v="Office Supplies"/>
    <s v="Binders"/>
    <x v="1112"/>
    <x v="4539"/>
    <n v="7"/>
    <n v="0.2"/>
    <n v="18.252500000000001"/>
  </r>
  <r>
    <n v="6951"/>
    <s v="CA-2017-143021"/>
    <x v="123"/>
    <d v="2017-11-19T00:00:00"/>
    <s v="Same Day"/>
    <x v="399"/>
    <x v="399"/>
    <s v="Home Office"/>
    <s v="United States"/>
    <s v="New York City"/>
    <s v="New York"/>
    <n v="10011"/>
    <s v="East"/>
    <x v="972"/>
    <s v="Furniture"/>
    <s v="Tables"/>
    <x v="966"/>
    <x v="2562"/>
    <n v="3"/>
    <n v="0.4"/>
    <n v="-29.323799999999999"/>
  </r>
  <r>
    <n v="6952"/>
    <s v="CA-2015-161767"/>
    <x v="312"/>
    <d v="2015-11-24T00:00:00"/>
    <s v="Standard Class"/>
    <x v="136"/>
    <x v="136"/>
    <s v="Corporate"/>
    <s v="United States"/>
    <s v="Dallas"/>
    <s v="Texas"/>
    <n v="75217"/>
    <s v="Central"/>
    <x v="1808"/>
    <s v="Technology"/>
    <s v="Machines"/>
    <x v="1798"/>
    <x v="219"/>
    <n v="2"/>
    <n v="0.4"/>
    <n v="55.998600000000003"/>
  </r>
  <r>
    <n v="6953"/>
    <s v="CA-2015-129917"/>
    <x v="653"/>
    <d v="2015-10-03T00:00:00"/>
    <s v="First Class"/>
    <x v="31"/>
    <x v="31"/>
    <s v="Consumer"/>
    <s v="United States"/>
    <s v="Los Angeles"/>
    <s v="California"/>
    <n v="90008"/>
    <s v="West"/>
    <x v="1181"/>
    <s v="Office Supplies"/>
    <s v="Binders"/>
    <x v="1167"/>
    <x v="921"/>
    <n v="3"/>
    <n v="0.2"/>
    <n v="4.1327999999999996"/>
  </r>
  <r>
    <n v="6954"/>
    <s v="CA-2015-129917"/>
    <x v="653"/>
    <d v="2015-10-03T00:00:00"/>
    <s v="First Class"/>
    <x v="31"/>
    <x v="31"/>
    <s v="Consumer"/>
    <s v="United States"/>
    <s v="Los Angeles"/>
    <s v="California"/>
    <n v="90008"/>
    <s v="West"/>
    <x v="1595"/>
    <s v="Office Supplies"/>
    <s v="Binders"/>
    <x v="1587"/>
    <x v="4540"/>
    <n v="4"/>
    <n v="0.2"/>
    <n v="19.418399999999998"/>
  </r>
  <r>
    <n v="6955"/>
    <s v="CA-2015-129917"/>
    <x v="653"/>
    <d v="2015-10-03T00:00:00"/>
    <s v="First Class"/>
    <x v="31"/>
    <x v="31"/>
    <s v="Consumer"/>
    <s v="United States"/>
    <s v="Los Angeles"/>
    <s v="California"/>
    <n v="90008"/>
    <s v="West"/>
    <x v="1370"/>
    <s v="Technology"/>
    <s v="Phones"/>
    <x v="1355"/>
    <x v="178"/>
    <n v="5"/>
    <n v="0.2"/>
    <n v="50.396000000000001"/>
  </r>
  <r>
    <n v="6956"/>
    <s v="CA-2015-115420"/>
    <x v="334"/>
    <d v="2015-05-02T00:00:00"/>
    <s v="Standard Class"/>
    <x v="322"/>
    <x v="322"/>
    <s v="Corporate"/>
    <s v="United States"/>
    <s v="Los Angeles"/>
    <s v="California"/>
    <n v="90004"/>
    <s v="West"/>
    <x v="761"/>
    <s v="Office Supplies"/>
    <s v="Envelopes"/>
    <x v="760"/>
    <x v="4541"/>
    <n v="2"/>
    <n v="0"/>
    <n v="9.8163999999999998"/>
  </r>
  <r>
    <n v="6957"/>
    <s v="CA-2016-157588"/>
    <x v="216"/>
    <d v="2016-07-19T00:00:00"/>
    <s v="Standard Class"/>
    <x v="781"/>
    <x v="781"/>
    <s v="Consumer"/>
    <s v="United States"/>
    <s v="Columbus"/>
    <s v="Georgia"/>
    <n v="31907"/>
    <s v="South"/>
    <x v="1344"/>
    <s v="Office Supplies"/>
    <s v="Binders"/>
    <x v="1329"/>
    <x v="3343"/>
    <n v="5"/>
    <n v="0"/>
    <n v="17.108000000000001"/>
  </r>
  <r>
    <n v="6958"/>
    <s v="CA-2016-157588"/>
    <x v="216"/>
    <d v="2016-07-19T00:00:00"/>
    <s v="Standard Class"/>
    <x v="781"/>
    <x v="781"/>
    <s v="Consumer"/>
    <s v="United States"/>
    <s v="Columbus"/>
    <s v="Georgia"/>
    <n v="31907"/>
    <s v="South"/>
    <x v="28"/>
    <s v="Furniture"/>
    <s v="Furnishings"/>
    <x v="28"/>
    <x v="2616"/>
    <n v="1"/>
    <n v="0"/>
    <n v="15.525"/>
  </r>
  <r>
    <n v="6959"/>
    <s v="CA-2015-167255"/>
    <x v="874"/>
    <d v="2015-09-29T00:00:00"/>
    <s v="Second Class"/>
    <x v="563"/>
    <x v="563"/>
    <s v="Home Office"/>
    <s v="United States"/>
    <s v="San Francisco"/>
    <s v="California"/>
    <n v="94110"/>
    <s v="West"/>
    <x v="177"/>
    <s v="Office Supplies"/>
    <s v="Storage"/>
    <x v="178"/>
    <x v="4542"/>
    <n v="1"/>
    <n v="0"/>
    <n v="4.3428000000000004"/>
  </r>
  <r>
    <n v="6960"/>
    <s v="CA-2015-167255"/>
    <x v="874"/>
    <d v="2015-09-29T00:00:00"/>
    <s v="Second Class"/>
    <x v="563"/>
    <x v="563"/>
    <s v="Home Office"/>
    <s v="United States"/>
    <s v="San Francisco"/>
    <s v="California"/>
    <n v="94110"/>
    <s v="West"/>
    <x v="126"/>
    <s v="Office Supplies"/>
    <s v="Paper"/>
    <x v="127"/>
    <x v="674"/>
    <n v="3"/>
    <n v="0"/>
    <n v="73.41"/>
  </r>
  <r>
    <n v="6961"/>
    <s v="CA-2015-167255"/>
    <x v="874"/>
    <d v="2015-09-29T00:00:00"/>
    <s v="Second Class"/>
    <x v="563"/>
    <x v="563"/>
    <s v="Home Office"/>
    <s v="United States"/>
    <s v="San Francisco"/>
    <s v="California"/>
    <n v="94110"/>
    <s v="West"/>
    <x v="490"/>
    <s v="Office Supplies"/>
    <s v="Paper"/>
    <x v="490"/>
    <x v="91"/>
    <n v="2"/>
    <n v="0"/>
    <n v="6.2207999999999997"/>
  </r>
  <r>
    <n v="6962"/>
    <s v="CA-2017-162096"/>
    <x v="468"/>
    <d v="2017-11-10T00:00:00"/>
    <s v="Same Day"/>
    <x v="353"/>
    <x v="353"/>
    <s v="Home Office"/>
    <s v="United States"/>
    <s v="Riverside"/>
    <s v="California"/>
    <n v="92503"/>
    <s v="West"/>
    <x v="1026"/>
    <s v="Office Supplies"/>
    <s v="Art"/>
    <x v="1017"/>
    <x v="4543"/>
    <n v="3"/>
    <n v="0"/>
    <n v="2.1059999999999999"/>
  </r>
  <r>
    <n v="6963"/>
    <s v="CA-2016-157161"/>
    <x v="87"/>
    <d v="2016-07-20T00:00:00"/>
    <s v="Second Class"/>
    <x v="63"/>
    <x v="63"/>
    <s v="Corporate"/>
    <s v="United States"/>
    <s v="Columbia"/>
    <s v="South Carolina"/>
    <n v="29203"/>
    <s v="South"/>
    <x v="29"/>
    <s v="Office Supplies"/>
    <s v="Envelopes"/>
    <x v="29"/>
    <x v="4544"/>
    <n v="5"/>
    <n v="0"/>
    <n v="4.7939999999999996"/>
  </r>
  <r>
    <n v="6964"/>
    <s v="CA-2016-157161"/>
    <x v="87"/>
    <d v="2016-07-20T00:00:00"/>
    <s v="Second Class"/>
    <x v="63"/>
    <x v="63"/>
    <s v="Corporate"/>
    <s v="United States"/>
    <s v="Columbia"/>
    <s v="South Carolina"/>
    <n v="29203"/>
    <s v="South"/>
    <x v="1453"/>
    <s v="Office Supplies"/>
    <s v="Art"/>
    <x v="1439"/>
    <x v="4545"/>
    <n v="3"/>
    <n v="0"/>
    <n v="5.58"/>
  </r>
  <r>
    <n v="6965"/>
    <s v="CA-2016-157161"/>
    <x v="87"/>
    <d v="2016-07-20T00:00:00"/>
    <s v="Second Class"/>
    <x v="63"/>
    <x v="63"/>
    <s v="Corporate"/>
    <s v="United States"/>
    <s v="Columbia"/>
    <s v="South Carolina"/>
    <n v="29203"/>
    <s v="South"/>
    <x v="544"/>
    <s v="Office Supplies"/>
    <s v="Binders"/>
    <x v="544"/>
    <x v="899"/>
    <n v="5"/>
    <n v="0"/>
    <n v="11.086"/>
  </r>
  <r>
    <n v="6966"/>
    <s v="CA-2016-157161"/>
    <x v="87"/>
    <d v="2016-07-20T00:00:00"/>
    <s v="Second Class"/>
    <x v="63"/>
    <x v="63"/>
    <s v="Corporate"/>
    <s v="United States"/>
    <s v="Columbia"/>
    <s v="South Carolina"/>
    <n v="29203"/>
    <s v="South"/>
    <x v="1302"/>
    <s v="Technology"/>
    <s v="Accessories"/>
    <x v="1287"/>
    <x v="4546"/>
    <n v="2"/>
    <n v="0"/>
    <n v="18.235199999999999"/>
  </r>
  <r>
    <n v="6967"/>
    <s v="CA-2016-157161"/>
    <x v="87"/>
    <d v="2016-07-20T00:00:00"/>
    <s v="Second Class"/>
    <x v="63"/>
    <x v="63"/>
    <s v="Corporate"/>
    <s v="United States"/>
    <s v="Columbia"/>
    <s v="South Carolina"/>
    <n v="29203"/>
    <s v="South"/>
    <x v="507"/>
    <s v="Office Supplies"/>
    <s v="Binders"/>
    <x v="507"/>
    <x v="4547"/>
    <n v="2"/>
    <n v="0"/>
    <n v="3.1654"/>
  </r>
  <r>
    <n v="6968"/>
    <s v="CA-2016-157161"/>
    <x v="87"/>
    <d v="2016-07-20T00:00:00"/>
    <s v="Second Class"/>
    <x v="63"/>
    <x v="63"/>
    <s v="Corporate"/>
    <s v="United States"/>
    <s v="Columbia"/>
    <s v="South Carolina"/>
    <n v="29203"/>
    <s v="South"/>
    <x v="1604"/>
    <s v="Office Supplies"/>
    <s v="Paper"/>
    <x v="1596"/>
    <x v="1817"/>
    <n v="9"/>
    <n v="0"/>
    <n v="28.857600000000001"/>
  </r>
  <r>
    <n v="6969"/>
    <s v="CA-2015-110765"/>
    <x v="1140"/>
    <d v="2015-10-20T00:00:00"/>
    <s v="Second Class"/>
    <x v="172"/>
    <x v="172"/>
    <s v="Corporate"/>
    <s v="United States"/>
    <s v="New York City"/>
    <s v="New York"/>
    <n v="10011"/>
    <s v="East"/>
    <x v="903"/>
    <s v="Technology"/>
    <s v="Phones"/>
    <x v="895"/>
    <x v="4548"/>
    <n v="3"/>
    <n v="0"/>
    <n v="214.4922"/>
  </r>
  <r>
    <n v="6970"/>
    <s v="CA-2016-163937"/>
    <x v="994"/>
    <d v="2016-01-13T00:00:00"/>
    <s v="Second Class"/>
    <x v="677"/>
    <x v="677"/>
    <s v="Consumer"/>
    <s v="United States"/>
    <s v="Longview"/>
    <s v="Washington"/>
    <n v="98632"/>
    <s v="West"/>
    <x v="527"/>
    <s v="Furniture"/>
    <s v="Furnishings"/>
    <x v="527"/>
    <x v="2557"/>
    <n v="5"/>
    <n v="0"/>
    <n v="7.7035"/>
  </r>
  <r>
    <n v="6971"/>
    <s v="CA-2017-153822"/>
    <x v="20"/>
    <d v="2017-09-25T00:00:00"/>
    <s v="Standard Class"/>
    <x v="455"/>
    <x v="455"/>
    <s v="Consumer"/>
    <s v="United States"/>
    <s v="Phoenix"/>
    <s v="Arizona"/>
    <n v="85023"/>
    <s v="West"/>
    <x v="1555"/>
    <s v="Office Supplies"/>
    <s v="Storage"/>
    <x v="1543"/>
    <x v="1420"/>
    <n v="2"/>
    <n v="0.2"/>
    <n v="-2.5247999999999999"/>
  </r>
  <r>
    <n v="6972"/>
    <s v="CA-2017-153822"/>
    <x v="20"/>
    <d v="2017-09-25T00:00:00"/>
    <s v="Standard Class"/>
    <x v="455"/>
    <x v="455"/>
    <s v="Consumer"/>
    <s v="United States"/>
    <s v="Phoenix"/>
    <s v="Arizona"/>
    <n v="85023"/>
    <s v="West"/>
    <x v="201"/>
    <s v="Technology"/>
    <s v="Accessories"/>
    <x v="202"/>
    <x v="212"/>
    <n v="2"/>
    <n v="0.2"/>
    <n v="4.4791999999999996"/>
  </r>
  <r>
    <n v="6973"/>
    <s v="CA-2017-153822"/>
    <x v="20"/>
    <d v="2017-09-25T00:00:00"/>
    <s v="Standard Class"/>
    <x v="455"/>
    <x v="455"/>
    <s v="Consumer"/>
    <s v="United States"/>
    <s v="Phoenix"/>
    <s v="Arizona"/>
    <n v="85023"/>
    <s v="West"/>
    <x v="1538"/>
    <s v="Technology"/>
    <s v="Phones"/>
    <x v="1526"/>
    <x v="2685"/>
    <n v="2"/>
    <n v="0.2"/>
    <n v="29.495000000000001"/>
  </r>
  <r>
    <n v="6974"/>
    <s v="CA-2017-153822"/>
    <x v="20"/>
    <d v="2017-09-25T00:00:00"/>
    <s v="Standard Class"/>
    <x v="455"/>
    <x v="455"/>
    <s v="Consumer"/>
    <s v="United States"/>
    <s v="Phoenix"/>
    <s v="Arizona"/>
    <n v="85023"/>
    <s v="West"/>
    <x v="58"/>
    <s v="Office Supplies"/>
    <s v="Binders"/>
    <x v="58"/>
    <x v="4549"/>
    <n v="4"/>
    <n v="0.7"/>
    <n v="-13.938000000000001"/>
  </r>
  <r>
    <n v="6975"/>
    <s v="CA-2017-146185"/>
    <x v="175"/>
    <d v="2017-09-19T00:00:00"/>
    <s v="Standard Class"/>
    <x v="230"/>
    <x v="230"/>
    <s v="Consumer"/>
    <s v="United States"/>
    <s v="Houston"/>
    <s v="Texas"/>
    <n v="77095"/>
    <s v="Central"/>
    <x v="1571"/>
    <s v="Office Supplies"/>
    <s v="Art"/>
    <x v="1562"/>
    <x v="3993"/>
    <n v="2"/>
    <n v="0.2"/>
    <n v="8.3328000000000007"/>
  </r>
  <r>
    <n v="6976"/>
    <s v="CA-2015-112144"/>
    <x v="1141"/>
    <d v="2015-07-02T00:00:00"/>
    <s v="Standard Class"/>
    <x v="388"/>
    <x v="388"/>
    <s v="Corporate"/>
    <s v="United States"/>
    <s v="Gilbert"/>
    <s v="Arizona"/>
    <n v="85234"/>
    <s v="West"/>
    <x v="1139"/>
    <s v="Office Supplies"/>
    <s v="Labels"/>
    <x v="1127"/>
    <x v="2144"/>
    <n v="2"/>
    <n v="0.2"/>
    <n v="1.9925999999999999"/>
  </r>
  <r>
    <n v="6977"/>
    <s v="CA-2015-112144"/>
    <x v="1141"/>
    <d v="2015-07-02T00:00:00"/>
    <s v="Standard Class"/>
    <x v="388"/>
    <x v="388"/>
    <s v="Corporate"/>
    <s v="United States"/>
    <s v="Gilbert"/>
    <s v="Arizona"/>
    <n v="85234"/>
    <s v="West"/>
    <x v="622"/>
    <s v="Furniture"/>
    <s v="Furnishings"/>
    <x v="622"/>
    <x v="4550"/>
    <n v="4"/>
    <n v="0.2"/>
    <n v="46.631999999999998"/>
  </r>
  <r>
    <n v="6978"/>
    <s v="US-2016-119298"/>
    <x v="881"/>
    <d v="2016-11-28T00:00:00"/>
    <s v="First Class"/>
    <x v="212"/>
    <x v="212"/>
    <s v="Consumer"/>
    <s v="United States"/>
    <s v="Jonesboro"/>
    <s v="Arkansas"/>
    <n v="72401"/>
    <s v="South"/>
    <x v="993"/>
    <s v="Technology"/>
    <s v="Phones"/>
    <x v="985"/>
    <x v="2759"/>
    <n v="2"/>
    <n v="0"/>
    <n v="17.994"/>
  </r>
  <r>
    <n v="6979"/>
    <s v="CA-2017-155159"/>
    <x v="920"/>
    <d v="2017-11-29T00:00:00"/>
    <s v="Second Class"/>
    <x v="111"/>
    <x v="111"/>
    <s v="Consumer"/>
    <s v="United States"/>
    <s v="Atlanta"/>
    <s v="Georgia"/>
    <n v="30318"/>
    <s v="South"/>
    <x v="362"/>
    <s v="Office Supplies"/>
    <s v="Paper"/>
    <x v="362"/>
    <x v="4551"/>
    <n v="9"/>
    <n v="0"/>
    <n v="23.946300000000001"/>
  </r>
  <r>
    <n v="6980"/>
    <s v="CA-2017-149076"/>
    <x v="424"/>
    <d v="2017-01-19T00:00:00"/>
    <s v="Standard Class"/>
    <x v="2"/>
    <x v="2"/>
    <s v="Consumer"/>
    <s v="United States"/>
    <s v="Los Angeles"/>
    <s v="California"/>
    <n v="90036"/>
    <s v="West"/>
    <x v="1693"/>
    <s v="Office Supplies"/>
    <s v="Paper"/>
    <x v="1681"/>
    <x v="894"/>
    <n v="5"/>
    <n v="0"/>
    <n v="69.704999999999998"/>
  </r>
  <r>
    <n v="6981"/>
    <s v="CA-2014-146990"/>
    <x v="845"/>
    <d v="2014-11-08T00:00:00"/>
    <s v="First Class"/>
    <x v="162"/>
    <x v="162"/>
    <s v="Corporate"/>
    <s v="United States"/>
    <s v="New York City"/>
    <s v="New York"/>
    <n v="10024"/>
    <s v="East"/>
    <x v="1084"/>
    <s v="Office Supplies"/>
    <s v="Fasteners"/>
    <x v="1074"/>
    <x v="4552"/>
    <n v="4"/>
    <n v="0"/>
    <n v="2.8416000000000001"/>
  </r>
  <r>
    <n v="6982"/>
    <s v="CA-2014-146990"/>
    <x v="845"/>
    <d v="2014-11-08T00:00:00"/>
    <s v="First Class"/>
    <x v="162"/>
    <x v="162"/>
    <s v="Corporate"/>
    <s v="United States"/>
    <s v="New York City"/>
    <s v="New York"/>
    <n v="10024"/>
    <s v="East"/>
    <x v="1603"/>
    <s v="Office Supplies"/>
    <s v="Paper"/>
    <x v="1595"/>
    <x v="4553"/>
    <n v="3"/>
    <n v="0"/>
    <n v="13.8828"/>
  </r>
  <r>
    <n v="6983"/>
    <s v="CA-2016-116526"/>
    <x v="142"/>
    <d v="2016-09-05T00:00:00"/>
    <s v="Standard Class"/>
    <x v="350"/>
    <x v="350"/>
    <s v="Consumer"/>
    <s v="United States"/>
    <s v="Detroit"/>
    <s v="Michigan"/>
    <n v="48227"/>
    <s v="Central"/>
    <x v="544"/>
    <s v="Office Supplies"/>
    <s v="Binders"/>
    <x v="544"/>
    <x v="899"/>
    <n v="5"/>
    <n v="0"/>
    <n v="11.086"/>
  </r>
  <r>
    <n v="6984"/>
    <s v="CA-2016-116526"/>
    <x v="142"/>
    <d v="2016-09-05T00:00:00"/>
    <s v="Standard Class"/>
    <x v="350"/>
    <x v="350"/>
    <s v="Consumer"/>
    <s v="United States"/>
    <s v="Detroit"/>
    <s v="Michigan"/>
    <n v="48227"/>
    <s v="Central"/>
    <x v="402"/>
    <s v="Technology"/>
    <s v="Phones"/>
    <x v="403"/>
    <x v="4554"/>
    <n v="1"/>
    <n v="0"/>
    <n v="2.2827999999999999"/>
  </r>
  <r>
    <n v="6985"/>
    <s v="CA-2016-116526"/>
    <x v="142"/>
    <d v="2016-09-05T00:00:00"/>
    <s v="Standard Class"/>
    <x v="350"/>
    <x v="350"/>
    <s v="Consumer"/>
    <s v="United States"/>
    <s v="Detroit"/>
    <s v="Michigan"/>
    <n v="48227"/>
    <s v="Central"/>
    <x v="549"/>
    <s v="Office Supplies"/>
    <s v="Appliances"/>
    <x v="549"/>
    <x v="4555"/>
    <n v="4"/>
    <n v="0.1"/>
    <n v="71.162000000000006"/>
  </r>
  <r>
    <n v="6986"/>
    <s v="CA-2016-116526"/>
    <x v="142"/>
    <d v="2016-09-05T00:00:00"/>
    <s v="Standard Class"/>
    <x v="350"/>
    <x v="350"/>
    <s v="Consumer"/>
    <s v="United States"/>
    <s v="Detroit"/>
    <s v="Michigan"/>
    <n v="48227"/>
    <s v="Central"/>
    <x v="777"/>
    <s v="Office Supplies"/>
    <s v="Binders"/>
    <x v="776"/>
    <x v="3418"/>
    <n v="4"/>
    <n v="0"/>
    <n v="14.4648"/>
  </r>
  <r>
    <n v="6987"/>
    <s v="CA-2016-116526"/>
    <x v="142"/>
    <d v="2016-09-05T00:00:00"/>
    <s v="Standard Class"/>
    <x v="350"/>
    <x v="350"/>
    <s v="Consumer"/>
    <s v="United States"/>
    <s v="Detroit"/>
    <s v="Michigan"/>
    <n v="48227"/>
    <s v="Central"/>
    <x v="879"/>
    <s v="Office Supplies"/>
    <s v="Art"/>
    <x v="873"/>
    <x v="489"/>
    <n v="2"/>
    <n v="0"/>
    <n v="2.99"/>
  </r>
  <r>
    <n v="6988"/>
    <s v="CA-2016-116526"/>
    <x v="142"/>
    <d v="2016-09-05T00:00:00"/>
    <s v="Standard Class"/>
    <x v="350"/>
    <x v="350"/>
    <s v="Consumer"/>
    <s v="United States"/>
    <s v="Detroit"/>
    <s v="Michigan"/>
    <n v="48227"/>
    <s v="Central"/>
    <x v="1085"/>
    <s v="Office Supplies"/>
    <s v="Binders"/>
    <x v="1075"/>
    <x v="1579"/>
    <n v="5"/>
    <n v="0"/>
    <n v="12.672000000000001"/>
  </r>
  <r>
    <n v="6989"/>
    <s v="CA-2017-158561"/>
    <x v="343"/>
    <d v="2017-11-16T00:00:00"/>
    <s v="Second Class"/>
    <x v="179"/>
    <x v="179"/>
    <s v="Corporate"/>
    <s v="United States"/>
    <s v="Fort Lauderdale"/>
    <s v="Florida"/>
    <n v="33311"/>
    <s v="South"/>
    <x v="1364"/>
    <s v="Office Supplies"/>
    <s v="Appliances"/>
    <x v="1350"/>
    <x v="3978"/>
    <n v="5"/>
    <n v="0.2"/>
    <n v="130.2885"/>
  </r>
  <r>
    <n v="6990"/>
    <s v="CA-2017-165099"/>
    <x v="157"/>
    <d v="2017-12-13T00:00:00"/>
    <s v="First Class"/>
    <x v="589"/>
    <x v="589"/>
    <s v="Consumer"/>
    <s v="United States"/>
    <s v="Abilene"/>
    <s v="Texas"/>
    <n v="79605"/>
    <s v="Central"/>
    <x v="1809"/>
    <s v="Office Supplies"/>
    <s v="Appliances"/>
    <x v="1799"/>
    <x v="4556"/>
    <n v="2"/>
    <n v="0.8"/>
    <n v="-3.7584"/>
  </r>
  <r>
    <n v="6991"/>
    <s v="CA-2015-109386"/>
    <x v="627"/>
    <d v="2015-11-13T00:00:00"/>
    <s v="Second Class"/>
    <x v="584"/>
    <x v="584"/>
    <s v="Consumer"/>
    <s v="United States"/>
    <s v="Hampton"/>
    <s v="Virginia"/>
    <n v="23666"/>
    <s v="South"/>
    <x v="667"/>
    <s v="Office Supplies"/>
    <s v="Appliances"/>
    <x v="667"/>
    <x v="4557"/>
    <n v="3"/>
    <n v="0"/>
    <n v="18.660599999999999"/>
  </r>
  <r>
    <n v="6992"/>
    <s v="CA-2015-109386"/>
    <x v="627"/>
    <d v="2015-11-13T00:00:00"/>
    <s v="Second Class"/>
    <x v="584"/>
    <x v="584"/>
    <s v="Consumer"/>
    <s v="United States"/>
    <s v="Hampton"/>
    <s v="Virginia"/>
    <n v="23666"/>
    <s v="South"/>
    <x v="1409"/>
    <s v="Technology"/>
    <s v="Phones"/>
    <x v="1396"/>
    <x v="4558"/>
    <n v="5"/>
    <n v="0"/>
    <n v="58.811999999999998"/>
  </r>
  <r>
    <n v="6993"/>
    <s v="CA-2015-109386"/>
    <x v="627"/>
    <d v="2015-11-13T00:00:00"/>
    <s v="Second Class"/>
    <x v="584"/>
    <x v="584"/>
    <s v="Consumer"/>
    <s v="United States"/>
    <s v="Hampton"/>
    <s v="Virginia"/>
    <n v="23666"/>
    <s v="South"/>
    <x v="1292"/>
    <s v="Furniture"/>
    <s v="Furnishings"/>
    <x v="1278"/>
    <x v="4519"/>
    <n v="3"/>
    <n v="0"/>
    <n v="41.038800000000002"/>
  </r>
  <r>
    <n v="6994"/>
    <s v="CA-2015-109386"/>
    <x v="627"/>
    <d v="2015-11-13T00:00:00"/>
    <s v="Second Class"/>
    <x v="584"/>
    <x v="584"/>
    <s v="Consumer"/>
    <s v="United States"/>
    <s v="Hampton"/>
    <s v="Virginia"/>
    <n v="23666"/>
    <s v="South"/>
    <x v="108"/>
    <s v="Office Supplies"/>
    <s v="Art"/>
    <x v="108"/>
    <x v="4410"/>
    <n v="7"/>
    <n v="0"/>
    <n v="79.757999999999996"/>
  </r>
  <r>
    <n v="6995"/>
    <s v="CA-2015-109386"/>
    <x v="627"/>
    <d v="2015-11-13T00:00:00"/>
    <s v="Second Class"/>
    <x v="584"/>
    <x v="584"/>
    <s v="Consumer"/>
    <s v="United States"/>
    <s v="Hampton"/>
    <s v="Virginia"/>
    <n v="23666"/>
    <s v="South"/>
    <x v="311"/>
    <s v="Office Supplies"/>
    <s v="Art"/>
    <x v="311"/>
    <x v="4559"/>
    <n v="5"/>
    <n v="0"/>
    <n v="6.9749999999999996"/>
  </r>
  <r>
    <n v="6996"/>
    <s v="CA-2015-166800"/>
    <x v="902"/>
    <d v="2015-11-26T00:00:00"/>
    <s v="Standard Class"/>
    <x v="636"/>
    <x v="636"/>
    <s v="Corporate"/>
    <s v="United States"/>
    <s v="Las Vegas"/>
    <s v="Nevada"/>
    <n v="89115"/>
    <s v="West"/>
    <x v="1037"/>
    <s v="Office Supplies"/>
    <s v="Appliances"/>
    <x v="1027"/>
    <x v="4560"/>
    <n v="4"/>
    <n v="0"/>
    <n v="8.3916000000000004"/>
  </r>
  <r>
    <n v="6997"/>
    <s v="CA-2017-117443"/>
    <x v="331"/>
    <d v="2017-12-25T00:00:00"/>
    <s v="Second Class"/>
    <x v="80"/>
    <x v="80"/>
    <s v="Corporate"/>
    <s v="United States"/>
    <s v="Rockford"/>
    <s v="Illinois"/>
    <n v="61107"/>
    <s v="Central"/>
    <x v="153"/>
    <s v="Office Supplies"/>
    <s v="Binders"/>
    <x v="154"/>
    <x v="4561"/>
    <n v="4"/>
    <n v="0.8"/>
    <n v="-22.143999999999998"/>
  </r>
  <r>
    <n v="6998"/>
    <s v="CA-2017-117443"/>
    <x v="331"/>
    <d v="2017-12-25T00:00:00"/>
    <s v="Second Class"/>
    <x v="80"/>
    <x v="80"/>
    <s v="Corporate"/>
    <s v="United States"/>
    <s v="Rockford"/>
    <s v="Illinois"/>
    <n v="61107"/>
    <s v="Central"/>
    <x v="1082"/>
    <s v="Office Supplies"/>
    <s v="Paper"/>
    <x v="1072"/>
    <x v="4562"/>
    <n v="4"/>
    <n v="0.2"/>
    <n v="63.753599999999999"/>
  </r>
  <r>
    <n v="6999"/>
    <s v="US-2016-134369"/>
    <x v="1142"/>
    <d v="2016-09-22T00:00:00"/>
    <s v="Standard Class"/>
    <x v="604"/>
    <x v="604"/>
    <s v="Home Office"/>
    <s v="United States"/>
    <s v="Laguna Niguel"/>
    <s v="California"/>
    <n v="92677"/>
    <s v="West"/>
    <x v="727"/>
    <s v="Office Supplies"/>
    <s v="Paper"/>
    <x v="1552"/>
    <x v="91"/>
    <n v="2"/>
    <n v="0"/>
    <n v="6.3503999999999996"/>
  </r>
  <r>
    <n v="7000"/>
    <s v="CA-2017-123687"/>
    <x v="1143"/>
    <d v="2017-05-29T00:00:00"/>
    <s v="First Class"/>
    <x v="169"/>
    <x v="169"/>
    <s v="Corporate"/>
    <s v="United States"/>
    <s v="Louisville"/>
    <s v="Kentucky"/>
    <n v="40214"/>
    <s v="South"/>
    <x v="1710"/>
    <s v="Office Supplies"/>
    <s v="Appliances"/>
    <x v="1699"/>
    <x v="4563"/>
    <n v="3"/>
    <n v="0"/>
    <n v="62.531999999999996"/>
  </r>
  <r>
    <n v="7001"/>
    <s v="CA-2017-123687"/>
    <x v="1143"/>
    <d v="2017-05-29T00:00:00"/>
    <s v="First Class"/>
    <x v="169"/>
    <x v="169"/>
    <s v="Corporate"/>
    <s v="United States"/>
    <s v="Louisville"/>
    <s v="Kentucky"/>
    <n v="40214"/>
    <s v="South"/>
    <x v="505"/>
    <s v="Office Supplies"/>
    <s v="Supplies"/>
    <x v="505"/>
    <x v="4564"/>
    <n v="2"/>
    <n v="0"/>
    <n v="0.77280000000000004"/>
  </r>
  <r>
    <n v="7002"/>
    <s v="CA-2015-104871"/>
    <x v="1110"/>
    <d v="2015-04-03T00:00:00"/>
    <s v="Standard Class"/>
    <x v="660"/>
    <x v="660"/>
    <s v="Home Office"/>
    <s v="United States"/>
    <s v="Normal"/>
    <s v="Illinois"/>
    <n v="61761"/>
    <s v="Central"/>
    <x v="1585"/>
    <s v="Furniture"/>
    <s v="Chairs"/>
    <x v="1576"/>
    <x v="4565"/>
    <n v="4"/>
    <n v="0.3"/>
    <n v="-110.0232"/>
  </r>
  <r>
    <n v="7003"/>
    <s v="CA-2014-133158"/>
    <x v="710"/>
    <d v="2014-08-21T00:00:00"/>
    <s v="Second Class"/>
    <x v="694"/>
    <x v="694"/>
    <s v="Corporate"/>
    <s v="United States"/>
    <s v="Los Angeles"/>
    <s v="California"/>
    <n v="90045"/>
    <s v="West"/>
    <x v="479"/>
    <s v="Furniture"/>
    <s v="Furnishings"/>
    <x v="480"/>
    <x v="4566"/>
    <n v="7"/>
    <n v="0"/>
    <n v="26.031600000000001"/>
  </r>
  <r>
    <n v="7004"/>
    <s v="CA-2014-133158"/>
    <x v="710"/>
    <d v="2014-08-21T00:00:00"/>
    <s v="Second Class"/>
    <x v="694"/>
    <x v="694"/>
    <s v="Corporate"/>
    <s v="United States"/>
    <s v="Los Angeles"/>
    <s v="California"/>
    <n v="90045"/>
    <s v="West"/>
    <x v="1311"/>
    <s v="Office Supplies"/>
    <s v="Binders"/>
    <x v="1297"/>
    <x v="1940"/>
    <n v="2"/>
    <n v="0.2"/>
    <n v="22.5732"/>
  </r>
  <r>
    <n v="7005"/>
    <s v="CA-2014-126333"/>
    <x v="851"/>
    <d v="2014-12-28T00:00:00"/>
    <s v="Standard Class"/>
    <x v="545"/>
    <x v="545"/>
    <s v="Corporate"/>
    <s v="United States"/>
    <s v="Port Arthur"/>
    <s v="Texas"/>
    <n v="77642"/>
    <s v="Central"/>
    <x v="1396"/>
    <s v="Office Supplies"/>
    <s v="Paper"/>
    <x v="1383"/>
    <x v="1170"/>
    <n v="1"/>
    <n v="0.2"/>
    <n v="1.8144"/>
  </r>
  <r>
    <n v="7006"/>
    <s v="CA-2015-141740"/>
    <x v="549"/>
    <d v="2015-11-05T00:00:00"/>
    <s v="Standard Class"/>
    <x v="223"/>
    <x v="223"/>
    <s v="Consumer"/>
    <s v="United States"/>
    <s v="New York City"/>
    <s v="New York"/>
    <n v="10009"/>
    <s v="East"/>
    <x v="1756"/>
    <s v="Furniture"/>
    <s v="Chairs"/>
    <x v="1746"/>
    <x v="4567"/>
    <n v="2"/>
    <n v="0.1"/>
    <n v="13.6776"/>
  </r>
  <r>
    <n v="7007"/>
    <s v="CA-2014-119466"/>
    <x v="534"/>
    <d v="2014-12-21T00:00:00"/>
    <s v="Standard Class"/>
    <x v="133"/>
    <x v="133"/>
    <s v="Corporate"/>
    <s v="United States"/>
    <s v="Chicago"/>
    <s v="Illinois"/>
    <n v="60623"/>
    <s v="Central"/>
    <x v="1445"/>
    <s v="Furniture"/>
    <s v="Furnishings"/>
    <x v="1432"/>
    <x v="1076"/>
    <n v="2"/>
    <n v="0.6"/>
    <n v="-7.476"/>
  </r>
  <r>
    <n v="7008"/>
    <s v="CA-2015-154823"/>
    <x v="291"/>
    <d v="2015-08-25T00:00:00"/>
    <s v="Standard Class"/>
    <x v="471"/>
    <x v="471"/>
    <s v="Corporate"/>
    <s v="United States"/>
    <s v="Springfield"/>
    <s v="Ohio"/>
    <n v="45503"/>
    <s v="East"/>
    <x v="410"/>
    <s v="Office Supplies"/>
    <s v="Binders"/>
    <x v="410"/>
    <x v="2211"/>
    <n v="2"/>
    <n v="0.7"/>
    <n v="-8.9795999999999996"/>
  </r>
  <r>
    <n v="7009"/>
    <s v="CA-2015-154823"/>
    <x v="291"/>
    <d v="2015-08-25T00:00:00"/>
    <s v="Standard Class"/>
    <x v="471"/>
    <x v="471"/>
    <s v="Corporate"/>
    <s v="United States"/>
    <s v="Springfield"/>
    <s v="Ohio"/>
    <n v="45503"/>
    <s v="East"/>
    <x v="463"/>
    <s v="Furniture"/>
    <s v="Chairs"/>
    <x v="464"/>
    <x v="4568"/>
    <n v="3"/>
    <n v="0.3"/>
    <n v="-42.747"/>
  </r>
  <r>
    <n v="7010"/>
    <s v="CA-2015-154823"/>
    <x v="291"/>
    <d v="2015-08-25T00:00:00"/>
    <s v="Standard Class"/>
    <x v="471"/>
    <x v="471"/>
    <s v="Corporate"/>
    <s v="United States"/>
    <s v="Springfield"/>
    <s v="Ohio"/>
    <n v="45503"/>
    <s v="East"/>
    <x v="1525"/>
    <s v="Furniture"/>
    <s v="Furnishings"/>
    <x v="1512"/>
    <x v="3250"/>
    <n v="1"/>
    <n v="0.2"/>
    <n v="-3.8976000000000002"/>
  </r>
  <r>
    <n v="7011"/>
    <s v="US-2014-135881"/>
    <x v="235"/>
    <d v="2014-05-27T00:00:00"/>
    <s v="Standard Class"/>
    <x v="218"/>
    <x v="218"/>
    <s v="Consumer"/>
    <s v="United States"/>
    <s v="New York City"/>
    <s v="New York"/>
    <n v="10035"/>
    <s v="East"/>
    <x v="1366"/>
    <s v="Office Supplies"/>
    <s v="Binders"/>
    <x v="307"/>
    <x v="2082"/>
    <n v="5"/>
    <n v="0.2"/>
    <n v="5.8369999999999997"/>
  </r>
  <r>
    <n v="7012"/>
    <s v="US-2014-135881"/>
    <x v="235"/>
    <d v="2014-05-27T00:00:00"/>
    <s v="Standard Class"/>
    <x v="218"/>
    <x v="218"/>
    <s v="Consumer"/>
    <s v="United States"/>
    <s v="New York City"/>
    <s v="New York"/>
    <n v="10035"/>
    <s v="East"/>
    <x v="1576"/>
    <s v="Office Supplies"/>
    <s v="Supplies"/>
    <x v="1567"/>
    <x v="1310"/>
    <n v="2"/>
    <n v="0"/>
    <n v="0.1512"/>
  </r>
  <r>
    <n v="7013"/>
    <s v="US-2014-135881"/>
    <x v="235"/>
    <d v="2014-05-27T00:00:00"/>
    <s v="Standard Class"/>
    <x v="218"/>
    <x v="218"/>
    <s v="Consumer"/>
    <s v="United States"/>
    <s v="New York City"/>
    <s v="New York"/>
    <n v="10035"/>
    <s v="East"/>
    <x v="77"/>
    <s v="Office Supplies"/>
    <s v="Appliances"/>
    <x v="77"/>
    <x v="79"/>
    <n v="1"/>
    <n v="0"/>
    <n v="56.203200000000002"/>
  </r>
  <r>
    <n v="7014"/>
    <s v="CA-2017-141201"/>
    <x v="34"/>
    <d v="2017-12-11T00:00:00"/>
    <s v="Second Class"/>
    <x v="626"/>
    <x v="626"/>
    <s v="Home Office"/>
    <s v="United States"/>
    <s v="Salinas"/>
    <s v="California"/>
    <n v="93905"/>
    <s v="West"/>
    <x v="672"/>
    <s v="Furniture"/>
    <s v="Bookcases"/>
    <x v="672"/>
    <x v="4569"/>
    <n v="3"/>
    <n v="0.15"/>
    <n v="15.697800000000001"/>
  </r>
  <r>
    <n v="7015"/>
    <s v="CA-2014-114790"/>
    <x v="518"/>
    <d v="2014-03-13T00:00:00"/>
    <s v="Second Class"/>
    <x v="524"/>
    <x v="524"/>
    <s v="Corporate"/>
    <s v="United States"/>
    <s v="Richmond"/>
    <s v="Kentucky"/>
    <n v="40475"/>
    <s v="South"/>
    <x v="414"/>
    <s v="Office Supplies"/>
    <s v="Appliances"/>
    <x v="414"/>
    <x v="4570"/>
    <n v="3"/>
    <n v="0"/>
    <n v="38.157600000000002"/>
  </r>
  <r>
    <n v="7016"/>
    <s v="CA-2014-114790"/>
    <x v="518"/>
    <d v="2014-03-13T00:00:00"/>
    <s v="Second Class"/>
    <x v="524"/>
    <x v="524"/>
    <s v="Corporate"/>
    <s v="United States"/>
    <s v="Richmond"/>
    <s v="Kentucky"/>
    <n v="40475"/>
    <s v="South"/>
    <x v="678"/>
    <s v="Technology"/>
    <s v="Accessories"/>
    <x v="678"/>
    <x v="93"/>
    <n v="2"/>
    <n v="0"/>
    <n v="14.172800000000001"/>
  </r>
  <r>
    <n v="7017"/>
    <s v="CA-2014-114790"/>
    <x v="518"/>
    <d v="2014-03-13T00:00:00"/>
    <s v="Second Class"/>
    <x v="524"/>
    <x v="524"/>
    <s v="Corporate"/>
    <s v="United States"/>
    <s v="Richmond"/>
    <s v="Kentucky"/>
    <n v="40475"/>
    <s v="South"/>
    <x v="469"/>
    <s v="Technology"/>
    <s v="Phones"/>
    <x v="470"/>
    <x v="2133"/>
    <n v="3"/>
    <n v="0"/>
    <n v="164.63159999999999"/>
  </r>
  <r>
    <n v="7018"/>
    <s v="CA-2014-114790"/>
    <x v="518"/>
    <d v="2014-03-13T00:00:00"/>
    <s v="Second Class"/>
    <x v="524"/>
    <x v="524"/>
    <s v="Corporate"/>
    <s v="United States"/>
    <s v="Richmond"/>
    <s v="Kentucky"/>
    <n v="40475"/>
    <s v="South"/>
    <x v="1463"/>
    <s v="Office Supplies"/>
    <s v="Paper"/>
    <x v="1449"/>
    <x v="1801"/>
    <n v="3"/>
    <n v="0"/>
    <n v="7.0217999999999998"/>
  </r>
  <r>
    <n v="7019"/>
    <s v="US-2016-154256"/>
    <x v="661"/>
    <d v="2016-06-27T00:00:00"/>
    <s v="Second Class"/>
    <x v="325"/>
    <x v="325"/>
    <s v="Consumer"/>
    <s v="United States"/>
    <s v="New York City"/>
    <s v="New York"/>
    <n v="10035"/>
    <s v="East"/>
    <x v="1647"/>
    <s v="Office Supplies"/>
    <s v="Labels"/>
    <x v="1636"/>
    <x v="4237"/>
    <n v="7"/>
    <n v="0"/>
    <n v="12.1401"/>
  </r>
  <r>
    <n v="7020"/>
    <s v="CA-2014-124737"/>
    <x v="709"/>
    <d v="2014-08-27T00:00:00"/>
    <s v="Standard Class"/>
    <x v="275"/>
    <x v="275"/>
    <s v="Consumer"/>
    <s v="United States"/>
    <s v="Denver"/>
    <s v="Colorado"/>
    <n v="80219"/>
    <s v="West"/>
    <x v="1810"/>
    <s v="Office Supplies"/>
    <s v="Paper"/>
    <x v="1800"/>
    <x v="12"/>
    <n v="3"/>
    <n v="0.2"/>
    <n v="5.4432"/>
  </r>
  <r>
    <n v="7021"/>
    <s v="CA-2014-124737"/>
    <x v="709"/>
    <d v="2014-08-27T00:00:00"/>
    <s v="Standard Class"/>
    <x v="275"/>
    <x v="275"/>
    <s v="Consumer"/>
    <s v="United States"/>
    <s v="Denver"/>
    <s v="Colorado"/>
    <n v="80219"/>
    <s v="West"/>
    <x v="1768"/>
    <s v="Office Supplies"/>
    <s v="Supplies"/>
    <x v="1757"/>
    <x v="4571"/>
    <n v="1"/>
    <n v="0.2"/>
    <n v="0.51"/>
  </r>
  <r>
    <n v="7022"/>
    <s v="CA-2014-124737"/>
    <x v="709"/>
    <d v="2014-08-27T00:00:00"/>
    <s v="Standard Class"/>
    <x v="275"/>
    <x v="275"/>
    <s v="Consumer"/>
    <s v="United States"/>
    <s v="Denver"/>
    <s v="Colorado"/>
    <n v="80219"/>
    <s v="West"/>
    <x v="247"/>
    <s v="Furniture"/>
    <s v="Furnishings"/>
    <x v="248"/>
    <x v="1700"/>
    <n v="3"/>
    <n v="0.2"/>
    <n v="1.2672000000000001"/>
  </r>
  <r>
    <n v="7023"/>
    <s v="CA-2014-124737"/>
    <x v="709"/>
    <d v="2014-08-27T00:00:00"/>
    <s v="Standard Class"/>
    <x v="275"/>
    <x v="275"/>
    <s v="Consumer"/>
    <s v="United States"/>
    <s v="Denver"/>
    <s v="Colorado"/>
    <n v="80219"/>
    <s v="West"/>
    <x v="424"/>
    <s v="Technology"/>
    <s v="Phones"/>
    <x v="424"/>
    <x v="4572"/>
    <n v="9"/>
    <n v="0.2"/>
    <n v="10.773"/>
  </r>
  <r>
    <n v="7024"/>
    <s v="CA-2014-124737"/>
    <x v="709"/>
    <d v="2014-08-27T00:00:00"/>
    <s v="Standard Class"/>
    <x v="275"/>
    <x v="275"/>
    <s v="Consumer"/>
    <s v="United States"/>
    <s v="Denver"/>
    <s v="Colorado"/>
    <n v="80219"/>
    <s v="West"/>
    <x v="712"/>
    <s v="Office Supplies"/>
    <s v="Paper"/>
    <x v="711"/>
    <x v="276"/>
    <n v="6"/>
    <n v="0.2"/>
    <n v="10.8864"/>
  </r>
  <r>
    <n v="7025"/>
    <s v="CA-2014-124737"/>
    <x v="709"/>
    <d v="2014-08-27T00:00:00"/>
    <s v="Standard Class"/>
    <x v="275"/>
    <x v="275"/>
    <s v="Consumer"/>
    <s v="United States"/>
    <s v="Denver"/>
    <s v="Colorado"/>
    <n v="80219"/>
    <s v="West"/>
    <x v="1030"/>
    <s v="Office Supplies"/>
    <s v="Paper"/>
    <x v="1021"/>
    <x v="1319"/>
    <n v="9"/>
    <n v="0.2"/>
    <n v="69.704999999999998"/>
  </r>
  <r>
    <n v="7026"/>
    <s v="US-2017-101840"/>
    <x v="695"/>
    <d v="2017-02-12T00:00:00"/>
    <s v="Standard Class"/>
    <x v="259"/>
    <x v="259"/>
    <s v="Corporate"/>
    <s v="United States"/>
    <s v="New York City"/>
    <s v="New York"/>
    <n v="10024"/>
    <s v="East"/>
    <x v="529"/>
    <s v="Technology"/>
    <s v="Phones"/>
    <x v="529"/>
    <x v="4573"/>
    <n v="6"/>
    <n v="0"/>
    <n v="65.963399999999993"/>
  </r>
  <r>
    <n v="7027"/>
    <s v="US-2017-101840"/>
    <x v="695"/>
    <d v="2017-02-12T00:00:00"/>
    <s v="Standard Class"/>
    <x v="259"/>
    <x v="259"/>
    <s v="Corporate"/>
    <s v="United States"/>
    <s v="New York City"/>
    <s v="New York"/>
    <n v="10024"/>
    <s v="East"/>
    <x v="1784"/>
    <s v="Office Supplies"/>
    <s v="Binders"/>
    <x v="1774"/>
    <x v="4574"/>
    <n v="4"/>
    <n v="0.2"/>
    <n v="15.606"/>
  </r>
  <r>
    <n v="7028"/>
    <s v="CA-2017-131653"/>
    <x v="926"/>
    <d v="2017-02-05T00:00:00"/>
    <s v="Standard Class"/>
    <x v="361"/>
    <x v="361"/>
    <s v="Consumer"/>
    <s v="United States"/>
    <s v="New York City"/>
    <s v="New York"/>
    <n v="10011"/>
    <s v="East"/>
    <x v="709"/>
    <s v="Office Supplies"/>
    <s v="Labels"/>
    <x v="708"/>
    <x v="3576"/>
    <n v="2"/>
    <n v="0"/>
    <n v="2.4011999999999998"/>
  </r>
  <r>
    <n v="7029"/>
    <s v="US-2016-157840"/>
    <x v="887"/>
    <d v="2016-12-23T00:00:00"/>
    <s v="Second Class"/>
    <x v="430"/>
    <x v="430"/>
    <s v="Consumer"/>
    <s v="United States"/>
    <s v="Fremont"/>
    <s v="Nebraska"/>
    <n v="68025"/>
    <s v="Central"/>
    <x v="987"/>
    <s v="Office Supplies"/>
    <s v="Paper"/>
    <x v="980"/>
    <x v="1269"/>
    <n v="5"/>
    <n v="0"/>
    <n v="15.593999999999999"/>
  </r>
  <r>
    <n v="7030"/>
    <s v="CA-2016-145548"/>
    <x v="583"/>
    <d v="2016-11-16T00:00:00"/>
    <s v="Standard Class"/>
    <x v="494"/>
    <x v="494"/>
    <s v="Corporate"/>
    <s v="United States"/>
    <s v="New York City"/>
    <s v="New York"/>
    <n v="10011"/>
    <s v="East"/>
    <x v="1190"/>
    <s v="Office Supplies"/>
    <s v="Storage"/>
    <x v="683"/>
    <x v="4499"/>
    <n v="3"/>
    <n v="0"/>
    <n v="7.8792"/>
  </r>
  <r>
    <n v="7031"/>
    <s v="CA-2016-145548"/>
    <x v="583"/>
    <d v="2016-11-16T00:00:00"/>
    <s v="Standard Class"/>
    <x v="494"/>
    <x v="494"/>
    <s v="Corporate"/>
    <s v="United States"/>
    <s v="New York City"/>
    <s v="New York"/>
    <n v="10011"/>
    <s v="East"/>
    <x v="1542"/>
    <s v="Technology"/>
    <s v="Accessories"/>
    <x v="1530"/>
    <x v="3844"/>
    <n v="2"/>
    <n v="0"/>
    <n v="6.48"/>
  </r>
  <r>
    <n v="7032"/>
    <s v="CA-2016-145548"/>
    <x v="583"/>
    <d v="2016-11-16T00:00:00"/>
    <s v="Standard Class"/>
    <x v="494"/>
    <x v="494"/>
    <s v="Corporate"/>
    <s v="United States"/>
    <s v="New York City"/>
    <s v="New York"/>
    <n v="10011"/>
    <s v="East"/>
    <x v="290"/>
    <s v="Office Supplies"/>
    <s v="Art"/>
    <x v="290"/>
    <x v="1635"/>
    <n v="3"/>
    <n v="0"/>
    <n v="25.093800000000002"/>
  </r>
  <r>
    <n v="7033"/>
    <s v="CA-2016-145548"/>
    <x v="583"/>
    <d v="2016-11-16T00:00:00"/>
    <s v="Standard Class"/>
    <x v="494"/>
    <x v="494"/>
    <s v="Corporate"/>
    <s v="United States"/>
    <s v="New York City"/>
    <s v="New York"/>
    <n v="10011"/>
    <s v="East"/>
    <x v="1209"/>
    <s v="Furniture"/>
    <s v="Chairs"/>
    <x v="1194"/>
    <x v="4575"/>
    <n v="3"/>
    <n v="0.1"/>
    <n v="8.1882000000000001"/>
  </r>
  <r>
    <n v="7034"/>
    <s v="CA-2016-145548"/>
    <x v="583"/>
    <d v="2016-11-16T00:00:00"/>
    <s v="Standard Class"/>
    <x v="494"/>
    <x v="494"/>
    <s v="Corporate"/>
    <s v="United States"/>
    <s v="New York City"/>
    <s v="New York"/>
    <n v="10011"/>
    <s v="East"/>
    <x v="710"/>
    <s v="Office Supplies"/>
    <s v="Binders"/>
    <x v="709"/>
    <x v="4576"/>
    <n v="3"/>
    <n v="0.2"/>
    <n v="17.190000000000001"/>
  </r>
  <r>
    <n v="7035"/>
    <s v="CA-2016-145548"/>
    <x v="583"/>
    <d v="2016-11-16T00:00:00"/>
    <s v="Standard Class"/>
    <x v="494"/>
    <x v="494"/>
    <s v="Corporate"/>
    <s v="United States"/>
    <s v="New York City"/>
    <s v="New York"/>
    <n v="10011"/>
    <s v="East"/>
    <x v="908"/>
    <s v="Office Supplies"/>
    <s v="Binders"/>
    <x v="900"/>
    <x v="4423"/>
    <n v="3"/>
    <n v="0.2"/>
    <n v="11.4504"/>
  </r>
  <r>
    <n v="7036"/>
    <s v="CA-2017-119494"/>
    <x v="45"/>
    <d v="2017-11-13T00:00:00"/>
    <s v="Standard Class"/>
    <x v="531"/>
    <x v="531"/>
    <s v="Corporate"/>
    <s v="United States"/>
    <s v="San Diego"/>
    <s v="California"/>
    <n v="92105"/>
    <s v="West"/>
    <x v="635"/>
    <s v="Furniture"/>
    <s v="Chairs"/>
    <x v="635"/>
    <x v="4577"/>
    <n v="3"/>
    <n v="0.2"/>
    <n v="52.339199999999998"/>
  </r>
  <r>
    <n v="7037"/>
    <s v="CA-2014-124618"/>
    <x v="1073"/>
    <d v="2014-05-04T00:00:00"/>
    <s v="Second Class"/>
    <x v="750"/>
    <x v="750"/>
    <s v="Consumer"/>
    <s v="United States"/>
    <s v="Lakeland"/>
    <s v="Florida"/>
    <n v="33801"/>
    <s v="South"/>
    <x v="851"/>
    <s v="Technology"/>
    <s v="Copiers"/>
    <x v="844"/>
    <x v="1973"/>
    <n v="2"/>
    <n v="0.2"/>
    <n v="89.997"/>
  </r>
  <r>
    <n v="7038"/>
    <s v="CA-2017-161970"/>
    <x v="585"/>
    <d v="2017-09-27T00:00:00"/>
    <s v="Standard Class"/>
    <x v="287"/>
    <x v="287"/>
    <s v="Consumer"/>
    <s v="United States"/>
    <s v="Smyrna"/>
    <s v="Georgia"/>
    <n v="30080"/>
    <s v="South"/>
    <x v="1330"/>
    <s v="Office Supplies"/>
    <s v="Paper"/>
    <x v="1315"/>
    <x v="91"/>
    <n v="2"/>
    <n v="0"/>
    <n v="6.2207999999999997"/>
  </r>
  <r>
    <n v="7039"/>
    <s v="CA-2017-161970"/>
    <x v="585"/>
    <d v="2017-09-27T00:00:00"/>
    <s v="Standard Class"/>
    <x v="287"/>
    <x v="287"/>
    <s v="Consumer"/>
    <s v="United States"/>
    <s v="Smyrna"/>
    <s v="Georgia"/>
    <n v="30080"/>
    <s v="South"/>
    <x v="1811"/>
    <s v="Office Supplies"/>
    <s v="Art"/>
    <x v="1801"/>
    <x v="1444"/>
    <n v="3"/>
    <n v="0"/>
    <n v="6.4584000000000001"/>
  </r>
  <r>
    <n v="7040"/>
    <s v="CA-2017-103443"/>
    <x v="94"/>
    <d v="2017-12-23T00:00:00"/>
    <s v="Standard Class"/>
    <x v="247"/>
    <x v="247"/>
    <s v="Consumer"/>
    <s v="United States"/>
    <s v="New York City"/>
    <s v="New York"/>
    <n v="10009"/>
    <s v="East"/>
    <x v="225"/>
    <s v="Office Supplies"/>
    <s v="Storage"/>
    <x v="226"/>
    <x v="240"/>
    <n v="2"/>
    <n v="0"/>
    <n v="41.68"/>
  </r>
  <r>
    <n v="7041"/>
    <s v="CA-2017-103443"/>
    <x v="94"/>
    <d v="2017-12-23T00:00:00"/>
    <s v="Standard Class"/>
    <x v="247"/>
    <x v="247"/>
    <s v="Consumer"/>
    <s v="United States"/>
    <s v="New York City"/>
    <s v="New York"/>
    <n v="10009"/>
    <s v="East"/>
    <x v="1339"/>
    <s v="Office Supplies"/>
    <s v="Binders"/>
    <x v="1324"/>
    <x v="176"/>
    <n v="3"/>
    <n v="0.2"/>
    <n v="8.3754000000000008"/>
  </r>
  <r>
    <n v="7042"/>
    <s v="CA-2017-103443"/>
    <x v="94"/>
    <d v="2017-12-23T00:00:00"/>
    <s v="Standard Class"/>
    <x v="247"/>
    <x v="247"/>
    <s v="Consumer"/>
    <s v="United States"/>
    <s v="New York City"/>
    <s v="New York"/>
    <n v="10009"/>
    <s v="East"/>
    <x v="1292"/>
    <s v="Furniture"/>
    <s v="Furnishings"/>
    <x v="1278"/>
    <x v="2217"/>
    <n v="2"/>
    <n v="0"/>
    <n v="27.359200000000001"/>
  </r>
  <r>
    <n v="7043"/>
    <s v="US-2017-165358"/>
    <x v="930"/>
    <d v="2017-07-23T00:00:00"/>
    <s v="Standard Class"/>
    <x v="277"/>
    <x v="277"/>
    <s v="Consumer"/>
    <s v="United States"/>
    <s v="Philadelphia"/>
    <s v="Pennsylvania"/>
    <n v="19134"/>
    <s v="East"/>
    <x v="1687"/>
    <s v="Technology"/>
    <s v="Copiers"/>
    <x v="1675"/>
    <x v="2730"/>
    <n v="5"/>
    <n v="0.4"/>
    <n v="69.996499999999997"/>
  </r>
  <r>
    <n v="7044"/>
    <s v="US-2017-165358"/>
    <x v="930"/>
    <d v="2017-07-23T00:00:00"/>
    <s v="Standard Class"/>
    <x v="277"/>
    <x v="277"/>
    <s v="Consumer"/>
    <s v="United States"/>
    <s v="Philadelphia"/>
    <s v="Pennsylvania"/>
    <n v="19134"/>
    <s v="East"/>
    <x v="474"/>
    <s v="Furniture"/>
    <s v="Chairs"/>
    <x v="475"/>
    <x v="4578"/>
    <n v="4"/>
    <n v="0.3"/>
    <n v="-14.196"/>
  </r>
  <r>
    <n v="7045"/>
    <s v="US-2017-165358"/>
    <x v="930"/>
    <d v="2017-07-23T00:00:00"/>
    <s v="Standard Class"/>
    <x v="277"/>
    <x v="277"/>
    <s v="Consumer"/>
    <s v="United States"/>
    <s v="Philadelphia"/>
    <s v="Pennsylvania"/>
    <n v="19134"/>
    <s v="East"/>
    <x v="1322"/>
    <s v="Office Supplies"/>
    <s v="Supplies"/>
    <x v="1308"/>
    <x v="1964"/>
    <n v="2"/>
    <n v="0.2"/>
    <n v="1.1479999999999999"/>
  </r>
  <r>
    <n v="7046"/>
    <s v="CA-2016-160136"/>
    <x v="54"/>
    <d v="2016-11-09T00:00:00"/>
    <s v="Standard Class"/>
    <x v="601"/>
    <x v="601"/>
    <s v="Corporate"/>
    <s v="United States"/>
    <s v="Dallas"/>
    <s v="Texas"/>
    <n v="75217"/>
    <s v="Central"/>
    <x v="1215"/>
    <s v="Office Supplies"/>
    <s v="Paper"/>
    <x v="1199"/>
    <x v="4579"/>
    <n v="2"/>
    <n v="0.2"/>
    <n v="3.3523999999999998"/>
  </r>
  <r>
    <n v="7047"/>
    <s v="CA-2014-150581"/>
    <x v="918"/>
    <d v="2014-04-12T00:00:00"/>
    <s v="Standard Class"/>
    <x v="134"/>
    <x v="134"/>
    <s v="Home Office"/>
    <s v="United States"/>
    <s v="Concord"/>
    <s v="California"/>
    <n v="94521"/>
    <s v="West"/>
    <x v="209"/>
    <s v="Furniture"/>
    <s v="Tables"/>
    <x v="210"/>
    <x v="4580"/>
    <n v="1"/>
    <n v="0.2"/>
    <n v="2.4897999999999998"/>
  </r>
  <r>
    <n v="7048"/>
    <s v="CA-2014-150581"/>
    <x v="918"/>
    <d v="2014-04-12T00:00:00"/>
    <s v="Standard Class"/>
    <x v="134"/>
    <x v="134"/>
    <s v="Home Office"/>
    <s v="United States"/>
    <s v="Concord"/>
    <s v="California"/>
    <n v="94521"/>
    <s v="West"/>
    <x v="295"/>
    <s v="Technology"/>
    <s v="Accessories"/>
    <x v="295"/>
    <x v="1221"/>
    <n v="4"/>
    <n v="0"/>
    <n v="139.98599999999999"/>
  </r>
  <r>
    <n v="7049"/>
    <s v="CA-2016-119515"/>
    <x v="1041"/>
    <d v="2016-08-16T00:00:00"/>
    <s v="First Class"/>
    <x v="309"/>
    <x v="309"/>
    <s v="Consumer"/>
    <s v="United States"/>
    <s v="Nashville"/>
    <s v="Tennessee"/>
    <n v="37211"/>
    <s v="South"/>
    <x v="1553"/>
    <s v="Office Supplies"/>
    <s v="Paper"/>
    <x v="1541"/>
    <x v="12"/>
    <n v="3"/>
    <n v="0.2"/>
    <n v="5.4432"/>
  </r>
  <r>
    <n v="7050"/>
    <s v="CA-2014-141355"/>
    <x v="794"/>
    <d v="2014-09-30T00:00:00"/>
    <s v="Standard Class"/>
    <x v="593"/>
    <x v="593"/>
    <s v="Home Office"/>
    <s v="United States"/>
    <s v="Aurora"/>
    <s v="Colorado"/>
    <n v="80013"/>
    <s v="West"/>
    <x v="1583"/>
    <s v="Office Supplies"/>
    <s v="Art"/>
    <x v="1574"/>
    <x v="4581"/>
    <n v="2"/>
    <n v="0.2"/>
    <n v="2.3685999999999998"/>
  </r>
  <r>
    <n v="7051"/>
    <s v="CA-2016-165330"/>
    <x v="25"/>
    <d v="2016-12-11T00:00:00"/>
    <s v="Same Day"/>
    <x v="576"/>
    <x v="576"/>
    <s v="Consumer"/>
    <s v="United States"/>
    <s v="Anaheim"/>
    <s v="California"/>
    <n v="92804"/>
    <s v="West"/>
    <x v="270"/>
    <s v="Office Supplies"/>
    <s v="Binders"/>
    <x v="270"/>
    <x v="4582"/>
    <n v="5"/>
    <n v="0.2"/>
    <n v="68.12"/>
  </r>
  <r>
    <n v="7052"/>
    <s v="CA-2016-165330"/>
    <x v="25"/>
    <d v="2016-12-11T00:00:00"/>
    <s v="Same Day"/>
    <x v="576"/>
    <x v="576"/>
    <s v="Consumer"/>
    <s v="United States"/>
    <s v="Anaheim"/>
    <s v="California"/>
    <n v="92804"/>
    <s v="West"/>
    <x v="1759"/>
    <s v="Office Supplies"/>
    <s v="Art"/>
    <x v="1748"/>
    <x v="4434"/>
    <n v="2"/>
    <n v="0"/>
    <n v="6.0632000000000001"/>
  </r>
  <r>
    <n v="7053"/>
    <s v="CA-2016-165330"/>
    <x v="25"/>
    <d v="2016-12-11T00:00:00"/>
    <s v="Same Day"/>
    <x v="576"/>
    <x v="576"/>
    <s v="Consumer"/>
    <s v="United States"/>
    <s v="Anaheim"/>
    <s v="California"/>
    <n v="92804"/>
    <s v="West"/>
    <x v="1174"/>
    <s v="Office Supplies"/>
    <s v="Paper"/>
    <x v="1160"/>
    <x v="4583"/>
    <n v="1"/>
    <n v="0"/>
    <n v="13.941000000000001"/>
  </r>
  <r>
    <n v="7054"/>
    <s v="CA-2016-165330"/>
    <x v="25"/>
    <d v="2016-12-11T00:00:00"/>
    <s v="Same Day"/>
    <x v="576"/>
    <x v="576"/>
    <s v="Consumer"/>
    <s v="United States"/>
    <s v="Anaheim"/>
    <s v="California"/>
    <n v="92804"/>
    <s v="West"/>
    <x v="632"/>
    <s v="Technology"/>
    <s v="Accessories"/>
    <x v="632"/>
    <x v="664"/>
    <n v="4"/>
    <n v="0"/>
    <n v="25.191600000000001"/>
  </r>
  <r>
    <n v="7055"/>
    <s v="CA-2016-165330"/>
    <x v="25"/>
    <d v="2016-12-11T00:00:00"/>
    <s v="Same Day"/>
    <x v="576"/>
    <x v="576"/>
    <s v="Consumer"/>
    <s v="United States"/>
    <s v="Anaheim"/>
    <s v="California"/>
    <n v="92804"/>
    <s v="West"/>
    <x v="1209"/>
    <s v="Furniture"/>
    <s v="Chairs"/>
    <x v="1194"/>
    <x v="4009"/>
    <n v="5"/>
    <n v="0.2"/>
    <n v="-31.843"/>
  </r>
  <r>
    <n v="7056"/>
    <s v="CA-2016-165330"/>
    <x v="25"/>
    <d v="2016-12-11T00:00:00"/>
    <s v="Same Day"/>
    <x v="576"/>
    <x v="576"/>
    <s v="Consumer"/>
    <s v="United States"/>
    <s v="Anaheim"/>
    <s v="California"/>
    <n v="92804"/>
    <s v="West"/>
    <x v="528"/>
    <s v="Office Supplies"/>
    <s v="Binders"/>
    <x v="528"/>
    <x v="2011"/>
    <n v="3"/>
    <n v="0.2"/>
    <n v="11.19"/>
  </r>
  <r>
    <n v="7057"/>
    <s v="CA-2016-165330"/>
    <x v="25"/>
    <d v="2016-12-11T00:00:00"/>
    <s v="Same Day"/>
    <x v="576"/>
    <x v="576"/>
    <s v="Consumer"/>
    <s v="United States"/>
    <s v="Anaheim"/>
    <s v="California"/>
    <n v="92804"/>
    <s v="West"/>
    <x v="822"/>
    <s v="Office Supplies"/>
    <s v="Binders"/>
    <x v="818"/>
    <x v="4584"/>
    <n v="9"/>
    <n v="0.2"/>
    <n v="39.873600000000003"/>
  </r>
  <r>
    <n v="7058"/>
    <s v="CA-2016-165330"/>
    <x v="25"/>
    <d v="2016-12-11T00:00:00"/>
    <s v="Same Day"/>
    <x v="576"/>
    <x v="576"/>
    <s v="Consumer"/>
    <s v="United States"/>
    <s v="Anaheim"/>
    <s v="California"/>
    <n v="92804"/>
    <s v="West"/>
    <x v="898"/>
    <s v="Furniture"/>
    <s v="Tables"/>
    <x v="891"/>
    <x v="4585"/>
    <n v="7"/>
    <n v="0.2"/>
    <n v="111.517"/>
  </r>
  <r>
    <n v="7059"/>
    <s v="CA-2016-165330"/>
    <x v="25"/>
    <d v="2016-12-11T00:00:00"/>
    <s v="Same Day"/>
    <x v="576"/>
    <x v="576"/>
    <s v="Consumer"/>
    <s v="United States"/>
    <s v="Anaheim"/>
    <s v="California"/>
    <n v="92804"/>
    <s v="West"/>
    <x v="1764"/>
    <s v="Office Supplies"/>
    <s v="Storage"/>
    <x v="1753"/>
    <x v="4586"/>
    <n v="3"/>
    <n v="0"/>
    <n v="2.0087999999999999"/>
  </r>
  <r>
    <n v="7060"/>
    <s v="CA-2016-165330"/>
    <x v="25"/>
    <d v="2016-12-11T00:00:00"/>
    <s v="Same Day"/>
    <x v="576"/>
    <x v="576"/>
    <s v="Consumer"/>
    <s v="United States"/>
    <s v="Anaheim"/>
    <s v="California"/>
    <n v="92804"/>
    <s v="West"/>
    <x v="586"/>
    <s v="Office Supplies"/>
    <s v="Appliances"/>
    <x v="586"/>
    <x v="4587"/>
    <n v="2"/>
    <n v="0"/>
    <n v="24.191800000000001"/>
  </r>
  <r>
    <n v="7061"/>
    <s v="CA-2016-165330"/>
    <x v="25"/>
    <d v="2016-12-11T00:00:00"/>
    <s v="Same Day"/>
    <x v="576"/>
    <x v="576"/>
    <s v="Consumer"/>
    <s v="United States"/>
    <s v="Anaheim"/>
    <s v="California"/>
    <n v="92804"/>
    <s v="West"/>
    <x v="1812"/>
    <s v="Office Supplies"/>
    <s v="Binders"/>
    <x v="1802"/>
    <x v="4588"/>
    <n v="2"/>
    <n v="0.2"/>
    <n v="2.1286"/>
  </r>
  <r>
    <n v="7062"/>
    <s v="CA-2015-132633"/>
    <x v="302"/>
    <d v="2015-02-05T00:00:00"/>
    <s v="Second Class"/>
    <x v="175"/>
    <x v="175"/>
    <s v="Corporate"/>
    <s v="United States"/>
    <s v="Pleasant Grove"/>
    <s v="Utah"/>
    <n v="84062"/>
    <s v="West"/>
    <x v="881"/>
    <s v="Office Supplies"/>
    <s v="Binders"/>
    <x v="875"/>
    <x v="4589"/>
    <n v="3"/>
    <n v="0.2"/>
    <n v="4.0986000000000002"/>
  </r>
  <r>
    <n v="7063"/>
    <s v="CA-2016-157742"/>
    <x v="723"/>
    <d v="2016-12-31T00:00:00"/>
    <s v="Second Class"/>
    <x v="107"/>
    <x v="107"/>
    <s v="Consumer"/>
    <s v="United States"/>
    <s v="Springfield"/>
    <s v="Oregon"/>
    <n v="97477"/>
    <s v="West"/>
    <x v="1758"/>
    <s v="Office Supplies"/>
    <s v="Envelopes"/>
    <x v="1711"/>
    <x v="4590"/>
    <n v="3"/>
    <n v="0.2"/>
    <n v="10.422000000000001"/>
  </r>
  <r>
    <n v="7064"/>
    <s v="CA-2017-127712"/>
    <x v="515"/>
    <d v="2017-09-05T00:00:00"/>
    <s v="Standard Class"/>
    <x v="450"/>
    <x v="450"/>
    <s v="Home Office"/>
    <s v="United States"/>
    <s v="Salem"/>
    <s v="Oregon"/>
    <n v="97301"/>
    <s v="West"/>
    <x v="1562"/>
    <s v="Office Supplies"/>
    <s v="Supplies"/>
    <x v="1553"/>
    <x v="920"/>
    <n v="2"/>
    <n v="0.2"/>
    <n v="0.69840000000000002"/>
  </r>
  <r>
    <n v="7065"/>
    <s v="CA-2017-169474"/>
    <x v="1144"/>
    <d v="2017-02-09T00:00:00"/>
    <s v="Standard Class"/>
    <x v="282"/>
    <x v="282"/>
    <s v="Consumer"/>
    <s v="United States"/>
    <s v="Rochester"/>
    <s v="New York"/>
    <n v="14609"/>
    <s v="East"/>
    <x v="930"/>
    <s v="Office Supplies"/>
    <s v="Appliances"/>
    <x v="923"/>
    <x v="4591"/>
    <n v="3"/>
    <n v="0"/>
    <n v="8.4941999999999993"/>
  </r>
  <r>
    <n v="7066"/>
    <s v="CA-2014-106726"/>
    <x v="776"/>
    <d v="2014-12-08T00:00:00"/>
    <s v="First Class"/>
    <x v="276"/>
    <x v="276"/>
    <s v="Corporate"/>
    <s v="United States"/>
    <s v="Los Angeles"/>
    <s v="California"/>
    <n v="90008"/>
    <s v="West"/>
    <x v="734"/>
    <s v="Office Supplies"/>
    <s v="Storage"/>
    <x v="733"/>
    <x v="4592"/>
    <n v="7"/>
    <n v="0"/>
    <n v="327.94580000000002"/>
  </r>
  <r>
    <n v="7067"/>
    <s v="CA-2016-147473"/>
    <x v="198"/>
    <d v="2016-06-03T00:00:00"/>
    <s v="Standard Class"/>
    <x v="644"/>
    <x v="644"/>
    <s v="Home Office"/>
    <s v="United States"/>
    <s v="Los Angeles"/>
    <s v="California"/>
    <n v="90049"/>
    <s v="West"/>
    <x v="1434"/>
    <s v="Office Supplies"/>
    <s v="Paper"/>
    <x v="1422"/>
    <x v="783"/>
    <n v="6"/>
    <n v="0"/>
    <n v="18.662400000000002"/>
  </r>
  <r>
    <n v="7068"/>
    <s v="CA-2016-114209"/>
    <x v="206"/>
    <d v="2016-05-26T00:00:00"/>
    <s v="Standard Class"/>
    <x v="155"/>
    <x v="155"/>
    <s v="Corporate"/>
    <s v="United States"/>
    <s v="Dallas"/>
    <s v="Texas"/>
    <n v="75081"/>
    <s v="Central"/>
    <x v="185"/>
    <s v="Office Supplies"/>
    <s v="Binders"/>
    <x v="186"/>
    <x v="3153"/>
    <n v="2"/>
    <n v="0.8"/>
    <n v="-3.2406000000000001"/>
  </r>
  <r>
    <n v="7069"/>
    <s v="CA-2016-114209"/>
    <x v="206"/>
    <d v="2016-05-26T00:00:00"/>
    <s v="Standard Class"/>
    <x v="155"/>
    <x v="155"/>
    <s v="Corporate"/>
    <s v="United States"/>
    <s v="Dallas"/>
    <s v="Texas"/>
    <n v="75081"/>
    <s v="Central"/>
    <x v="693"/>
    <s v="Office Supplies"/>
    <s v="Paper"/>
    <x v="693"/>
    <x v="4593"/>
    <n v="9"/>
    <n v="0.2"/>
    <n v="30.995999999999999"/>
  </r>
  <r>
    <n v="7070"/>
    <s v="CA-2014-141901"/>
    <x v="128"/>
    <d v="2014-08-14T00:00:00"/>
    <s v="Standard Class"/>
    <x v="421"/>
    <x v="421"/>
    <s v="Consumer"/>
    <s v="United States"/>
    <s v="Fresno"/>
    <s v="California"/>
    <n v="93727"/>
    <s v="West"/>
    <x v="457"/>
    <s v="Office Supplies"/>
    <s v="Paper"/>
    <x v="458"/>
    <x v="156"/>
    <n v="1"/>
    <n v="0"/>
    <n v="2.6909999999999998"/>
  </r>
  <r>
    <n v="7071"/>
    <s v="CA-2016-164490"/>
    <x v="64"/>
    <d v="2016-09-10T00:00:00"/>
    <s v="Second Class"/>
    <x v="711"/>
    <x v="711"/>
    <s v="Home Office"/>
    <s v="United States"/>
    <s v="Chicago"/>
    <s v="Illinois"/>
    <n v="60653"/>
    <s v="Central"/>
    <x v="609"/>
    <s v="Office Supplies"/>
    <s v="Paper"/>
    <x v="609"/>
    <x v="4579"/>
    <n v="2"/>
    <n v="0.2"/>
    <n v="3.3523999999999998"/>
  </r>
  <r>
    <n v="7072"/>
    <s v="CA-2016-112256"/>
    <x v="310"/>
    <d v="2016-07-28T00:00:00"/>
    <s v="Standard Class"/>
    <x v="237"/>
    <x v="237"/>
    <s v="Consumer"/>
    <s v="United States"/>
    <s v="Mcallen"/>
    <s v="Texas"/>
    <n v="78501"/>
    <s v="Central"/>
    <x v="1477"/>
    <s v="Office Supplies"/>
    <s v="Art"/>
    <x v="1464"/>
    <x v="2999"/>
    <n v="2"/>
    <n v="0.2"/>
    <n v="0.33360000000000001"/>
  </r>
  <r>
    <n v="7073"/>
    <s v="CA-2016-112256"/>
    <x v="310"/>
    <d v="2016-07-28T00:00:00"/>
    <s v="Standard Class"/>
    <x v="237"/>
    <x v="237"/>
    <s v="Consumer"/>
    <s v="United States"/>
    <s v="Mcallen"/>
    <s v="Texas"/>
    <n v="78501"/>
    <s v="Central"/>
    <x v="1114"/>
    <s v="Office Supplies"/>
    <s v="Paper"/>
    <x v="1103"/>
    <x v="1170"/>
    <n v="1"/>
    <n v="0.2"/>
    <n v="1.8144"/>
  </r>
  <r>
    <n v="7074"/>
    <s v="CA-2016-112256"/>
    <x v="310"/>
    <d v="2016-07-28T00:00:00"/>
    <s v="Standard Class"/>
    <x v="237"/>
    <x v="237"/>
    <s v="Consumer"/>
    <s v="United States"/>
    <s v="Mcallen"/>
    <s v="Texas"/>
    <n v="78501"/>
    <s v="Central"/>
    <x v="399"/>
    <s v="Office Supplies"/>
    <s v="Art"/>
    <x v="400"/>
    <x v="4594"/>
    <n v="5"/>
    <n v="0.2"/>
    <n v="15.393000000000001"/>
  </r>
  <r>
    <n v="7075"/>
    <s v="CA-2016-112256"/>
    <x v="310"/>
    <d v="2016-07-28T00:00:00"/>
    <s v="Standard Class"/>
    <x v="237"/>
    <x v="237"/>
    <s v="Consumer"/>
    <s v="United States"/>
    <s v="Mcallen"/>
    <s v="Texas"/>
    <n v="78501"/>
    <s v="Central"/>
    <x v="990"/>
    <s v="Office Supplies"/>
    <s v="Binders"/>
    <x v="305"/>
    <x v="320"/>
    <n v="4"/>
    <n v="0.8"/>
    <n v="-8.3160000000000007"/>
  </r>
  <r>
    <n v="7076"/>
    <s v="CA-2016-112256"/>
    <x v="310"/>
    <d v="2016-07-28T00:00:00"/>
    <s v="Standard Class"/>
    <x v="237"/>
    <x v="237"/>
    <s v="Consumer"/>
    <s v="United States"/>
    <s v="Mcallen"/>
    <s v="Texas"/>
    <n v="78501"/>
    <s v="Central"/>
    <x v="1059"/>
    <s v="Office Supplies"/>
    <s v="Supplies"/>
    <x v="1048"/>
    <x v="3832"/>
    <n v="2"/>
    <n v="0.2"/>
    <n v="1.0007999999999999"/>
  </r>
  <r>
    <n v="7077"/>
    <s v="CA-2016-167416"/>
    <x v="536"/>
    <d v="2016-05-17T00:00:00"/>
    <s v="Standard Class"/>
    <x v="758"/>
    <x v="758"/>
    <s v="Consumer"/>
    <s v="United States"/>
    <s v="Seattle"/>
    <s v="Washington"/>
    <n v="98105"/>
    <s v="West"/>
    <x v="598"/>
    <s v="Office Supplies"/>
    <s v="Envelopes"/>
    <x v="598"/>
    <x v="2735"/>
    <n v="5"/>
    <n v="0"/>
    <n v="26.901"/>
  </r>
  <r>
    <n v="7078"/>
    <s v="CA-2016-106950"/>
    <x v="476"/>
    <d v="2016-09-06T00:00:00"/>
    <s v="Standard Class"/>
    <x v="555"/>
    <x v="555"/>
    <s v="Consumer"/>
    <s v="United States"/>
    <s v="Charlotte"/>
    <s v="North Carolina"/>
    <n v="28205"/>
    <s v="South"/>
    <x v="634"/>
    <s v="Office Supplies"/>
    <s v="Binders"/>
    <x v="634"/>
    <x v="4595"/>
    <n v="7"/>
    <n v="0.7"/>
    <n v="-17.565100000000001"/>
  </r>
  <r>
    <n v="7079"/>
    <s v="CA-2016-106950"/>
    <x v="476"/>
    <d v="2016-09-06T00:00:00"/>
    <s v="Standard Class"/>
    <x v="555"/>
    <x v="555"/>
    <s v="Consumer"/>
    <s v="United States"/>
    <s v="Charlotte"/>
    <s v="North Carolina"/>
    <n v="28205"/>
    <s v="South"/>
    <x v="1428"/>
    <s v="Office Supplies"/>
    <s v="Appliances"/>
    <x v="1416"/>
    <x v="4596"/>
    <n v="9"/>
    <n v="0.2"/>
    <n v="34.813800000000001"/>
  </r>
  <r>
    <n v="7080"/>
    <s v="CA-2016-106950"/>
    <x v="476"/>
    <d v="2016-09-06T00:00:00"/>
    <s v="Standard Class"/>
    <x v="555"/>
    <x v="555"/>
    <s v="Consumer"/>
    <s v="United States"/>
    <s v="Charlotte"/>
    <s v="North Carolina"/>
    <n v="28205"/>
    <s v="South"/>
    <x v="487"/>
    <s v="Office Supplies"/>
    <s v="Art"/>
    <x v="487"/>
    <x v="526"/>
    <n v="4"/>
    <n v="0.2"/>
    <n v="3.4047999999999998"/>
  </r>
  <r>
    <n v="7081"/>
    <s v="CA-2016-106950"/>
    <x v="476"/>
    <d v="2016-09-06T00:00:00"/>
    <s v="Standard Class"/>
    <x v="555"/>
    <x v="555"/>
    <s v="Consumer"/>
    <s v="United States"/>
    <s v="Charlotte"/>
    <s v="North Carolina"/>
    <n v="28205"/>
    <s v="South"/>
    <x v="114"/>
    <s v="Furniture"/>
    <s v="Tables"/>
    <x v="114"/>
    <x v="4597"/>
    <n v="3"/>
    <n v="0.4"/>
    <n v="-149.63069999999999"/>
  </r>
  <r>
    <n v="7082"/>
    <s v="CA-2016-106950"/>
    <x v="476"/>
    <d v="2016-09-06T00:00:00"/>
    <s v="Standard Class"/>
    <x v="555"/>
    <x v="555"/>
    <s v="Consumer"/>
    <s v="United States"/>
    <s v="Charlotte"/>
    <s v="North Carolina"/>
    <n v="28205"/>
    <s v="South"/>
    <x v="695"/>
    <s v="Technology"/>
    <s v="Accessories"/>
    <x v="1062"/>
    <x v="4598"/>
    <n v="3"/>
    <n v="0.2"/>
    <n v="303.80399999999997"/>
  </r>
  <r>
    <n v="7083"/>
    <s v="CA-2016-106950"/>
    <x v="476"/>
    <d v="2016-09-06T00:00:00"/>
    <s v="Standard Class"/>
    <x v="555"/>
    <x v="555"/>
    <s v="Consumer"/>
    <s v="United States"/>
    <s v="Charlotte"/>
    <s v="North Carolina"/>
    <n v="28205"/>
    <s v="South"/>
    <x v="1426"/>
    <s v="Office Supplies"/>
    <s v="Binders"/>
    <x v="1414"/>
    <x v="1683"/>
    <n v="5"/>
    <n v="0.7"/>
    <n v="-12.628"/>
  </r>
  <r>
    <n v="7084"/>
    <s v="CA-2017-118724"/>
    <x v="246"/>
    <d v="2017-07-25T00:00:00"/>
    <s v="Second Class"/>
    <x v="255"/>
    <x v="255"/>
    <s v="Corporate"/>
    <s v="United States"/>
    <s v="Concord"/>
    <s v="California"/>
    <n v="94521"/>
    <s v="West"/>
    <x v="1273"/>
    <s v="Office Supplies"/>
    <s v="Art"/>
    <x v="1258"/>
    <x v="2799"/>
    <n v="2"/>
    <n v="0"/>
    <n v="1.6896"/>
  </r>
  <r>
    <n v="7085"/>
    <s v="CA-2017-118724"/>
    <x v="246"/>
    <d v="2017-07-25T00:00:00"/>
    <s v="Second Class"/>
    <x v="255"/>
    <x v="255"/>
    <s v="Corporate"/>
    <s v="United States"/>
    <s v="Concord"/>
    <s v="California"/>
    <n v="94521"/>
    <s v="West"/>
    <x v="944"/>
    <s v="Technology"/>
    <s v="Phones"/>
    <x v="937"/>
    <x v="4599"/>
    <n v="9"/>
    <n v="0.2"/>
    <n v="121.9644"/>
  </r>
  <r>
    <n v="7086"/>
    <s v="CA-2017-112004"/>
    <x v="145"/>
    <d v="2017-09-28T00:00:00"/>
    <s v="First Class"/>
    <x v="340"/>
    <x v="340"/>
    <s v="Corporate"/>
    <s v="United States"/>
    <s v="Chester"/>
    <s v="Pennsylvania"/>
    <n v="19013"/>
    <s v="East"/>
    <x v="1547"/>
    <s v="Office Supplies"/>
    <s v="Binders"/>
    <x v="1535"/>
    <x v="4600"/>
    <n v="5"/>
    <n v="0.7"/>
    <n v="-6.3029999999999999"/>
  </r>
  <r>
    <n v="7087"/>
    <s v="CA-2017-112004"/>
    <x v="145"/>
    <d v="2017-09-28T00:00:00"/>
    <s v="First Class"/>
    <x v="340"/>
    <x v="340"/>
    <s v="Corporate"/>
    <s v="United States"/>
    <s v="Chester"/>
    <s v="Pennsylvania"/>
    <n v="19013"/>
    <s v="East"/>
    <x v="1420"/>
    <s v="Office Supplies"/>
    <s v="Supplies"/>
    <x v="1408"/>
    <x v="4601"/>
    <n v="2"/>
    <n v="0.2"/>
    <n v="-42.951599999999999"/>
  </r>
  <r>
    <n v="7088"/>
    <s v="US-2017-143175"/>
    <x v="646"/>
    <d v="2017-08-06T00:00:00"/>
    <s v="Second Class"/>
    <x v="654"/>
    <x v="654"/>
    <s v="Consumer"/>
    <s v="United States"/>
    <s v="Los Angeles"/>
    <s v="California"/>
    <n v="90004"/>
    <s v="West"/>
    <x v="1291"/>
    <s v="Office Supplies"/>
    <s v="Storage"/>
    <x v="1277"/>
    <x v="4041"/>
    <n v="3"/>
    <n v="0"/>
    <n v="23.968800000000002"/>
  </r>
  <r>
    <n v="7089"/>
    <s v="CA-2015-105844"/>
    <x v="969"/>
    <d v="2015-10-27T00:00:00"/>
    <s v="Second Class"/>
    <x v="226"/>
    <x v="226"/>
    <s v="Consumer"/>
    <s v="United States"/>
    <s v="Sparks"/>
    <s v="Nevada"/>
    <n v="89431"/>
    <s v="West"/>
    <x v="1041"/>
    <s v="Office Supplies"/>
    <s v="Art"/>
    <x v="1030"/>
    <x v="1362"/>
    <n v="4"/>
    <n v="0"/>
    <n v="23.808"/>
  </r>
  <r>
    <n v="7090"/>
    <s v="CA-2017-118864"/>
    <x v="140"/>
    <d v="2017-06-19T00:00:00"/>
    <s v="Second Class"/>
    <x v="120"/>
    <x v="120"/>
    <s v="Corporate"/>
    <s v="United States"/>
    <s v="Los Angeles"/>
    <s v="California"/>
    <n v="90032"/>
    <s v="West"/>
    <x v="1187"/>
    <s v="Technology"/>
    <s v="Phones"/>
    <x v="1173"/>
    <x v="664"/>
    <n v="1"/>
    <n v="0.2"/>
    <n v="7.4974999999999996"/>
  </r>
  <r>
    <n v="7091"/>
    <s v="CA-2015-119480"/>
    <x v="1145"/>
    <d v="2015-01-13T00:00:00"/>
    <s v="Standard Class"/>
    <x v="530"/>
    <x v="530"/>
    <s v="Consumer"/>
    <s v="United States"/>
    <s v="Henderson"/>
    <s v="Kentucky"/>
    <n v="42420"/>
    <s v="South"/>
    <x v="258"/>
    <s v="Office Supplies"/>
    <s v="Paper"/>
    <x v="33"/>
    <x v="1907"/>
    <n v="3"/>
    <n v="0"/>
    <n v="49.970399999999998"/>
  </r>
  <r>
    <n v="7092"/>
    <s v="CA-2015-119480"/>
    <x v="1145"/>
    <d v="2015-01-13T00:00:00"/>
    <s v="Standard Class"/>
    <x v="530"/>
    <x v="530"/>
    <s v="Consumer"/>
    <s v="United States"/>
    <s v="Henderson"/>
    <s v="Kentucky"/>
    <n v="42420"/>
    <s v="South"/>
    <x v="1309"/>
    <s v="Office Supplies"/>
    <s v="Appliances"/>
    <x v="1294"/>
    <x v="4602"/>
    <n v="3"/>
    <n v="0"/>
    <n v="45.763199999999998"/>
  </r>
  <r>
    <n v="7093"/>
    <s v="CA-2015-119480"/>
    <x v="1145"/>
    <d v="2015-01-13T00:00:00"/>
    <s v="Standard Class"/>
    <x v="530"/>
    <x v="530"/>
    <s v="Consumer"/>
    <s v="United States"/>
    <s v="Henderson"/>
    <s v="Kentucky"/>
    <n v="42420"/>
    <s v="South"/>
    <x v="1394"/>
    <s v="Office Supplies"/>
    <s v="Art"/>
    <x v="1380"/>
    <x v="3802"/>
    <n v="2"/>
    <n v="0"/>
    <n v="11.117599999999999"/>
  </r>
  <r>
    <n v="7094"/>
    <s v="CA-2015-119480"/>
    <x v="1145"/>
    <d v="2015-01-13T00:00:00"/>
    <s v="Standard Class"/>
    <x v="530"/>
    <x v="530"/>
    <s v="Consumer"/>
    <s v="United States"/>
    <s v="Henderson"/>
    <s v="Kentucky"/>
    <n v="42420"/>
    <s v="South"/>
    <x v="1540"/>
    <s v="Office Supplies"/>
    <s v="Paper"/>
    <x v="1528"/>
    <x v="3667"/>
    <n v="5"/>
    <n v="0"/>
    <n v="24.2285"/>
  </r>
  <r>
    <n v="7095"/>
    <s v="US-2015-153374"/>
    <x v="97"/>
    <d v="2015-02-13T00:00:00"/>
    <s v="Second Class"/>
    <x v="535"/>
    <x v="535"/>
    <s v="Consumer"/>
    <s v="United States"/>
    <s v="Decatur"/>
    <s v="Illinois"/>
    <n v="62521"/>
    <s v="Central"/>
    <x v="295"/>
    <s v="Technology"/>
    <s v="Accessories"/>
    <x v="295"/>
    <x v="4447"/>
    <n v="6"/>
    <n v="0.2"/>
    <n v="89.991"/>
  </r>
  <r>
    <n v="7096"/>
    <s v="CA-2016-101980"/>
    <x v="1146"/>
    <d v="2016-08-20T00:00:00"/>
    <s v="First Class"/>
    <x v="261"/>
    <x v="261"/>
    <s v="Consumer"/>
    <s v="United States"/>
    <s v="New York City"/>
    <s v="New York"/>
    <n v="10009"/>
    <s v="East"/>
    <x v="997"/>
    <s v="Office Supplies"/>
    <s v="Binders"/>
    <x v="989"/>
    <x v="4603"/>
    <n v="6"/>
    <n v="0.2"/>
    <n v="55.008000000000003"/>
  </r>
  <r>
    <n v="7097"/>
    <s v="CA-2016-101980"/>
    <x v="1146"/>
    <d v="2016-08-20T00:00:00"/>
    <s v="First Class"/>
    <x v="261"/>
    <x v="261"/>
    <s v="Consumer"/>
    <s v="United States"/>
    <s v="New York City"/>
    <s v="New York"/>
    <n v="10009"/>
    <s v="East"/>
    <x v="1591"/>
    <s v="Office Supplies"/>
    <s v="Binders"/>
    <x v="1583"/>
    <x v="4604"/>
    <n v="2"/>
    <n v="0.2"/>
    <n v="89.954800000000006"/>
  </r>
  <r>
    <n v="7098"/>
    <s v="CA-2016-101980"/>
    <x v="1146"/>
    <d v="2016-08-20T00:00:00"/>
    <s v="First Class"/>
    <x v="261"/>
    <x v="261"/>
    <s v="Consumer"/>
    <s v="United States"/>
    <s v="New York City"/>
    <s v="New York"/>
    <n v="10009"/>
    <s v="East"/>
    <x v="858"/>
    <s v="Office Supplies"/>
    <s v="Binders"/>
    <x v="852"/>
    <x v="1038"/>
    <n v="5"/>
    <n v="0.2"/>
    <n v="9.1784999999999997"/>
  </r>
  <r>
    <n v="7099"/>
    <s v="CA-2017-144596"/>
    <x v="44"/>
    <d v="2017-11-10T00:00:00"/>
    <s v="Standard Class"/>
    <x v="263"/>
    <x v="263"/>
    <s v="Consumer"/>
    <s v="United States"/>
    <s v="New York City"/>
    <s v="New York"/>
    <n v="10011"/>
    <s v="East"/>
    <x v="1733"/>
    <s v="Office Supplies"/>
    <s v="Paper"/>
    <x v="1721"/>
    <x v="4605"/>
    <n v="9"/>
    <n v="0"/>
    <n v="149.91120000000001"/>
  </r>
  <r>
    <n v="7100"/>
    <s v="CA-2015-124933"/>
    <x v="207"/>
    <d v="2015-12-30T00:00:00"/>
    <s v="Second Class"/>
    <x v="650"/>
    <x v="650"/>
    <s v="Consumer"/>
    <s v="United States"/>
    <s v="New York City"/>
    <s v="New York"/>
    <n v="10009"/>
    <s v="East"/>
    <x v="1733"/>
    <s v="Office Supplies"/>
    <s v="Paper"/>
    <x v="1721"/>
    <x v="3441"/>
    <n v="6"/>
    <n v="0"/>
    <n v="99.940799999999996"/>
  </r>
  <r>
    <n v="7101"/>
    <s v="CA-2014-159625"/>
    <x v="533"/>
    <d v="2014-11-28T00:00:00"/>
    <s v="Standard Class"/>
    <x v="325"/>
    <x v="325"/>
    <s v="Consumer"/>
    <s v="United States"/>
    <s v="Scottsdale"/>
    <s v="Arizona"/>
    <n v="85254"/>
    <s v="West"/>
    <x v="1170"/>
    <s v="Office Supplies"/>
    <s v="Envelopes"/>
    <x v="153"/>
    <x v="2953"/>
    <n v="3"/>
    <n v="0.2"/>
    <n v="8.8019999999999996"/>
  </r>
  <r>
    <n v="7102"/>
    <s v="CA-2016-144337"/>
    <x v="1147"/>
    <d v="2016-08-05T00:00:00"/>
    <s v="Second Class"/>
    <x v="737"/>
    <x v="737"/>
    <s v="Corporate"/>
    <s v="United States"/>
    <s v="Amarillo"/>
    <s v="Texas"/>
    <n v="79109"/>
    <s v="Central"/>
    <x v="33"/>
    <s v="Office Supplies"/>
    <s v="Paper"/>
    <x v="33"/>
    <x v="2993"/>
    <n v="2"/>
    <n v="0.2"/>
    <n v="6.6311999999999998"/>
  </r>
  <r>
    <n v="7103"/>
    <s v="CA-2014-117478"/>
    <x v="158"/>
    <d v="2014-09-24T00:00:00"/>
    <s v="First Class"/>
    <x v="405"/>
    <x v="405"/>
    <s v="Consumer"/>
    <s v="United States"/>
    <s v="Philadelphia"/>
    <s v="Pennsylvania"/>
    <n v="19140"/>
    <s v="East"/>
    <x v="347"/>
    <s v="Office Supplies"/>
    <s v="Binders"/>
    <x v="347"/>
    <x v="1124"/>
    <n v="3"/>
    <n v="0.7"/>
    <n v="-5.0369999999999999"/>
  </r>
  <r>
    <n v="7104"/>
    <s v="CA-2017-147410"/>
    <x v="507"/>
    <d v="2017-09-08T00:00:00"/>
    <s v="Standard Class"/>
    <x v="412"/>
    <x v="412"/>
    <s v="Consumer"/>
    <s v="United States"/>
    <s v="Santa Ana"/>
    <s v="California"/>
    <n v="92704"/>
    <s v="West"/>
    <x v="1672"/>
    <s v="Office Supplies"/>
    <s v="Storage"/>
    <x v="1660"/>
    <x v="4606"/>
    <n v="2"/>
    <n v="0"/>
    <n v="105.27500000000001"/>
  </r>
  <r>
    <n v="7105"/>
    <s v="CA-2017-128944"/>
    <x v="249"/>
    <d v="2017-06-21T00:00:00"/>
    <s v="Second Class"/>
    <x v="542"/>
    <x v="542"/>
    <s v="Corporate"/>
    <s v="United States"/>
    <s v="Newark"/>
    <s v="Ohio"/>
    <n v="43055"/>
    <s v="East"/>
    <x v="323"/>
    <s v="Furniture"/>
    <s v="Chairs"/>
    <x v="323"/>
    <x v="4607"/>
    <n v="6"/>
    <n v="0.3"/>
    <n v="-43.435200000000002"/>
  </r>
  <r>
    <n v="7106"/>
    <s v="CA-2017-128944"/>
    <x v="249"/>
    <d v="2017-06-21T00:00:00"/>
    <s v="Second Class"/>
    <x v="542"/>
    <x v="542"/>
    <s v="Corporate"/>
    <s v="United States"/>
    <s v="Newark"/>
    <s v="Ohio"/>
    <n v="43055"/>
    <s v="East"/>
    <x v="1372"/>
    <s v="Furniture"/>
    <s v="Furnishings"/>
    <x v="1357"/>
    <x v="4608"/>
    <n v="3"/>
    <n v="0.2"/>
    <n v="7.2720000000000002"/>
  </r>
  <r>
    <n v="7107"/>
    <s v="CA-2017-128944"/>
    <x v="249"/>
    <d v="2017-06-21T00:00:00"/>
    <s v="Second Class"/>
    <x v="542"/>
    <x v="542"/>
    <s v="Corporate"/>
    <s v="United States"/>
    <s v="Newark"/>
    <s v="Ohio"/>
    <n v="43055"/>
    <s v="East"/>
    <x v="1617"/>
    <s v="Technology"/>
    <s v="Accessories"/>
    <x v="1608"/>
    <x v="602"/>
    <n v="9"/>
    <n v="0.2"/>
    <n v="1.5290999999999999"/>
  </r>
  <r>
    <n v="7108"/>
    <s v="CA-2016-109666"/>
    <x v="475"/>
    <d v="2016-04-26T00:00:00"/>
    <s v="Standard Class"/>
    <x v="27"/>
    <x v="27"/>
    <s v="Consumer"/>
    <s v="United States"/>
    <s v="New York City"/>
    <s v="New York"/>
    <n v="10035"/>
    <s v="East"/>
    <x v="714"/>
    <s v="Technology"/>
    <s v="Phones"/>
    <x v="713"/>
    <x v="2232"/>
    <n v="2"/>
    <n v="0"/>
    <n v="0.77939999999999998"/>
  </r>
  <r>
    <n v="7109"/>
    <s v="CA-2016-109666"/>
    <x v="475"/>
    <d v="2016-04-26T00:00:00"/>
    <s v="Standard Class"/>
    <x v="27"/>
    <x v="27"/>
    <s v="Consumer"/>
    <s v="United States"/>
    <s v="New York City"/>
    <s v="New York"/>
    <n v="10035"/>
    <s v="East"/>
    <x v="1199"/>
    <s v="Office Supplies"/>
    <s v="Art"/>
    <x v="1184"/>
    <x v="175"/>
    <n v="2"/>
    <n v="0"/>
    <n v="1.476"/>
  </r>
  <r>
    <n v="7110"/>
    <s v="CA-2016-109666"/>
    <x v="475"/>
    <d v="2016-04-26T00:00:00"/>
    <s v="Standard Class"/>
    <x v="27"/>
    <x v="27"/>
    <s v="Consumer"/>
    <s v="United States"/>
    <s v="New York City"/>
    <s v="New York"/>
    <n v="10035"/>
    <s v="East"/>
    <x v="156"/>
    <s v="Office Supplies"/>
    <s v="Storage"/>
    <x v="157"/>
    <x v="4609"/>
    <n v="4"/>
    <n v="0"/>
    <n v="13.7964"/>
  </r>
  <r>
    <n v="7111"/>
    <s v="CA-2016-109666"/>
    <x v="475"/>
    <d v="2016-04-26T00:00:00"/>
    <s v="Standard Class"/>
    <x v="27"/>
    <x v="27"/>
    <s v="Consumer"/>
    <s v="United States"/>
    <s v="New York City"/>
    <s v="New York"/>
    <n v="10035"/>
    <s v="East"/>
    <x v="1562"/>
    <s v="Office Supplies"/>
    <s v="Supplies"/>
    <x v="1553"/>
    <x v="3335"/>
    <n v="2"/>
    <n v="0"/>
    <n v="2.2504"/>
  </r>
  <r>
    <n v="7112"/>
    <s v="CA-2016-109666"/>
    <x v="475"/>
    <d v="2016-04-26T00:00:00"/>
    <s v="Standard Class"/>
    <x v="27"/>
    <x v="27"/>
    <s v="Consumer"/>
    <s v="United States"/>
    <s v="New York City"/>
    <s v="New York"/>
    <n v="10035"/>
    <s v="East"/>
    <x v="915"/>
    <s v="Office Supplies"/>
    <s v="Art"/>
    <x v="907"/>
    <x v="994"/>
    <n v="2"/>
    <n v="0"/>
    <n v="17.989999999999998"/>
  </r>
  <r>
    <n v="7113"/>
    <s v="CA-2016-109666"/>
    <x v="475"/>
    <d v="2016-04-26T00:00:00"/>
    <s v="Standard Class"/>
    <x v="27"/>
    <x v="27"/>
    <s v="Consumer"/>
    <s v="United States"/>
    <s v="New York City"/>
    <s v="New York"/>
    <n v="10035"/>
    <s v="East"/>
    <x v="133"/>
    <s v="Office Supplies"/>
    <s v="Supplies"/>
    <x v="134"/>
    <x v="2735"/>
    <n v="5"/>
    <n v="0"/>
    <n v="15.372"/>
  </r>
  <r>
    <n v="7114"/>
    <s v="CA-2016-109666"/>
    <x v="475"/>
    <d v="2016-04-26T00:00:00"/>
    <s v="Standard Class"/>
    <x v="27"/>
    <x v="27"/>
    <s v="Consumer"/>
    <s v="United States"/>
    <s v="New York City"/>
    <s v="New York"/>
    <n v="10035"/>
    <s v="East"/>
    <x v="1458"/>
    <s v="Office Supplies"/>
    <s v="Binders"/>
    <x v="1444"/>
    <x v="4610"/>
    <n v="2"/>
    <n v="0.2"/>
    <n v="3.2480000000000002"/>
  </r>
  <r>
    <n v="7115"/>
    <s v="US-2016-102239"/>
    <x v="465"/>
    <d v="2016-05-06T00:00:00"/>
    <s v="First Class"/>
    <x v="352"/>
    <x v="352"/>
    <s v="Corporate"/>
    <s v="United States"/>
    <s v="Henderson"/>
    <s v="Nevada"/>
    <n v="89015"/>
    <s v="West"/>
    <x v="1660"/>
    <s v="Furniture"/>
    <s v="Tables"/>
    <x v="1648"/>
    <x v="4611"/>
    <n v="6"/>
    <n v="0"/>
    <n v="320.31720000000001"/>
  </r>
  <r>
    <n v="7116"/>
    <s v="US-2016-102239"/>
    <x v="465"/>
    <d v="2016-05-06T00:00:00"/>
    <s v="First Class"/>
    <x v="352"/>
    <x v="352"/>
    <s v="Corporate"/>
    <s v="United States"/>
    <s v="Henderson"/>
    <s v="Nevada"/>
    <n v="89015"/>
    <s v="West"/>
    <x v="175"/>
    <s v="Office Supplies"/>
    <s v="Binders"/>
    <x v="176"/>
    <x v="3004"/>
    <n v="2"/>
    <n v="0.2"/>
    <n v="2.0047999999999999"/>
  </r>
  <r>
    <n v="7117"/>
    <s v="CA-2014-143168"/>
    <x v="638"/>
    <d v="2014-10-23T00:00:00"/>
    <s v="Second Class"/>
    <x v="490"/>
    <x v="490"/>
    <s v="Consumer"/>
    <s v="United States"/>
    <s v="Seattle"/>
    <s v="Washington"/>
    <n v="98103"/>
    <s v="West"/>
    <x v="1090"/>
    <s v="Office Supplies"/>
    <s v="Paper"/>
    <x v="1080"/>
    <x v="1156"/>
    <n v="2"/>
    <n v="0"/>
    <n v="27.882000000000001"/>
  </r>
  <r>
    <n v="7118"/>
    <s v="CA-2014-143168"/>
    <x v="638"/>
    <d v="2014-10-23T00:00:00"/>
    <s v="Second Class"/>
    <x v="490"/>
    <x v="490"/>
    <s v="Consumer"/>
    <s v="United States"/>
    <s v="Seattle"/>
    <s v="Washington"/>
    <n v="98103"/>
    <s v="West"/>
    <x v="1338"/>
    <s v="Office Supplies"/>
    <s v="Binders"/>
    <x v="1323"/>
    <x v="2000"/>
    <n v="1"/>
    <n v="0.2"/>
    <n v="0.47039999999999998"/>
  </r>
  <r>
    <n v="7119"/>
    <s v="CA-2017-104906"/>
    <x v="778"/>
    <d v="2017-02-17T00:00:00"/>
    <s v="Standard Class"/>
    <x v="687"/>
    <x v="687"/>
    <s v="Corporate"/>
    <s v="United States"/>
    <s v="New York City"/>
    <s v="New York"/>
    <n v="10009"/>
    <s v="East"/>
    <x v="1331"/>
    <s v="Office Supplies"/>
    <s v="Paper"/>
    <x v="1316"/>
    <x v="1444"/>
    <n v="3"/>
    <n v="0"/>
    <n v="8.7905999999999995"/>
  </r>
  <r>
    <n v="7120"/>
    <s v="CA-2017-118122"/>
    <x v="701"/>
    <d v="2017-11-24T00:00:00"/>
    <s v="Standard Class"/>
    <x v="55"/>
    <x v="55"/>
    <s v="Corporate"/>
    <s v="United States"/>
    <s v="Seattle"/>
    <s v="Washington"/>
    <n v="98103"/>
    <s v="West"/>
    <x v="530"/>
    <s v="Office Supplies"/>
    <s v="Binders"/>
    <x v="530"/>
    <x v="1150"/>
    <n v="2"/>
    <n v="0.2"/>
    <n v="4.5187999999999997"/>
  </r>
  <r>
    <n v="7121"/>
    <s v="US-2014-147774"/>
    <x v="407"/>
    <d v="2014-01-26T00:00:00"/>
    <s v="Standard Class"/>
    <x v="152"/>
    <x v="152"/>
    <s v="Corporate"/>
    <s v="United States"/>
    <s v="Smyrna"/>
    <s v="Tennessee"/>
    <n v="37167"/>
    <s v="South"/>
    <x v="1188"/>
    <s v="Office Supplies"/>
    <s v="Binders"/>
    <x v="1174"/>
    <x v="4612"/>
    <n v="1"/>
    <n v="0.7"/>
    <n v="-51.5154"/>
  </r>
  <r>
    <n v="7122"/>
    <s v="CA-2017-166926"/>
    <x v="96"/>
    <d v="2017-12-08T00:00:00"/>
    <s v="Standard Class"/>
    <x v="2"/>
    <x v="2"/>
    <s v="Consumer"/>
    <s v="United States"/>
    <s v="Seattle"/>
    <s v="Washington"/>
    <n v="98105"/>
    <s v="West"/>
    <x v="1774"/>
    <s v="Office Supplies"/>
    <s v="Paper"/>
    <x v="1764"/>
    <x v="1075"/>
    <n v="7"/>
    <n v="0"/>
    <n v="18.837"/>
  </r>
  <r>
    <n v="7123"/>
    <s v="CA-2017-166926"/>
    <x v="96"/>
    <d v="2017-12-08T00:00:00"/>
    <s v="Standard Class"/>
    <x v="2"/>
    <x v="2"/>
    <s v="Consumer"/>
    <s v="United States"/>
    <s v="Seattle"/>
    <s v="Washington"/>
    <n v="98105"/>
    <s v="West"/>
    <x v="1531"/>
    <s v="Furniture"/>
    <s v="Bookcases"/>
    <x v="1518"/>
    <x v="1713"/>
    <n v="2"/>
    <n v="0"/>
    <n v="41.168399999999998"/>
  </r>
  <r>
    <n v="7124"/>
    <s v="CA-2015-128013"/>
    <x v="101"/>
    <d v="2015-08-16T00:00:00"/>
    <s v="Standard Class"/>
    <x v="751"/>
    <x v="751"/>
    <s v="Corporate"/>
    <s v="United States"/>
    <s v="New York City"/>
    <s v="New York"/>
    <n v="10035"/>
    <s v="East"/>
    <x v="1533"/>
    <s v="Furniture"/>
    <s v="Furnishings"/>
    <x v="1521"/>
    <x v="4613"/>
    <n v="3"/>
    <n v="0"/>
    <n v="4.4088000000000003"/>
  </r>
  <r>
    <n v="7125"/>
    <s v="CA-2015-128013"/>
    <x v="101"/>
    <d v="2015-08-16T00:00:00"/>
    <s v="Standard Class"/>
    <x v="751"/>
    <x v="751"/>
    <s v="Corporate"/>
    <s v="United States"/>
    <s v="New York City"/>
    <s v="New York"/>
    <n v="10035"/>
    <s v="East"/>
    <x v="1415"/>
    <s v="Office Supplies"/>
    <s v="Paper"/>
    <x v="1402"/>
    <x v="3683"/>
    <n v="3"/>
    <n v="0"/>
    <n v="69.177599999999998"/>
  </r>
  <r>
    <n v="7126"/>
    <s v="CA-2016-123176"/>
    <x v="720"/>
    <d v="2016-09-29T00:00:00"/>
    <s v="Second Class"/>
    <x v="506"/>
    <x v="506"/>
    <s v="Consumer"/>
    <s v="United States"/>
    <s v="Atlanta"/>
    <s v="Georgia"/>
    <n v="30318"/>
    <s v="South"/>
    <x v="1296"/>
    <s v="Office Supplies"/>
    <s v="Paper"/>
    <x v="1281"/>
    <x v="1444"/>
    <n v="3"/>
    <n v="0"/>
    <n v="8.7905999999999995"/>
  </r>
  <r>
    <n v="7127"/>
    <s v="CA-2016-123176"/>
    <x v="720"/>
    <d v="2016-09-29T00:00:00"/>
    <s v="Second Class"/>
    <x v="506"/>
    <x v="506"/>
    <s v="Consumer"/>
    <s v="United States"/>
    <s v="Atlanta"/>
    <s v="Georgia"/>
    <n v="30318"/>
    <s v="South"/>
    <x v="182"/>
    <s v="Office Supplies"/>
    <s v="Art"/>
    <x v="183"/>
    <x v="4614"/>
    <n v="3"/>
    <n v="0"/>
    <n v="4.5837000000000003"/>
  </r>
  <r>
    <n v="7128"/>
    <s v="US-2016-117541"/>
    <x v="696"/>
    <d v="2016-11-20T00:00:00"/>
    <s v="Standard Class"/>
    <x v="594"/>
    <x v="594"/>
    <s v="Consumer"/>
    <s v="United States"/>
    <s v="Newark"/>
    <s v="Delaware"/>
    <n v="19711"/>
    <s v="East"/>
    <x v="1128"/>
    <s v="Office Supplies"/>
    <s v="Paper"/>
    <x v="1116"/>
    <x v="4615"/>
    <n v="5"/>
    <n v="0"/>
    <n v="7.5670000000000002"/>
  </r>
  <r>
    <n v="7129"/>
    <s v="US-2016-117541"/>
    <x v="696"/>
    <d v="2016-11-20T00:00:00"/>
    <s v="Standard Class"/>
    <x v="594"/>
    <x v="594"/>
    <s v="Consumer"/>
    <s v="United States"/>
    <s v="Newark"/>
    <s v="Delaware"/>
    <n v="19711"/>
    <s v="East"/>
    <x v="1467"/>
    <s v="Furniture"/>
    <s v="Furnishings"/>
    <x v="1454"/>
    <x v="544"/>
    <n v="4"/>
    <n v="0"/>
    <n v="6.5735999999999999"/>
  </r>
  <r>
    <n v="7130"/>
    <s v="CA-2016-166282"/>
    <x v="947"/>
    <d v="2016-04-22T00:00:00"/>
    <s v="Standard Class"/>
    <x v="7"/>
    <x v="7"/>
    <s v="Consumer"/>
    <s v="United States"/>
    <s v="Nashville"/>
    <s v="Tennessee"/>
    <n v="37211"/>
    <s v="South"/>
    <x v="916"/>
    <s v="Technology"/>
    <s v="Accessories"/>
    <x v="908"/>
    <x v="200"/>
    <n v="4"/>
    <n v="0.2"/>
    <n v="8.3523999999999994"/>
  </r>
  <r>
    <n v="7131"/>
    <s v="CA-2016-166282"/>
    <x v="947"/>
    <d v="2016-04-22T00:00:00"/>
    <s v="Standard Class"/>
    <x v="7"/>
    <x v="7"/>
    <s v="Consumer"/>
    <s v="United States"/>
    <s v="Nashville"/>
    <s v="Tennessee"/>
    <n v="37211"/>
    <s v="South"/>
    <x v="1665"/>
    <s v="Office Supplies"/>
    <s v="Paper"/>
    <x v="1723"/>
    <x v="4616"/>
    <n v="7"/>
    <n v="0.2"/>
    <n v="40.003599999999999"/>
  </r>
  <r>
    <n v="7132"/>
    <s v="CA-2017-141439"/>
    <x v="200"/>
    <d v="2017-12-01T00:00:00"/>
    <s v="Standard Class"/>
    <x v="499"/>
    <x v="499"/>
    <s v="Home Office"/>
    <s v="United States"/>
    <s v="Richmond"/>
    <s v="Indiana"/>
    <n v="47374"/>
    <s v="Central"/>
    <x v="977"/>
    <s v="Furniture"/>
    <s v="Tables"/>
    <x v="832"/>
    <x v="4617"/>
    <n v="3"/>
    <n v="0"/>
    <n v="67.064400000000006"/>
  </r>
  <r>
    <n v="7133"/>
    <s v="CA-2017-141439"/>
    <x v="200"/>
    <d v="2017-12-01T00:00:00"/>
    <s v="Standard Class"/>
    <x v="499"/>
    <x v="499"/>
    <s v="Home Office"/>
    <s v="United States"/>
    <s v="Richmond"/>
    <s v="Indiana"/>
    <n v="47374"/>
    <s v="Central"/>
    <x v="1147"/>
    <s v="Technology"/>
    <s v="Phones"/>
    <x v="1135"/>
    <x v="2096"/>
    <n v="4"/>
    <n v="0"/>
    <n v="545.1884"/>
  </r>
  <r>
    <n v="7134"/>
    <s v="CA-2017-141439"/>
    <x v="200"/>
    <d v="2017-12-01T00:00:00"/>
    <s v="Standard Class"/>
    <x v="499"/>
    <x v="499"/>
    <s v="Home Office"/>
    <s v="United States"/>
    <s v="Richmond"/>
    <s v="Indiana"/>
    <n v="47374"/>
    <s v="Central"/>
    <x v="1001"/>
    <s v="Furniture"/>
    <s v="Furnishings"/>
    <x v="993"/>
    <x v="1287"/>
    <n v="2"/>
    <n v="0"/>
    <n v="9.8856000000000002"/>
  </r>
  <r>
    <n v="7135"/>
    <s v="CA-2017-141439"/>
    <x v="200"/>
    <d v="2017-12-01T00:00:00"/>
    <s v="Standard Class"/>
    <x v="499"/>
    <x v="499"/>
    <s v="Home Office"/>
    <s v="United States"/>
    <s v="Richmond"/>
    <s v="Indiana"/>
    <n v="47374"/>
    <s v="Central"/>
    <x v="817"/>
    <s v="Technology"/>
    <s v="Phones"/>
    <x v="813"/>
    <x v="2230"/>
    <n v="2"/>
    <n v="0"/>
    <n v="43.190399999999997"/>
  </r>
  <r>
    <n v="7136"/>
    <s v="CA-2017-141439"/>
    <x v="200"/>
    <d v="2017-12-01T00:00:00"/>
    <s v="Standard Class"/>
    <x v="499"/>
    <x v="499"/>
    <s v="Home Office"/>
    <s v="United States"/>
    <s v="Richmond"/>
    <s v="Indiana"/>
    <n v="47374"/>
    <s v="Central"/>
    <x v="157"/>
    <s v="Furniture"/>
    <s v="Chairs"/>
    <x v="158"/>
    <x v="4618"/>
    <n v="3"/>
    <n v="0"/>
    <n v="240.29400000000001"/>
  </r>
  <r>
    <n v="7137"/>
    <s v="CA-2015-163965"/>
    <x v="312"/>
    <d v="2015-11-27T00:00:00"/>
    <s v="Standard Class"/>
    <x v="286"/>
    <x v="286"/>
    <s v="Consumer"/>
    <s v="United States"/>
    <s v="Miami"/>
    <s v="Florida"/>
    <n v="33180"/>
    <s v="South"/>
    <x v="544"/>
    <s v="Office Supplies"/>
    <s v="Binders"/>
    <x v="544"/>
    <x v="2159"/>
    <n v="5"/>
    <n v="0.7"/>
    <n v="-5.7839999999999998"/>
  </r>
  <r>
    <n v="7138"/>
    <s v="CA-2015-163965"/>
    <x v="312"/>
    <d v="2015-11-27T00:00:00"/>
    <s v="Standard Class"/>
    <x v="286"/>
    <x v="286"/>
    <s v="Consumer"/>
    <s v="United States"/>
    <s v="Miami"/>
    <s v="Florida"/>
    <n v="33180"/>
    <s v="South"/>
    <x v="376"/>
    <s v="Office Supplies"/>
    <s v="Storage"/>
    <x v="377"/>
    <x v="4619"/>
    <n v="2"/>
    <n v="0.2"/>
    <n v="1.3080000000000001"/>
  </r>
  <r>
    <n v="7139"/>
    <s v="CA-2015-163965"/>
    <x v="312"/>
    <d v="2015-11-27T00:00:00"/>
    <s v="Standard Class"/>
    <x v="286"/>
    <x v="286"/>
    <s v="Consumer"/>
    <s v="United States"/>
    <s v="Miami"/>
    <s v="Florida"/>
    <n v="33180"/>
    <s v="South"/>
    <x v="270"/>
    <s v="Office Supplies"/>
    <s v="Binders"/>
    <x v="270"/>
    <x v="4620"/>
    <n v="4"/>
    <n v="0.7"/>
    <n v="-50.304000000000002"/>
  </r>
  <r>
    <n v="7140"/>
    <s v="CA-2015-163965"/>
    <x v="312"/>
    <d v="2015-11-27T00:00:00"/>
    <s v="Standard Class"/>
    <x v="286"/>
    <x v="286"/>
    <s v="Consumer"/>
    <s v="United States"/>
    <s v="Miami"/>
    <s v="Florida"/>
    <n v="33180"/>
    <s v="South"/>
    <x v="430"/>
    <s v="Furniture"/>
    <s v="Bookcases"/>
    <x v="430"/>
    <x v="4621"/>
    <n v="3"/>
    <n v="0.2"/>
    <n v="-36.293999999999997"/>
  </r>
  <r>
    <n v="7141"/>
    <s v="CA-2017-128783"/>
    <x v="210"/>
    <d v="2017-09-07T00:00:00"/>
    <s v="Same Day"/>
    <x v="228"/>
    <x v="228"/>
    <s v="Consumer"/>
    <s v="United States"/>
    <s v="Saint Charles"/>
    <s v="Missouri"/>
    <n v="63301"/>
    <s v="Central"/>
    <x v="721"/>
    <s v="Technology"/>
    <s v="Accessories"/>
    <x v="720"/>
    <x v="3458"/>
    <n v="4"/>
    <n v="0"/>
    <n v="46.543199999999999"/>
  </r>
  <r>
    <n v="7142"/>
    <s v="CA-2017-128783"/>
    <x v="210"/>
    <d v="2017-09-07T00:00:00"/>
    <s v="Same Day"/>
    <x v="228"/>
    <x v="228"/>
    <s v="Consumer"/>
    <s v="United States"/>
    <s v="Saint Charles"/>
    <s v="Missouri"/>
    <n v="63301"/>
    <s v="Central"/>
    <x v="1251"/>
    <s v="Furniture"/>
    <s v="Furnishings"/>
    <x v="1235"/>
    <x v="4622"/>
    <n v="5"/>
    <n v="0"/>
    <n v="37.884"/>
  </r>
  <r>
    <n v="7143"/>
    <s v="CA-2014-122217"/>
    <x v="156"/>
    <d v="2014-11-29T00:00:00"/>
    <s v="Standard Class"/>
    <x v="6"/>
    <x v="6"/>
    <s v="Home Office"/>
    <s v="United States"/>
    <s v="Virginia Beach"/>
    <s v="Virginia"/>
    <n v="23464"/>
    <s v="South"/>
    <x v="1380"/>
    <s v="Furniture"/>
    <s v="Furnishings"/>
    <x v="1365"/>
    <x v="4623"/>
    <n v="5"/>
    <n v="0"/>
    <n v="48.905999999999999"/>
  </r>
  <r>
    <n v="7144"/>
    <s v="US-2017-141558"/>
    <x v="825"/>
    <d v="2017-03-16T00:00:00"/>
    <s v="Standard Class"/>
    <x v="762"/>
    <x v="762"/>
    <s v="Home Office"/>
    <s v="United States"/>
    <s v="Philadelphia"/>
    <s v="Pennsylvania"/>
    <n v="19140"/>
    <s v="East"/>
    <x v="1367"/>
    <s v="Technology"/>
    <s v="Phones"/>
    <x v="1352"/>
    <x v="4624"/>
    <n v="5"/>
    <n v="0.4"/>
    <n v="-181.26499999999999"/>
  </r>
  <r>
    <n v="7145"/>
    <s v="US-2017-141558"/>
    <x v="825"/>
    <d v="2017-03-16T00:00:00"/>
    <s v="Standard Class"/>
    <x v="762"/>
    <x v="762"/>
    <s v="Home Office"/>
    <s v="United States"/>
    <s v="Philadelphia"/>
    <s v="Pennsylvania"/>
    <n v="19140"/>
    <s v="East"/>
    <x v="102"/>
    <s v="Office Supplies"/>
    <s v="Binders"/>
    <x v="102"/>
    <x v="4090"/>
    <n v="1"/>
    <n v="0.7"/>
    <n v="-8.6058000000000003"/>
  </r>
  <r>
    <n v="7146"/>
    <s v="US-2017-141558"/>
    <x v="825"/>
    <d v="2017-03-16T00:00:00"/>
    <s v="Standard Class"/>
    <x v="762"/>
    <x v="762"/>
    <s v="Home Office"/>
    <s v="United States"/>
    <s v="Philadelphia"/>
    <s v="Pennsylvania"/>
    <n v="19140"/>
    <s v="East"/>
    <x v="838"/>
    <s v="Furniture"/>
    <s v="Tables"/>
    <x v="832"/>
    <x v="1244"/>
    <n v="3"/>
    <n v="0.4"/>
    <n v="-46.429200000000002"/>
  </r>
  <r>
    <n v="7147"/>
    <s v="US-2017-141558"/>
    <x v="825"/>
    <d v="2017-03-16T00:00:00"/>
    <s v="Standard Class"/>
    <x v="762"/>
    <x v="762"/>
    <s v="Home Office"/>
    <s v="United States"/>
    <s v="Philadelphia"/>
    <s v="Pennsylvania"/>
    <n v="19140"/>
    <s v="East"/>
    <x v="1789"/>
    <s v="Office Supplies"/>
    <s v="Storage"/>
    <x v="1779"/>
    <x v="4625"/>
    <n v="1"/>
    <n v="0.2"/>
    <n v="3.246"/>
  </r>
  <r>
    <n v="7148"/>
    <s v="CA-2016-139941"/>
    <x v="1"/>
    <d v="2016-06-17T00:00:00"/>
    <s v="Standard Class"/>
    <x v="558"/>
    <x v="558"/>
    <s v="Consumer"/>
    <s v="United States"/>
    <s v="Long Beach"/>
    <s v="New York"/>
    <n v="11561"/>
    <s v="East"/>
    <x v="1174"/>
    <s v="Office Supplies"/>
    <s v="Paper"/>
    <x v="1160"/>
    <x v="1635"/>
    <n v="3"/>
    <n v="0"/>
    <n v="41.823"/>
  </r>
  <r>
    <n v="7149"/>
    <s v="CA-2016-139941"/>
    <x v="1"/>
    <d v="2016-06-17T00:00:00"/>
    <s v="Standard Class"/>
    <x v="558"/>
    <x v="558"/>
    <s v="Consumer"/>
    <s v="United States"/>
    <s v="Long Beach"/>
    <s v="New York"/>
    <n v="11561"/>
    <s v="East"/>
    <x v="1297"/>
    <s v="Office Supplies"/>
    <s v="Appliances"/>
    <x v="1282"/>
    <x v="4626"/>
    <n v="3"/>
    <n v="0"/>
    <n v="18.396000000000001"/>
  </r>
  <r>
    <n v="7150"/>
    <s v="CA-2015-166583"/>
    <x v="153"/>
    <d v="2015-06-30T00:00:00"/>
    <s v="Standard Class"/>
    <x v="104"/>
    <x v="104"/>
    <s v="Consumer"/>
    <s v="United States"/>
    <s v="Houston"/>
    <s v="Texas"/>
    <n v="77070"/>
    <s v="Central"/>
    <x v="1246"/>
    <s v="Technology"/>
    <s v="Phones"/>
    <x v="1230"/>
    <x v="4627"/>
    <n v="3"/>
    <n v="0.2"/>
    <n v="109.3365"/>
  </r>
  <r>
    <n v="7151"/>
    <s v="CA-2017-100412"/>
    <x v="66"/>
    <d v="2017-12-26T00:00:00"/>
    <s v="Standard Class"/>
    <x v="676"/>
    <x v="676"/>
    <s v="Home Office"/>
    <s v="United States"/>
    <s v="Tuscaloosa"/>
    <s v="Alabama"/>
    <n v="35401"/>
    <s v="South"/>
    <x v="474"/>
    <s v="Furniture"/>
    <s v="Chairs"/>
    <x v="475"/>
    <x v="1713"/>
    <n v="2"/>
    <n v="0"/>
    <n v="35.49"/>
  </r>
  <r>
    <n v="7152"/>
    <s v="CA-2017-142909"/>
    <x v="66"/>
    <d v="2017-12-25T00:00:00"/>
    <s v="Second Class"/>
    <x v="743"/>
    <x v="743"/>
    <s v="Consumer"/>
    <s v="United States"/>
    <s v="Mesa"/>
    <s v="Arizona"/>
    <n v="85204"/>
    <s v="West"/>
    <x v="962"/>
    <s v="Furniture"/>
    <s v="Tables"/>
    <x v="955"/>
    <x v="4628"/>
    <n v="2"/>
    <n v="0.5"/>
    <n v="-135.08699999999999"/>
  </r>
  <r>
    <n v="7153"/>
    <s v="CA-2014-137911"/>
    <x v="1148"/>
    <d v="2014-10-15T00:00:00"/>
    <s v="Standard Class"/>
    <x v="162"/>
    <x v="162"/>
    <s v="Corporate"/>
    <s v="United States"/>
    <s v="Jacksonville"/>
    <s v="North Carolina"/>
    <n v="28540"/>
    <s v="South"/>
    <x v="417"/>
    <s v="Office Supplies"/>
    <s v="Paper"/>
    <x v="417"/>
    <x v="1638"/>
    <n v="2"/>
    <n v="0.2"/>
    <n v="31.0688"/>
  </r>
  <r>
    <n v="7154"/>
    <s v="CA-2015-106208"/>
    <x v="895"/>
    <d v="2015-12-15T00:00:00"/>
    <s v="Standard Class"/>
    <x v="493"/>
    <x v="493"/>
    <s v="Consumer"/>
    <s v="United States"/>
    <s v="Chicago"/>
    <s v="Illinois"/>
    <n v="60610"/>
    <s v="Central"/>
    <x v="983"/>
    <s v="Office Supplies"/>
    <s v="Appliances"/>
    <x v="976"/>
    <x v="4629"/>
    <n v="7"/>
    <n v="0.8"/>
    <n v="-108.8304"/>
  </r>
  <r>
    <n v="7155"/>
    <s v="US-2015-136749"/>
    <x v="707"/>
    <d v="2015-12-27T00:00:00"/>
    <s v="Second Class"/>
    <x v="23"/>
    <x v="23"/>
    <s v="Consumer"/>
    <s v="United States"/>
    <s v="Columbus"/>
    <s v="Georgia"/>
    <n v="31907"/>
    <s v="South"/>
    <x v="1762"/>
    <s v="Furniture"/>
    <s v="Furnishings"/>
    <x v="1751"/>
    <x v="4630"/>
    <n v="6"/>
    <n v="0"/>
    <n v="46.8996"/>
  </r>
  <r>
    <n v="7156"/>
    <s v="US-2015-136749"/>
    <x v="707"/>
    <d v="2015-12-27T00:00:00"/>
    <s v="Second Class"/>
    <x v="23"/>
    <x v="23"/>
    <s v="Consumer"/>
    <s v="United States"/>
    <s v="Columbus"/>
    <s v="Georgia"/>
    <n v="31907"/>
    <s v="South"/>
    <x v="351"/>
    <s v="Office Supplies"/>
    <s v="Binders"/>
    <x v="351"/>
    <x v="4631"/>
    <n v="5"/>
    <n v="0"/>
    <n v="74.212999999999994"/>
  </r>
  <r>
    <n v="7157"/>
    <s v="CA-2017-126718"/>
    <x v="568"/>
    <d v="2017-05-04T00:00:00"/>
    <s v="Standard Class"/>
    <x v="409"/>
    <x v="409"/>
    <s v="Consumer"/>
    <s v="United States"/>
    <s v="Orange"/>
    <s v="New Jersey"/>
    <n v="7050"/>
    <s v="East"/>
    <x v="746"/>
    <s v="Office Supplies"/>
    <s v="Labels"/>
    <x v="744"/>
    <x v="3262"/>
    <n v="1"/>
    <n v="0"/>
    <n v="2.4058999999999999"/>
  </r>
  <r>
    <n v="7158"/>
    <s v="CA-2016-131380"/>
    <x v="463"/>
    <d v="2016-03-31T00:00:00"/>
    <s v="Second Class"/>
    <x v="417"/>
    <x v="417"/>
    <s v="Consumer"/>
    <s v="United States"/>
    <s v="Los Angeles"/>
    <s v="California"/>
    <n v="90032"/>
    <s v="West"/>
    <x v="210"/>
    <s v="Office Supplies"/>
    <s v="Storage"/>
    <x v="211"/>
    <x v="1177"/>
    <n v="4"/>
    <n v="0"/>
    <n v="0.87919999999999998"/>
  </r>
  <r>
    <n v="7159"/>
    <s v="CA-2016-131380"/>
    <x v="463"/>
    <d v="2016-03-31T00:00:00"/>
    <s v="Second Class"/>
    <x v="417"/>
    <x v="417"/>
    <s v="Consumer"/>
    <s v="United States"/>
    <s v="Los Angeles"/>
    <s v="California"/>
    <n v="90032"/>
    <s v="West"/>
    <x v="1813"/>
    <s v="Office Supplies"/>
    <s v="Paper"/>
    <x v="1803"/>
    <x v="156"/>
    <n v="1"/>
    <n v="0"/>
    <n v="2.9302000000000001"/>
  </r>
  <r>
    <n v="7160"/>
    <s v="CA-2015-145835"/>
    <x v="1149"/>
    <d v="2015-05-18T00:00:00"/>
    <s v="Second Class"/>
    <x v="408"/>
    <x v="408"/>
    <s v="Home Office"/>
    <s v="United States"/>
    <s v="Chicago"/>
    <s v="Illinois"/>
    <n v="60623"/>
    <s v="Central"/>
    <x v="872"/>
    <s v="Technology"/>
    <s v="Phones"/>
    <x v="866"/>
    <x v="2643"/>
    <n v="2"/>
    <n v="0.2"/>
    <n v="16.678799999999999"/>
  </r>
  <r>
    <n v="7161"/>
    <s v="CA-2015-145835"/>
    <x v="1149"/>
    <d v="2015-05-18T00:00:00"/>
    <s v="Second Class"/>
    <x v="408"/>
    <x v="408"/>
    <s v="Home Office"/>
    <s v="United States"/>
    <s v="Chicago"/>
    <s v="Illinois"/>
    <n v="60623"/>
    <s v="Central"/>
    <x v="659"/>
    <s v="Office Supplies"/>
    <s v="Fasteners"/>
    <x v="659"/>
    <x v="4515"/>
    <n v="4"/>
    <n v="0.2"/>
    <n v="5.6"/>
  </r>
  <r>
    <n v="7162"/>
    <s v="CA-2014-138709"/>
    <x v="1129"/>
    <d v="2014-07-09T00:00:00"/>
    <s v="Standard Class"/>
    <x v="474"/>
    <x v="474"/>
    <s v="Consumer"/>
    <s v="United States"/>
    <s v="Richmond"/>
    <s v="Virginia"/>
    <n v="23223"/>
    <s v="South"/>
    <x v="339"/>
    <s v="Office Supplies"/>
    <s v="Paper"/>
    <x v="339"/>
    <x v="1372"/>
    <n v="3"/>
    <n v="0"/>
    <n v="10.92"/>
  </r>
  <r>
    <n v="7163"/>
    <s v="CA-2014-138709"/>
    <x v="1129"/>
    <d v="2014-07-09T00:00:00"/>
    <s v="Standard Class"/>
    <x v="474"/>
    <x v="474"/>
    <s v="Consumer"/>
    <s v="United States"/>
    <s v="Richmond"/>
    <s v="Virginia"/>
    <n v="23223"/>
    <s v="South"/>
    <x v="744"/>
    <s v="Office Supplies"/>
    <s v="Binders"/>
    <x v="742"/>
    <x v="4632"/>
    <n v="5"/>
    <n v="0"/>
    <n v="7.6440000000000001"/>
  </r>
  <r>
    <n v="7164"/>
    <s v="CA-2014-122070"/>
    <x v="1150"/>
    <d v="2014-04-24T00:00:00"/>
    <s v="Second Class"/>
    <x v="692"/>
    <x v="692"/>
    <s v="Corporate"/>
    <s v="United States"/>
    <s v="Troy"/>
    <s v="New York"/>
    <n v="12180"/>
    <s v="East"/>
    <x v="1503"/>
    <s v="Office Supplies"/>
    <s v="Envelopes"/>
    <x v="153"/>
    <x v="4633"/>
    <n v="8"/>
    <n v="0"/>
    <n v="121.44159999999999"/>
  </r>
  <r>
    <n v="7165"/>
    <s v="CA-2014-122070"/>
    <x v="1150"/>
    <d v="2014-04-24T00:00:00"/>
    <s v="Second Class"/>
    <x v="692"/>
    <x v="692"/>
    <s v="Corporate"/>
    <s v="United States"/>
    <s v="Troy"/>
    <s v="New York"/>
    <n v="12180"/>
    <s v="East"/>
    <x v="925"/>
    <s v="Office Supplies"/>
    <s v="Binders"/>
    <x v="917"/>
    <x v="4373"/>
    <n v="3"/>
    <n v="0.2"/>
    <n v="3.3452999999999999"/>
  </r>
  <r>
    <n v="7166"/>
    <s v="CA-2016-158610"/>
    <x v="251"/>
    <d v="2016-09-22T00:00:00"/>
    <s v="First Class"/>
    <x v="242"/>
    <x v="242"/>
    <s v="Consumer"/>
    <s v="United States"/>
    <s v="Providence"/>
    <s v="Rhode Island"/>
    <n v="2908"/>
    <s v="East"/>
    <x v="54"/>
    <s v="Office Supplies"/>
    <s v="Storage"/>
    <x v="54"/>
    <x v="2803"/>
    <n v="2"/>
    <n v="0"/>
    <n v="17.38"/>
  </r>
  <r>
    <n v="7167"/>
    <s v="CA-2014-117464"/>
    <x v="192"/>
    <d v="2014-07-24T00:00:00"/>
    <s v="Second Class"/>
    <x v="268"/>
    <x v="268"/>
    <s v="Consumer"/>
    <s v="United States"/>
    <s v="San Francisco"/>
    <s v="California"/>
    <n v="94122"/>
    <s v="West"/>
    <x v="649"/>
    <s v="Office Supplies"/>
    <s v="Art"/>
    <x v="649"/>
    <x v="132"/>
    <n v="4"/>
    <n v="0"/>
    <n v="3.2256"/>
  </r>
  <r>
    <n v="7168"/>
    <s v="CA-2014-117464"/>
    <x v="192"/>
    <d v="2014-07-24T00:00:00"/>
    <s v="Second Class"/>
    <x v="268"/>
    <x v="268"/>
    <s v="Consumer"/>
    <s v="United States"/>
    <s v="San Francisco"/>
    <s v="California"/>
    <n v="94122"/>
    <s v="West"/>
    <x v="1180"/>
    <s v="Furniture"/>
    <s v="Chairs"/>
    <x v="1166"/>
    <x v="4634"/>
    <n v="3"/>
    <n v="0.2"/>
    <n v="71.772000000000006"/>
  </r>
  <r>
    <n v="7169"/>
    <s v="CA-2014-117464"/>
    <x v="192"/>
    <d v="2014-07-24T00:00:00"/>
    <s v="Second Class"/>
    <x v="268"/>
    <x v="268"/>
    <s v="Consumer"/>
    <s v="United States"/>
    <s v="San Francisco"/>
    <s v="California"/>
    <n v="94122"/>
    <s v="West"/>
    <x v="392"/>
    <s v="Office Supplies"/>
    <s v="Storage"/>
    <x v="393"/>
    <x v="4635"/>
    <n v="10"/>
    <n v="0"/>
    <n v="68.584999999999994"/>
  </r>
  <r>
    <n v="7170"/>
    <s v="CA-2014-117464"/>
    <x v="192"/>
    <d v="2014-07-24T00:00:00"/>
    <s v="Second Class"/>
    <x v="268"/>
    <x v="268"/>
    <s v="Consumer"/>
    <s v="United States"/>
    <s v="San Francisco"/>
    <s v="California"/>
    <n v="94122"/>
    <s v="West"/>
    <x v="1169"/>
    <s v="Furniture"/>
    <s v="Tables"/>
    <x v="1156"/>
    <x v="2932"/>
    <n v="3"/>
    <n v="0.2"/>
    <n v="19.1646"/>
  </r>
  <r>
    <n v="7171"/>
    <s v="US-2017-168613"/>
    <x v="1048"/>
    <d v="2017-10-14T00:00:00"/>
    <s v="Standard Class"/>
    <x v="306"/>
    <x v="306"/>
    <s v="Consumer"/>
    <s v="United States"/>
    <s v="New York City"/>
    <s v="New York"/>
    <n v="10009"/>
    <s v="East"/>
    <x v="394"/>
    <s v="Furniture"/>
    <s v="Chairs"/>
    <x v="395"/>
    <x v="3388"/>
    <n v="2"/>
    <n v="0.1"/>
    <n v="3.2391999999999999"/>
  </r>
  <r>
    <n v="7172"/>
    <s v="CA-2017-125381"/>
    <x v="1016"/>
    <d v="2017-04-27T00:00:00"/>
    <s v="Second Class"/>
    <x v="611"/>
    <x v="611"/>
    <s v="Consumer"/>
    <s v="United States"/>
    <s v="San Francisco"/>
    <s v="California"/>
    <n v="94109"/>
    <s v="West"/>
    <x v="357"/>
    <s v="Technology"/>
    <s v="Accessories"/>
    <x v="357"/>
    <x v="3219"/>
    <n v="3"/>
    <n v="0"/>
    <n v="22.6737"/>
  </r>
  <r>
    <n v="7173"/>
    <s v="US-2017-141677"/>
    <x v="606"/>
    <d v="2017-03-30T00:00:00"/>
    <s v="Standard Class"/>
    <x v="96"/>
    <x v="96"/>
    <s v="Corporate"/>
    <s v="United States"/>
    <s v="Houston"/>
    <s v="Texas"/>
    <n v="77070"/>
    <s v="Central"/>
    <x v="357"/>
    <s v="Technology"/>
    <s v="Accessories"/>
    <x v="357"/>
    <x v="734"/>
    <n v="5"/>
    <n v="0.2"/>
    <n v="1.7995000000000001"/>
  </r>
  <r>
    <n v="7174"/>
    <s v="US-2017-141677"/>
    <x v="606"/>
    <d v="2017-03-30T00:00:00"/>
    <s v="Standard Class"/>
    <x v="96"/>
    <x v="96"/>
    <s v="Corporate"/>
    <s v="United States"/>
    <s v="Houston"/>
    <s v="Texas"/>
    <n v="77070"/>
    <s v="Central"/>
    <x v="349"/>
    <s v="Technology"/>
    <s v="Copiers"/>
    <x v="349"/>
    <x v="4514"/>
    <n v="5"/>
    <n v="0.2"/>
    <n v="569.9905"/>
  </r>
  <r>
    <n v="7175"/>
    <s v="US-2017-141677"/>
    <x v="606"/>
    <d v="2017-03-30T00:00:00"/>
    <s v="Standard Class"/>
    <x v="96"/>
    <x v="96"/>
    <s v="Corporate"/>
    <s v="United States"/>
    <s v="Houston"/>
    <s v="Texas"/>
    <n v="77070"/>
    <s v="Central"/>
    <x v="1323"/>
    <s v="Office Supplies"/>
    <s v="Paper"/>
    <x v="1309"/>
    <x v="1339"/>
    <n v="3"/>
    <n v="0.2"/>
    <n v="23.234999999999999"/>
  </r>
  <r>
    <n v="7176"/>
    <s v="US-2017-141677"/>
    <x v="606"/>
    <d v="2017-03-30T00:00:00"/>
    <s v="Standard Class"/>
    <x v="96"/>
    <x v="96"/>
    <s v="Corporate"/>
    <s v="United States"/>
    <s v="Houston"/>
    <s v="Texas"/>
    <n v="77070"/>
    <s v="Central"/>
    <x v="1309"/>
    <s v="Office Supplies"/>
    <s v="Appliances"/>
    <x v="1294"/>
    <x v="2734"/>
    <n v="8"/>
    <n v="0.8"/>
    <n v="-226.63679999999999"/>
  </r>
  <r>
    <n v="7177"/>
    <s v="US-2017-141677"/>
    <x v="606"/>
    <d v="2017-03-30T00:00:00"/>
    <s v="Standard Class"/>
    <x v="96"/>
    <x v="96"/>
    <s v="Corporate"/>
    <s v="United States"/>
    <s v="Houston"/>
    <s v="Texas"/>
    <n v="77070"/>
    <s v="Central"/>
    <x v="1031"/>
    <s v="Office Supplies"/>
    <s v="Storage"/>
    <x v="1022"/>
    <x v="4636"/>
    <n v="3"/>
    <n v="0.2"/>
    <n v="2.4174000000000002"/>
  </r>
  <r>
    <n v="7178"/>
    <s v="CA-2017-133067"/>
    <x v="464"/>
    <d v="2017-05-10T00:00:00"/>
    <s v="Standard Class"/>
    <x v="501"/>
    <x v="501"/>
    <s v="Corporate"/>
    <s v="United States"/>
    <s v="Philadelphia"/>
    <s v="Pennsylvania"/>
    <n v="19140"/>
    <s v="East"/>
    <x v="1812"/>
    <s v="Office Supplies"/>
    <s v="Binders"/>
    <x v="1802"/>
    <x v="4637"/>
    <n v="2"/>
    <n v="0.7"/>
    <n v="-1.5414000000000001"/>
  </r>
  <r>
    <n v="7179"/>
    <s v="CA-2017-133067"/>
    <x v="464"/>
    <d v="2017-05-10T00:00:00"/>
    <s v="Standard Class"/>
    <x v="501"/>
    <x v="501"/>
    <s v="Corporate"/>
    <s v="United States"/>
    <s v="Philadelphia"/>
    <s v="Pennsylvania"/>
    <n v="19140"/>
    <s v="East"/>
    <x v="864"/>
    <s v="Office Supplies"/>
    <s v="Binders"/>
    <x v="858"/>
    <x v="4638"/>
    <n v="3"/>
    <n v="0.7"/>
    <n v="-7.5167999999999999"/>
  </r>
  <r>
    <n v="7180"/>
    <s v="US-2016-144351"/>
    <x v="696"/>
    <d v="2016-11-18T00:00:00"/>
    <s v="Standard Class"/>
    <x v="53"/>
    <x v="53"/>
    <s v="Consumer"/>
    <s v="United States"/>
    <s v="Baltimore"/>
    <s v="Maryland"/>
    <n v="21215"/>
    <s v="East"/>
    <x v="1507"/>
    <s v="Technology"/>
    <s v="Phones"/>
    <x v="1494"/>
    <x v="1309"/>
    <n v="3"/>
    <n v="0"/>
    <n v="25.191600000000001"/>
  </r>
  <r>
    <n v="7181"/>
    <s v="CA-2014-106054"/>
    <x v="1037"/>
    <d v="2014-01-07T00:00:00"/>
    <s v="First Class"/>
    <x v="705"/>
    <x v="705"/>
    <s v="Corporate"/>
    <s v="United States"/>
    <s v="Athens"/>
    <s v="Georgia"/>
    <n v="30605"/>
    <s v="South"/>
    <x v="319"/>
    <s v="Office Supplies"/>
    <s v="Art"/>
    <x v="319"/>
    <x v="4639"/>
    <n v="3"/>
    <n v="0"/>
    <n v="5.2397999999999998"/>
  </r>
  <r>
    <n v="7182"/>
    <s v="CA-2016-138667"/>
    <x v="797"/>
    <d v="2016-12-30T00:00:00"/>
    <s v="Second Class"/>
    <x v="596"/>
    <x v="596"/>
    <s v="Consumer"/>
    <s v="United States"/>
    <s v="Lancaster"/>
    <s v="Ohio"/>
    <n v="43130"/>
    <s v="East"/>
    <x v="1072"/>
    <s v="Technology"/>
    <s v="Accessories"/>
    <x v="1061"/>
    <x v="4640"/>
    <n v="2"/>
    <n v="0.2"/>
    <n v="0.5"/>
  </r>
  <r>
    <n v="7183"/>
    <s v="CA-2017-150609"/>
    <x v="504"/>
    <d v="2017-05-04T00:00:00"/>
    <s v="Standard Class"/>
    <x v="125"/>
    <x v="125"/>
    <s v="Home Office"/>
    <s v="United States"/>
    <s v="Los Angeles"/>
    <s v="California"/>
    <n v="90032"/>
    <s v="West"/>
    <x v="699"/>
    <s v="Office Supplies"/>
    <s v="Binders"/>
    <x v="699"/>
    <x v="4641"/>
    <n v="5"/>
    <n v="0.2"/>
    <n v="7.5529999999999999"/>
  </r>
  <r>
    <n v="7184"/>
    <s v="CA-2017-128853"/>
    <x v="81"/>
    <d v="2017-04-23T00:00:00"/>
    <s v="First Class"/>
    <x v="49"/>
    <x v="49"/>
    <s v="Consumer"/>
    <s v="United States"/>
    <s v="Baltimore"/>
    <s v="Maryland"/>
    <n v="21215"/>
    <s v="East"/>
    <x v="38"/>
    <s v="Furniture"/>
    <s v="Chairs"/>
    <x v="38"/>
    <x v="4642"/>
    <n v="9"/>
    <n v="0"/>
    <n v="227.20500000000001"/>
  </r>
  <r>
    <n v="7185"/>
    <s v="CA-2017-133102"/>
    <x v="629"/>
    <d v="2017-08-24T00:00:00"/>
    <s v="Standard Class"/>
    <x v="525"/>
    <x v="525"/>
    <s v="Home Office"/>
    <s v="United States"/>
    <s v="Houston"/>
    <s v="Texas"/>
    <n v="77095"/>
    <s v="Central"/>
    <x v="1567"/>
    <s v="Office Supplies"/>
    <s v="Supplies"/>
    <x v="1558"/>
    <x v="4643"/>
    <n v="2"/>
    <n v="0.2"/>
    <n v="-1.0409999999999999"/>
  </r>
  <r>
    <n v="7186"/>
    <s v="CA-2017-133102"/>
    <x v="629"/>
    <d v="2017-08-24T00:00:00"/>
    <s v="Standard Class"/>
    <x v="525"/>
    <x v="525"/>
    <s v="Home Office"/>
    <s v="United States"/>
    <s v="Houston"/>
    <s v="Texas"/>
    <n v="77095"/>
    <s v="Central"/>
    <x v="1412"/>
    <s v="Office Supplies"/>
    <s v="Art"/>
    <x v="1399"/>
    <x v="2204"/>
    <n v="3"/>
    <n v="0.2"/>
    <n v="1.002"/>
  </r>
  <r>
    <n v="7187"/>
    <s v="CA-2017-133102"/>
    <x v="629"/>
    <d v="2017-08-24T00:00:00"/>
    <s v="Standard Class"/>
    <x v="525"/>
    <x v="525"/>
    <s v="Home Office"/>
    <s v="United States"/>
    <s v="Houston"/>
    <s v="Texas"/>
    <n v="77095"/>
    <s v="Central"/>
    <x v="1391"/>
    <s v="Furniture"/>
    <s v="Chairs"/>
    <x v="1377"/>
    <x v="4644"/>
    <n v="4"/>
    <n v="0.3"/>
    <n v="-2.1312000000000002"/>
  </r>
  <r>
    <n v="7188"/>
    <s v="CA-2017-133102"/>
    <x v="629"/>
    <d v="2017-08-24T00:00:00"/>
    <s v="Standard Class"/>
    <x v="525"/>
    <x v="525"/>
    <s v="Home Office"/>
    <s v="United States"/>
    <s v="Houston"/>
    <s v="Texas"/>
    <n v="77095"/>
    <s v="Central"/>
    <x v="1478"/>
    <s v="Furniture"/>
    <s v="Furnishings"/>
    <x v="1465"/>
    <x v="1316"/>
    <n v="2"/>
    <n v="0.6"/>
    <n v="-22.238800000000001"/>
  </r>
  <r>
    <n v="7189"/>
    <s v="CA-2017-133102"/>
    <x v="629"/>
    <d v="2017-08-24T00:00:00"/>
    <s v="Standard Class"/>
    <x v="525"/>
    <x v="525"/>
    <s v="Home Office"/>
    <s v="United States"/>
    <s v="Houston"/>
    <s v="Texas"/>
    <n v="77095"/>
    <s v="Central"/>
    <x v="535"/>
    <s v="Office Supplies"/>
    <s v="Appliances"/>
    <x v="535"/>
    <x v="1726"/>
    <n v="4"/>
    <n v="0.8"/>
    <n v="-99.103200000000001"/>
  </r>
  <r>
    <n v="7190"/>
    <s v="CA-2016-164399"/>
    <x v="396"/>
    <d v="2016-11-15T00:00:00"/>
    <s v="First Class"/>
    <x v="108"/>
    <x v="108"/>
    <s v="Home Office"/>
    <s v="United States"/>
    <s v="San Diego"/>
    <s v="California"/>
    <n v="92024"/>
    <s v="West"/>
    <x v="1495"/>
    <s v="Technology"/>
    <s v="Phones"/>
    <x v="1483"/>
    <x v="4645"/>
    <n v="3"/>
    <n v="0.2"/>
    <n v="25.497"/>
  </r>
  <r>
    <n v="7191"/>
    <s v="CA-2016-164399"/>
    <x v="396"/>
    <d v="2016-11-15T00:00:00"/>
    <s v="First Class"/>
    <x v="108"/>
    <x v="108"/>
    <s v="Home Office"/>
    <s v="United States"/>
    <s v="San Diego"/>
    <s v="California"/>
    <n v="92024"/>
    <s v="West"/>
    <x v="1660"/>
    <s v="Furniture"/>
    <s v="Tables"/>
    <x v="1648"/>
    <x v="2929"/>
    <n v="3"/>
    <n v="0.2"/>
    <n v="-8.4293999999999993"/>
  </r>
  <r>
    <n v="7192"/>
    <s v="CA-2016-116918"/>
    <x v="393"/>
    <d v="2016-10-06T00:00:00"/>
    <s v="Second Class"/>
    <x v="523"/>
    <x v="523"/>
    <s v="Consumer"/>
    <s v="United States"/>
    <s v="Hialeah"/>
    <s v="Florida"/>
    <n v="33012"/>
    <s v="South"/>
    <x v="307"/>
    <s v="Office Supplies"/>
    <s v="Binders"/>
    <x v="307"/>
    <x v="4646"/>
    <n v="4"/>
    <n v="0.7"/>
    <n v="-4.49"/>
  </r>
  <r>
    <n v="7193"/>
    <s v="CA-2016-116918"/>
    <x v="393"/>
    <d v="2016-10-06T00:00:00"/>
    <s v="Second Class"/>
    <x v="523"/>
    <x v="523"/>
    <s v="Consumer"/>
    <s v="United States"/>
    <s v="Hialeah"/>
    <s v="Florida"/>
    <n v="33012"/>
    <s v="South"/>
    <x v="1159"/>
    <s v="Office Supplies"/>
    <s v="Art"/>
    <x v="772"/>
    <x v="4647"/>
    <n v="8"/>
    <n v="0.2"/>
    <n v="5.0335999999999999"/>
  </r>
  <r>
    <n v="7194"/>
    <s v="CA-2016-110492"/>
    <x v="1151"/>
    <d v="2016-02-14T00:00:00"/>
    <s v="First Class"/>
    <x v="365"/>
    <x v="365"/>
    <s v="Consumer"/>
    <s v="United States"/>
    <s v="Atlanta"/>
    <s v="Georgia"/>
    <n v="30318"/>
    <s v="South"/>
    <x v="906"/>
    <s v="Office Supplies"/>
    <s v="Storage"/>
    <x v="898"/>
    <x v="4648"/>
    <n v="6"/>
    <n v="0"/>
    <n v="175.51560000000001"/>
  </r>
  <r>
    <n v="7195"/>
    <s v="CA-2016-110492"/>
    <x v="1151"/>
    <d v="2016-02-14T00:00:00"/>
    <s v="First Class"/>
    <x v="365"/>
    <x v="365"/>
    <s v="Consumer"/>
    <s v="United States"/>
    <s v="Atlanta"/>
    <s v="Georgia"/>
    <n v="30318"/>
    <s v="South"/>
    <x v="122"/>
    <s v="Office Supplies"/>
    <s v="Binders"/>
    <x v="122"/>
    <x v="204"/>
    <n v="4"/>
    <n v="0"/>
    <n v="7.4824000000000002"/>
  </r>
  <r>
    <n v="7196"/>
    <s v="CA-2016-147683"/>
    <x v="373"/>
    <d v="2016-11-17T00:00:00"/>
    <s v="Standard Class"/>
    <x v="178"/>
    <x v="178"/>
    <s v="Home Office"/>
    <s v="United States"/>
    <s v="Seattle"/>
    <s v="Washington"/>
    <n v="98103"/>
    <s v="West"/>
    <x v="28"/>
    <s v="Furniture"/>
    <s v="Furnishings"/>
    <x v="1310"/>
    <x v="4649"/>
    <n v="2"/>
    <n v="0"/>
    <n v="7.2298"/>
  </r>
  <r>
    <n v="7197"/>
    <s v="CA-2014-116785"/>
    <x v="759"/>
    <d v="2014-04-30T00:00:00"/>
    <s v="Standard Class"/>
    <x v="762"/>
    <x v="762"/>
    <s v="Home Office"/>
    <s v="United States"/>
    <s v="Los Angeles"/>
    <s v="California"/>
    <n v="90036"/>
    <s v="West"/>
    <x v="1046"/>
    <s v="Office Supplies"/>
    <s v="Art"/>
    <x v="1035"/>
    <x v="1567"/>
    <n v="5"/>
    <n v="0"/>
    <n v="6.2060000000000004"/>
  </r>
  <r>
    <n v="7198"/>
    <s v="CA-2014-116785"/>
    <x v="759"/>
    <d v="2014-04-30T00:00:00"/>
    <s v="Standard Class"/>
    <x v="762"/>
    <x v="762"/>
    <s v="Home Office"/>
    <s v="United States"/>
    <s v="Los Angeles"/>
    <s v="California"/>
    <n v="90036"/>
    <s v="West"/>
    <x v="1729"/>
    <s v="Office Supplies"/>
    <s v="Labels"/>
    <x v="1716"/>
    <x v="2336"/>
    <n v="2"/>
    <n v="0"/>
    <n v="5.7960000000000003"/>
  </r>
  <r>
    <n v="7199"/>
    <s v="US-2015-156797"/>
    <x v="1067"/>
    <d v="2015-08-15T00:00:00"/>
    <s v="Standard Class"/>
    <x v="178"/>
    <x v="178"/>
    <s v="Home Office"/>
    <s v="United States"/>
    <s v="New York City"/>
    <s v="New York"/>
    <n v="10035"/>
    <s v="East"/>
    <x v="250"/>
    <s v="Office Supplies"/>
    <s v="Art"/>
    <x v="251"/>
    <x v="489"/>
    <n v="2"/>
    <n v="0"/>
    <n v="3.1095999999999999"/>
  </r>
  <r>
    <n v="7200"/>
    <s v="US-2015-156797"/>
    <x v="1067"/>
    <d v="2015-08-15T00:00:00"/>
    <s v="Standard Class"/>
    <x v="178"/>
    <x v="178"/>
    <s v="Home Office"/>
    <s v="United States"/>
    <s v="New York City"/>
    <s v="New York"/>
    <n v="10035"/>
    <s v="East"/>
    <x v="302"/>
    <s v="Technology"/>
    <s v="Phones"/>
    <x v="302"/>
    <x v="4650"/>
    <n v="2"/>
    <n v="0"/>
    <n v="34.5"/>
  </r>
  <r>
    <n v="7201"/>
    <s v="CA-2016-104276"/>
    <x v="581"/>
    <d v="2016-12-03T00:00:00"/>
    <s v="Standard Class"/>
    <x v="520"/>
    <x v="520"/>
    <s v="Consumer"/>
    <s v="United States"/>
    <s v="Fort Lauderdale"/>
    <s v="Florida"/>
    <n v="33311"/>
    <s v="South"/>
    <x v="1285"/>
    <s v="Technology"/>
    <s v="Phones"/>
    <x v="1271"/>
    <x v="4651"/>
    <n v="1"/>
    <n v="0.2"/>
    <n v="14.595000000000001"/>
  </r>
  <r>
    <n v="7202"/>
    <s v="CA-2016-104276"/>
    <x v="581"/>
    <d v="2016-12-03T00:00:00"/>
    <s v="Standard Class"/>
    <x v="520"/>
    <x v="520"/>
    <s v="Consumer"/>
    <s v="United States"/>
    <s v="Fort Lauderdale"/>
    <s v="Florida"/>
    <n v="33311"/>
    <s v="South"/>
    <x v="977"/>
    <s v="Furniture"/>
    <s v="Tables"/>
    <x v="832"/>
    <x v="4652"/>
    <n v="7"/>
    <n v="0.45"/>
    <n v="-114.35339999999999"/>
  </r>
  <r>
    <n v="7203"/>
    <s v="CA-2016-120369"/>
    <x v="99"/>
    <d v="2016-10-28T00:00:00"/>
    <s v="Same Day"/>
    <x v="146"/>
    <x v="146"/>
    <s v="Corporate"/>
    <s v="United States"/>
    <s v="Rochester"/>
    <s v="New York"/>
    <n v="14609"/>
    <s v="East"/>
    <x v="1814"/>
    <s v="Furniture"/>
    <s v="Furnishings"/>
    <x v="1804"/>
    <x v="4653"/>
    <n v="5"/>
    <n v="0"/>
    <n v="75.680000000000007"/>
  </r>
  <r>
    <n v="7204"/>
    <s v="CA-2014-118276"/>
    <x v="282"/>
    <d v="2015-01-02T00:00:00"/>
    <s v="Standard Class"/>
    <x v="450"/>
    <x v="450"/>
    <s v="Home Office"/>
    <s v="United States"/>
    <s v="Saint Charles"/>
    <s v="Illinois"/>
    <n v="60174"/>
    <s v="Central"/>
    <x v="1677"/>
    <s v="Furniture"/>
    <s v="Furnishings"/>
    <x v="1665"/>
    <x v="1648"/>
    <n v="3"/>
    <n v="0.6"/>
    <n v="-4.8048000000000002"/>
  </r>
  <r>
    <n v="7205"/>
    <s v="CA-2015-136658"/>
    <x v="229"/>
    <d v="2015-09-17T00:00:00"/>
    <s v="Standard Class"/>
    <x v="491"/>
    <x v="491"/>
    <s v="Consumer"/>
    <s v="United States"/>
    <s v="New York City"/>
    <s v="New York"/>
    <n v="10024"/>
    <s v="East"/>
    <x v="1279"/>
    <s v="Office Supplies"/>
    <s v="Art"/>
    <x v="1264"/>
    <x v="2351"/>
    <n v="2"/>
    <n v="0"/>
    <n v="2.0672000000000001"/>
  </r>
  <r>
    <n v="7206"/>
    <s v="CA-2017-137414"/>
    <x v="280"/>
    <d v="2017-10-06T00:00:00"/>
    <s v="Standard Class"/>
    <x v="441"/>
    <x v="441"/>
    <s v="Consumer"/>
    <s v="United States"/>
    <s v="San Francisco"/>
    <s v="California"/>
    <n v="94109"/>
    <s v="West"/>
    <x v="698"/>
    <s v="Furniture"/>
    <s v="Furnishings"/>
    <x v="698"/>
    <x v="45"/>
    <n v="2"/>
    <n v="0"/>
    <n v="5.9363999999999999"/>
  </r>
  <r>
    <n v="7207"/>
    <s v="CA-2017-137414"/>
    <x v="280"/>
    <d v="2017-10-06T00:00:00"/>
    <s v="Standard Class"/>
    <x v="441"/>
    <x v="441"/>
    <s v="Consumer"/>
    <s v="United States"/>
    <s v="San Francisco"/>
    <s v="California"/>
    <n v="94109"/>
    <s v="West"/>
    <x v="1794"/>
    <s v="Technology"/>
    <s v="Machines"/>
    <x v="1784"/>
    <x v="4654"/>
    <n v="11"/>
    <n v="0.2"/>
    <n v="32.301499999999997"/>
  </r>
  <r>
    <n v="7208"/>
    <s v="CA-2016-143476"/>
    <x v="108"/>
    <d v="2016-09-13T00:00:00"/>
    <s v="First Class"/>
    <x v="18"/>
    <x v="18"/>
    <s v="Corporate"/>
    <s v="United States"/>
    <s v="Phoenix"/>
    <s v="Arizona"/>
    <n v="85023"/>
    <s v="West"/>
    <x v="853"/>
    <s v="Office Supplies"/>
    <s v="Art"/>
    <x v="846"/>
    <x v="2114"/>
    <n v="2"/>
    <n v="0.2"/>
    <n v="0.91"/>
  </r>
  <r>
    <n v="7209"/>
    <s v="CA-2016-143476"/>
    <x v="108"/>
    <d v="2016-09-13T00:00:00"/>
    <s v="First Class"/>
    <x v="18"/>
    <x v="18"/>
    <s v="Corporate"/>
    <s v="United States"/>
    <s v="Phoenix"/>
    <s v="Arizona"/>
    <n v="85023"/>
    <s v="West"/>
    <x v="1810"/>
    <s v="Office Supplies"/>
    <s v="Paper"/>
    <x v="1800"/>
    <x v="557"/>
    <n v="4"/>
    <n v="0.2"/>
    <n v="7.2576000000000001"/>
  </r>
  <r>
    <n v="7210"/>
    <s v="CA-2016-143476"/>
    <x v="108"/>
    <d v="2016-09-13T00:00:00"/>
    <s v="First Class"/>
    <x v="18"/>
    <x v="18"/>
    <s v="Corporate"/>
    <s v="United States"/>
    <s v="Phoenix"/>
    <s v="Arizona"/>
    <n v="85023"/>
    <s v="West"/>
    <x v="457"/>
    <s v="Office Supplies"/>
    <s v="Paper"/>
    <x v="458"/>
    <x v="380"/>
    <n v="2"/>
    <n v="0.2"/>
    <n v="2.99"/>
  </r>
  <r>
    <n v="7211"/>
    <s v="US-2016-119046"/>
    <x v="799"/>
    <d v="2016-06-06T00:00:00"/>
    <s v="Standard Class"/>
    <x v="553"/>
    <x v="553"/>
    <s v="Corporate"/>
    <s v="United States"/>
    <s v="Seattle"/>
    <s v="Washington"/>
    <n v="98115"/>
    <s v="West"/>
    <x v="1603"/>
    <s v="Office Supplies"/>
    <s v="Paper"/>
    <x v="1595"/>
    <x v="4553"/>
    <n v="3"/>
    <n v="0"/>
    <n v="13.8828"/>
  </r>
  <r>
    <n v="7212"/>
    <s v="US-2016-119046"/>
    <x v="799"/>
    <d v="2016-06-06T00:00:00"/>
    <s v="Standard Class"/>
    <x v="553"/>
    <x v="553"/>
    <s v="Corporate"/>
    <s v="United States"/>
    <s v="Seattle"/>
    <s v="Washington"/>
    <n v="98115"/>
    <s v="West"/>
    <x v="61"/>
    <s v="Office Supplies"/>
    <s v="Binders"/>
    <x v="61"/>
    <x v="4655"/>
    <n v="12"/>
    <n v="0.2"/>
    <n v="18.7224"/>
  </r>
  <r>
    <n v="7213"/>
    <s v="US-2016-119046"/>
    <x v="799"/>
    <d v="2016-06-06T00:00:00"/>
    <s v="Standard Class"/>
    <x v="553"/>
    <x v="553"/>
    <s v="Corporate"/>
    <s v="United States"/>
    <s v="Seattle"/>
    <s v="Washington"/>
    <n v="98115"/>
    <s v="West"/>
    <x v="605"/>
    <s v="Office Supplies"/>
    <s v="Binders"/>
    <x v="605"/>
    <x v="1494"/>
    <n v="3"/>
    <n v="0.2"/>
    <n v="3.9312"/>
  </r>
  <r>
    <n v="7214"/>
    <s v="CA-2017-154949"/>
    <x v="453"/>
    <d v="2017-10-19T00:00:00"/>
    <s v="Standard Class"/>
    <x v="507"/>
    <x v="507"/>
    <s v="Consumer"/>
    <s v="United States"/>
    <s v="Camarillo"/>
    <s v="California"/>
    <n v="93010"/>
    <s v="West"/>
    <x v="1123"/>
    <s v="Office Supplies"/>
    <s v="Labels"/>
    <x v="1111"/>
    <x v="1646"/>
    <n v="3"/>
    <n v="0"/>
    <n v="7.2176999999999998"/>
  </r>
  <r>
    <n v="7215"/>
    <s v="CA-2015-103072"/>
    <x v="874"/>
    <d v="2015-09-30T00:00:00"/>
    <s v="Second Class"/>
    <x v="304"/>
    <x v="304"/>
    <s v="Corporate"/>
    <s v="United States"/>
    <s v="Detroit"/>
    <s v="Michigan"/>
    <n v="48205"/>
    <s v="Central"/>
    <x v="1210"/>
    <s v="Office Supplies"/>
    <s v="Art"/>
    <x v="1195"/>
    <x v="1220"/>
    <n v="5"/>
    <n v="0"/>
    <n v="4.7560000000000002"/>
  </r>
  <r>
    <n v="7216"/>
    <s v="CA-2015-103072"/>
    <x v="874"/>
    <d v="2015-09-30T00:00:00"/>
    <s v="Second Class"/>
    <x v="304"/>
    <x v="304"/>
    <s v="Corporate"/>
    <s v="United States"/>
    <s v="Detroit"/>
    <s v="Michigan"/>
    <n v="48205"/>
    <s v="Central"/>
    <x v="860"/>
    <s v="Office Supplies"/>
    <s v="Paper"/>
    <x v="854"/>
    <x v="233"/>
    <n v="4"/>
    <n v="0"/>
    <n v="12.441599999999999"/>
  </r>
  <r>
    <n v="7217"/>
    <s v="CA-2015-150770"/>
    <x v="910"/>
    <d v="2015-05-06T00:00:00"/>
    <s v="First Class"/>
    <x v="48"/>
    <x v="48"/>
    <s v="Consumer"/>
    <s v="United States"/>
    <s v="San Francisco"/>
    <s v="California"/>
    <n v="94109"/>
    <s v="West"/>
    <x v="454"/>
    <s v="Office Supplies"/>
    <s v="Art"/>
    <x v="455"/>
    <x v="138"/>
    <n v="3"/>
    <n v="0"/>
    <n v="2.5577999999999999"/>
  </r>
  <r>
    <n v="7218"/>
    <s v="CA-2015-150770"/>
    <x v="910"/>
    <d v="2015-05-06T00:00:00"/>
    <s v="First Class"/>
    <x v="48"/>
    <x v="48"/>
    <s v="Consumer"/>
    <s v="United States"/>
    <s v="San Francisco"/>
    <s v="California"/>
    <n v="94109"/>
    <s v="West"/>
    <x v="920"/>
    <s v="Office Supplies"/>
    <s v="Binders"/>
    <x v="1758"/>
    <x v="4656"/>
    <n v="2"/>
    <n v="0.2"/>
    <n v="21.8736"/>
  </r>
  <r>
    <n v="7219"/>
    <s v="CA-2015-150770"/>
    <x v="910"/>
    <d v="2015-05-06T00:00:00"/>
    <s v="First Class"/>
    <x v="48"/>
    <x v="48"/>
    <s v="Consumer"/>
    <s v="United States"/>
    <s v="San Francisco"/>
    <s v="California"/>
    <n v="94109"/>
    <s v="West"/>
    <x v="106"/>
    <s v="Technology"/>
    <s v="Accessories"/>
    <x v="106"/>
    <x v="107"/>
    <n v="4"/>
    <n v="0"/>
    <n v="122.3856"/>
  </r>
  <r>
    <n v="7220"/>
    <s v="CA-2015-150770"/>
    <x v="910"/>
    <d v="2015-05-06T00:00:00"/>
    <s v="First Class"/>
    <x v="48"/>
    <x v="48"/>
    <s v="Consumer"/>
    <s v="United States"/>
    <s v="San Francisco"/>
    <s v="California"/>
    <n v="94109"/>
    <s v="West"/>
    <x v="582"/>
    <s v="Office Supplies"/>
    <s v="Binders"/>
    <x v="582"/>
    <x v="1967"/>
    <n v="2"/>
    <n v="0.2"/>
    <n v="17.348800000000001"/>
  </r>
  <r>
    <n v="7221"/>
    <s v="CA-2017-154760"/>
    <x v="1152"/>
    <d v="2017-01-13T00:00:00"/>
    <s v="Standard Class"/>
    <x v="443"/>
    <x v="443"/>
    <s v="Consumer"/>
    <s v="United States"/>
    <s v="Philadelphia"/>
    <s v="Pennsylvania"/>
    <n v="19140"/>
    <s v="East"/>
    <x v="569"/>
    <s v="Office Supplies"/>
    <s v="Binders"/>
    <x v="569"/>
    <x v="4657"/>
    <n v="3"/>
    <n v="0.7"/>
    <n v="-228.74250000000001"/>
  </r>
  <r>
    <n v="7222"/>
    <s v="US-2017-104437"/>
    <x v="678"/>
    <d v="2017-01-31T00:00:00"/>
    <s v="Standard Class"/>
    <x v="592"/>
    <x v="592"/>
    <s v="Consumer"/>
    <s v="United States"/>
    <s v="New York City"/>
    <s v="New York"/>
    <n v="10035"/>
    <s v="East"/>
    <x v="1676"/>
    <s v="Technology"/>
    <s v="Phones"/>
    <x v="1664"/>
    <x v="4658"/>
    <n v="3"/>
    <n v="0"/>
    <n v="35.864400000000003"/>
  </r>
  <r>
    <n v="7223"/>
    <s v="CA-2017-113075"/>
    <x v="264"/>
    <d v="2017-09-06T00:00:00"/>
    <s v="Standard Class"/>
    <x v="498"/>
    <x v="498"/>
    <s v="Consumer"/>
    <s v="United States"/>
    <s v="Chicago"/>
    <s v="Illinois"/>
    <n v="60623"/>
    <s v="Central"/>
    <x v="658"/>
    <s v="Technology"/>
    <s v="Accessories"/>
    <x v="658"/>
    <x v="1374"/>
    <n v="3"/>
    <n v="0.2"/>
    <n v="-7.1189999999999998"/>
  </r>
  <r>
    <n v="7224"/>
    <s v="CA-2016-109953"/>
    <x v="216"/>
    <d v="2016-07-18T00:00:00"/>
    <s v="Standard Class"/>
    <x v="181"/>
    <x v="181"/>
    <s v="Consumer"/>
    <s v="United States"/>
    <s v="San Francisco"/>
    <s v="California"/>
    <n v="94122"/>
    <s v="West"/>
    <x v="40"/>
    <s v="Technology"/>
    <s v="Phones"/>
    <x v="40"/>
    <x v="4202"/>
    <n v="3"/>
    <n v="0.2"/>
    <n v="12.417299999999999"/>
  </r>
  <r>
    <n v="7225"/>
    <s v="CA-2016-109953"/>
    <x v="216"/>
    <d v="2016-07-18T00:00:00"/>
    <s v="Standard Class"/>
    <x v="181"/>
    <x v="181"/>
    <s v="Consumer"/>
    <s v="United States"/>
    <s v="San Francisco"/>
    <s v="California"/>
    <n v="94122"/>
    <s v="West"/>
    <x v="1656"/>
    <s v="Office Supplies"/>
    <s v="Appliances"/>
    <x v="1644"/>
    <x v="4659"/>
    <n v="7"/>
    <n v="0"/>
    <n v="50.034599999999998"/>
  </r>
  <r>
    <n v="7226"/>
    <s v="CA-2016-109953"/>
    <x v="216"/>
    <d v="2016-07-18T00:00:00"/>
    <s v="Standard Class"/>
    <x v="181"/>
    <x v="181"/>
    <s v="Consumer"/>
    <s v="United States"/>
    <s v="San Francisco"/>
    <s v="California"/>
    <n v="94122"/>
    <s v="West"/>
    <x v="442"/>
    <s v="Furniture"/>
    <s v="Furnishings"/>
    <x v="442"/>
    <x v="4660"/>
    <n v="4"/>
    <n v="0"/>
    <n v="10.164"/>
  </r>
  <r>
    <n v="7227"/>
    <s v="CA-2017-127397"/>
    <x v="642"/>
    <d v="2017-02-28T00:00:00"/>
    <s v="Standard Class"/>
    <x v="20"/>
    <x v="20"/>
    <s v="Corporate"/>
    <s v="United States"/>
    <s v="Philadelphia"/>
    <s v="Pennsylvania"/>
    <n v="19134"/>
    <s v="East"/>
    <x v="1030"/>
    <s v="Office Supplies"/>
    <s v="Paper"/>
    <x v="1021"/>
    <x v="1832"/>
    <n v="5"/>
    <n v="0.2"/>
    <n v="38.725000000000001"/>
  </r>
  <r>
    <n v="7228"/>
    <s v="CA-2017-127397"/>
    <x v="642"/>
    <d v="2017-02-28T00:00:00"/>
    <s v="Standard Class"/>
    <x v="20"/>
    <x v="20"/>
    <s v="Corporate"/>
    <s v="United States"/>
    <s v="Philadelphia"/>
    <s v="Pennsylvania"/>
    <n v="19134"/>
    <s v="East"/>
    <x v="764"/>
    <s v="Technology"/>
    <s v="Accessories"/>
    <x v="763"/>
    <x v="4661"/>
    <n v="5"/>
    <n v="0.2"/>
    <n v="214.4675"/>
  </r>
  <r>
    <n v="7229"/>
    <s v="CA-2014-157546"/>
    <x v="836"/>
    <d v="2014-07-22T00:00:00"/>
    <s v="First Class"/>
    <x v="742"/>
    <x v="742"/>
    <s v="Consumer"/>
    <s v="United States"/>
    <s v="San Francisco"/>
    <s v="California"/>
    <n v="94122"/>
    <s v="West"/>
    <x v="440"/>
    <s v="Office Supplies"/>
    <s v="Binders"/>
    <x v="440"/>
    <x v="4662"/>
    <n v="6"/>
    <n v="0.2"/>
    <n v="30.277799999999999"/>
  </r>
  <r>
    <n v="7230"/>
    <s v="CA-2014-157546"/>
    <x v="836"/>
    <d v="2014-07-22T00:00:00"/>
    <s v="First Class"/>
    <x v="742"/>
    <x v="742"/>
    <s v="Consumer"/>
    <s v="United States"/>
    <s v="San Francisco"/>
    <s v="California"/>
    <n v="94122"/>
    <s v="West"/>
    <x v="229"/>
    <s v="Office Supplies"/>
    <s v="Paper"/>
    <x v="230"/>
    <x v="4663"/>
    <n v="3"/>
    <n v="0"/>
    <n v="10.7301"/>
  </r>
  <r>
    <n v="7231"/>
    <s v="CA-2017-153843"/>
    <x v="677"/>
    <d v="2017-03-15T00:00:00"/>
    <s v="First Class"/>
    <x v="618"/>
    <x v="618"/>
    <s v="Consumer"/>
    <s v="United States"/>
    <s v="Fairfield"/>
    <s v="Connecticut"/>
    <n v="6824"/>
    <s v="East"/>
    <x v="1087"/>
    <s v="Office Supplies"/>
    <s v="Binders"/>
    <x v="1077"/>
    <x v="2822"/>
    <n v="2"/>
    <n v="0"/>
    <n v="15.44"/>
  </r>
  <r>
    <n v="7232"/>
    <s v="CA-2017-153843"/>
    <x v="677"/>
    <d v="2017-03-15T00:00:00"/>
    <s v="First Class"/>
    <x v="618"/>
    <x v="618"/>
    <s v="Consumer"/>
    <s v="United States"/>
    <s v="Fairfield"/>
    <s v="Connecticut"/>
    <n v="6824"/>
    <s v="East"/>
    <x v="1778"/>
    <s v="Office Supplies"/>
    <s v="Appliances"/>
    <x v="1768"/>
    <x v="4211"/>
    <n v="2"/>
    <n v="0"/>
    <n v="120.94159999999999"/>
  </r>
  <r>
    <n v="7233"/>
    <s v="CA-2017-153843"/>
    <x v="677"/>
    <d v="2017-03-15T00:00:00"/>
    <s v="First Class"/>
    <x v="618"/>
    <x v="618"/>
    <s v="Consumer"/>
    <s v="United States"/>
    <s v="Fairfield"/>
    <s v="Connecticut"/>
    <n v="6824"/>
    <s v="East"/>
    <x v="987"/>
    <s v="Office Supplies"/>
    <s v="Paper"/>
    <x v="980"/>
    <x v="3226"/>
    <n v="4"/>
    <n v="0"/>
    <n v="12.475199999999999"/>
  </r>
  <r>
    <n v="7234"/>
    <s v="CA-2016-137337"/>
    <x v="387"/>
    <d v="2016-03-12T00:00:00"/>
    <s v="Standard Class"/>
    <x v="673"/>
    <x v="673"/>
    <s v="Consumer"/>
    <s v="United States"/>
    <s v="New York City"/>
    <s v="New York"/>
    <n v="10011"/>
    <s v="East"/>
    <x v="378"/>
    <s v="Furniture"/>
    <s v="Furnishings"/>
    <x v="379"/>
    <x v="4664"/>
    <n v="8"/>
    <n v="0"/>
    <n v="44.304000000000002"/>
  </r>
  <r>
    <n v="7235"/>
    <s v="CA-2016-137337"/>
    <x v="387"/>
    <d v="2016-03-12T00:00:00"/>
    <s v="Standard Class"/>
    <x v="673"/>
    <x v="673"/>
    <s v="Consumer"/>
    <s v="United States"/>
    <s v="New York City"/>
    <s v="New York"/>
    <n v="10011"/>
    <s v="East"/>
    <x v="548"/>
    <s v="Office Supplies"/>
    <s v="Paper"/>
    <x v="548"/>
    <x v="91"/>
    <n v="2"/>
    <n v="0"/>
    <n v="6.3503999999999996"/>
  </r>
  <r>
    <n v="7236"/>
    <s v="CA-2016-137337"/>
    <x v="387"/>
    <d v="2016-03-12T00:00:00"/>
    <s v="Standard Class"/>
    <x v="673"/>
    <x v="673"/>
    <s v="Consumer"/>
    <s v="United States"/>
    <s v="New York City"/>
    <s v="New York"/>
    <n v="10011"/>
    <s v="East"/>
    <x v="1311"/>
    <s v="Office Supplies"/>
    <s v="Binders"/>
    <x v="1297"/>
    <x v="1940"/>
    <n v="2"/>
    <n v="0.2"/>
    <n v="22.5732"/>
  </r>
  <r>
    <n v="7237"/>
    <s v="CA-2014-138737"/>
    <x v="1035"/>
    <d v="2014-12-10T00:00:00"/>
    <s v="First Class"/>
    <x v="224"/>
    <x v="224"/>
    <s v="Consumer"/>
    <s v="United States"/>
    <s v="Los Angeles"/>
    <s v="California"/>
    <n v="90049"/>
    <s v="West"/>
    <x v="649"/>
    <s v="Office Supplies"/>
    <s v="Art"/>
    <x v="649"/>
    <x v="874"/>
    <n v="3"/>
    <n v="0"/>
    <n v="2.4192"/>
  </r>
  <r>
    <n v="7238"/>
    <s v="CA-2016-164924"/>
    <x v="212"/>
    <d v="2016-07-10T00:00:00"/>
    <s v="Same Day"/>
    <x v="105"/>
    <x v="105"/>
    <s v="Corporate"/>
    <s v="United States"/>
    <s v="Philadelphia"/>
    <s v="Pennsylvania"/>
    <n v="19143"/>
    <s v="East"/>
    <x v="1815"/>
    <s v="Technology"/>
    <s v="Machines"/>
    <x v="1805"/>
    <x v="4665"/>
    <n v="3"/>
    <n v="0.7"/>
    <n v="-319.19159999999999"/>
  </r>
  <r>
    <n v="7239"/>
    <s v="CA-2016-101651"/>
    <x v="435"/>
    <d v="2016-12-30T00:00:00"/>
    <s v="Standard Class"/>
    <x v="253"/>
    <x v="253"/>
    <s v="Consumer"/>
    <s v="United States"/>
    <s v="San Jose"/>
    <s v="California"/>
    <n v="95123"/>
    <s v="West"/>
    <x v="1448"/>
    <s v="Furniture"/>
    <s v="Furnishings"/>
    <x v="1435"/>
    <x v="3287"/>
    <n v="7"/>
    <n v="0"/>
    <n v="18.463200000000001"/>
  </r>
  <r>
    <n v="7240"/>
    <s v="CA-2016-101651"/>
    <x v="435"/>
    <d v="2016-12-30T00:00:00"/>
    <s v="Standard Class"/>
    <x v="253"/>
    <x v="253"/>
    <s v="Consumer"/>
    <s v="United States"/>
    <s v="San Jose"/>
    <s v="California"/>
    <n v="95123"/>
    <s v="West"/>
    <x v="152"/>
    <s v="Office Supplies"/>
    <s v="Envelopes"/>
    <x v="153"/>
    <x v="1477"/>
    <n v="7"/>
    <n v="0"/>
    <n v="18.687200000000001"/>
  </r>
  <r>
    <n v="7241"/>
    <s v="CA-2017-136651"/>
    <x v="756"/>
    <d v="2017-04-25T00:00:00"/>
    <s v="Second Class"/>
    <x v="282"/>
    <x v="282"/>
    <s v="Consumer"/>
    <s v="United States"/>
    <s v="Pasadena"/>
    <s v="California"/>
    <n v="91104"/>
    <s v="West"/>
    <x v="1462"/>
    <s v="Furniture"/>
    <s v="Furnishings"/>
    <x v="1448"/>
    <x v="3648"/>
    <n v="7"/>
    <n v="0"/>
    <n v="26.544"/>
  </r>
  <r>
    <n v="7242"/>
    <s v="CA-2017-136651"/>
    <x v="756"/>
    <d v="2017-04-25T00:00:00"/>
    <s v="Second Class"/>
    <x v="282"/>
    <x v="282"/>
    <s v="Consumer"/>
    <s v="United States"/>
    <s v="Pasadena"/>
    <s v="California"/>
    <n v="91104"/>
    <s v="West"/>
    <x v="612"/>
    <s v="Office Supplies"/>
    <s v="Binders"/>
    <x v="612"/>
    <x v="4666"/>
    <n v="6"/>
    <n v="0.2"/>
    <n v="30.186"/>
  </r>
  <r>
    <n v="7243"/>
    <s v="CA-2017-136651"/>
    <x v="756"/>
    <d v="2017-04-25T00:00:00"/>
    <s v="Second Class"/>
    <x v="282"/>
    <x v="282"/>
    <s v="Consumer"/>
    <s v="United States"/>
    <s v="Pasadena"/>
    <s v="California"/>
    <n v="91104"/>
    <s v="West"/>
    <x v="441"/>
    <s v="Furniture"/>
    <s v="Furnishings"/>
    <x v="1719"/>
    <x v="4667"/>
    <n v="2"/>
    <n v="0"/>
    <n v="7.9661999999999997"/>
  </r>
  <r>
    <n v="7244"/>
    <s v="CA-2017-118892"/>
    <x v="629"/>
    <d v="2017-08-22T00:00:00"/>
    <s v="Second Class"/>
    <x v="599"/>
    <x v="599"/>
    <s v="Consumer"/>
    <s v="United States"/>
    <s v="Philadelphia"/>
    <s v="Pennsylvania"/>
    <n v="19134"/>
    <s v="East"/>
    <x v="483"/>
    <s v="Furniture"/>
    <s v="Chairs"/>
    <x v="483"/>
    <x v="4668"/>
    <n v="9"/>
    <n v="0.3"/>
    <n v="-630.88199999999995"/>
  </r>
  <r>
    <n v="7245"/>
    <s v="US-2017-151127"/>
    <x v="1053"/>
    <d v="2017-05-25T00:00:00"/>
    <s v="First Class"/>
    <x v="210"/>
    <x v="210"/>
    <s v="Consumer"/>
    <s v="United States"/>
    <s v="Los Angeles"/>
    <s v="California"/>
    <n v="90049"/>
    <s v="West"/>
    <x v="1658"/>
    <s v="Office Supplies"/>
    <s v="Art"/>
    <x v="1646"/>
    <x v="4669"/>
    <n v="7"/>
    <n v="0"/>
    <n v="18.832799999999999"/>
  </r>
  <r>
    <n v="7246"/>
    <s v="CA-2017-145807"/>
    <x v="839"/>
    <d v="2017-02-13T00:00:00"/>
    <s v="Standard Class"/>
    <x v="641"/>
    <x v="641"/>
    <s v="Consumer"/>
    <s v="United States"/>
    <s v="Los Angeles"/>
    <s v="California"/>
    <n v="90032"/>
    <s v="West"/>
    <x v="1043"/>
    <s v="Office Supplies"/>
    <s v="Storage"/>
    <x v="1032"/>
    <x v="1367"/>
    <n v="5"/>
    <n v="0"/>
    <n v="17.745000000000001"/>
  </r>
  <r>
    <n v="7247"/>
    <s v="US-2014-127978"/>
    <x v="223"/>
    <d v="2014-03-08T00:00:00"/>
    <s v="Standard Class"/>
    <x v="329"/>
    <x v="329"/>
    <s v="Corporate"/>
    <s v="United States"/>
    <s v="Columbus"/>
    <s v="Ohio"/>
    <n v="43229"/>
    <s v="East"/>
    <x v="1729"/>
    <s v="Office Supplies"/>
    <s v="Labels"/>
    <x v="1716"/>
    <x v="1138"/>
    <n v="3"/>
    <n v="0.2"/>
    <n v="4.9139999999999997"/>
  </r>
  <r>
    <n v="7248"/>
    <s v="US-2014-127978"/>
    <x v="223"/>
    <d v="2014-03-08T00:00:00"/>
    <s v="Standard Class"/>
    <x v="329"/>
    <x v="329"/>
    <s v="Corporate"/>
    <s v="United States"/>
    <s v="Columbus"/>
    <s v="Ohio"/>
    <n v="43229"/>
    <s v="East"/>
    <x v="366"/>
    <s v="Furniture"/>
    <s v="Bookcases"/>
    <x v="367"/>
    <x v="4670"/>
    <n v="5"/>
    <n v="0.5"/>
    <n v="-199.61699999999999"/>
  </r>
  <r>
    <n v="7249"/>
    <s v="US-2014-127978"/>
    <x v="223"/>
    <d v="2014-03-08T00:00:00"/>
    <s v="Standard Class"/>
    <x v="329"/>
    <x v="329"/>
    <s v="Corporate"/>
    <s v="United States"/>
    <s v="Columbus"/>
    <s v="Ohio"/>
    <n v="43229"/>
    <s v="East"/>
    <x v="700"/>
    <s v="Office Supplies"/>
    <s v="Storage"/>
    <x v="700"/>
    <x v="4671"/>
    <n v="8"/>
    <n v="0.2"/>
    <n v="-10.0512"/>
  </r>
  <r>
    <n v="7250"/>
    <s v="CA-2015-158491"/>
    <x v="593"/>
    <d v="2015-06-09T00:00:00"/>
    <s v="Second Class"/>
    <x v="669"/>
    <x v="669"/>
    <s v="Consumer"/>
    <s v="United States"/>
    <s v="Los Angeles"/>
    <s v="California"/>
    <n v="90008"/>
    <s v="West"/>
    <x v="1580"/>
    <s v="Technology"/>
    <s v="Accessories"/>
    <x v="1571"/>
    <x v="998"/>
    <n v="2"/>
    <n v="0"/>
    <n v="35.994"/>
  </r>
  <r>
    <n v="7251"/>
    <s v="CA-2015-158491"/>
    <x v="593"/>
    <d v="2015-06-09T00:00:00"/>
    <s v="Second Class"/>
    <x v="669"/>
    <x v="669"/>
    <s v="Consumer"/>
    <s v="United States"/>
    <s v="Los Angeles"/>
    <s v="California"/>
    <n v="90008"/>
    <s v="West"/>
    <x v="1738"/>
    <s v="Technology"/>
    <s v="Accessories"/>
    <x v="1727"/>
    <x v="4672"/>
    <n v="3"/>
    <n v="0"/>
    <n v="395.988"/>
  </r>
  <r>
    <n v="7252"/>
    <s v="CA-2016-116764"/>
    <x v="278"/>
    <d v="2016-09-02T00:00:00"/>
    <s v="Standard Class"/>
    <x v="605"/>
    <x v="605"/>
    <s v="Corporate"/>
    <s v="United States"/>
    <s v="Hollywood"/>
    <s v="Florida"/>
    <n v="33021"/>
    <s v="South"/>
    <x v="1816"/>
    <s v="Office Supplies"/>
    <s v="Labels"/>
    <x v="1806"/>
    <x v="2106"/>
    <n v="4"/>
    <n v="0.2"/>
    <n v="3.3408000000000002"/>
  </r>
  <r>
    <n v="7253"/>
    <s v="CA-2016-152457"/>
    <x v="126"/>
    <d v="2016-09-18T00:00:00"/>
    <s v="Standard Class"/>
    <x v="281"/>
    <x v="281"/>
    <s v="Corporate"/>
    <s v="United States"/>
    <s v="Roseville"/>
    <s v="Michigan"/>
    <n v="48066"/>
    <s v="Central"/>
    <x v="1274"/>
    <s v="Office Supplies"/>
    <s v="Paper"/>
    <x v="1259"/>
    <x v="4092"/>
    <n v="3"/>
    <n v="0"/>
    <n v="31.519200000000001"/>
  </r>
  <r>
    <n v="7254"/>
    <s v="CA-2016-152730"/>
    <x v="198"/>
    <d v="2016-06-04T00:00:00"/>
    <s v="Standard Class"/>
    <x v="670"/>
    <x v="670"/>
    <s v="Home Office"/>
    <s v="United States"/>
    <s v="Superior"/>
    <s v="Wisconsin"/>
    <n v="54880"/>
    <s v="Central"/>
    <x v="166"/>
    <s v="Office Supplies"/>
    <s v="Appliances"/>
    <x v="167"/>
    <x v="4673"/>
    <n v="3"/>
    <n v="0"/>
    <n v="109.422"/>
  </r>
  <r>
    <n v="7255"/>
    <s v="CA-2016-152730"/>
    <x v="198"/>
    <d v="2016-06-04T00:00:00"/>
    <s v="Standard Class"/>
    <x v="670"/>
    <x v="670"/>
    <s v="Home Office"/>
    <s v="United States"/>
    <s v="Superior"/>
    <s v="Wisconsin"/>
    <n v="54880"/>
    <s v="Central"/>
    <x v="1183"/>
    <s v="Furniture"/>
    <s v="Furnishings"/>
    <x v="1169"/>
    <x v="4451"/>
    <n v="5"/>
    <n v="0"/>
    <n v="21.33"/>
  </r>
  <r>
    <n v="7256"/>
    <s v="CA-2016-152730"/>
    <x v="198"/>
    <d v="2016-06-04T00:00:00"/>
    <s v="Standard Class"/>
    <x v="670"/>
    <x v="670"/>
    <s v="Home Office"/>
    <s v="United States"/>
    <s v="Superior"/>
    <s v="Wisconsin"/>
    <n v="54880"/>
    <s v="Central"/>
    <x v="253"/>
    <s v="Office Supplies"/>
    <s v="Storage"/>
    <x v="254"/>
    <x v="4674"/>
    <n v="4"/>
    <n v="0"/>
    <n v="13.9328"/>
  </r>
  <r>
    <n v="7257"/>
    <s v="CA-2016-152730"/>
    <x v="198"/>
    <d v="2016-06-04T00:00:00"/>
    <s v="Standard Class"/>
    <x v="670"/>
    <x v="670"/>
    <s v="Home Office"/>
    <s v="United States"/>
    <s v="Superior"/>
    <s v="Wisconsin"/>
    <n v="54880"/>
    <s v="Central"/>
    <x v="324"/>
    <s v="Office Supplies"/>
    <s v="Art"/>
    <x v="324"/>
    <x v="345"/>
    <n v="2"/>
    <n v="0"/>
    <n v="1.4456"/>
  </r>
  <r>
    <n v="7258"/>
    <s v="CA-2016-152730"/>
    <x v="198"/>
    <d v="2016-06-04T00:00:00"/>
    <s v="Standard Class"/>
    <x v="670"/>
    <x v="670"/>
    <s v="Home Office"/>
    <s v="United States"/>
    <s v="Superior"/>
    <s v="Wisconsin"/>
    <n v="54880"/>
    <s v="Central"/>
    <x v="921"/>
    <s v="Office Supplies"/>
    <s v="Paper"/>
    <x v="913"/>
    <x v="2651"/>
    <n v="6"/>
    <n v="0"/>
    <n v="301.96800000000002"/>
  </r>
  <r>
    <n v="7259"/>
    <s v="CA-2016-152730"/>
    <x v="198"/>
    <d v="2016-06-04T00:00:00"/>
    <s v="Standard Class"/>
    <x v="670"/>
    <x v="670"/>
    <s v="Home Office"/>
    <s v="United States"/>
    <s v="Superior"/>
    <s v="Wisconsin"/>
    <n v="54880"/>
    <s v="Central"/>
    <x v="134"/>
    <s v="Office Supplies"/>
    <s v="Art"/>
    <x v="135"/>
    <x v="453"/>
    <n v="5"/>
    <n v="0"/>
    <n v="3.9689999999999999"/>
  </r>
  <r>
    <n v="7260"/>
    <s v="CA-2016-152730"/>
    <x v="198"/>
    <d v="2016-06-04T00:00:00"/>
    <s v="Standard Class"/>
    <x v="670"/>
    <x v="670"/>
    <s v="Home Office"/>
    <s v="United States"/>
    <s v="Superior"/>
    <s v="Wisconsin"/>
    <n v="54880"/>
    <s v="Central"/>
    <x v="974"/>
    <s v="Office Supplies"/>
    <s v="Paper"/>
    <x v="968"/>
    <x v="1544"/>
    <n v="7"/>
    <n v="0"/>
    <n v="21.7728"/>
  </r>
  <r>
    <n v="7261"/>
    <s v="CA-2016-152730"/>
    <x v="198"/>
    <d v="2016-06-04T00:00:00"/>
    <s v="Standard Class"/>
    <x v="670"/>
    <x v="670"/>
    <s v="Home Office"/>
    <s v="United States"/>
    <s v="Superior"/>
    <s v="Wisconsin"/>
    <n v="54880"/>
    <s v="Central"/>
    <x v="1066"/>
    <s v="Technology"/>
    <s v="Phones"/>
    <x v="1055"/>
    <x v="4675"/>
    <n v="1"/>
    <n v="0"/>
    <n v="35.277200000000001"/>
  </r>
  <r>
    <n v="7262"/>
    <s v="CA-2017-137001"/>
    <x v="193"/>
    <d v="2017-06-13T00:00:00"/>
    <s v="Second Class"/>
    <x v="433"/>
    <x v="433"/>
    <s v="Corporate"/>
    <s v="United States"/>
    <s v="Thousand Oaks"/>
    <s v="California"/>
    <n v="91360"/>
    <s v="West"/>
    <x v="1706"/>
    <s v="Office Supplies"/>
    <s v="Art"/>
    <x v="1695"/>
    <x v="453"/>
    <n v="7"/>
    <n v="0"/>
    <n v="4.1159999999999997"/>
  </r>
  <r>
    <n v="7263"/>
    <s v="CA-2017-156363"/>
    <x v="760"/>
    <d v="2017-10-28T00:00:00"/>
    <s v="Standard Class"/>
    <x v="504"/>
    <x v="504"/>
    <s v="Corporate"/>
    <s v="United States"/>
    <s v="Philadelphia"/>
    <s v="Pennsylvania"/>
    <n v="19134"/>
    <s v="East"/>
    <x v="47"/>
    <s v="Technology"/>
    <s v="Phones"/>
    <x v="47"/>
    <x v="401"/>
    <n v="5"/>
    <n v="0.4"/>
    <n v="-6.54"/>
  </r>
  <r>
    <n v="7264"/>
    <s v="CA-2017-156363"/>
    <x v="760"/>
    <d v="2017-10-28T00:00:00"/>
    <s v="Standard Class"/>
    <x v="504"/>
    <x v="504"/>
    <s v="Corporate"/>
    <s v="United States"/>
    <s v="Philadelphia"/>
    <s v="Pennsylvania"/>
    <n v="19134"/>
    <s v="East"/>
    <x v="1652"/>
    <s v="Office Supplies"/>
    <s v="Envelopes"/>
    <x v="1641"/>
    <x v="2458"/>
    <n v="4"/>
    <n v="0.2"/>
    <n v="11.087999999999999"/>
  </r>
  <r>
    <n v="7265"/>
    <s v="CA-2017-122056"/>
    <x v="487"/>
    <d v="2017-06-17T00:00:00"/>
    <s v="Standard Class"/>
    <x v="38"/>
    <x v="38"/>
    <s v="Consumer"/>
    <s v="United States"/>
    <s v="Springfield"/>
    <s v="Virginia"/>
    <n v="22153"/>
    <s v="South"/>
    <x v="1502"/>
    <s v="Office Supplies"/>
    <s v="Art"/>
    <x v="1490"/>
    <x v="2514"/>
    <n v="7"/>
    <n v="0"/>
    <n v="50.9208"/>
  </r>
  <r>
    <n v="7266"/>
    <s v="US-2014-143721"/>
    <x v="533"/>
    <d v="2014-11-26T00:00:00"/>
    <s v="Second Class"/>
    <x v="460"/>
    <x v="460"/>
    <s v="Corporate"/>
    <s v="United States"/>
    <s v="Houston"/>
    <s v="Texas"/>
    <n v="77095"/>
    <s v="Central"/>
    <x v="913"/>
    <s v="Furniture"/>
    <s v="Chairs"/>
    <x v="905"/>
    <x v="1165"/>
    <n v="2"/>
    <n v="0.3"/>
    <n v="-35.513599999999997"/>
  </r>
  <r>
    <n v="7267"/>
    <s v="CA-2017-122987"/>
    <x v="1153"/>
    <d v="2017-08-16T00:00:00"/>
    <s v="Same Day"/>
    <x v="695"/>
    <x v="695"/>
    <s v="Consumer"/>
    <s v="United States"/>
    <s v="Columbia"/>
    <s v="Tennessee"/>
    <n v="38401"/>
    <s v="South"/>
    <x v="528"/>
    <s v="Office Supplies"/>
    <s v="Binders"/>
    <x v="528"/>
    <x v="4676"/>
    <n v="3"/>
    <n v="0.7"/>
    <n v="-11.19"/>
  </r>
  <r>
    <n v="7268"/>
    <s v="CA-2017-122987"/>
    <x v="1153"/>
    <d v="2017-08-16T00:00:00"/>
    <s v="Same Day"/>
    <x v="695"/>
    <x v="695"/>
    <s v="Consumer"/>
    <s v="United States"/>
    <s v="Columbia"/>
    <s v="Tennessee"/>
    <n v="38401"/>
    <s v="South"/>
    <x v="1018"/>
    <s v="Office Supplies"/>
    <s v="Storage"/>
    <x v="1009"/>
    <x v="1715"/>
    <n v="4"/>
    <n v="0.2"/>
    <n v="-0.83919999999999995"/>
  </r>
  <r>
    <n v="7269"/>
    <s v="CA-2016-133368"/>
    <x v="1154"/>
    <d v="2016-01-20T00:00:00"/>
    <s v="Standard Class"/>
    <x v="165"/>
    <x v="165"/>
    <s v="Consumer"/>
    <s v="United States"/>
    <s v="Concord"/>
    <s v="North Carolina"/>
    <n v="28027"/>
    <s v="South"/>
    <x v="1558"/>
    <s v="Office Supplies"/>
    <s v="Paper"/>
    <x v="1547"/>
    <x v="2806"/>
    <n v="2"/>
    <n v="0.2"/>
    <n v="32.468400000000003"/>
  </r>
  <r>
    <n v="7270"/>
    <s v="CA-2016-133368"/>
    <x v="1154"/>
    <d v="2016-01-20T00:00:00"/>
    <s v="Standard Class"/>
    <x v="165"/>
    <x v="165"/>
    <s v="Consumer"/>
    <s v="United States"/>
    <s v="Concord"/>
    <s v="North Carolina"/>
    <n v="28027"/>
    <s v="South"/>
    <x v="1817"/>
    <s v="Furniture"/>
    <s v="Furnishings"/>
    <x v="1807"/>
    <x v="4677"/>
    <n v="8"/>
    <n v="0.2"/>
    <n v="31.5776"/>
  </r>
  <r>
    <n v="7271"/>
    <s v="CA-2016-123337"/>
    <x v="1142"/>
    <d v="2016-09-22T00:00:00"/>
    <s v="Standard Class"/>
    <x v="470"/>
    <x v="470"/>
    <s v="Corporate"/>
    <s v="United States"/>
    <s v="San Jose"/>
    <s v="California"/>
    <n v="95123"/>
    <s v="West"/>
    <x v="1162"/>
    <s v="Furniture"/>
    <s v="Bookcases"/>
    <x v="1149"/>
    <x v="4678"/>
    <n v="2"/>
    <n v="0.15"/>
    <n v="-12.878399999999999"/>
  </r>
  <r>
    <n v="7272"/>
    <s v="CA-2016-123337"/>
    <x v="1142"/>
    <d v="2016-09-22T00:00:00"/>
    <s v="Standard Class"/>
    <x v="470"/>
    <x v="470"/>
    <s v="Corporate"/>
    <s v="United States"/>
    <s v="San Jose"/>
    <s v="California"/>
    <n v="95123"/>
    <s v="West"/>
    <x v="1298"/>
    <s v="Office Supplies"/>
    <s v="Appliances"/>
    <x v="1283"/>
    <x v="1897"/>
    <n v="4"/>
    <n v="0"/>
    <n v="4.5448000000000004"/>
  </r>
  <r>
    <n v="7273"/>
    <s v="US-2016-150357"/>
    <x v="1155"/>
    <d v="2016-10-14T00:00:00"/>
    <s v="Standard Class"/>
    <x v="424"/>
    <x v="424"/>
    <s v="Corporate"/>
    <s v="United States"/>
    <s v="Greensboro"/>
    <s v="North Carolina"/>
    <n v="27405"/>
    <s v="South"/>
    <x v="505"/>
    <s v="Office Supplies"/>
    <s v="Supplies"/>
    <x v="505"/>
    <x v="4679"/>
    <n v="2"/>
    <n v="0.2"/>
    <n v="-4.3792"/>
  </r>
  <r>
    <n v="7274"/>
    <s v="US-2016-150357"/>
    <x v="1155"/>
    <d v="2016-10-14T00:00:00"/>
    <s v="Standard Class"/>
    <x v="424"/>
    <x v="424"/>
    <s v="Corporate"/>
    <s v="United States"/>
    <s v="Greensboro"/>
    <s v="North Carolina"/>
    <n v="27405"/>
    <s v="South"/>
    <x v="248"/>
    <s v="Office Supplies"/>
    <s v="Binders"/>
    <x v="249"/>
    <x v="4680"/>
    <n v="3"/>
    <n v="0.7"/>
    <n v="-2.73"/>
  </r>
  <r>
    <n v="7275"/>
    <s v="CA-2015-144519"/>
    <x v="50"/>
    <d v="2015-11-17T00:00:00"/>
    <s v="Standard Class"/>
    <x v="585"/>
    <x v="585"/>
    <s v="Home Office"/>
    <s v="United States"/>
    <s v="Helena"/>
    <s v="Montana"/>
    <n v="59601"/>
    <s v="West"/>
    <x v="1495"/>
    <s v="Technology"/>
    <s v="Phones"/>
    <x v="1483"/>
    <x v="107"/>
    <n v="5"/>
    <n v="0.2"/>
    <n v="42.494999999999997"/>
  </r>
  <r>
    <n v="7276"/>
    <s v="CA-2015-144519"/>
    <x v="50"/>
    <d v="2015-11-17T00:00:00"/>
    <s v="Standard Class"/>
    <x v="585"/>
    <x v="585"/>
    <s v="Home Office"/>
    <s v="United States"/>
    <s v="Helena"/>
    <s v="Montana"/>
    <n v="59601"/>
    <s v="West"/>
    <x v="645"/>
    <s v="Furniture"/>
    <s v="Furnishings"/>
    <x v="645"/>
    <x v="4681"/>
    <n v="7"/>
    <n v="0"/>
    <n v="21.7532"/>
  </r>
  <r>
    <n v="7277"/>
    <s v="CA-2014-120670"/>
    <x v="981"/>
    <d v="2014-11-06T00:00:00"/>
    <s v="Standard Class"/>
    <x v="451"/>
    <x v="451"/>
    <s v="Home Office"/>
    <s v="United States"/>
    <s v="Fort Lauderdale"/>
    <s v="Florida"/>
    <n v="33311"/>
    <s v="South"/>
    <x v="1336"/>
    <s v="Technology"/>
    <s v="Accessories"/>
    <x v="1321"/>
    <x v="4682"/>
    <n v="10"/>
    <n v="0.2"/>
    <n v="239.976"/>
  </r>
  <r>
    <n v="7278"/>
    <s v="CA-2016-157217"/>
    <x v="1080"/>
    <d v="2016-07-21T00:00:00"/>
    <s v="First Class"/>
    <x v="426"/>
    <x v="426"/>
    <s v="Home Office"/>
    <s v="United States"/>
    <s v="San Francisco"/>
    <s v="California"/>
    <n v="94110"/>
    <s v="West"/>
    <x v="1804"/>
    <s v="Technology"/>
    <s v="Phones"/>
    <x v="1794"/>
    <x v="4683"/>
    <n v="2"/>
    <n v="0.2"/>
    <n v="4.4980000000000002"/>
  </r>
  <r>
    <n v="7279"/>
    <s v="CA-2016-157217"/>
    <x v="1080"/>
    <d v="2016-07-21T00:00:00"/>
    <s v="First Class"/>
    <x v="426"/>
    <x v="426"/>
    <s v="Home Office"/>
    <s v="United States"/>
    <s v="San Francisco"/>
    <s v="California"/>
    <n v="94110"/>
    <s v="West"/>
    <x v="1301"/>
    <s v="Technology"/>
    <s v="Accessories"/>
    <x v="1286"/>
    <x v="1917"/>
    <n v="3"/>
    <n v="0"/>
    <n v="132.5898"/>
  </r>
  <r>
    <n v="7280"/>
    <s v="CA-2016-108224"/>
    <x v="675"/>
    <d v="2016-05-14T00:00:00"/>
    <s v="Same Day"/>
    <x v="260"/>
    <x v="260"/>
    <s v="Corporate"/>
    <s v="United States"/>
    <s v="Yuma"/>
    <s v="Arizona"/>
    <n v="85364"/>
    <s v="West"/>
    <x v="217"/>
    <s v="Technology"/>
    <s v="Accessories"/>
    <x v="463"/>
    <x v="4684"/>
    <n v="7"/>
    <n v="0.2"/>
    <n v="48.701099999999997"/>
  </r>
  <r>
    <n v="7281"/>
    <s v="CA-2015-162782"/>
    <x v="780"/>
    <d v="2015-02-27T00:00:00"/>
    <s v="Standard Class"/>
    <x v="617"/>
    <x v="617"/>
    <s v="Consumer"/>
    <s v="United States"/>
    <s v="Columbia"/>
    <s v="Maryland"/>
    <n v="21044"/>
    <s v="East"/>
    <x v="450"/>
    <s v="Office Supplies"/>
    <s v="Binders"/>
    <x v="451"/>
    <x v="4685"/>
    <n v="2"/>
    <n v="0"/>
    <n v="1270.99"/>
  </r>
  <r>
    <n v="7282"/>
    <s v="CA-2017-159282"/>
    <x v="524"/>
    <d v="2017-10-21T00:00:00"/>
    <s v="Standard Class"/>
    <x v="689"/>
    <x v="689"/>
    <s v="Home Office"/>
    <s v="United States"/>
    <s v="Yuma"/>
    <s v="Arizona"/>
    <n v="85364"/>
    <s v="West"/>
    <x v="206"/>
    <s v="Technology"/>
    <s v="Machines"/>
    <x v="207"/>
    <x v="4686"/>
    <n v="5"/>
    <n v="0.7"/>
    <n v="-479.988"/>
  </r>
  <r>
    <n v="7283"/>
    <s v="CA-2017-155936"/>
    <x v="738"/>
    <d v="2017-06-29T00:00:00"/>
    <s v="Standard Class"/>
    <x v="300"/>
    <x v="300"/>
    <s v="Consumer"/>
    <s v="United States"/>
    <s v="Chicago"/>
    <s v="Illinois"/>
    <n v="60653"/>
    <s v="Central"/>
    <x v="881"/>
    <s v="Office Supplies"/>
    <s v="Binders"/>
    <x v="875"/>
    <x v="1079"/>
    <n v="3"/>
    <n v="0.8"/>
    <n v="-5.0094000000000003"/>
  </r>
  <r>
    <n v="7284"/>
    <s v="CA-2017-169439"/>
    <x v="428"/>
    <d v="2017-09-13T00:00:00"/>
    <s v="Standard Class"/>
    <x v="95"/>
    <x v="95"/>
    <s v="Consumer"/>
    <s v="United States"/>
    <s v="Cleveland"/>
    <s v="Ohio"/>
    <n v="44105"/>
    <s v="East"/>
    <x v="313"/>
    <s v="Office Supplies"/>
    <s v="Art"/>
    <x v="313"/>
    <x v="233"/>
    <n v="5"/>
    <n v="0.2"/>
    <n v="3.8879999999999999"/>
  </r>
  <r>
    <n v="7285"/>
    <s v="CA-2017-169439"/>
    <x v="428"/>
    <d v="2017-09-13T00:00:00"/>
    <s v="Standard Class"/>
    <x v="95"/>
    <x v="95"/>
    <s v="Consumer"/>
    <s v="United States"/>
    <s v="Cleveland"/>
    <s v="Ohio"/>
    <n v="44105"/>
    <s v="East"/>
    <x v="479"/>
    <s v="Furniture"/>
    <s v="Furnishings"/>
    <x v="480"/>
    <x v="516"/>
    <n v="2"/>
    <n v="0.2"/>
    <n v="-9.0904000000000007"/>
  </r>
  <r>
    <n v="7286"/>
    <s v="CA-2017-151183"/>
    <x v="336"/>
    <d v="2017-10-19T00:00:00"/>
    <s v="Standard Class"/>
    <x v="318"/>
    <x v="318"/>
    <s v="Consumer"/>
    <s v="United States"/>
    <s v="San Francisco"/>
    <s v="California"/>
    <n v="94110"/>
    <s v="West"/>
    <x v="567"/>
    <s v="Technology"/>
    <s v="Accessories"/>
    <x v="567"/>
    <x v="4687"/>
    <n v="4"/>
    <n v="0"/>
    <n v="15.2988"/>
  </r>
  <r>
    <n v="7287"/>
    <s v="CA-2016-149965"/>
    <x v="23"/>
    <d v="2016-06-25T00:00:00"/>
    <s v="Standard Class"/>
    <x v="740"/>
    <x v="740"/>
    <s v="Corporate"/>
    <s v="United States"/>
    <s v="Oklahoma City"/>
    <s v="Oklahoma"/>
    <n v="73120"/>
    <s v="Central"/>
    <x v="1691"/>
    <s v="Technology"/>
    <s v="Accessories"/>
    <x v="1679"/>
    <x v="2080"/>
    <n v="1"/>
    <n v="0"/>
    <n v="0.55200000000000005"/>
  </r>
  <r>
    <n v="7288"/>
    <s v="CA-2016-149965"/>
    <x v="23"/>
    <d v="2016-06-25T00:00:00"/>
    <s v="Standard Class"/>
    <x v="740"/>
    <x v="740"/>
    <s v="Corporate"/>
    <s v="United States"/>
    <s v="Oklahoma City"/>
    <s v="Oklahoma"/>
    <n v="73120"/>
    <s v="Central"/>
    <x v="1006"/>
    <s v="Furniture"/>
    <s v="Furnishings"/>
    <x v="1381"/>
    <x v="2165"/>
    <n v="3"/>
    <n v="0"/>
    <n v="23.652899999999999"/>
  </r>
  <r>
    <n v="7289"/>
    <s v="CA-2014-158281"/>
    <x v="814"/>
    <d v="2014-09-07T00:00:00"/>
    <s v="Standard Class"/>
    <x v="132"/>
    <x v="132"/>
    <s v="Corporate"/>
    <s v="United States"/>
    <s v="Houston"/>
    <s v="Texas"/>
    <n v="77095"/>
    <s v="Central"/>
    <x v="1389"/>
    <s v="Technology"/>
    <s v="Machines"/>
    <x v="1375"/>
    <x v="4688"/>
    <n v="3"/>
    <n v="0.4"/>
    <n v="-121.2705"/>
  </r>
  <r>
    <n v="7290"/>
    <s v="CA-2016-153661"/>
    <x v="806"/>
    <d v="2016-01-31T00:00:00"/>
    <s v="First Class"/>
    <x v="56"/>
    <x v="56"/>
    <s v="Consumer"/>
    <s v="United States"/>
    <s v="San Francisco"/>
    <s v="California"/>
    <n v="94122"/>
    <s v="West"/>
    <x v="298"/>
    <s v="Office Supplies"/>
    <s v="Storage"/>
    <x v="298"/>
    <x v="2364"/>
    <n v="9"/>
    <n v="0"/>
    <n v="76.252499999999998"/>
  </r>
  <r>
    <n v="7291"/>
    <s v="CA-2016-153661"/>
    <x v="806"/>
    <d v="2016-01-31T00:00:00"/>
    <s v="First Class"/>
    <x v="56"/>
    <x v="56"/>
    <s v="Consumer"/>
    <s v="United States"/>
    <s v="San Francisco"/>
    <s v="California"/>
    <n v="94122"/>
    <s v="West"/>
    <x v="132"/>
    <s v="Office Supplies"/>
    <s v="Binders"/>
    <x v="133"/>
    <x v="4689"/>
    <n v="2"/>
    <n v="0.2"/>
    <n v="17.7744"/>
  </r>
  <r>
    <n v="7292"/>
    <s v="CA-2016-153661"/>
    <x v="806"/>
    <d v="2016-01-31T00:00:00"/>
    <s v="First Class"/>
    <x v="56"/>
    <x v="56"/>
    <s v="Consumer"/>
    <s v="United States"/>
    <s v="San Francisco"/>
    <s v="California"/>
    <n v="94122"/>
    <s v="West"/>
    <x v="264"/>
    <s v="Office Supplies"/>
    <s v="Labels"/>
    <x v="264"/>
    <x v="4690"/>
    <n v="9"/>
    <n v="0"/>
    <n v="12.2247"/>
  </r>
  <r>
    <n v="7293"/>
    <s v="CA-2017-109183"/>
    <x v="769"/>
    <d v="2017-12-09T00:00:00"/>
    <s v="Standard Class"/>
    <x v="235"/>
    <x v="235"/>
    <s v="Consumer"/>
    <s v="United States"/>
    <s v="Nashville"/>
    <s v="Tennessee"/>
    <n v="37211"/>
    <s v="South"/>
    <x v="1818"/>
    <s v="Technology"/>
    <s v="Machines"/>
    <x v="1787"/>
    <x v="4691"/>
    <n v="2"/>
    <n v="0.5"/>
    <n v="-272.58"/>
  </r>
  <r>
    <n v="7294"/>
    <s v="CA-2016-113656"/>
    <x v="1156"/>
    <d v="2016-01-29T00:00:00"/>
    <s v="Standard Class"/>
    <x v="558"/>
    <x v="558"/>
    <s v="Consumer"/>
    <s v="United States"/>
    <s v="Los Angeles"/>
    <s v="California"/>
    <n v="90036"/>
    <s v="West"/>
    <x v="1685"/>
    <s v="Furniture"/>
    <s v="Furnishings"/>
    <x v="1673"/>
    <x v="4692"/>
    <n v="7"/>
    <n v="0"/>
    <n v="21.596399999999999"/>
  </r>
  <r>
    <n v="7295"/>
    <s v="CA-2015-148964"/>
    <x v="989"/>
    <d v="2015-05-31T00:00:00"/>
    <s v="Standard Class"/>
    <x v="76"/>
    <x v="76"/>
    <s v="Consumer"/>
    <s v="United States"/>
    <s v="Bellevue"/>
    <s v="Washington"/>
    <n v="98006"/>
    <s v="West"/>
    <x v="526"/>
    <s v="Furniture"/>
    <s v="Furnishings"/>
    <x v="526"/>
    <x v="4693"/>
    <n v="1"/>
    <n v="0"/>
    <n v="7.8936000000000002"/>
  </r>
  <r>
    <n v="7296"/>
    <s v="CA-2014-111899"/>
    <x v="417"/>
    <d v="2014-05-05T00:00:00"/>
    <s v="First Class"/>
    <x v="396"/>
    <x v="396"/>
    <s v="Consumer"/>
    <s v="United States"/>
    <s v="Houston"/>
    <s v="Texas"/>
    <n v="77036"/>
    <s v="Central"/>
    <x v="1559"/>
    <s v="Office Supplies"/>
    <s v="Art"/>
    <x v="1549"/>
    <x v="4694"/>
    <n v="2"/>
    <n v="0.2"/>
    <n v="2.8380000000000001"/>
  </r>
  <r>
    <n v="7297"/>
    <s v="CA-2014-111899"/>
    <x v="417"/>
    <d v="2014-05-05T00:00:00"/>
    <s v="First Class"/>
    <x v="396"/>
    <x v="396"/>
    <s v="Consumer"/>
    <s v="United States"/>
    <s v="Houston"/>
    <s v="Texas"/>
    <n v="77036"/>
    <s v="Central"/>
    <x v="1705"/>
    <s v="Office Supplies"/>
    <s v="Fasteners"/>
    <x v="1694"/>
    <x v="2984"/>
    <n v="6"/>
    <n v="0.2"/>
    <n v="1.8468"/>
  </r>
  <r>
    <n v="7298"/>
    <s v="CA-2015-101126"/>
    <x v="1157"/>
    <d v="2015-02-14T00:00:00"/>
    <s v="Second Class"/>
    <x v="240"/>
    <x v="240"/>
    <s v="Corporate"/>
    <s v="United States"/>
    <s v="Philadelphia"/>
    <s v="Pennsylvania"/>
    <n v="19143"/>
    <s v="East"/>
    <x v="1220"/>
    <s v="Office Supplies"/>
    <s v="Storage"/>
    <x v="1204"/>
    <x v="4695"/>
    <n v="5"/>
    <n v="0.2"/>
    <n v="7.7240000000000002"/>
  </r>
  <r>
    <n v="7299"/>
    <s v="CA-2014-163468"/>
    <x v="728"/>
    <d v="2014-11-21T00:00:00"/>
    <s v="First Class"/>
    <x v="300"/>
    <x v="300"/>
    <s v="Consumer"/>
    <s v="United States"/>
    <s v="Des Plaines"/>
    <s v="Illinois"/>
    <n v="60016"/>
    <s v="Central"/>
    <x v="277"/>
    <s v="Furniture"/>
    <s v="Tables"/>
    <x v="277"/>
    <x v="4696"/>
    <n v="4"/>
    <n v="0.5"/>
    <n v="-175.26"/>
  </r>
  <r>
    <n v="7300"/>
    <s v="CA-2014-163468"/>
    <x v="728"/>
    <d v="2014-11-21T00:00:00"/>
    <s v="First Class"/>
    <x v="300"/>
    <x v="300"/>
    <s v="Consumer"/>
    <s v="United States"/>
    <s v="Des Plaines"/>
    <s v="Illinois"/>
    <n v="60016"/>
    <s v="Central"/>
    <x v="1445"/>
    <s v="Furniture"/>
    <s v="Furnishings"/>
    <x v="1432"/>
    <x v="1076"/>
    <n v="2"/>
    <n v="0.6"/>
    <n v="-7.476"/>
  </r>
  <r>
    <n v="7301"/>
    <s v="CA-2014-163468"/>
    <x v="728"/>
    <d v="2014-11-21T00:00:00"/>
    <s v="First Class"/>
    <x v="300"/>
    <x v="300"/>
    <s v="Consumer"/>
    <s v="United States"/>
    <s v="Des Plaines"/>
    <s v="Illinois"/>
    <n v="60016"/>
    <s v="Central"/>
    <x v="1659"/>
    <s v="Furniture"/>
    <s v="Bookcases"/>
    <x v="1647"/>
    <x v="4697"/>
    <n v="6"/>
    <n v="0.3"/>
    <n v="-30.294"/>
  </r>
  <r>
    <n v="7302"/>
    <s v="CA-2014-163468"/>
    <x v="728"/>
    <d v="2014-11-21T00:00:00"/>
    <s v="First Class"/>
    <x v="300"/>
    <x v="300"/>
    <s v="Consumer"/>
    <s v="United States"/>
    <s v="Des Plaines"/>
    <s v="Illinois"/>
    <n v="60016"/>
    <s v="Central"/>
    <x v="544"/>
    <s v="Office Supplies"/>
    <s v="Binders"/>
    <x v="544"/>
    <x v="4698"/>
    <n v="3"/>
    <n v="0.8"/>
    <n v="-4.9164000000000003"/>
  </r>
  <r>
    <n v="7303"/>
    <s v="CA-2014-163468"/>
    <x v="728"/>
    <d v="2014-11-21T00:00:00"/>
    <s v="First Class"/>
    <x v="300"/>
    <x v="300"/>
    <s v="Consumer"/>
    <s v="United States"/>
    <s v="Des Plaines"/>
    <s v="Illinois"/>
    <n v="60016"/>
    <s v="Central"/>
    <x v="621"/>
    <s v="Office Supplies"/>
    <s v="Storage"/>
    <x v="621"/>
    <x v="4699"/>
    <n v="5"/>
    <n v="0.2"/>
    <n v="-66.801000000000002"/>
  </r>
  <r>
    <n v="7304"/>
    <s v="US-2017-117450"/>
    <x v="507"/>
    <d v="2017-09-08T00:00:00"/>
    <s v="Standard Class"/>
    <x v="770"/>
    <x v="770"/>
    <s v="Consumer"/>
    <s v="United States"/>
    <s v="Boynton Beach"/>
    <s v="Florida"/>
    <n v="33437"/>
    <s v="South"/>
    <x v="163"/>
    <s v="Furniture"/>
    <s v="Chairs"/>
    <x v="164"/>
    <x v="2376"/>
    <n v="2"/>
    <n v="0.2"/>
    <n v="6.0739999999999998"/>
  </r>
  <r>
    <n v="7305"/>
    <s v="US-2017-117450"/>
    <x v="507"/>
    <d v="2017-09-08T00:00:00"/>
    <s v="Standard Class"/>
    <x v="770"/>
    <x v="770"/>
    <s v="Consumer"/>
    <s v="United States"/>
    <s v="Boynton Beach"/>
    <s v="Florida"/>
    <n v="33437"/>
    <s v="South"/>
    <x v="730"/>
    <s v="Office Supplies"/>
    <s v="Paper"/>
    <x v="729"/>
    <x v="559"/>
    <n v="2"/>
    <n v="0.2"/>
    <n v="3.6288"/>
  </r>
  <r>
    <n v="7306"/>
    <s v="CA-2014-137274"/>
    <x v="1158"/>
    <d v="2014-04-02T00:00:00"/>
    <s v="Standard Class"/>
    <x v="207"/>
    <x v="207"/>
    <s v="Consumer"/>
    <s v="United States"/>
    <s v="Plano"/>
    <s v="Texas"/>
    <n v="75023"/>
    <s v="Central"/>
    <x v="411"/>
    <s v="Furniture"/>
    <s v="Tables"/>
    <x v="411"/>
    <x v="4700"/>
    <n v="3"/>
    <n v="0.3"/>
    <n v="-152.71559999999999"/>
  </r>
  <r>
    <n v="7307"/>
    <s v="CA-2016-144092"/>
    <x v="732"/>
    <d v="2016-11-07T00:00:00"/>
    <s v="Second Class"/>
    <x v="109"/>
    <x v="109"/>
    <s v="Consumer"/>
    <s v="United States"/>
    <s v="San Jose"/>
    <s v="California"/>
    <n v="95123"/>
    <s v="West"/>
    <x v="1542"/>
    <s v="Technology"/>
    <s v="Accessories"/>
    <x v="1530"/>
    <x v="2709"/>
    <n v="4"/>
    <n v="0"/>
    <n v="12.96"/>
  </r>
  <r>
    <n v="7308"/>
    <s v="CA-2016-144092"/>
    <x v="732"/>
    <d v="2016-11-07T00:00:00"/>
    <s v="Second Class"/>
    <x v="109"/>
    <x v="109"/>
    <s v="Consumer"/>
    <s v="United States"/>
    <s v="San Jose"/>
    <s v="California"/>
    <n v="95123"/>
    <s v="West"/>
    <x v="1459"/>
    <s v="Furniture"/>
    <s v="Chairs"/>
    <x v="1445"/>
    <x v="2369"/>
    <n v="2"/>
    <n v="0.2"/>
    <n v="9.9651999999999994"/>
  </r>
  <r>
    <n v="7309"/>
    <s v="CA-2016-144092"/>
    <x v="732"/>
    <d v="2016-11-07T00:00:00"/>
    <s v="Second Class"/>
    <x v="109"/>
    <x v="109"/>
    <s v="Consumer"/>
    <s v="United States"/>
    <s v="San Jose"/>
    <s v="California"/>
    <n v="95123"/>
    <s v="West"/>
    <x v="439"/>
    <s v="Office Supplies"/>
    <s v="Envelopes"/>
    <x v="439"/>
    <x v="3699"/>
    <n v="3"/>
    <n v="0"/>
    <n v="77.483699999999999"/>
  </r>
  <r>
    <n v="7310"/>
    <s v="CA-2017-112172"/>
    <x v="193"/>
    <d v="2017-06-14T00:00:00"/>
    <s v="Second Class"/>
    <x v="152"/>
    <x v="152"/>
    <s v="Corporate"/>
    <s v="United States"/>
    <s v="New York City"/>
    <s v="New York"/>
    <n v="10024"/>
    <s v="East"/>
    <x v="1217"/>
    <s v="Office Supplies"/>
    <s v="Fasteners"/>
    <x v="1201"/>
    <x v="4701"/>
    <n v="3"/>
    <n v="0"/>
    <n v="0.70650000000000002"/>
  </r>
  <r>
    <n v="7311"/>
    <s v="CA-2015-121699"/>
    <x v="544"/>
    <d v="2015-08-14T00:00:00"/>
    <s v="Standard Class"/>
    <x v="217"/>
    <x v="217"/>
    <s v="Consumer"/>
    <s v="United States"/>
    <s v="Detroit"/>
    <s v="Michigan"/>
    <n v="48227"/>
    <s v="Central"/>
    <x v="569"/>
    <s v="Office Supplies"/>
    <s v="Binders"/>
    <x v="919"/>
    <x v="4702"/>
    <n v="5"/>
    <n v="0"/>
    <n v="29.137499999999999"/>
  </r>
  <r>
    <n v="7312"/>
    <s v="CA-2015-162761"/>
    <x v="330"/>
    <d v="2015-10-13T00:00:00"/>
    <s v="Standard Class"/>
    <x v="623"/>
    <x v="623"/>
    <s v="Consumer"/>
    <s v="United States"/>
    <s v="Miami"/>
    <s v="Florida"/>
    <n v="33178"/>
    <s v="South"/>
    <x v="744"/>
    <s v="Office Supplies"/>
    <s v="Binders"/>
    <x v="742"/>
    <x v="1067"/>
    <n v="2"/>
    <n v="0.7"/>
    <n v="-1.3104"/>
  </r>
  <r>
    <n v="7313"/>
    <s v="CA-2015-162761"/>
    <x v="330"/>
    <d v="2015-10-13T00:00:00"/>
    <s v="Standard Class"/>
    <x v="623"/>
    <x v="623"/>
    <s v="Consumer"/>
    <s v="United States"/>
    <s v="Miami"/>
    <s v="Florida"/>
    <n v="33178"/>
    <s v="South"/>
    <x v="440"/>
    <s v="Office Supplies"/>
    <s v="Binders"/>
    <x v="440"/>
    <x v="4703"/>
    <n v="2"/>
    <n v="0.7"/>
    <n v="-8.5974000000000004"/>
  </r>
  <r>
    <n v="7314"/>
    <s v="CA-2015-162761"/>
    <x v="330"/>
    <d v="2015-10-13T00:00:00"/>
    <s v="Standard Class"/>
    <x v="623"/>
    <x v="623"/>
    <s v="Consumer"/>
    <s v="United States"/>
    <s v="Miami"/>
    <s v="Florida"/>
    <n v="33178"/>
    <s v="South"/>
    <x v="1663"/>
    <s v="Office Supplies"/>
    <s v="Art"/>
    <x v="1651"/>
    <x v="1855"/>
    <n v="8"/>
    <n v="0.2"/>
    <n v="7.4752000000000001"/>
  </r>
  <r>
    <n v="7315"/>
    <s v="CA-2016-121377"/>
    <x v="316"/>
    <d v="2016-06-02T00:00:00"/>
    <s v="Standard Class"/>
    <x v="184"/>
    <x v="184"/>
    <s v="Home Office"/>
    <s v="United States"/>
    <s v="Park Ridge"/>
    <s v="Illinois"/>
    <n v="60068"/>
    <s v="Central"/>
    <x v="1118"/>
    <s v="Technology"/>
    <s v="Phones"/>
    <x v="1106"/>
    <x v="4704"/>
    <n v="1"/>
    <n v="0.2"/>
    <n v="25.06"/>
  </r>
  <r>
    <n v="7316"/>
    <s v="CA-2017-115322"/>
    <x v="943"/>
    <d v="2017-05-16T00:00:00"/>
    <s v="Second Class"/>
    <x v="233"/>
    <x v="233"/>
    <s v="Consumer"/>
    <s v="United States"/>
    <s v="New York City"/>
    <s v="New York"/>
    <n v="10024"/>
    <s v="East"/>
    <x v="1064"/>
    <s v="Office Supplies"/>
    <s v="Art"/>
    <x v="1053"/>
    <x v="2836"/>
    <n v="3"/>
    <n v="0"/>
    <n v="12.736800000000001"/>
  </r>
  <r>
    <n v="7317"/>
    <s v="CA-2016-132066"/>
    <x v="1159"/>
    <d v="2016-10-20T00:00:00"/>
    <s v="Standard Class"/>
    <x v="240"/>
    <x v="240"/>
    <s v="Corporate"/>
    <s v="United States"/>
    <s v="New York City"/>
    <s v="New York"/>
    <n v="10011"/>
    <s v="East"/>
    <x v="10"/>
    <s v="Furniture"/>
    <s v="Tables"/>
    <x v="10"/>
    <x v="4705"/>
    <n v="1"/>
    <n v="0.4"/>
    <n v="-37.915199999999999"/>
  </r>
  <r>
    <n v="7318"/>
    <s v="CA-2017-158120"/>
    <x v="701"/>
    <d v="2017-11-21T00:00:00"/>
    <s v="Standard Class"/>
    <x v="542"/>
    <x v="542"/>
    <s v="Corporate"/>
    <s v="United States"/>
    <s v="Hillsboro"/>
    <s v="Oregon"/>
    <n v="97123"/>
    <s v="West"/>
    <x v="1795"/>
    <s v="Office Supplies"/>
    <s v="Paper"/>
    <x v="1785"/>
    <x v="4706"/>
    <n v="3"/>
    <n v="0.2"/>
    <n v="6.6177000000000001"/>
  </r>
  <r>
    <n v="7319"/>
    <s v="CA-2017-158120"/>
    <x v="701"/>
    <d v="2017-11-21T00:00:00"/>
    <s v="Standard Class"/>
    <x v="542"/>
    <x v="542"/>
    <s v="Corporate"/>
    <s v="United States"/>
    <s v="Hillsboro"/>
    <s v="Oregon"/>
    <n v="97123"/>
    <s v="West"/>
    <x v="922"/>
    <s v="Office Supplies"/>
    <s v="Binders"/>
    <x v="914"/>
    <x v="4707"/>
    <n v="7"/>
    <n v="0.7"/>
    <n v="-3.4649999999999999"/>
  </r>
  <r>
    <n v="7320"/>
    <s v="CA-2017-100097"/>
    <x v="200"/>
    <d v="2017-11-29T00:00:00"/>
    <s v="Second Class"/>
    <x v="438"/>
    <x v="438"/>
    <s v="Consumer"/>
    <s v="United States"/>
    <s v="New York City"/>
    <s v="New York"/>
    <n v="10009"/>
    <s v="East"/>
    <x v="966"/>
    <s v="Technology"/>
    <s v="Phones"/>
    <x v="1368"/>
    <x v="504"/>
    <n v="5"/>
    <n v="0"/>
    <n v="264.5865"/>
  </r>
  <r>
    <n v="7321"/>
    <s v="CA-2017-100097"/>
    <x v="200"/>
    <d v="2017-11-29T00:00:00"/>
    <s v="Second Class"/>
    <x v="438"/>
    <x v="438"/>
    <s v="Consumer"/>
    <s v="United States"/>
    <s v="New York City"/>
    <s v="New York"/>
    <n v="10009"/>
    <s v="East"/>
    <x v="1251"/>
    <s v="Furniture"/>
    <s v="Furnishings"/>
    <x v="1235"/>
    <x v="4622"/>
    <n v="5"/>
    <n v="0"/>
    <n v="37.884"/>
  </r>
  <r>
    <n v="7322"/>
    <s v="CA-2017-167626"/>
    <x v="213"/>
    <d v="2017-09-07T00:00:00"/>
    <s v="Standard Class"/>
    <x v="501"/>
    <x v="501"/>
    <s v="Corporate"/>
    <s v="United States"/>
    <s v="Chicago"/>
    <s v="Illinois"/>
    <n v="60623"/>
    <s v="Central"/>
    <x v="1101"/>
    <s v="Office Supplies"/>
    <s v="Paper"/>
    <x v="1090"/>
    <x v="821"/>
    <n v="3"/>
    <n v="0.2"/>
    <n v="3.339"/>
  </r>
  <r>
    <n v="7323"/>
    <s v="CA-2017-167626"/>
    <x v="213"/>
    <d v="2017-09-07T00:00:00"/>
    <s v="Standard Class"/>
    <x v="501"/>
    <x v="501"/>
    <s v="Corporate"/>
    <s v="United States"/>
    <s v="Chicago"/>
    <s v="Illinois"/>
    <n v="60623"/>
    <s v="Central"/>
    <x v="725"/>
    <s v="Technology"/>
    <s v="Accessories"/>
    <x v="724"/>
    <x v="4470"/>
    <n v="2"/>
    <n v="0.2"/>
    <n v="21.42"/>
  </r>
  <r>
    <n v="7324"/>
    <s v="US-2017-126053"/>
    <x v="256"/>
    <d v="2017-12-08T00:00:00"/>
    <s v="First Class"/>
    <x v="229"/>
    <x v="229"/>
    <s v="Consumer"/>
    <s v="United States"/>
    <s v="New York City"/>
    <s v="New York"/>
    <n v="10024"/>
    <s v="East"/>
    <x v="107"/>
    <s v="Furniture"/>
    <s v="Furnishings"/>
    <x v="107"/>
    <x v="108"/>
    <n v="2"/>
    <n v="0"/>
    <n v="10.909599999999999"/>
  </r>
  <r>
    <n v="7325"/>
    <s v="US-2017-126053"/>
    <x v="256"/>
    <d v="2017-12-08T00:00:00"/>
    <s v="First Class"/>
    <x v="229"/>
    <x v="229"/>
    <s v="Consumer"/>
    <s v="United States"/>
    <s v="New York City"/>
    <s v="New York"/>
    <n v="10024"/>
    <s v="East"/>
    <x v="365"/>
    <s v="Office Supplies"/>
    <s v="Labels"/>
    <x v="365"/>
    <x v="1227"/>
    <n v="3"/>
    <n v="0"/>
    <n v="4.5359999999999996"/>
  </r>
  <r>
    <n v="7326"/>
    <s v="US-2017-128447"/>
    <x v="468"/>
    <d v="2017-11-17T00:00:00"/>
    <s v="Standard Class"/>
    <x v="266"/>
    <x v="266"/>
    <s v="Consumer"/>
    <s v="United States"/>
    <s v="Pasco"/>
    <s v="Washington"/>
    <n v="99301"/>
    <s v="West"/>
    <x v="1317"/>
    <s v="Office Supplies"/>
    <s v="Appliances"/>
    <x v="1303"/>
    <x v="4708"/>
    <n v="5"/>
    <n v="0"/>
    <n v="112.224"/>
  </r>
  <r>
    <n v="7327"/>
    <s v="US-2017-128447"/>
    <x v="468"/>
    <d v="2017-11-17T00:00:00"/>
    <s v="Standard Class"/>
    <x v="266"/>
    <x v="266"/>
    <s v="Consumer"/>
    <s v="United States"/>
    <s v="Pasco"/>
    <s v="Washington"/>
    <n v="99301"/>
    <s v="West"/>
    <x v="379"/>
    <s v="Office Supplies"/>
    <s v="Binders"/>
    <x v="380"/>
    <x v="4709"/>
    <n v="1"/>
    <n v="0.2"/>
    <n v="10.077199999999999"/>
  </r>
  <r>
    <n v="7328"/>
    <s v="US-2014-131275"/>
    <x v="772"/>
    <d v="2014-03-24T00:00:00"/>
    <s v="Standard Class"/>
    <x v="337"/>
    <x v="337"/>
    <s v="Home Office"/>
    <s v="United States"/>
    <s v="Burbank"/>
    <s v="California"/>
    <n v="91505"/>
    <s v="West"/>
    <x v="1281"/>
    <s v="Furniture"/>
    <s v="Furnishings"/>
    <x v="1266"/>
    <x v="4710"/>
    <n v="2"/>
    <n v="0"/>
    <n v="14.43"/>
  </r>
  <r>
    <n v="7329"/>
    <s v="US-2014-131275"/>
    <x v="772"/>
    <d v="2014-03-24T00:00:00"/>
    <s v="Standard Class"/>
    <x v="337"/>
    <x v="337"/>
    <s v="Home Office"/>
    <s v="United States"/>
    <s v="Burbank"/>
    <s v="California"/>
    <n v="91505"/>
    <s v="West"/>
    <x v="206"/>
    <s v="Technology"/>
    <s v="Machines"/>
    <x v="207"/>
    <x v="4711"/>
    <n v="4"/>
    <n v="0.2"/>
    <n v="415.9896"/>
  </r>
  <r>
    <n v="7330"/>
    <s v="US-2014-131275"/>
    <x v="772"/>
    <d v="2014-03-24T00:00:00"/>
    <s v="Standard Class"/>
    <x v="337"/>
    <x v="337"/>
    <s v="Home Office"/>
    <s v="United States"/>
    <s v="Burbank"/>
    <s v="California"/>
    <n v="91505"/>
    <s v="West"/>
    <x v="1244"/>
    <s v="Office Supplies"/>
    <s v="Storage"/>
    <x v="1227"/>
    <x v="4712"/>
    <n v="7"/>
    <n v="0"/>
    <n v="334.11419999999998"/>
  </r>
  <r>
    <n v="7331"/>
    <s v="CA-2016-149349"/>
    <x v="396"/>
    <d v="2016-11-13T00:00:00"/>
    <s v="First Class"/>
    <x v="70"/>
    <x v="70"/>
    <s v="Corporate"/>
    <s v="United States"/>
    <s v="Chicago"/>
    <s v="Illinois"/>
    <n v="60623"/>
    <s v="Central"/>
    <x v="1183"/>
    <s v="Furniture"/>
    <s v="Furnishings"/>
    <x v="1169"/>
    <x v="4713"/>
    <n v="6"/>
    <n v="0.6"/>
    <n v="-8.532"/>
  </r>
  <r>
    <n v="7332"/>
    <s v="CA-2017-115119"/>
    <x v="40"/>
    <d v="2017-10-30T00:00:00"/>
    <s v="Standard Class"/>
    <x v="464"/>
    <x v="464"/>
    <s v="Corporate"/>
    <s v="United States"/>
    <s v="Lancaster"/>
    <s v="Pennsylvania"/>
    <n v="17602"/>
    <s v="East"/>
    <x v="239"/>
    <s v="Technology"/>
    <s v="Phones"/>
    <x v="240"/>
    <x v="4714"/>
    <n v="1"/>
    <n v="0.4"/>
    <n v="-13.334099999999999"/>
  </r>
  <r>
    <n v="7333"/>
    <s v="CA-2017-115119"/>
    <x v="40"/>
    <d v="2017-10-30T00:00:00"/>
    <s v="Standard Class"/>
    <x v="464"/>
    <x v="464"/>
    <s v="Corporate"/>
    <s v="United States"/>
    <s v="Lancaster"/>
    <s v="Pennsylvania"/>
    <n v="17602"/>
    <s v="East"/>
    <x v="1561"/>
    <s v="Office Supplies"/>
    <s v="Binders"/>
    <x v="1551"/>
    <x v="4715"/>
    <n v="7"/>
    <n v="0.7"/>
    <n v="-65.150400000000005"/>
  </r>
  <r>
    <n v="7334"/>
    <s v="CA-2015-125563"/>
    <x v="347"/>
    <d v="2015-04-17T00:00:00"/>
    <s v="Standard Class"/>
    <x v="701"/>
    <x v="701"/>
    <s v="Consumer"/>
    <s v="United States"/>
    <s v="Tampa"/>
    <s v="Florida"/>
    <n v="33614"/>
    <s v="South"/>
    <x v="451"/>
    <s v="Furniture"/>
    <s v="Furnishings"/>
    <x v="452"/>
    <x v="4716"/>
    <n v="2"/>
    <n v="0.2"/>
    <n v="10.103999999999999"/>
  </r>
  <r>
    <n v="7335"/>
    <s v="CA-2015-125563"/>
    <x v="347"/>
    <d v="2015-04-17T00:00:00"/>
    <s v="Standard Class"/>
    <x v="701"/>
    <x v="701"/>
    <s v="Consumer"/>
    <s v="United States"/>
    <s v="Tampa"/>
    <s v="Florida"/>
    <n v="33614"/>
    <s v="South"/>
    <x v="205"/>
    <s v="Furniture"/>
    <s v="Furnishings"/>
    <x v="206"/>
    <x v="4717"/>
    <n v="3"/>
    <n v="0.2"/>
    <n v="14.313599999999999"/>
  </r>
  <r>
    <n v="7336"/>
    <s v="CA-2015-113152"/>
    <x v="707"/>
    <d v="2015-12-30T00:00:00"/>
    <s v="Standard Class"/>
    <x v="600"/>
    <x v="600"/>
    <s v="Consumer"/>
    <s v="United States"/>
    <s v="New York City"/>
    <s v="New York"/>
    <n v="10024"/>
    <s v="East"/>
    <x v="695"/>
    <s v="Technology"/>
    <s v="Accessories"/>
    <x v="1062"/>
    <x v="3892"/>
    <n v="2"/>
    <n v="0"/>
    <n v="371.31599999999997"/>
  </r>
  <r>
    <n v="7337"/>
    <s v="CA-2015-113152"/>
    <x v="707"/>
    <d v="2015-12-30T00:00:00"/>
    <s v="Standard Class"/>
    <x v="600"/>
    <x v="600"/>
    <s v="Consumer"/>
    <s v="United States"/>
    <s v="New York City"/>
    <s v="New York"/>
    <n v="10024"/>
    <s v="East"/>
    <x v="178"/>
    <s v="Furniture"/>
    <s v="Bookcases"/>
    <x v="179"/>
    <x v="4718"/>
    <n v="2"/>
    <n v="0.2"/>
    <n v="56.195999999999998"/>
  </r>
  <r>
    <n v="7338"/>
    <s v="CA-2017-165155"/>
    <x v="296"/>
    <d v="2017-09-23T00:00:00"/>
    <s v="First Class"/>
    <x v="606"/>
    <x v="606"/>
    <s v="Corporate"/>
    <s v="United States"/>
    <s v="Los Angeles"/>
    <s v="California"/>
    <n v="90045"/>
    <s v="West"/>
    <x v="1018"/>
    <s v="Office Supplies"/>
    <s v="Storage"/>
    <x v="1519"/>
    <x v="4542"/>
    <n v="1"/>
    <n v="0"/>
    <n v="3.8774999999999999"/>
  </r>
  <r>
    <n v="7339"/>
    <s v="CA-2014-163412"/>
    <x v="414"/>
    <d v="2014-12-23T00:00:00"/>
    <s v="Second Class"/>
    <x v="416"/>
    <x v="416"/>
    <s v="Corporate"/>
    <s v="United States"/>
    <s v="New York City"/>
    <s v="New York"/>
    <n v="10035"/>
    <s v="East"/>
    <x v="1459"/>
    <s v="Furniture"/>
    <s v="Chairs"/>
    <x v="1445"/>
    <x v="4719"/>
    <n v="3"/>
    <n v="0.1"/>
    <n v="36.3018"/>
  </r>
  <r>
    <n v="7340"/>
    <s v="CA-2015-159590"/>
    <x v="1074"/>
    <d v="2015-07-21T00:00:00"/>
    <s v="First Class"/>
    <x v="346"/>
    <x v="346"/>
    <s v="Corporate"/>
    <s v="United States"/>
    <s v="New York City"/>
    <s v="New York"/>
    <n v="10009"/>
    <s v="East"/>
    <x v="649"/>
    <s v="Office Supplies"/>
    <s v="Art"/>
    <x v="649"/>
    <x v="1755"/>
    <n v="2"/>
    <n v="0"/>
    <n v="1.6128"/>
  </r>
  <r>
    <n v="7341"/>
    <s v="CA-2014-116190"/>
    <x v="711"/>
    <d v="2014-08-01T00:00:00"/>
    <s v="Standard Class"/>
    <x v="495"/>
    <x v="495"/>
    <s v="Consumer"/>
    <s v="United States"/>
    <s v="Atlanta"/>
    <s v="Georgia"/>
    <n v="30318"/>
    <s v="South"/>
    <x v="1272"/>
    <s v="Furniture"/>
    <s v="Chairs"/>
    <x v="1257"/>
    <x v="4720"/>
    <n v="2"/>
    <n v="0"/>
    <n v="18.3276"/>
  </r>
  <r>
    <n v="7342"/>
    <s v="CA-2014-116190"/>
    <x v="711"/>
    <d v="2014-08-01T00:00:00"/>
    <s v="Standard Class"/>
    <x v="495"/>
    <x v="495"/>
    <s v="Consumer"/>
    <s v="United States"/>
    <s v="Atlanta"/>
    <s v="Georgia"/>
    <n v="30318"/>
    <s v="South"/>
    <x v="49"/>
    <s v="Office Supplies"/>
    <s v="Labels"/>
    <x v="49"/>
    <x v="4721"/>
    <n v="13"/>
    <n v="0"/>
    <n v="76.558300000000003"/>
  </r>
  <r>
    <n v="7343"/>
    <s v="CA-2014-116190"/>
    <x v="711"/>
    <d v="2014-08-01T00:00:00"/>
    <s v="Standard Class"/>
    <x v="495"/>
    <x v="495"/>
    <s v="Consumer"/>
    <s v="United States"/>
    <s v="Atlanta"/>
    <s v="Georgia"/>
    <n v="30318"/>
    <s v="South"/>
    <x v="1685"/>
    <s v="Furniture"/>
    <s v="Furnishings"/>
    <x v="1673"/>
    <x v="3462"/>
    <n v="3"/>
    <n v="0"/>
    <n v="9.2555999999999994"/>
  </r>
  <r>
    <n v="7344"/>
    <s v="CA-2014-168473"/>
    <x v="58"/>
    <d v="2015-01-01T00:00:00"/>
    <s v="Standard Class"/>
    <x v="14"/>
    <x v="14"/>
    <s v="Consumer"/>
    <s v="United States"/>
    <s v="New York City"/>
    <s v="New York"/>
    <n v="10009"/>
    <s v="East"/>
    <x v="911"/>
    <s v="Office Supplies"/>
    <s v="Storage"/>
    <x v="903"/>
    <x v="1616"/>
    <n v="6"/>
    <n v="0"/>
    <n v="19.187999999999999"/>
  </r>
  <r>
    <n v="7345"/>
    <s v="CA-2017-168389"/>
    <x v="157"/>
    <d v="2017-12-17T00:00:00"/>
    <s v="Standard Class"/>
    <x v="1"/>
    <x v="1"/>
    <s v="Corporate"/>
    <s v="United States"/>
    <s v="Jacksonville"/>
    <s v="Florida"/>
    <n v="32216"/>
    <s v="South"/>
    <x v="188"/>
    <s v="Furniture"/>
    <s v="Tables"/>
    <x v="189"/>
    <x v="4722"/>
    <n v="6"/>
    <n v="0.45"/>
    <n v="-420"/>
  </r>
  <r>
    <n v="7346"/>
    <s v="CA-2017-168389"/>
    <x v="157"/>
    <d v="2017-12-17T00:00:00"/>
    <s v="Standard Class"/>
    <x v="1"/>
    <x v="1"/>
    <s v="Corporate"/>
    <s v="United States"/>
    <s v="Jacksonville"/>
    <s v="Florida"/>
    <n v="32216"/>
    <s v="South"/>
    <x v="461"/>
    <s v="Technology"/>
    <s v="Phones"/>
    <x v="462"/>
    <x v="4723"/>
    <n v="4"/>
    <n v="0.2"/>
    <n v="-16.552800000000001"/>
  </r>
  <r>
    <n v="7347"/>
    <s v="CA-2017-168389"/>
    <x v="157"/>
    <d v="2017-12-17T00:00:00"/>
    <s v="Standard Class"/>
    <x v="1"/>
    <x v="1"/>
    <s v="Corporate"/>
    <s v="United States"/>
    <s v="Jacksonville"/>
    <s v="Florida"/>
    <n v="32216"/>
    <s v="South"/>
    <x v="207"/>
    <s v="Office Supplies"/>
    <s v="Art"/>
    <x v="208"/>
    <x v="4724"/>
    <n v="1"/>
    <n v="0.2"/>
    <n v="1.3584000000000001"/>
  </r>
  <r>
    <n v="7348"/>
    <s v="CA-2017-168389"/>
    <x v="157"/>
    <d v="2017-12-17T00:00:00"/>
    <s v="Standard Class"/>
    <x v="1"/>
    <x v="1"/>
    <s v="Corporate"/>
    <s v="United States"/>
    <s v="Jacksonville"/>
    <s v="Florida"/>
    <n v="32216"/>
    <s v="South"/>
    <x v="405"/>
    <s v="Furniture"/>
    <s v="Chairs"/>
    <x v="406"/>
    <x v="1445"/>
    <n v="1"/>
    <n v="0.2"/>
    <n v="-12.147"/>
  </r>
  <r>
    <n v="7349"/>
    <s v="CA-2014-130421"/>
    <x v="223"/>
    <d v="2014-03-07T00:00:00"/>
    <s v="Standard Class"/>
    <x v="710"/>
    <x v="710"/>
    <s v="Consumer"/>
    <s v="United States"/>
    <s v="Houston"/>
    <s v="Texas"/>
    <n v="77095"/>
    <s v="Central"/>
    <x v="1218"/>
    <s v="Office Supplies"/>
    <s v="Appliances"/>
    <x v="1202"/>
    <x v="4725"/>
    <n v="3"/>
    <n v="0.8"/>
    <n v="-459.60719999999998"/>
  </r>
  <r>
    <n v="7350"/>
    <s v="CA-2017-142125"/>
    <x v="208"/>
    <d v="2017-10-27T00:00:00"/>
    <s v="Standard Class"/>
    <x v="80"/>
    <x v="80"/>
    <s v="Corporate"/>
    <s v="United States"/>
    <s v="Milwaukee"/>
    <s v="Wisconsin"/>
    <n v="53209"/>
    <s v="Central"/>
    <x v="625"/>
    <s v="Office Supplies"/>
    <s v="Binders"/>
    <x v="625"/>
    <x v="1109"/>
    <n v="6"/>
    <n v="0"/>
    <n v="19.41"/>
  </r>
  <r>
    <n v="7351"/>
    <s v="CA-2017-142125"/>
    <x v="208"/>
    <d v="2017-10-27T00:00:00"/>
    <s v="Standard Class"/>
    <x v="80"/>
    <x v="80"/>
    <s v="Corporate"/>
    <s v="United States"/>
    <s v="Milwaukee"/>
    <s v="Wisconsin"/>
    <n v="53209"/>
    <s v="Central"/>
    <x v="236"/>
    <s v="Office Supplies"/>
    <s v="Binders"/>
    <x v="237"/>
    <x v="4726"/>
    <n v="5"/>
    <n v="0"/>
    <n v="10.512"/>
  </r>
  <r>
    <n v="7352"/>
    <s v="CA-2017-141138"/>
    <x v="468"/>
    <d v="2017-11-16T00:00:00"/>
    <s v="Standard Class"/>
    <x v="485"/>
    <x v="485"/>
    <s v="Consumer"/>
    <s v="United States"/>
    <s v="Modesto"/>
    <s v="California"/>
    <n v="95351"/>
    <s v="West"/>
    <x v="404"/>
    <s v="Technology"/>
    <s v="Accessories"/>
    <x v="405"/>
    <x v="1800"/>
    <n v="7"/>
    <n v="0"/>
    <n v="43.598100000000002"/>
  </r>
  <r>
    <n v="7353"/>
    <s v="CA-2017-152135"/>
    <x v="633"/>
    <d v="2017-03-18T00:00:00"/>
    <s v="Second Class"/>
    <x v="377"/>
    <x v="377"/>
    <s v="Home Office"/>
    <s v="United States"/>
    <s v="Lakewood"/>
    <s v="Ohio"/>
    <n v="44107"/>
    <s v="East"/>
    <x v="918"/>
    <s v="Technology"/>
    <s v="Phones"/>
    <x v="910"/>
    <x v="4727"/>
    <n v="8"/>
    <n v="0.4"/>
    <n v="-81.664000000000001"/>
  </r>
  <r>
    <n v="7354"/>
    <s v="CA-2016-151974"/>
    <x v="897"/>
    <d v="2016-09-29T00:00:00"/>
    <s v="Standard Class"/>
    <x v="372"/>
    <x v="372"/>
    <s v="Home Office"/>
    <s v="United States"/>
    <s v="Philadelphia"/>
    <s v="Pennsylvania"/>
    <n v="19134"/>
    <s v="East"/>
    <x v="617"/>
    <s v="Office Supplies"/>
    <s v="Labels"/>
    <x v="617"/>
    <x v="1045"/>
    <n v="5"/>
    <n v="0.2"/>
    <n v="5.3689999999999998"/>
  </r>
  <r>
    <n v="7355"/>
    <s v="CA-2017-154102"/>
    <x v="695"/>
    <d v="2017-02-13T00:00:00"/>
    <s v="Standard Class"/>
    <x v="381"/>
    <x v="381"/>
    <s v="Home Office"/>
    <s v="United States"/>
    <s v="San Francisco"/>
    <s v="California"/>
    <n v="94109"/>
    <s v="West"/>
    <x v="1774"/>
    <s v="Office Supplies"/>
    <s v="Paper"/>
    <x v="1764"/>
    <x v="2680"/>
    <n v="5"/>
    <n v="0"/>
    <n v="13.455"/>
  </r>
  <r>
    <n v="7356"/>
    <s v="CA-2015-139780"/>
    <x v="620"/>
    <d v="2016-01-02T00:00:00"/>
    <s v="Second Class"/>
    <x v="706"/>
    <x v="706"/>
    <s v="Corporate"/>
    <s v="United States"/>
    <s v="Detroit"/>
    <s v="Michigan"/>
    <n v="48205"/>
    <s v="Central"/>
    <x v="939"/>
    <s v="Office Supplies"/>
    <s v="Binders"/>
    <x v="932"/>
    <x v="4728"/>
    <n v="8"/>
    <n v="0"/>
    <n v="52.38"/>
  </r>
  <r>
    <n v="7357"/>
    <s v="CA-2016-114748"/>
    <x v="790"/>
    <d v="2016-10-14T00:00:00"/>
    <s v="Standard Class"/>
    <x v="595"/>
    <x v="595"/>
    <s v="Home Office"/>
    <s v="United States"/>
    <s v="Phoenix"/>
    <s v="Arizona"/>
    <n v="85023"/>
    <s v="West"/>
    <x v="1039"/>
    <s v="Office Supplies"/>
    <s v="Art"/>
    <x v="1029"/>
    <x v="4729"/>
    <n v="1"/>
    <n v="0.2"/>
    <n v="0.15840000000000001"/>
  </r>
  <r>
    <n v="7358"/>
    <s v="CA-2016-114748"/>
    <x v="790"/>
    <d v="2016-10-14T00:00:00"/>
    <s v="Standard Class"/>
    <x v="595"/>
    <x v="595"/>
    <s v="Home Office"/>
    <s v="United States"/>
    <s v="Phoenix"/>
    <s v="Arizona"/>
    <n v="85023"/>
    <s v="West"/>
    <x v="1060"/>
    <s v="Furniture"/>
    <s v="Furnishings"/>
    <x v="1049"/>
    <x v="4730"/>
    <n v="2"/>
    <n v="0.2"/>
    <n v="0"/>
  </r>
  <r>
    <n v="7359"/>
    <s v="US-2014-115189"/>
    <x v="125"/>
    <d v="2015-01-03T00:00:00"/>
    <s v="Second Class"/>
    <x v="753"/>
    <x v="753"/>
    <s v="Corporate"/>
    <s v="United States"/>
    <s v="Philadelphia"/>
    <s v="Pennsylvania"/>
    <n v="19143"/>
    <s v="East"/>
    <x v="599"/>
    <s v="Technology"/>
    <s v="Phones"/>
    <x v="599"/>
    <x v="4731"/>
    <n v="6"/>
    <n v="0.4"/>
    <n v="-50.392800000000001"/>
  </r>
  <r>
    <n v="7360"/>
    <s v="US-2014-115189"/>
    <x v="125"/>
    <d v="2015-01-03T00:00:00"/>
    <s v="Second Class"/>
    <x v="753"/>
    <x v="753"/>
    <s v="Corporate"/>
    <s v="United States"/>
    <s v="Philadelphia"/>
    <s v="Pennsylvania"/>
    <n v="19143"/>
    <s v="East"/>
    <x v="309"/>
    <s v="Furniture"/>
    <s v="Tables"/>
    <x v="309"/>
    <x v="2901"/>
    <n v="3"/>
    <n v="0.4"/>
    <n v="-192.04679999999999"/>
  </r>
  <r>
    <n v="7361"/>
    <s v="CA-2016-163594"/>
    <x v="408"/>
    <d v="2016-04-14T00:00:00"/>
    <s v="First Class"/>
    <x v="639"/>
    <x v="639"/>
    <s v="Consumer"/>
    <s v="United States"/>
    <s v="Los Angeles"/>
    <s v="California"/>
    <n v="90036"/>
    <s v="West"/>
    <x v="1145"/>
    <s v="Office Supplies"/>
    <s v="Paper"/>
    <x v="1133"/>
    <x v="537"/>
    <n v="3"/>
    <n v="0"/>
    <n v="9.3312000000000008"/>
  </r>
  <r>
    <n v="7362"/>
    <s v="CA-2016-163594"/>
    <x v="408"/>
    <d v="2016-04-14T00:00:00"/>
    <s v="First Class"/>
    <x v="639"/>
    <x v="639"/>
    <s v="Consumer"/>
    <s v="United States"/>
    <s v="Los Angeles"/>
    <s v="California"/>
    <n v="90036"/>
    <s v="West"/>
    <x v="405"/>
    <s v="Furniture"/>
    <s v="Chairs"/>
    <x v="406"/>
    <x v="4732"/>
    <n v="3"/>
    <n v="0.2"/>
    <n v="-36.441000000000003"/>
  </r>
  <r>
    <n v="7363"/>
    <s v="CA-2016-163594"/>
    <x v="408"/>
    <d v="2016-04-14T00:00:00"/>
    <s v="First Class"/>
    <x v="639"/>
    <x v="639"/>
    <s v="Consumer"/>
    <s v="United States"/>
    <s v="Los Angeles"/>
    <s v="California"/>
    <n v="90036"/>
    <s v="West"/>
    <x v="785"/>
    <s v="Office Supplies"/>
    <s v="Binders"/>
    <x v="784"/>
    <x v="933"/>
    <n v="3"/>
    <n v="0.2"/>
    <n v="13.734"/>
  </r>
  <r>
    <n v="7364"/>
    <s v="CA-2016-127243"/>
    <x v="85"/>
    <d v="2016-12-04T00:00:00"/>
    <s v="Standard Class"/>
    <x v="103"/>
    <x v="103"/>
    <s v="Corporate"/>
    <s v="United States"/>
    <s v="Philadelphia"/>
    <s v="Pennsylvania"/>
    <n v="19140"/>
    <s v="East"/>
    <x v="867"/>
    <s v="Technology"/>
    <s v="Phones"/>
    <x v="861"/>
    <x v="4733"/>
    <n v="3"/>
    <n v="0.4"/>
    <n v="-73.706100000000006"/>
  </r>
  <r>
    <n v="7365"/>
    <s v="CA-2016-127243"/>
    <x v="85"/>
    <d v="2016-12-04T00:00:00"/>
    <s v="Standard Class"/>
    <x v="103"/>
    <x v="103"/>
    <s v="Corporate"/>
    <s v="United States"/>
    <s v="Philadelphia"/>
    <s v="Pennsylvania"/>
    <n v="19140"/>
    <s v="East"/>
    <x v="1239"/>
    <s v="Office Supplies"/>
    <s v="Fasteners"/>
    <x v="1222"/>
    <x v="2485"/>
    <n v="8"/>
    <n v="0.2"/>
    <n v="2.6928000000000001"/>
  </r>
  <r>
    <n v="7366"/>
    <s v="CA-2016-127243"/>
    <x v="85"/>
    <d v="2016-12-04T00:00:00"/>
    <s v="Standard Class"/>
    <x v="103"/>
    <x v="103"/>
    <s v="Corporate"/>
    <s v="United States"/>
    <s v="Philadelphia"/>
    <s v="Pennsylvania"/>
    <n v="19140"/>
    <s v="East"/>
    <x v="1426"/>
    <s v="Office Supplies"/>
    <s v="Binders"/>
    <x v="1414"/>
    <x v="4734"/>
    <n v="2"/>
    <n v="0.7"/>
    <n v="-5.0511999999999997"/>
  </r>
  <r>
    <n v="7367"/>
    <s v="CA-2016-127243"/>
    <x v="85"/>
    <d v="2016-12-04T00:00:00"/>
    <s v="Standard Class"/>
    <x v="103"/>
    <x v="103"/>
    <s v="Corporate"/>
    <s v="United States"/>
    <s v="Philadelphia"/>
    <s v="Pennsylvania"/>
    <n v="19140"/>
    <s v="East"/>
    <x v="1512"/>
    <s v="Office Supplies"/>
    <s v="Storage"/>
    <x v="1499"/>
    <x v="2546"/>
    <n v="2"/>
    <n v="0.2"/>
    <n v="-7.7291999999999996"/>
  </r>
  <r>
    <n v="7368"/>
    <s v="CA-2016-127243"/>
    <x v="85"/>
    <d v="2016-12-04T00:00:00"/>
    <s v="Standard Class"/>
    <x v="103"/>
    <x v="103"/>
    <s v="Corporate"/>
    <s v="United States"/>
    <s v="Philadelphia"/>
    <s v="Pennsylvania"/>
    <n v="19140"/>
    <s v="East"/>
    <x v="474"/>
    <s v="Furniture"/>
    <s v="Chairs"/>
    <x v="475"/>
    <x v="2493"/>
    <n v="7"/>
    <n v="0.3"/>
    <n v="-24.843"/>
  </r>
  <r>
    <n v="7369"/>
    <s v="CA-2017-161851"/>
    <x v="4"/>
    <d v="2017-04-17T00:00:00"/>
    <s v="First Class"/>
    <x v="162"/>
    <x v="162"/>
    <s v="Corporate"/>
    <s v="United States"/>
    <s v="Miami"/>
    <s v="Florida"/>
    <n v="33180"/>
    <s v="South"/>
    <x v="68"/>
    <s v="Office Supplies"/>
    <s v="Binders"/>
    <x v="1453"/>
    <x v="4735"/>
    <n v="3"/>
    <n v="0.7"/>
    <n v="-11.936999999999999"/>
  </r>
  <r>
    <n v="7370"/>
    <s v="CA-2015-110345"/>
    <x v="1000"/>
    <d v="2015-03-11T00:00:00"/>
    <s v="Second Class"/>
    <x v="592"/>
    <x v="592"/>
    <s v="Consumer"/>
    <s v="United States"/>
    <s v="Raleigh"/>
    <s v="North Carolina"/>
    <n v="27604"/>
    <s v="South"/>
    <x v="782"/>
    <s v="Office Supplies"/>
    <s v="Labels"/>
    <x v="781"/>
    <x v="871"/>
    <n v="2"/>
    <n v="0.2"/>
    <n v="1.6704000000000001"/>
  </r>
  <r>
    <n v="7371"/>
    <s v="CA-2014-107769"/>
    <x v="919"/>
    <d v="2014-11-01T00:00:00"/>
    <s v="Standard Class"/>
    <x v="387"/>
    <x v="387"/>
    <s v="Corporate"/>
    <s v="United States"/>
    <s v="Garden City"/>
    <s v="Kansas"/>
    <n v="67846"/>
    <s v="Central"/>
    <x v="957"/>
    <s v="Technology"/>
    <s v="Phones"/>
    <x v="950"/>
    <x v="2018"/>
    <n v="2"/>
    <n v="0"/>
    <n v="74.8142"/>
  </r>
  <r>
    <n v="7372"/>
    <s v="US-2017-123862"/>
    <x v="363"/>
    <d v="2017-01-09T00:00:00"/>
    <s v="Second Class"/>
    <x v="440"/>
    <x v="440"/>
    <s v="Consumer"/>
    <s v="United States"/>
    <s v="Long Beach"/>
    <s v="California"/>
    <n v="90805"/>
    <s v="West"/>
    <x v="4"/>
    <s v="Office Supplies"/>
    <s v="Storage"/>
    <x v="4"/>
    <x v="4736"/>
    <n v="11"/>
    <n v="0"/>
    <n v="44.596200000000003"/>
  </r>
  <r>
    <n v="7373"/>
    <s v="US-2017-123862"/>
    <x v="363"/>
    <d v="2017-01-09T00:00:00"/>
    <s v="Second Class"/>
    <x v="440"/>
    <x v="440"/>
    <s v="Consumer"/>
    <s v="United States"/>
    <s v="Long Beach"/>
    <s v="California"/>
    <n v="90805"/>
    <s v="West"/>
    <x v="1512"/>
    <s v="Office Supplies"/>
    <s v="Storage"/>
    <x v="1499"/>
    <x v="4737"/>
    <n v="3"/>
    <n v="0"/>
    <n v="0.61019999999999996"/>
  </r>
  <r>
    <n v="7374"/>
    <s v="US-2017-123862"/>
    <x v="363"/>
    <d v="2017-01-09T00:00:00"/>
    <s v="Second Class"/>
    <x v="440"/>
    <x v="440"/>
    <s v="Consumer"/>
    <s v="United States"/>
    <s v="Long Beach"/>
    <s v="California"/>
    <n v="90805"/>
    <s v="West"/>
    <x v="1799"/>
    <s v="Office Supplies"/>
    <s v="Supplies"/>
    <x v="1789"/>
    <x v="4738"/>
    <n v="7"/>
    <n v="0"/>
    <n v="31.931899999999999"/>
  </r>
  <r>
    <n v="7375"/>
    <s v="US-2017-123862"/>
    <x v="363"/>
    <d v="2017-01-09T00:00:00"/>
    <s v="Second Class"/>
    <x v="440"/>
    <x v="440"/>
    <s v="Consumer"/>
    <s v="United States"/>
    <s v="Long Beach"/>
    <s v="California"/>
    <n v="90805"/>
    <s v="West"/>
    <x v="550"/>
    <s v="Office Supplies"/>
    <s v="Fasteners"/>
    <x v="128"/>
    <x v="2766"/>
    <n v="1"/>
    <n v="0"/>
    <n v="3.5505"/>
  </r>
  <r>
    <n v="7376"/>
    <s v="CA-2017-100580"/>
    <x v="802"/>
    <d v="2017-08-20T00:00:00"/>
    <s v="Standard Class"/>
    <x v="149"/>
    <x v="149"/>
    <s v="Corporate"/>
    <s v="United States"/>
    <s v="San Diego"/>
    <s v="California"/>
    <n v="92037"/>
    <s v="West"/>
    <x v="491"/>
    <s v="Office Supplies"/>
    <s v="Binders"/>
    <x v="491"/>
    <x v="4739"/>
    <n v="3"/>
    <n v="0.2"/>
    <n v="11.707800000000001"/>
  </r>
  <r>
    <n v="7377"/>
    <s v="US-2017-145597"/>
    <x v="808"/>
    <d v="2017-11-05T00:00:00"/>
    <s v="First Class"/>
    <x v="55"/>
    <x v="55"/>
    <s v="Corporate"/>
    <s v="United States"/>
    <s v="Bloomington"/>
    <s v="Illinois"/>
    <n v="61701"/>
    <s v="Central"/>
    <x v="207"/>
    <s v="Office Supplies"/>
    <s v="Art"/>
    <x v="208"/>
    <x v="4740"/>
    <n v="4"/>
    <n v="0.2"/>
    <n v="5.4336000000000002"/>
  </r>
  <r>
    <n v="7378"/>
    <s v="CA-2014-132787"/>
    <x v="111"/>
    <d v="2014-09-23T00:00:00"/>
    <s v="Standard Class"/>
    <x v="305"/>
    <x v="305"/>
    <s v="Corporate"/>
    <s v="United States"/>
    <s v="Seattle"/>
    <s v="Washington"/>
    <n v="98115"/>
    <s v="West"/>
    <x v="421"/>
    <s v="Office Supplies"/>
    <s v="Storage"/>
    <x v="421"/>
    <x v="448"/>
    <n v="6"/>
    <n v="0"/>
    <n v="24.980399999999999"/>
  </r>
  <r>
    <n v="7379"/>
    <s v="CA-2015-136224"/>
    <x v="70"/>
    <d v="2015-05-31T00:00:00"/>
    <s v="Same Day"/>
    <x v="761"/>
    <x v="761"/>
    <s v="Consumer"/>
    <s v="United States"/>
    <s v="Fayetteville"/>
    <s v="North Carolina"/>
    <n v="28314"/>
    <s v="South"/>
    <x v="1046"/>
    <s v="Office Supplies"/>
    <s v="Art"/>
    <x v="1035"/>
    <x v="1495"/>
    <n v="3"/>
    <n v="0.2"/>
    <n v="1.1556"/>
  </r>
  <r>
    <n v="7380"/>
    <s v="CA-2016-105732"/>
    <x v="1160"/>
    <d v="2016-09-18T00:00:00"/>
    <s v="Standard Class"/>
    <x v="8"/>
    <x v="8"/>
    <s v="Consumer"/>
    <s v="United States"/>
    <s v="Omaha"/>
    <s v="Nebraska"/>
    <n v="68104"/>
    <s v="Central"/>
    <x v="1033"/>
    <s v="Office Supplies"/>
    <s v="Storage"/>
    <x v="1024"/>
    <x v="1344"/>
    <n v="3"/>
    <n v="0"/>
    <n v="0.40739999999999998"/>
  </r>
  <r>
    <n v="7381"/>
    <s v="CA-2016-105732"/>
    <x v="1160"/>
    <d v="2016-09-18T00:00:00"/>
    <s v="Standard Class"/>
    <x v="8"/>
    <x v="8"/>
    <s v="Consumer"/>
    <s v="United States"/>
    <s v="Omaha"/>
    <s v="Nebraska"/>
    <n v="68104"/>
    <s v="Central"/>
    <x v="1363"/>
    <s v="Office Supplies"/>
    <s v="Labels"/>
    <x v="1349"/>
    <x v="928"/>
    <n v="5"/>
    <n v="0"/>
    <n v="7.056"/>
  </r>
  <r>
    <n v="7382"/>
    <s v="CA-2016-105732"/>
    <x v="1160"/>
    <d v="2016-09-18T00:00:00"/>
    <s v="Standard Class"/>
    <x v="8"/>
    <x v="8"/>
    <s v="Consumer"/>
    <s v="United States"/>
    <s v="Omaha"/>
    <s v="Nebraska"/>
    <n v="68104"/>
    <s v="Central"/>
    <x v="1507"/>
    <s v="Technology"/>
    <s v="Phones"/>
    <x v="1494"/>
    <x v="179"/>
    <n v="5"/>
    <n v="0"/>
    <n v="41.985999999999997"/>
  </r>
  <r>
    <n v="7383"/>
    <s v="CA-2016-105732"/>
    <x v="1160"/>
    <d v="2016-09-18T00:00:00"/>
    <s v="Standard Class"/>
    <x v="8"/>
    <x v="8"/>
    <s v="Consumer"/>
    <s v="United States"/>
    <s v="Omaha"/>
    <s v="Nebraska"/>
    <n v="68104"/>
    <s v="Central"/>
    <x v="1566"/>
    <s v="Office Supplies"/>
    <s v="Supplies"/>
    <x v="1557"/>
    <x v="2877"/>
    <n v="2"/>
    <n v="0"/>
    <n v="5.07"/>
  </r>
  <r>
    <n v="7384"/>
    <s v="CA-2016-105732"/>
    <x v="1160"/>
    <d v="2016-09-18T00:00:00"/>
    <s v="Standard Class"/>
    <x v="8"/>
    <x v="8"/>
    <s v="Consumer"/>
    <s v="United States"/>
    <s v="Omaha"/>
    <s v="Nebraska"/>
    <n v="68104"/>
    <s v="Central"/>
    <x v="707"/>
    <s v="Office Supplies"/>
    <s v="Paper"/>
    <x v="706"/>
    <x v="1200"/>
    <n v="3"/>
    <n v="0"/>
    <n v="8.4527999999999999"/>
  </r>
  <r>
    <n v="7385"/>
    <s v="CA-2016-105732"/>
    <x v="1160"/>
    <d v="2016-09-18T00:00:00"/>
    <s v="Standard Class"/>
    <x v="8"/>
    <x v="8"/>
    <s v="Consumer"/>
    <s v="United States"/>
    <s v="Omaha"/>
    <s v="Nebraska"/>
    <n v="68104"/>
    <s v="Central"/>
    <x v="1141"/>
    <s v="Office Supplies"/>
    <s v="Appliances"/>
    <x v="1129"/>
    <x v="4741"/>
    <n v="2"/>
    <n v="0"/>
    <n v="136.08000000000001"/>
  </r>
  <r>
    <n v="7386"/>
    <s v="CA-2016-105732"/>
    <x v="1160"/>
    <d v="2016-09-18T00:00:00"/>
    <s v="Standard Class"/>
    <x v="8"/>
    <x v="8"/>
    <s v="Consumer"/>
    <s v="United States"/>
    <s v="Omaha"/>
    <s v="Nebraska"/>
    <n v="68104"/>
    <s v="Central"/>
    <x v="1017"/>
    <s v="Office Supplies"/>
    <s v="Paper"/>
    <x v="1008"/>
    <x v="4459"/>
    <n v="3"/>
    <n v="0"/>
    <n v="8.6435999999999993"/>
  </r>
  <r>
    <n v="7387"/>
    <s v="CA-2016-105732"/>
    <x v="1160"/>
    <d v="2016-09-18T00:00:00"/>
    <s v="Standard Class"/>
    <x v="8"/>
    <x v="8"/>
    <s v="Consumer"/>
    <s v="United States"/>
    <s v="Omaha"/>
    <s v="Nebraska"/>
    <n v="68104"/>
    <s v="Central"/>
    <x v="821"/>
    <s v="Office Supplies"/>
    <s v="Storage"/>
    <x v="817"/>
    <x v="3026"/>
    <n v="6"/>
    <n v="0"/>
    <n v="100.7316"/>
  </r>
  <r>
    <n v="7388"/>
    <s v="CA-2016-105732"/>
    <x v="1160"/>
    <d v="2016-09-18T00:00:00"/>
    <s v="Standard Class"/>
    <x v="8"/>
    <x v="8"/>
    <s v="Consumer"/>
    <s v="United States"/>
    <s v="Omaha"/>
    <s v="Nebraska"/>
    <n v="68104"/>
    <s v="Central"/>
    <x v="35"/>
    <s v="Furniture"/>
    <s v="Furnishings"/>
    <x v="35"/>
    <x v="4742"/>
    <n v="14"/>
    <n v="0"/>
    <n v="387.56760000000003"/>
  </r>
  <r>
    <n v="7389"/>
    <s v="CA-2016-105732"/>
    <x v="1160"/>
    <d v="2016-09-18T00:00:00"/>
    <s v="Standard Class"/>
    <x v="8"/>
    <x v="8"/>
    <s v="Consumer"/>
    <s v="United States"/>
    <s v="Omaha"/>
    <s v="Nebraska"/>
    <n v="68104"/>
    <s v="Central"/>
    <x v="1136"/>
    <s v="Technology"/>
    <s v="Phones"/>
    <x v="1124"/>
    <x v="2030"/>
    <n v="3"/>
    <n v="0"/>
    <n v="0.29970000000000002"/>
  </r>
  <r>
    <n v="7390"/>
    <s v="CA-2017-108035"/>
    <x v="1161"/>
    <d v="2017-12-03T00:00:00"/>
    <s v="Standard Class"/>
    <x v="74"/>
    <x v="74"/>
    <s v="Consumer"/>
    <s v="United States"/>
    <s v="Chattanooga"/>
    <s v="Tennessee"/>
    <n v="37421"/>
    <s v="South"/>
    <x v="1"/>
    <s v="Furniture"/>
    <s v="Chairs"/>
    <x v="1"/>
    <x v="4743"/>
    <n v="2"/>
    <n v="0.2"/>
    <n v="48.795999999999999"/>
  </r>
  <r>
    <n v="7391"/>
    <s v="CA-2017-108035"/>
    <x v="1161"/>
    <d v="2017-12-03T00:00:00"/>
    <s v="Standard Class"/>
    <x v="74"/>
    <x v="74"/>
    <s v="Consumer"/>
    <s v="United States"/>
    <s v="Chattanooga"/>
    <s v="Tennessee"/>
    <n v="37421"/>
    <s v="South"/>
    <x v="216"/>
    <s v="Furniture"/>
    <s v="Furnishings"/>
    <x v="1579"/>
    <x v="4744"/>
    <n v="5"/>
    <n v="0.2"/>
    <n v="19.035"/>
  </r>
  <r>
    <n v="7392"/>
    <s v="CA-2017-160031"/>
    <x v="769"/>
    <d v="2017-12-07T00:00:00"/>
    <s v="Second Class"/>
    <x v="398"/>
    <x v="398"/>
    <s v="Consumer"/>
    <s v="United States"/>
    <s v="Fairfield"/>
    <s v="Ohio"/>
    <n v="45014"/>
    <s v="East"/>
    <x v="1174"/>
    <s v="Office Supplies"/>
    <s v="Paper"/>
    <x v="1160"/>
    <x v="1339"/>
    <n v="3"/>
    <n v="0.2"/>
    <n v="23.234999999999999"/>
  </r>
  <r>
    <n v="7393"/>
    <s v="CA-2017-147844"/>
    <x v="743"/>
    <d v="2017-05-06T00:00:00"/>
    <s v="Standard Class"/>
    <x v="732"/>
    <x v="732"/>
    <s v="Consumer"/>
    <s v="United States"/>
    <s v="Los Angeles"/>
    <s v="California"/>
    <n v="90049"/>
    <s v="West"/>
    <x v="1407"/>
    <s v="Office Supplies"/>
    <s v="Paper"/>
    <x v="1394"/>
    <x v="2195"/>
    <n v="5"/>
    <n v="0"/>
    <n v="7.0650000000000004"/>
  </r>
  <r>
    <n v="7394"/>
    <s v="CA-2017-147844"/>
    <x v="743"/>
    <d v="2017-05-06T00:00:00"/>
    <s v="Standard Class"/>
    <x v="732"/>
    <x v="732"/>
    <s v="Consumer"/>
    <s v="United States"/>
    <s v="Los Angeles"/>
    <s v="California"/>
    <n v="90049"/>
    <s v="West"/>
    <x v="1500"/>
    <s v="Office Supplies"/>
    <s v="Art"/>
    <x v="1488"/>
    <x v="423"/>
    <n v="3"/>
    <n v="0"/>
    <n v="15.475199999999999"/>
  </r>
  <r>
    <n v="7395"/>
    <s v="CA-2017-147844"/>
    <x v="743"/>
    <d v="2017-05-06T00:00:00"/>
    <s v="Standard Class"/>
    <x v="732"/>
    <x v="732"/>
    <s v="Consumer"/>
    <s v="United States"/>
    <s v="Los Angeles"/>
    <s v="California"/>
    <n v="90049"/>
    <s v="West"/>
    <x v="320"/>
    <s v="Office Supplies"/>
    <s v="Paper"/>
    <x v="320"/>
    <x v="340"/>
    <n v="5"/>
    <n v="0"/>
    <n v="15.824"/>
  </r>
  <r>
    <n v="7396"/>
    <s v="CA-2016-110975"/>
    <x v="591"/>
    <d v="2016-12-30T00:00:00"/>
    <s v="Standard Class"/>
    <x v="715"/>
    <x v="715"/>
    <s v="Corporate"/>
    <s v="United States"/>
    <s v="New York City"/>
    <s v="New York"/>
    <n v="10024"/>
    <s v="East"/>
    <x v="971"/>
    <s v="Furniture"/>
    <s v="Tables"/>
    <x v="965"/>
    <x v="4053"/>
    <n v="2"/>
    <n v="0.4"/>
    <n v="-120.0508"/>
  </r>
  <r>
    <n v="7397"/>
    <s v="CA-2016-110975"/>
    <x v="591"/>
    <d v="2016-12-30T00:00:00"/>
    <s v="Standard Class"/>
    <x v="715"/>
    <x v="715"/>
    <s v="Corporate"/>
    <s v="United States"/>
    <s v="New York City"/>
    <s v="New York"/>
    <n v="10024"/>
    <s v="East"/>
    <x v="623"/>
    <s v="Furniture"/>
    <s v="Chairs"/>
    <x v="623"/>
    <x v="4745"/>
    <n v="3"/>
    <n v="0.1"/>
    <n v="173.32919999999999"/>
  </r>
  <r>
    <n v="7398"/>
    <s v="CA-2014-141649"/>
    <x v="587"/>
    <d v="2014-09-30T00:00:00"/>
    <s v="Same Day"/>
    <x v="678"/>
    <x v="678"/>
    <s v="Corporate"/>
    <s v="United States"/>
    <s v="Fairfield"/>
    <s v="Ohio"/>
    <n v="45014"/>
    <s v="East"/>
    <x v="190"/>
    <s v="Office Supplies"/>
    <s v="Appliances"/>
    <x v="191"/>
    <x v="4746"/>
    <n v="6"/>
    <n v="0.2"/>
    <n v="59.6556"/>
  </r>
  <r>
    <n v="7399"/>
    <s v="CA-2014-124807"/>
    <x v="136"/>
    <d v="2014-07-15T00:00:00"/>
    <s v="Second Class"/>
    <x v="250"/>
    <x v="250"/>
    <s v="Consumer"/>
    <s v="United States"/>
    <s v="Chicago"/>
    <s v="Illinois"/>
    <n v="60610"/>
    <s v="Central"/>
    <x v="1050"/>
    <s v="Office Supplies"/>
    <s v="Paper"/>
    <x v="1039"/>
    <x v="4747"/>
    <n v="9"/>
    <n v="0.2"/>
    <n v="12.9978"/>
  </r>
  <r>
    <n v="7400"/>
    <s v="CA-2014-124807"/>
    <x v="136"/>
    <d v="2014-07-15T00:00:00"/>
    <s v="Second Class"/>
    <x v="250"/>
    <x v="250"/>
    <s v="Consumer"/>
    <s v="United States"/>
    <s v="Chicago"/>
    <s v="Illinois"/>
    <n v="60610"/>
    <s v="Central"/>
    <x v="540"/>
    <s v="Technology"/>
    <s v="Accessories"/>
    <x v="540"/>
    <x v="4748"/>
    <n v="4"/>
    <n v="0.2"/>
    <n v="3.278"/>
  </r>
  <r>
    <n v="7401"/>
    <s v="CA-2016-110009"/>
    <x v="162"/>
    <d v="2016-09-13T00:00:00"/>
    <s v="Standard Class"/>
    <x v="309"/>
    <x v="309"/>
    <s v="Consumer"/>
    <s v="United States"/>
    <s v="Seattle"/>
    <s v="Washington"/>
    <n v="98103"/>
    <s v="West"/>
    <x v="484"/>
    <s v="Furniture"/>
    <s v="Furnishings"/>
    <x v="484"/>
    <x v="3474"/>
    <n v="1"/>
    <n v="0"/>
    <n v="14.664199999999999"/>
  </r>
  <r>
    <n v="7402"/>
    <s v="CA-2016-110009"/>
    <x v="162"/>
    <d v="2016-09-13T00:00:00"/>
    <s v="Standard Class"/>
    <x v="309"/>
    <x v="309"/>
    <s v="Consumer"/>
    <s v="United States"/>
    <s v="Seattle"/>
    <s v="Washington"/>
    <n v="98103"/>
    <s v="West"/>
    <x v="249"/>
    <s v="Office Supplies"/>
    <s v="Paper"/>
    <x v="250"/>
    <x v="4749"/>
    <n v="7"/>
    <n v="0"/>
    <n v="14.200200000000001"/>
  </r>
  <r>
    <n v="7403"/>
    <s v="CA-2017-168172"/>
    <x v="634"/>
    <d v="2017-08-10T00:00:00"/>
    <s v="Standard Class"/>
    <x v="129"/>
    <x v="129"/>
    <s v="Consumer"/>
    <s v="United States"/>
    <s v="New York City"/>
    <s v="New York"/>
    <n v="10011"/>
    <s v="East"/>
    <x v="354"/>
    <s v="Office Supplies"/>
    <s v="Supplies"/>
    <x v="354"/>
    <x v="375"/>
    <n v="4"/>
    <n v="0"/>
    <n v="21.036000000000001"/>
  </r>
  <r>
    <n v="7404"/>
    <s v="CA-2015-100146"/>
    <x v="263"/>
    <d v="2015-05-19T00:00:00"/>
    <s v="Standard Class"/>
    <x v="118"/>
    <x v="118"/>
    <s v="Corporate"/>
    <s v="United States"/>
    <s v="Camarillo"/>
    <s v="California"/>
    <n v="93010"/>
    <s v="West"/>
    <x v="574"/>
    <s v="Furniture"/>
    <s v="Bookcases"/>
    <x v="574"/>
    <x v="4750"/>
    <n v="5"/>
    <n v="0.15"/>
    <n v="41.996499999999997"/>
  </r>
  <r>
    <n v="7405"/>
    <s v="CA-2015-100146"/>
    <x v="263"/>
    <d v="2015-05-19T00:00:00"/>
    <s v="Standard Class"/>
    <x v="118"/>
    <x v="118"/>
    <s v="Corporate"/>
    <s v="United States"/>
    <s v="Camarillo"/>
    <s v="California"/>
    <n v="93010"/>
    <s v="West"/>
    <x v="514"/>
    <s v="Furniture"/>
    <s v="Furnishings"/>
    <x v="514"/>
    <x v="4751"/>
    <n v="3"/>
    <n v="0"/>
    <n v="34.4148"/>
  </r>
  <r>
    <n v="7406"/>
    <s v="CA-2015-100146"/>
    <x v="263"/>
    <d v="2015-05-19T00:00:00"/>
    <s v="Standard Class"/>
    <x v="118"/>
    <x v="118"/>
    <s v="Corporate"/>
    <s v="United States"/>
    <s v="Camarillo"/>
    <s v="California"/>
    <n v="93010"/>
    <s v="West"/>
    <x v="1225"/>
    <s v="Furniture"/>
    <s v="Chairs"/>
    <x v="1209"/>
    <x v="1892"/>
    <n v="2"/>
    <n v="0.2"/>
    <n v="-6.0979999999999999"/>
  </r>
  <r>
    <n v="7407"/>
    <s v="CA-2015-100146"/>
    <x v="263"/>
    <d v="2015-05-19T00:00:00"/>
    <s v="Standard Class"/>
    <x v="118"/>
    <x v="118"/>
    <s v="Corporate"/>
    <s v="United States"/>
    <s v="Camarillo"/>
    <s v="California"/>
    <n v="93010"/>
    <s v="West"/>
    <x v="1496"/>
    <s v="Furniture"/>
    <s v="Chairs"/>
    <x v="1484"/>
    <x v="938"/>
    <n v="3"/>
    <n v="0.2"/>
    <n v="81.264600000000002"/>
  </r>
  <r>
    <n v="7408"/>
    <s v="CA-2017-152079"/>
    <x v="176"/>
    <d v="2017-01-21T00:00:00"/>
    <s v="First Class"/>
    <x v="586"/>
    <x v="586"/>
    <s v="Consumer"/>
    <s v="United States"/>
    <s v="Chicago"/>
    <s v="Illinois"/>
    <n v="60653"/>
    <s v="Central"/>
    <x v="745"/>
    <s v="Office Supplies"/>
    <s v="Labels"/>
    <x v="743"/>
    <x v="132"/>
    <n v="5"/>
    <n v="0.2"/>
    <n v="4.1760000000000002"/>
  </r>
  <r>
    <n v="7409"/>
    <s v="CA-2016-129728"/>
    <x v="198"/>
    <d v="2016-06-06T00:00:00"/>
    <s v="Standard Class"/>
    <x v="684"/>
    <x v="684"/>
    <s v="Corporate"/>
    <s v="United States"/>
    <s v="Los Angeles"/>
    <s v="California"/>
    <n v="90032"/>
    <s v="West"/>
    <x v="1478"/>
    <s v="Furniture"/>
    <s v="Furnishings"/>
    <x v="1465"/>
    <x v="4752"/>
    <n v="8"/>
    <n v="0"/>
    <n v="11.748799999999999"/>
  </r>
  <r>
    <n v="7410"/>
    <s v="CA-2014-121769"/>
    <x v="918"/>
    <d v="2014-04-12T00:00:00"/>
    <s v="Standard Class"/>
    <x v="365"/>
    <x v="365"/>
    <s v="Consumer"/>
    <s v="United States"/>
    <s v="Toledo"/>
    <s v="Ohio"/>
    <n v="43615"/>
    <s v="East"/>
    <x v="1666"/>
    <s v="Furniture"/>
    <s v="Tables"/>
    <x v="1654"/>
    <x v="4753"/>
    <n v="1"/>
    <n v="0.4"/>
    <n v="-94.660499999999999"/>
  </r>
  <r>
    <n v="7411"/>
    <s v="CA-2014-103058"/>
    <x v="149"/>
    <d v="2014-07-24T00:00:00"/>
    <s v="First Class"/>
    <x v="8"/>
    <x v="8"/>
    <s v="Consumer"/>
    <s v="United States"/>
    <s v="New York City"/>
    <s v="New York"/>
    <n v="10011"/>
    <s v="East"/>
    <x v="959"/>
    <s v="Technology"/>
    <s v="Accessories"/>
    <x v="952"/>
    <x v="2564"/>
    <n v="2"/>
    <n v="0"/>
    <n v="7.9984000000000002"/>
  </r>
  <r>
    <n v="7412"/>
    <s v="CA-2017-121125"/>
    <x v="1109"/>
    <d v="2017-06-03T00:00:00"/>
    <s v="Standard Class"/>
    <x v="450"/>
    <x v="450"/>
    <s v="Home Office"/>
    <s v="United States"/>
    <s v="Tigard"/>
    <s v="Oregon"/>
    <n v="97224"/>
    <s v="West"/>
    <x v="1602"/>
    <s v="Technology"/>
    <s v="Phones"/>
    <x v="1594"/>
    <x v="2356"/>
    <n v="1"/>
    <n v="0.2"/>
    <n v="17.639099999999999"/>
  </r>
  <r>
    <n v="7413"/>
    <s v="CA-2017-121125"/>
    <x v="1109"/>
    <d v="2017-06-03T00:00:00"/>
    <s v="Standard Class"/>
    <x v="450"/>
    <x v="450"/>
    <s v="Home Office"/>
    <s v="United States"/>
    <s v="Tigard"/>
    <s v="Oregon"/>
    <n v="97224"/>
    <s v="West"/>
    <x v="176"/>
    <s v="Technology"/>
    <s v="Accessories"/>
    <x v="177"/>
    <x v="1424"/>
    <n v="2"/>
    <n v="0.2"/>
    <n v="-3.0939999999999999"/>
  </r>
  <r>
    <n v="7414"/>
    <s v="CA-2017-121125"/>
    <x v="1109"/>
    <d v="2017-06-03T00:00:00"/>
    <s v="Standard Class"/>
    <x v="450"/>
    <x v="450"/>
    <s v="Home Office"/>
    <s v="United States"/>
    <s v="Tigard"/>
    <s v="Oregon"/>
    <n v="97224"/>
    <s v="West"/>
    <x v="1793"/>
    <s v="Furniture"/>
    <s v="Furnishings"/>
    <x v="1783"/>
    <x v="4754"/>
    <n v="1"/>
    <n v="0.2"/>
    <n v="-0.33979999999999999"/>
  </r>
  <r>
    <n v="7415"/>
    <s v="US-2016-114013"/>
    <x v="69"/>
    <d v="2016-03-15T00:00:00"/>
    <s v="Second Class"/>
    <x v="34"/>
    <x v="34"/>
    <s v="Corporate"/>
    <s v="United States"/>
    <s v="Philadelphia"/>
    <s v="Pennsylvania"/>
    <n v="19134"/>
    <s v="East"/>
    <x v="157"/>
    <s v="Furniture"/>
    <s v="Chairs"/>
    <x v="158"/>
    <x v="4755"/>
    <n v="2"/>
    <n v="0.3"/>
    <n v="-5.524"/>
  </r>
  <r>
    <n v="7416"/>
    <s v="US-2016-114013"/>
    <x v="69"/>
    <d v="2016-03-15T00:00:00"/>
    <s v="Second Class"/>
    <x v="34"/>
    <x v="34"/>
    <s v="Corporate"/>
    <s v="United States"/>
    <s v="Philadelphia"/>
    <s v="Pennsylvania"/>
    <n v="19134"/>
    <s v="East"/>
    <x v="1523"/>
    <s v="Technology"/>
    <s v="Accessories"/>
    <x v="1510"/>
    <x v="4756"/>
    <n v="5"/>
    <n v="0.2"/>
    <n v="47.494999999999997"/>
  </r>
  <r>
    <n v="7417"/>
    <s v="US-2016-114013"/>
    <x v="69"/>
    <d v="2016-03-15T00:00:00"/>
    <s v="Second Class"/>
    <x v="34"/>
    <x v="34"/>
    <s v="Corporate"/>
    <s v="United States"/>
    <s v="Philadelphia"/>
    <s v="Pennsylvania"/>
    <n v="19134"/>
    <s v="East"/>
    <x v="716"/>
    <s v="Technology"/>
    <s v="Phones"/>
    <x v="715"/>
    <x v="4757"/>
    <n v="3"/>
    <n v="0.4"/>
    <n v="-116.98050000000001"/>
  </r>
  <r>
    <n v="7418"/>
    <s v="US-2016-114013"/>
    <x v="69"/>
    <d v="2016-03-15T00:00:00"/>
    <s v="Second Class"/>
    <x v="34"/>
    <x v="34"/>
    <s v="Corporate"/>
    <s v="United States"/>
    <s v="Philadelphia"/>
    <s v="Pennsylvania"/>
    <n v="19134"/>
    <s v="East"/>
    <x v="1540"/>
    <s v="Office Supplies"/>
    <s v="Paper"/>
    <x v="1528"/>
    <x v="4758"/>
    <n v="5"/>
    <n v="0.2"/>
    <n v="13.9185"/>
  </r>
  <r>
    <n v="7419"/>
    <s v="US-2016-114013"/>
    <x v="69"/>
    <d v="2016-03-15T00:00:00"/>
    <s v="Second Class"/>
    <x v="34"/>
    <x v="34"/>
    <s v="Corporate"/>
    <s v="United States"/>
    <s v="Philadelphia"/>
    <s v="Pennsylvania"/>
    <n v="19134"/>
    <s v="East"/>
    <x v="1591"/>
    <s v="Office Supplies"/>
    <s v="Binders"/>
    <x v="1583"/>
    <x v="4759"/>
    <n v="1"/>
    <n v="0.7"/>
    <n v="-41.517600000000002"/>
  </r>
  <r>
    <n v="7420"/>
    <s v="US-2016-114013"/>
    <x v="69"/>
    <d v="2016-03-15T00:00:00"/>
    <s v="Second Class"/>
    <x v="34"/>
    <x v="34"/>
    <s v="Corporate"/>
    <s v="United States"/>
    <s v="Philadelphia"/>
    <s v="Pennsylvania"/>
    <n v="19134"/>
    <s v="East"/>
    <x v="942"/>
    <s v="Office Supplies"/>
    <s v="Storage"/>
    <x v="935"/>
    <x v="1183"/>
    <n v="5"/>
    <n v="0.2"/>
    <n v="-138.13999999999999"/>
  </r>
  <r>
    <n v="7421"/>
    <s v="US-2016-114013"/>
    <x v="69"/>
    <d v="2016-03-15T00:00:00"/>
    <s v="Second Class"/>
    <x v="34"/>
    <x v="34"/>
    <s v="Corporate"/>
    <s v="United States"/>
    <s v="Philadelphia"/>
    <s v="Pennsylvania"/>
    <n v="19134"/>
    <s v="East"/>
    <x v="1087"/>
    <s v="Office Supplies"/>
    <s v="Binders"/>
    <x v="1077"/>
    <x v="3697"/>
    <n v="5"/>
    <n v="0.7"/>
    <n v="-15.44"/>
  </r>
  <r>
    <n v="7422"/>
    <s v="US-2016-114013"/>
    <x v="69"/>
    <d v="2016-03-15T00:00:00"/>
    <s v="Second Class"/>
    <x v="34"/>
    <x v="34"/>
    <s v="Corporate"/>
    <s v="United States"/>
    <s v="Philadelphia"/>
    <s v="Pennsylvania"/>
    <n v="19134"/>
    <s v="East"/>
    <x v="1819"/>
    <s v="Office Supplies"/>
    <s v="Storage"/>
    <x v="1808"/>
    <x v="4760"/>
    <n v="2"/>
    <n v="0.2"/>
    <n v="-28.367999999999999"/>
  </r>
  <r>
    <n v="7423"/>
    <s v="US-2016-114013"/>
    <x v="69"/>
    <d v="2016-03-15T00:00:00"/>
    <s v="Second Class"/>
    <x v="34"/>
    <x v="34"/>
    <s v="Corporate"/>
    <s v="United States"/>
    <s v="Philadelphia"/>
    <s v="Pennsylvania"/>
    <n v="19134"/>
    <s v="East"/>
    <x v="206"/>
    <s v="Technology"/>
    <s v="Machines"/>
    <x v="1542"/>
    <x v="4761"/>
    <n v="3"/>
    <n v="0.7"/>
    <n v="-643.71"/>
  </r>
  <r>
    <n v="7424"/>
    <s v="CA-2017-135069"/>
    <x v="318"/>
    <d v="2017-04-14T00:00:00"/>
    <s v="Standard Class"/>
    <x v="94"/>
    <x v="94"/>
    <s v="Consumer"/>
    <s v="United States"/>
    <s v="Philadelphia"/>
    <s v="Pennsylvania"/>
    <n v="19143"/>
    <s v="East"/>
    <x v="1306"/>
    <s v="Office Supplies"/>
    <s v="Appliances"/>
    <x v="1291"/>
    <x v="4762"/>
    <n v="4"/>
    <n v="0.2"/>
    <n v="21.949200000000001"/>
  </r>
  <r>
    <n v="7425"/>
    <s v="CA-2017-135069"/>
    <x v="318"/>
    <d v="2017-04-14T00:00:00"/>
    <s v="Standard Class"/>
    <x v="94"/>
    <x v="94"/>
    <s v="Consumer"/>
    <s v="United States"/>
    <s v="Philadelphia"/>
    <s v="Pennsylvania"/>
    <n v="19143"/>
    <s v="East"/>
    <x v="677"/>
    <s v="Furniture"/>
    <s v="Furnishings"/>
    <x v="677"/>
    <x v="1272"/>
    <n v="3"/>
    <n v="0.2"/>
    <n v="6.4176000000000002"/>
  </r>
  <r>
    <n v="7426"/>
    <s v="CA-2016-101693"/>
    <x v="674"/>
    <d v="2016-06-27T00:00:00"/>
    <s v="Second Class"/>
    <x v="95"/>
    <x v="95"/>
    <s v="Consumer"/>
    <s v="United States"/>
    <s v="Houston"/>
    <s v="Texas"/>
    <n v="77070"/>
    <s v="Central"/>
    <x v="64"/>
    <s v="Furniture"/>
    <s v="Chairs"/>
    <x v="64"/>
    <x v="4763"/>
    <n v="2"/>
    <n v="0.3"/>
    <n v="-6.0890000000000004"/>
  </r>
  <r>
    <n v="7427"/>
    <s v="CA-2016-101693"/>
    <x v="674"/>
    <d v="2016-06-27T00:00:00"/>
    <s v="Second Class"/>
    <x v="95"/>
    <x v="95"/>
    <s v="Consumer"/>
    <s v="United States"/>
    <s v="Houston"/>
    <s v="Texas"/>
    <n v="77070"/>
    <s v="Central"/>
    <x v="1535"/>
    <s v="Furniture"/>
    <s v="Furnishings"/>
    <x v="1523"/>
    <x v="4764"/>
    <n v="2"/>
    <n v="0.6"/>
    <n v="-26.169599999999999"/>
  </r>
  <r>
    <n v="7428"/>
    <s v="US-2014-164763"/>
    <x v="461"/>
    <d v="2014-03-21T00:00:00"/>
    <s v="Standard Class"/>
    <x v="775"/>
    <x v="775"/>
    <s v="Corporate"/>
    <s v="United States"/>
    <s v="Jackson"/>
    <s v="Mississippi"/>
    <n v="39212"/>
    <s v="South"/>
    <x v="536"/>
    <s v="Office Supplies"/>
    <s v="Binders"/>
    <x v="536"/>
    <x v="4765"/>
    <n v="3"/>
    <n v="0"/>
    <n v="5.3720999999999997"/>
  </r>
  <r>
    <n v="7429"/>
    <s v="US-2014-164763"/>
    <x v="461"/>
    <d v="2014-03-21T00:00:00"/>
    <s v="Standard Class"/>
    <x v="775"/>
    <x v="775"/>
    <s v="Corporate"/>
    <s v="United States"/>
    <s v="Jackson"/>
    <s v="Mississippi"/>
    <n v="39212"/>
    <s v="South"/>
    <x v="338"/>
    <s v="Office Supplies"/>
    <s v="Binders"/>
    <x v="338"/>
    <x v="2628"/>
    <n v="2"/>
    <n v="0"/>
    <n v="14.9156"/>
  </r>
  <r>
    <n v="7430"/>
    <s v="US-2014-164763"/>
    <x v="461"/>
    <d v="2014-03-21T00:00:00"/>
    <s v="Standard Class"/>
    <x v="775"/>
    <x v="775"/>
    <s v="Corporate"/>
    <s v="United States"/>
    <s v="Jackson"/>
    <s v="Mississippi"/>
    <n v="39212"/>
    <s v="South"/>
    <x v="219"/>
    <s v="Office Supplies"/>
    <s v="Paper"/>
    <x v="220"/>
    <x v="91"/>
    <n v="2"/>
    <n v="0"/>
    <n v="6.3503999999999996"/>
  </r>
  <r>
    <n v="7431"/>
    <s v="US-2014-164763"/>
    <x v="461"/>
    <d v="2014-03-21T00:00:00"/>
    <s v="Standard Class"/>
    <x v="775"/>
    <x v="775"/>
    <s v="Corporate"/>
    <s v="United States"/>
    <s v="Jackson"/>
    <s v="Mississippi"/>
    <n v="39212"/>
    <s v="South"/>
    <x v="1732"/>
    <s v="Office Supplies"/>
    <s v="Paper"/>
    <x v="1720"/>
    <x v="4515"/>
    <n v="4"/>
    <n v="0"/>
    <n v="7.68"/>
  </r>
  <r>
    <n v="7432"/>
    <s v="US-2014-164763"/>
    <x v="461"/>
    <d v="2014-03-21T00:00:00"/>
    <s v="Standard Class"/>
    <x v="775"/>
    <x v="775"/>
    <s v="Corporate"/>
    <s v="United States"/>
    <s v="Jackson"/>
    <s v="Mississippi"/>
    <n v="39212"/>
    <s v="South"/>
    <x v="930"/>
    <s v="Office Supplies"/>
    <s v="Appliances"/>
    <x v="923"/>
    <x v="4591"/>
    <n v="3"/>
    <n v="0"/>
    <n v="8.4941999999999993"/>
  </r>
  <r>
    <n v="7433"/>
    <s v="CA-2014-161249"/>
    <x v="128"/>
    <d v="2014-08-13T00:00:00"/>
    <s v="Standard Class"/>
    <x v="742"/>
    <x v="742"/>
    <s v="Consumer"/>
    <s v="United States"/>
    <s v="Phoenix"/>
    <s v="Arizona"/>
    <n v="85023"/>
    <s v="West"/>
    <x v="802"/>
    <s v="Office Supplies"/>
    <s v="Fasteners"/>
    <x v="800"/>
    <x v="3743"/>
    <n v="3"/>
    <n v="0.2"/>
    <n v="-0.9486"/>
  </r>
  <r>
    <n v="7434"/>
    <s v="CA-2014-161249"/>
    <x v="128"/>
    <d v="2014-08-13T00:00:00"/>
    <s v="Standard Class"/>
    <x v="742"/>
    <x v="742"/>
    <s v="Consumer"/>
    <s v="United States"/>
    <s v="Phoenix"/>
    <s v="Arizona"/>
    <n v="85023"/>
    <s v="West"/>
    <x v="799"/>
    <s v="Office Supplies"/>
    <s v="Binders"/>
    <x v="797"/>
    <x v="4766"/>
    <n v="5"/>
    <n v="0.7"/>
    <n v="-6.5415000000000001"/>
  </r>
  <r>
    <n v="7435"/>
    <s v="CA-2015-148180"/>
    <x v="353"/>
    <d v="2015-07-31T00:00:00"/>
    <s v="Standard Class"/>
    <x v="162"/>
    <x v="162"/>
    <s v="Corporate"/>
    <s v="United States"/>
    <s v="Oxnard"/>
    <s v="California"/>
    <n v="93030"/>
    <s v="West"/>
    <x v="536"/>
    <s v="Office Supplies"/>
    <s v="Binders"/>
    <x v="536"/>
    <x v="1073"/>
    <n v="3"/>
    <n v="0.2"/>
    <n v="3.0861000000000001"/>
  </r>
  <r>
    <n v="7436"/>
    <s v="CA-2015-148180"/>
    <x v="353"/>
    <d v="2015-07-31T00:00:00"/>
    <s v="Standard Class"/>
    <x v="162"/>
    <x v="162"/>
    <s v="Corporate"/>
    <s v="United States"/>
    <s v="Oxnard"/>
    <s v="California"/>
    <n v="93030"/>
    <s v="West"/>
    <x v="308"/>
    <s v="Office Supplies"/>
    <s v="Binders"/>
    <x v="308"/>
    <x v="4767"/>
    <n v="6"/>
    <n v="0.2"/>
    <n v="8.3867999999999991"/>
  </r>
  <r>
    <n v="7437"/>
    <s v="CA-2015-148180"/>
    <x v="353"/>
    <d v="2015-07-31T00:00:00"/>
    <s v="Standard Class"/>
    <x v="162"/>
    <x v="162"/>
    <s v="Corporate"/>
    <s v="United States"/>
    <s v="Oxnard"/>
    <s v="California"/>
    <n v="93030"/>
    <s v="West"/>
    <x v="1167"/>
    <s v="Office Supplies"/>
    <s v="Art"/>
    <x v="1154"/>
    <x v="1593"/>
    <n v="5"/>
    <n v="0"/>
    <n v="25.792000000000002"/>
  </r>
  <r>
    <n v="7438"/>
    <s v="CA-2014-165568"/>
    <x v="1162"/>
    <d v="2014-02-19T00:00:00"/>
    <s v="Standard Class"/>
    <x v="292"/>
    <x v="292"/>
    <s v="Corporate"/>
    <s v="United States"/>
    <s v="Seattle"/>
    <s v="Washington"/>
    <n v="98105"/>
    <s v="West"/>
    <x v="880"/>
    <s v="Office Supplies"/>
    <s v="Binders"/>
    <x v="874"/>
    <x v="788"/>
    <n v="5"/>
    <n v="0.2"/>
    <n v="7.2089999999999996"/>
  </r>
  <r>
    <n v="7439"/>
    <s v="CA-2015-145457"/>
    <x v="539"/>
    <d v="2015-03-27T00:00:00"/>
    <s v="Second Class"/>
    <x v="434"/>
    <x v="434"/>
    <s v="Corporate"/>
    <s v="United States"/>
    <s v="Covington"/>
    <s v="Washington"/>
    <n v="98042"/>
    <s v="West"/>
    <x v="1441"/>
    <s v="Furniture"/>
    <s v="Furnishings"/>
    <x v="1429"/>
    <x v="4768"/>
    <n v="5"/>
    <n v="0"/>
    <n v="13.132"/>
  </r>
  <r>
    <n v="7440"/>
    <s v="US-2017-163657"/>
    <x v="264"/>
    <d v="2017-09-06T00:00:00"/>
    <s v="Standard Class"/>
    <x v="538"/>
    <x v="538"/>
    <s v="Consumer"/>
    <s v="United States"/>
    <s v="Los Angeles"/>
    <s v="California"/>
    <n v="90049"/>
    <s v="West"/>
    <x v="605"/>
    <s v="Office Supplies"/>
    <s v="Binders"/>
    <x v="605"/>
    <x v="690"/>
    <n v="5"/>
    <n v="0.2"/>
    <n v="6.5519999999999996"/>
  </r>
  <r>
    <n v="7441"/>
    <s v="US-2017-163657"/>
    <x v="264"/>
    <d v="2017-09-06T00:00:00"/>
    <s v="Standard Class"/>
    <x v="538"/>
    <x v="538"/>
    <s v="Consumer"/>
    <s v="United States"/>
    <s v="Los Angeles"/>
    <s v="California"/>
    <n v="90049"/>
    <s v="West"/>
    <x v="1116"/>
    <s v="Furniture"/>
    <s v="Tables"/>
    <x v="1104"/>
    <x v="4769"/>
    <n v="2"/>
    <n v="0.2"/>
    <n v="-2.9565999999999999"/>
  </r>
  <r>
    <n v="7442"/>
    <s v="CA-2015-120446"/>
    <x v="547"/>
    <d v="2015-11-18T00:00:00"/>
    <s v="First Class"/>
    <x v="189"/>
    <x v="189"/>
    <s v="Corporate"/>
    <s v="United States"/>
    <s v="San Diego"/>
    <s v="California"/>
    <n v="92105"/>
    <s v="West"/>
    <x v="165"/>
    <s v="Office Supplies"/>
    <s v="Labels"/>
    <x v="166"/>
    <x v="1365"/>
    <n v="3"/>
    <n v="0"/>
    <n v="8.6940000000000008"/>
  </r>
  <r>
    <n v="7443"/>
    <s v="CA-2014-109932"/>
    <x v="337"/>
    <d v="2014-12-11T00:00:00"/>
    <s v="First Class"/>
    <x v="778"/>
    <x v="778"/>
    <s v="Corporate"/>
    <s v="United States"/>
    <s v="Brownsville"/>
    <s v="Texas"/>
    <n v="78521"/>
    <s v="Central"/>
    <x v="128"/>
    <s v="Office Supplies"/>
    <s v="Paper"/>
    <x v="129"/>
    <x v="1414"/>
    <n v="2"/>
    <n v="0.2"/>
    <n v="3.7408000000000001"/>
  </r>
  <r>
    <n v="7444"/>
    <s v="CA-2014-109932"/>
    <x v="337"/>
    <d v="2014-12-11T00:00:00"/>
    <s v="First Class"/>
    <x v="778"/>
    <x v="778"/>
    <s v="Corporate"/>
    <s v="United States"/>
    <s v="Brownsville"/>
    <s v="Texas"/>
    <n v="78521"/>
    <s v="Central"/>
    <x v="595"/>
    <s v="Office Supplies"/>
    <s v="Storage"/>
    <x v="595"/>
    <x v="4770"/>
    <n v="3"/>
    <n v="0.2"/>
    <n v="20.745899999999999"/>
  </r>
  <r>
    <n v="7445"/>
    <s v="CA-2017-127474"/>
    <x v="447"/>
    <d v="2017-02-07T00:00:00"/>
    <s v="Second Class"/>
    <x v="279"/>
    <x v="279"/>
    <s v="Home Office"/>
    <s v="United States"/>
    <s v="Chicago"/>
    <s v="Illinois"/>
    <n v="60610"/>
    <s v="Central"/>
    <x v="778"/>
    <s v="Office Supplies"/>
    <s v="Paper"/>
    <x v="777"/>
    <x v="1170"/>
    <n v="1"/>
    <n v="0.2"/>
    <n v="1.8144"/>
  </r>
  <r>
    <n v="7446"/>
    <s v="CA-2017-127474"/>
    <x v="447"/>
    <d v="2017-02-07T00:00:00"/>
    <s v="Second Class"/>
    <x v="279"/>
    <x v="279"/>
    <s v="Home Office"/>
    <s v="United States"/>
    <s v="Chicago"/>
    <s v="Illinois"/>
    <n v="60610"/>
    <s v="Central"/>
    <x v="1522"/>
    <s v="Office Supplies"/>
    <s v="Paper"/>
    <x v="1509"/>
    <x v="4771"/>
    <n v="2"/>
    <n v="0.2"/>
    <n v="23.7742"/>
  </r>
  <r>
    <n v="7447"/>
    <s v="CA-2017-127474"/>
    <x v="447"/>
    <d v="2017-02-07T00:00:00"/>
    <s v="Second Class"/>
    <x v="279"/>
    <x v="279"/>
    <s v="Home Office"/>
    <s v="United States"/>
    <s v="Chicago"/>
    <s v="Illinois"/>
    <n v="60610"/>
    <s v="Central"/>
    <x v="1281"/>
    <s v="Furniture"/>
    <s v="Furnishings"/>
    <x v="1266"/>
    <x v="496"/>
    <n v="1"/>
    <n v="0.6"/>
    <n v="-26.085000000000001"/>
  </r>
  <r>
    <n v="7448"/>
    <s v="CA-2017-127474"/>
    <x v="447"/>
    <d v="2017-02-07T00:00:00"/>
    <s v="Second Class"/>
    <x v="279"/>
    <x v="279"/>
    <s v="Home Office"/>
    <s v="United States"/>
    <s v="Chicago"/>
    <s v="Illinois"/>
    <n v="60610"/>
    <s v="Central"/>
    <x v="976"/>
    <s v="Office Supplies"/>
    <s v="Paper"/>
    <x v="970"/>
    <x v="1242"/>
    <n v="5"/>
    <n v="0.2"/>
    <n v="146.79"/>
  </r>
  <r>
    <n v="7449"/>
    <s v="CA-2017-115448"/>
    <x v="343"/>
    <d v="2017-11-14T00:00:00"/>
    <s v="First Class"/>
    <x v="659"/>
    <x v="659"/>
    <s v="Consumer"/>
    <s v="United States"/>
    <s v="Knoxville"/>
    <s v="Tennessee"/>
    <n v="37918"/>
    <s v="South"/>
    <x v="642"/>
    <s v="Furniture"/>
    <s v="Furnishings"/>
    <x v="642"/>
    <x v="4772"/>
    <n v="5"/>
    <n v="0.2"/>
    <n v="14.4495"/>
  </r>
  <r>
    <n v="7450"/>
    <s v="CA-2017-105669"/>
    <x v="697"/>
    <d v="2017-09-22T00:00:00"/>
    <s v="Second Class"/>
    <x v="319"/>
    <x v="319"/>
    <s v="Home Office"/>
    <s v="United States"/>
    <s v="Houston"/>
    <s v="Texas"/>
    <n v="77036"/>
    <s v="Central"/>
    <x v="105"/>
    <s v="Office Supplies"/>
    <s v="Art"/>
    <x v="105"/>
    <x v="4373"/>
    <n v="3"/>
    <n v="0.2"/>
    <n v="3.2214"/>
  </r>
  <r>
    <n v="7451"/>
    <s v="CA-2017-105669"/>
    <x v="697"/>
    <d v="2017-09-22T00:00:00"/>
    <s v="Second Class"/>
    <x v="319"/>
    <x v="319"/>
    <s v="Home Office"/>
    <s v="United States"/>
    <s v="Houston"/>
    <s v="Texas"/>
    <n v="77036"/>
    <s v="Central"/>
    <x v="1209"/>
    <s v="Furniture"/>
    <s v="Chairs"/>
    <x v="1194"/>
    <x v="2550"/>
    <n v="5"/>
    <n v="0.3"/>
    <n v="-77.332999999999998"/>
  </r>
  <r>
    <n v="7452"/>
    <s v="CA-2017-105669"/>
    <x v="697"/>
    <d v="2017-09-22T00:00:00"/>
    <s v="Second Class"/>
    <x v="319"/>
    <x v="319"/>
    <s v="Home Office"/>
    <s v="United States"/>
    <s v="Houston"/>
    <s v="Texas"/>
    <n v="77036"/>
    <s v="Central"/>
    <x v="326"/>
    <s v="Office Supplies"/>
    <s v="Binders"/>
    <x v="326"/>
    <x v="4773"/>
    <n v="5"/>
    <n v="0.8"/>
    <n v="-10.15"/>
  </r>
  <r>
    <n v="7453"/>
    <s v="CA-2017-105669"/>
    <x v="697"/>
    <d v="2017-09-22T00:00:00"/>
    <s v="Second Class"/>
    <x v="319"/>
    <x v="319"/>
    <s v="Home Office"/>
    <s v="United States"/>
    <s v="Houston"/>
    <s v="Texas"/>
    <n v="77036"/>
    <s v="Central"/>
    <x v="1538"/>
    <s v="Technology"/>
    <s v="Phones"/>
    <x v="1526"/>
    <x v="4774"/>
    <n v="6"/>
    <n v="0.2"/>
    <n v="88.484999999999999"/>
  </r>
  <r>
    <n v="7454"/>
    <s v="CA-2017-134796"/>
    <x v="643"/>
    <d v="2017-07-01T00:00:00"/>
    <s v="Standard Class"/>
    <x v="248"/>
    <x v="248"/>
    <s v="Consumer"/>
    <s v="United States"/>
    <s v="Bolingbrook"/>
    <s v="Illinois"/>
    <n v="60440"/>
    <s v="Central"/>
    <x v="918"/>
    <s v="Technology"/>
    <s v="Phones"/>
    <x v="910"/>
    <x v="1467"/>
    <n v="2"/>
    <n v="0.2"/>
    <n v="16.704000000000001"/>
  </r>
  <r>
    <n v="7455"/>
    <s v="CA-2016-137743"/>
    <x v="679"/>
    <d v="2016-08-04T00:00:00"/>
    <s v="Standard Class"/>
    <x v="347"/>
    <x v="347"/>
    <s v="Consumer"/>
    <s v="United States"/>
    <s v="Chicago"/>
    <s v="Illinois"/>
    <n v="60623"/>
    <s v="Central"/>
    <x v="1387"/>
    <s v="Office Supplies"/>
    <s v="Labels"/>
    <x v="1373"/>
    <x v="4579"/>
    <n v="4"/>
    <n v="0.2"/>
    <n v="3.1212"/>
  </r>
  <r>
    <n v="7456"/>
    <s v="CA-2016-137743"/>
    <x v="679"/>
    <d v="2016-08-04T00:00:00"/>
    <s v="Standard Class"/>
    <x v="347"/>
    <x v="347"/>
    <s v="Consumer"/>
    <s v="United States"/>
    <s v="Chicago"/>
    <s v="Illinois"/>
    <n v="60623"/>
    <s v="Central"/>
    <x v="486"/>
    <s v="Office Supplies"/>
    <s v="Storage"/>
    <x v="486"/>
    <x v="2479"/>
    <n v="2"/>
    <n v="0.2"/>
    <n v="51.831200000000003"/>
  </r>
  <r>
    <n v="7457"/>
    <s v="CA-2015-137974"/>
    <x v="392"/>
    <d v="2015-04-18T00:00:00"/>
    <s v="First Class"/>
    <x v="328"/>
    <x v="328"/>
    <s v="Consumer"/>
    <s v="United States"/>
    <s v="Waynesboro"/>
    <s v="Virginia"/>
    <n v="22980"/>
    <s v="South"/>
    <x v="11"/>
    <s v="Technology"/>
    <s v="Phones"/>
    <x v="11"/>
    <x v="4775"/>
    <n v="2"/>
    <n v="0"/>
    <n v="148.10640000000001"/>
  </r>
  <r>
    <n v="7458"/>
    <s v="CA-2015-137974"/>
    <x v="392"/>
    <d v="2015-04-18T00:00:00"/>
    <s v="First Class"/>
    <x v="328"/>
    <x v="328"/>
    <s v="Consumer"/>
    <s v="United States"/>
    <s v="Waynesboro"/>
    <s v="Virginia"/>
    <n v="22980"/>
    <s v="South"/>
    <x v="624"/>
    <s v="Office Supplies"/>
    <s v="Binders"/>
    <x v="624"/>
    <x v="4776"/>
    <n v="1"/>
    <n v="0"/>
    <n v="4.57"/>
  </r>
  <r>
    <n v="7459"/>
    <s v="CA-2015-137974"/>
    <x v="392"/>
    <d v="2015-04-18T00:00:00"/>
    <s v="First Class"/>
    <x v="328"/>
    <x v="328"/>
    <s v="Consumer"/>
    <s v="United States"/>
    <s v="Waynesboro"/>
    <s v="Virginia"/>
    <n v="22980"/>
    <s v="South"/>
    <x v="1304"/>
    <s v="Furniture"/>
    <s v="Furnishings"/>
    <x v="1289"/>
    <x v="4777"/>
    <n v="7"/>
    <n v="0"/>
    <n v="119.68600000000001"/>
  </r>
  <r>
    <n v="7460"/>
    <s v="CA-2015-137974"/>
    <x v="392"/>
    <d v="2015-04-18T00:00:00"/>
    <s v="First Class"/>
    <x v="328"/>
    <x v="328"/>
    <s v="Consumer"/>
    <s v="United States"/>
    <s v="Waynesboro"/>
    <s v="Virginia"/>
    <n v="22980"/>
    <s v="South"/>
    <x v="672"/>
    <s v="Furniture"/>
    <s v="Bookcases"/>
    <x v="672"/>
    <x v="4778"/>
    <n v="9"/>
    <n v="0"/>
    <n v="125.58240000000001"/>
  </r>
  <r>
    <n v="7461"/>
    <s v="US-2015-136987"/>
    <x v="347"/>
    <d v="2015-04-14T00:00:00"/>
    <s v="Second Class"/>
    <x v="481"/>
    <x v="481"/>
    <s v="Consumer"/>
    <s v="United States"/>
    <s v="Los Angeles"/>
    <s v="California"/>
    <n v="90004"/>
    <s v="West"/>
    <x v="1687"/>
    <s v="Technology"/>
    <s v="Copiers"/>
    <x v="1675"/>
    <x v="4779"/>
    <n v="4"/>
    <n v="0.2"/>
    <n v="215.98920000000001"/>
  </r>
  <r>
    <n v="7462"/>
    <s v="US-2015-136987"/>
    <x v="347"/>
    <d v="2015-04-14T00:00:00"/>
    <s v="Second Class"/>
    <x v="481"/>
    <x v="481"/>
    <s v="Consumer"/>
    <s v="United States"/>
    <s v="Los Angeles"/>
    <s v="California"/>
    <n v="90004"/>
    <s v="West"/>
    <x v="813"/>
    <s v="Office Supplies"/>
    <s v="Paper"/>
    <x v="33"/>
    <x v="4780"/>
    <n v="2"/>
    <n v="0"/>
    <n v="24.269600000000001"/>
  </r>
  <r>
    <n v="7463"/>
    <s v="CA-2015-138485"/>
    <x v="914"/>
    <d v="2015-03-01T00:00:00"/>
    <s v="Second Class"/>
    <x v="73"/>
    <x v="73"/>
    <s v="Consumer"/>
    <s v="United States"/>
    <s v="Seattle"/>
    <s v="Washington"/>
    <n v="98105"/>
    <s v="West"/>
    <x v="333"/>
    <s v="Technology"/>
    <s v="Accessories"/>
    <x v="333"/>
    <x v="4781"/>
    <n v="9"/>
    <n v="0"/>
    <n v="80.837999999999994"/>
  </r>
  <r>
    <n v="7464"/>
    <s v="CA-2016-103709"/>
    <x v="162"/>
    <d v="2016-09-15T00:00:00"/>
    <s v="Standard Class"/>
    <x v="431"/>
    <x v="431"/>
    <s v="Consumer"/>
    <s v="United States"/>
    <s v="Visalia"/>
    <s v="California"/>
    <n v="93277"/>
    <s v="West"/>
    <x v="1453"/>
    <s v="Office Supplies"/>
    <s v="Art"/>
    <x v="1439"/>
    <x v="3544"/>
    <n v="2"/>
    <n v="0"/>
    <n v="3.72"/>
  </r>
  <r>
    <n v="7465"/>
    <s v="CA-2016-103709"/>
    <x v="162"/>
    <d v="2016-09-15T00:00:00"/>
    <s v="Standard Class"/>
    <x v="431"/>
    <x v="431"/>
    <s v="Consumer"/>
    <s v="United States"/>
    <s v="Visalia"/>
    <s v="California"/>
    <n v="93277"/>
    <s v="West"/>
    <x v="1532"/>
    <s v="Office Supplies"/>
    <s v="Paper"/>
    <x v="1520"/>
    <x v="1353"/>
    <n v="8"/>
    <n v="0"/>
    <n v="15.407999999999999"/>
  </r>
  <r>
    <n v="7466"/>
    <s v="CA-2016-103709"/>
    <x v="162"/>
    <d v="2016-09-15T00:00:00"/>
    <s v="Standard Class"/>
    <x v="431"/>
    <x v="431"/>
    <s v="Consumer"/>
    <s v="United States"/>
    <s v="Visalia"/>
    <s v="California"/>
    <n v="93277"/>
    <s v="West"/>
    <x v="533"/>
    <s v="Office Supplies"/>
    <s v="Storage"/>
    <x v="533"/>
    <x v="2172"/>
    <n v="2"/>
    <n v="0"/>
    <n v="65.435000000000002"/>
  </r>
  <r>
    <n v="7467"/>
    <s v="CA-2016-138282"/>
    <x v="288"/>
    <d v="2016-05-23T00:00:00"/>
    <s v="Standard Class"/>
    <x v="706"/>
    <x v="706"/>
    <s v="Corporate"/>
    <s v="United States"/>
    <s v="Los Angeles"/>
    <s v="California"/>
    <n v="90008"/>
    <s v="West"/>
    <x v="1644"/>
    <s v="Office Supplies"/>
    <s v="Appliances"/>
    <x v="360"/>
    <x v="4782"/>
    <n v="8"/>
    <n v="0"/>
    <n v="23.716799999999999"/>
  </r>
  <r>
    <n v="7468"/>
    <s v="CA-2017-148985"/>
    <x v="343"/>
    <d v="2017-11-15T00:00:00"/>
    <s v="Second Class"/>
    <x v="353"/>
    <x v="353"/>
    <s v="Home Office"/>
    <s v="United States"/>
    <s v="Los Angeles"/>
    <s v="California"/>
    <n v="90045"/>
    <s v="West"/>
    <x v="698"/>
    <s v="Furniture"/>
    <s v="Furnishings"/>
    <x v="698"/>
    <x v="4783"/>
    <n v="4"/>
    <n v="0"/>
    <n v="11.8728"/>
  </r>
  <r>
    <n v="7469"/>
    <s v="CA-2014-138100"/>
    <x v="1114"/>
    <d v="2014-09-20T00:00:00"/>
    <s v="Standard Class"/>
    <x v="397"/>
    <x v="397"/>
    <s v="Consumer"/>
    <s v="United States"/>
    <s v="New York City"/>
    <s v="New York"/>
    <n v="10011"/>
    <s v="East"/>
    <x v="811"/>
    <s v="Office Supplies"/>
    <s v="Paper"/>
    <x v="33"/>
    <x v="1801"/>
    <n v="3"/>
    <n v="0"/>
    <n v="7.0217999999999998"/>
  </r>
  <r>
    <n v="7470"/>
    <s v="CA-2014-138100"/>
    <x v="1114"/>
    <d v="2014-09-20T00:00:00"/>
    <s v="Standard Class"/>
    <x v="397"/>
    <x v="397"/>
    <s v="Consumer"/>
    <s v="United States"/>
    <s v="New York City"/>
    <s v="New York"/>
    <n v="10011"/>
    <s v="East"/>
    <x v="1027"/>
    <s v="Furniture"/>
    <s v="Furnishings"/>
    <x v="1018"/>
    <x v="58"/>
    <n v="2"/>
    <n v="0"/>
    <n v="6.2607999999999997"/>
  </r>
  <r>
    <n v="7471"/>
    <s v="CA-2015-100734"/>
    <x v="426"/>
    <d v="2015-09-20T00:00:00"/>
    <s v="Standard Class"/>
    <x v="556"/>
    <x v="556"/>
    <s v="Corporate"/>
    <s v="United States"/>
    <s v="Philadelphia"/>
    <s v="Pennsylvania"/>
    <n v="19143"/>
    <s v="East"/>
    <x v="98"/>
    <s v="Office Supplies"/>
    <s v="Binders"/>
    <x v="98"/>
    <x v="4784"/>
    <n v="4"/>
    <n v="0.7"/>
    <n v="-2.8607999999999998"/>
  </r>
  <r>
    <n v="7472"/>
    <s v="CA-2015-100734"/>
    <x v="426"/>
    <d v="2015-09-20T00:00:00"/>
    <s v="Standard Class"/>
    <x v="556"/>
    <x v="556"/>
    <s v="Corporate"/>
    <s v="United States"/>
    <s v="Philadelphia"/>
    <s v="Pennsylvania"/>
    <n v="19143"/>
    <s v="East"/>
    <x v="196"/>
    <s v="Office Supplies"/>
    <s v="Storage"/>
    <x v="197"/>
    <x v="2706"/>
    <n v="2"/>
    <n v="0.2"/>
    <n v="-29.436800000000002"/>
  </r>
  <r>
    <n v="7473"/>
    <s v="CA-2016-139997"/>
    <x v="949"/>
    <d v="2016-07-03T00:00:00"/>
    <s v="First Class"/>
    <x v="670"/>
    <x v="670"/>
    <s v="Home Office"/>
    <s v="United States"/>
    <s v="Lehi"/>
    <s v="Utah"/>
    <n v="84043"/>
    <s v="West"/>
    <x v="1327"/>
    <s v="Technology"/>
    <s v="Copiers"/>
    <x v="1313"/>
    <x v="4785"/>
    <n v="5"/>
    <n v="0"/>
    <n v="449.98500000000001"/>
  </r>
  <r>
    <n v="7474"/>
    <s v="CA-2016-109652"/>
    <x v="342"/>
    <d v="2016-04-15T00:00:00"/>
    <s v="Standard Class"/>
    <x v="425"/>
    <x v="425"/>
    <s v="Corporate"/>
    <s v="United States"/>
    <s v="Chicago"/>
    <s v="Illinois"/>
    <n v="60653"/>
    <s v="Central"/>
    <x v="753"/>
    <s v="Office Supplies"/>
    <s v="Art"/>
    <x v="751"/>
    <x v="4786"/>
    <n v="4"/>
    <n v="0.2"/>
    <n v="3.2223999999999999"/>
  </r>
  <r>
    <n v="7475"/>
    <s v="CA-2014-167199"/>
    <x v="1037"/>
    <d v="2014-01-10T00:00:00"/>
    <s v="Standard Class"/>
    <x v="467"/>
    <x v="467"/>
    <s v="Home Office"/>
    <s v="United States"/>
    <s v="Henderson"/>
    <s v="Kentucky"/>
    <n v="42420"/>
    <s v="South"/>
    <x v="120"/>
    <s v="Furniture"/>
    <s v="Chairs"/>
    <x v="120"/>
    <x v="4787"/>
    <n v="9"/>
    <n v="0"/>
    <n v="746.40779999999995"/>
  </r>
  <r>
    <n v="7476"/>
    <s v="CA-2014-167199"/>
    <x v="1037"/>
    <d v="2014-01-10T00:00:00"/>
    <s v="Standard Class"/>
    <x v="467"/>
    <x v="467"/>
    <s v="Home Office"/>
    <s v="United States"/>
    <s v="Henderson"/>
    <s v="Kentucky"/>
    <n v="42420"/>
    <s v="South"/>
    <x v="569"/>
    <s v="Office Supplies"/>
    <s v="Binders"/>
    <x v="569"/>
    <x v="4788"/>
    <n v="2"/>
    <n v="0"/>
    <n v="274.49099999999999"/>
  </r>
  <r>
    <n v="7477"/>
    <s v="CA-2014-167199"/>
    <x v="1037"/>
    <d v="2014-01-10T00:00:00"/>
    <s v="Standard Class"/>
    <x v="467"/>
    <x v="467"/>
    <s v="Home Office"/>
    <s v="United States"/>
    <s v="Henderson"/>
    <s v="Kentucky"/>
    <n v="42420"/>
    <s v="South"/>
    <x v="448"/>
    <s v="Office Supplies"/>
    <s v="Art"/>
    <x v="448"/>
    <x v="4789"/>
    <n v="2"/>
    <n v="0"/>
    <n v="1.4796"/>
  </r>
  <r>
    <n v="7478"/>
    <s v="CA-2014-167199"/>
    <x v="1037"/>
    <d v="2014-01-10T00:00:00"/>
    <s v="Standard Class"/>
    <x v="467"/>
    <x v="467"/>
    <s v="Home Office"/>
    <s v="United States"/>
    <s v="Henderson"/>
    <s v="Kentucky"/>
    <n v="42420"/>
    <s v="South"/>
    <x v="34"/>
    <s v="Technology"/>
    <s v="Phones"/>
    <x v="34"/>
    <x v="3627"/>
    <n v="2"/>
    <n v="0"/>
    <n v="113.6742"/>
  </r>
  <r>
    <n v="7479"/>
    <s v="CA-2014-167199"/>
    <x v="1037"/>
    <d v="2014-01-10T00:00:00"/>
    <s v="Standard Class"/>
    <x v="467"/>
    <x v="467"/>
    <s v="Home Office"/>
    <s v="United States"/>
    <s v="Henderson"/>
    <s v="Kentucky"/>
    <n v="42420"/>
    <s v="South"/>
    <x v="867"/>
    <s v="Technology"/>
    <s v="Phones"/>
    <x v="861"/>
    <x v="4790"/>
    <n v="4"/>
    <n v="0"/>
    <n v="204.10919999999999"/>
  </r>
  <r>
    <n v="7480"/>
    <s v="CA-2014-167199"/>
    <x v="1037"/>
    <d v="2014-01-10T00:00:00"/>
    <s v="Standard Class"/>
    <x v="467"/>
    <x v="467"/>
    <s v="Home Office"/>
    <s v="United States"/>
    <s v="Henderson"/>
    <s v="Kentucky"/>
    <n v="42420"/>
    <s v="South"/>
    <x v="1506"/>
    <s v="Office Supplies"/>
    <s v="Fasteners"/>
    <x v="1493"/>
    <x v="4791"/>
    <n v="4"/>
    <n v="0"/>
    <n v="0.31119999999999998"/>
  </r>
  <r>
    <n v="7481"/>
    <s v="CA-2014-167199"/>
    <x v="1037"/>
    <d v="2014-01-10T00:00:00"/>
    <s v="Standard Class"/>
    <x v="467"/>
    <x v="467"/>
    <s v="Home Office"/>
    <s v="United States"/>
    <s v="Henderson"/>
    <s v="Kentucky"/>
    <n v="42420"/>
    <s v="South"/>
    <x v="783"/>
    <s v="Office Supplies"/>
    <s v="Paper"/>
    <x v="782"/>
    <x v="2571"/>
    <n v="1"/>
    <n v="0"/>
    <n v="3.0084"/>
  </r>
  <r>
    <n v="7482"/>
    <s v="CA-2016-124583"/>
    <x v="142"/>
    <d v="2016-09-03T00:00:00"/>
    <s v="Second Class"/>
    <x v="697"/>
    <x v="697"/>
    <s v="Home Office"/>
    <s v="United States"/>
    <s v="Huntington Beach"/>
    <s v="California"/>
    <n v="92646"/>
    <s v="West"/>
    <x v="118"/>
    <s v="Office Supplies"/>
    <s v="Envelopes"/>
    <x v="118"/>
    <x v="4639"/>
    <n v="1"/>
    <n v="0"/>
    <n v="5.7510000000000003"/>
  </r>
  <r>
    <n v="7483"/>
    <s v="CA-2014-113964"/>
    <x v="865"/>
    <d v="2014-09-30T00:00:00"/>
    <s v="Standard Class"/>
    <x v="655"/>
    <x v="655"/>
    <s v="Home Office"/>
    <s v="United States"/>
    <s v="New York City"/>
    <s v="New York"/>
    <n v="10011"/>
    <s v="East"/>
    <x v="68"/>
    <s v="Office Supplies"/>
    <s v="Binders"/>
    <x v="68"/>
    <x v="4792"/>
    <n v="4"/>
    <n v="0.2"/>
    <n v="6.9240000000000004"/>
  </r>
  <r>
    <n v="7484"/>
    <s v="CA-2014-129938"/>
    <x v="534"/>
    <d v="2014-12-17T00:00:00"/>
    <s v="Second Class"/>
    <x v="182"/>
    <x v="182"/>
    <s v="Corporate"/>
    <s v="United States"/>
    <s v="Philadelphia"/>
    <s v="Pennsylvania"/>
    <n v="19140"/>
    <s v="East"/>
    <x v="1209"/>
    <s v="Furniture"/>
    <s v="Chairs"/>
    <x v="1194"/>
    <x v="4793"/>
    <n v="7"/>
    <n v="0.3"/>
    <n v="-108.2662"/>
  </r>
  <r>
    <n v="7485"/>
    <s v="CA-2017-135111"/>
    <x v="116"/>
    <d v="2018-01-02T00:00:00"/>
    <s v="Standard Class"/>
    <x v="37"/>
    <x v="37"/>
    <s v="Home Office"/>
    <s v="United States"/>
    <s v="Fargo"/>
    <s v="North Dakota"/>
    <n v="58103"/>
    <s v="Central"/>
    <x v="1820"/>
    <s v="Office Supplies"/>
    <s v="Art"/>
    <x v="772"/>
    <x v="4538"/>
    <n v="1"/>
    <n v="0"/>
    <n v="0.86799999999999999"/>
  </r>
  <r>
    <n v="7486"/>
    <s v="CA-2017-135111"/>
    <x v="116"/>
    <d v="2018-01-02T00:00:00"/>
    <s v="Standard Class"/>
    <x v="37"/>
    <x v="37"/>
    <s v="Home Office"/>
    <s v="United States"/>
    <s v="Fargo"/>
    <s v="North Dakota"/>
    <n v="58103"/>
    <s v="Central"/>
    <x v="1499"/>
    <s v="Office Supplies"/>
    <s v="Binders"/>
    <x v="1487"/>
    <x v="4063"/>
    <n v="5"/>
    <n v="0"/>
    <n v="12.691000000000001"/>
  </r>
  <r>
    <n v="7487"/>
    <s v="US-2015-134558"/>
    <x v="546"/>
    <d v="2015-12-24T00:00:00"/>
    <s v="Second Class"/>
    <x v="327"/>
    <x v="327"/>
    <s v="Home Office"/>
    <s v="United States"/>
    <s v="Dover"/>
    <s v="New Hampshire"/>
    <n v="3820"/>
    <s v="East"/>
    <x v="1331"/>
    <s v="Office Supplies"/>
    <s v="Paper"/>
    <x v="1316"/>
    <x v="2680"/>
    <n v="5"/>
    <n v="0"/>
    <n v="14.651"/>
  </r>
  <r>
    <n v="7488"/>
    <s v="US-2015-134558"/>
    <x v="546"/>
    <d v="2015-12-24T00:00:00"/>
    <s v="Second Class"/>
    <x v="327"/>
    <x v="327"/>
    <s v="Home Office"/>
    <s v="United States"/>
    <s v="Dover"/>
    <s v="New Hampshire"/>
    <n v="3820"/>
    <s v="East"/>
    <x v="1287"/>
    <s v="Technology"/>
    <s v="Accessories"/>
    <x v="1273"/>
    <x v="3522"/>
    <n v="9"/>
    <n v="0"/>
    <n v="517.47929999999997"/>
  </r>
  <r>
    <n v="7489"/>
    <s v="US-2015-134558"/>
    <x v="546"/>
    <d v="2015-12-24T00:00:00"/>
    <s v="Second Class"/>
    <x v="327"/>
    <x v="327"/>
    <s v="Home Office"/>
    <s v="United States"/>
    <s v="Dover"/>
    <s v="New Hampshire"/>
    <n v="3820"/>
    <s v="East"/>
    <x v="215"/>
    <s v="Furniture"/>
    <s v="Tables"/>
    <x v="216"/>
    <x v="4794"/>
    <n v="4"/>
    <n v="0.3"/>
    <n v="-105.3164"/>
  </r>
  <r>
    <n v="7490"/>
    <s v="CA-2017-157196"/>
    <x v="60"/>
    <d v="2017-11-09T00:00:00"/>
    <s v="Standard Class"/>
    <x v="731"/>
    <x v="731"/>
    <s v="Consumer"/>
    <s v="United States"/>
    <s v="San Diego"/>
    <s v="California"/>
    <n v="92105"/>
    <s v="West"/>
    <x v="860"/>
    <s v="Office Supplies"/>
    <s v="Paper"/>
    <x v="854"/>
    <x v="91"/>
    <n v="2"/>
    <n v="0"/>
    <n v="6.2207999999999997"/>
  </r>
  <r>
    <n v="7491"/>
    <s v="CA-2015-108672"/>
    <x v="229"/>
    <d v="2015-09-16T00:00:00"/>
    <s v="Standard Class"/>
    <x v="135"/>
    <x v="135"/>
    <s v="Corporate"/>
    <s v="United States"/>
    <s v="Los Angeles"/>
    <s v="California"/>
    <n v="90032"/>
    <s v="West"/>
    <x v="90"/>
    <s v="Furniture"/>
    <s v="Furnishings"/>
    <x v="90"/>
    <x v="4795"/>
    <n v="6"/>
    <n v="0"/>
    <n v="33.070799999999998"/>
  </r>
  <r>
    <n v="7492"/>
    <s v="US-2017-118598"/>
    <x v="673"/>
    <d v="2017-11-16T00:00:00"/>
    <s v="Same Day"/>
    <x v="496"/>
    <x v="496"/>
    <s v="Consumer"/>
    <s v="United States"/>
    <s v="Utica"/>
    <s v="New York"/>
    <n v="13501"/>
    <s v="East"/>
    <x v="1730"/>
    <s v="Technology"/>
    <s v="Phones"/>
    <x v="1717"/>
    <x v="580"/>
    <n v="6"/>
    <n v="0"/>
    <n v="5.9969999999999999"/>
  </r>
  <r>
    <n v="7493"/>
    <s v="US-2017-160836"/>
    <x v="220"/>
    <d v="2017-09-16T00:00:00"/>
    <s v="Standard Class"/>
    <x v="693"/>
    <x v="693"/>
    <s v="Consumer"/>
    <s v="United States"/>
    <s v="Houston"/>
    <s v="Texas"/>
    <n v="77070"/>
    <s v="Central"/>
    <x v="1433"/>
    <s v="Office Supplies"/>
    <s v="Paper"/>
    <x v="1421"/>
    <x v="1495"/>
    <n v="3"/>
    <n v="0.2"/>
    <n v="3.21"/>
  </r>
  <r>
    <n v="7494"/>
    <s v="US-2017-160836"/>
    <x v="220"/>
    <d v="2017-09-16T00:00:00"/>
    <s v="Standard Class"/>
    <x v="693"/>
    <x v="693"/>
    <s v="Consumer"/>
    <s v="United States"/>
    <s v="Houston"/>
    <s v="Texas"/>
    <n v="77070"/>
    <s v="Central"/>
    <x v="1213"/>
    <s v="Furniture"/>
    <s v="Tables"/>
    <x v="1198"/>
    <x v="4796"/>
    <n v="5"/>
    <n v="0.3"/>
    <n v="-65.852999999999994"/>
  </r>
  <r>
    <n v="7495"/>
    <s v="US-2017-160836"/>
    <x v="220"/>
    <d v="2017-09-16T00:00:00"/>
    <s v="Standard Class"/>
    <x v="693"/>
    <x v="693"/>
    <s v="Consumer"/>
    <s v="United States"/>
    <s v="Houston"/>
    <s v="Texas"/>
    <n v="77070"/>
    <s v="Central"/>
    <x v="1034"/>
    <s v="Office Supplies"/>
    <s v="Appliances"/>
    <x v="1025"/>
    <x v="4797"/>
    <n v="2"/>
    <n v="0.8"/>
    <n v="-4.2012"/>
  </r>
  <r>
    <n v="7496"/>
    <s v="CA-2017-121048"/>
    <x v="1163"/>
    <d v="2017-07-18T00:00:00"/>
    <s v="Standard Class"/>
    <x v="646"/>
    <x v="646"/>
    <s v="Consumer"/>
    <s v="United States"/>
    <s v="Westminster"/>
    <s v="California"/>
    <n v="92683"/>
    <s v="West"/>
    <x v="757"/>
    <s v="Office Supplies"/>
    <s v="Binders"/>
    <x v="755"/>
    <x v="2999"/>
    <n v="2"/>
    <n v="0.2"/>
    <n v="1.4456"/>
  </r>
  <r>
    <n v="7497"/>
    <s v="CA-2017-121048"/>
    <x v="1163"/>
    <d v="2017-07-18T00:00:00"/>
    <s v="Standard Class"/>
    <x v="646"/>
    <x v="646"/>
    <s v="Consumer"/>
    <s v="United States"/>
    <s v="Westminster"/>
    <s v="California"/>
    <n v="92683"/>
    <s v="West"/>
    <x v="737"/>
    <s v="Furniture"/>
    <s v="Furnishings"/>
    <x v="736"/>
    <x v="3057"/>
    <n v="3"/>
    <n v="0"/>
    <n v="49.804200000000002"/>
  </r>
  <r>
    <n v="7498"/>
    <s v="CA-2017-121048"/>
    <x v="1163"/>
    <d v="2017-07-18T00:00:00"/>
    <s v="Standard Class"/>
    <x v="646"/>
    <x v="646"/>
    <s v="Consumer"/>
    <s v="United States"/>
    <s v="Westminster"/>
    <s v="California"/>
    <n v="92683"/>
    <s v="West"/>
    <x v="310"/>
    <s v="Office Supplies"/>
    <s v="Fasteners"/>
    <x v="310"/>
    <x v="325"/>
    <n v="4"/>
    <n v="0"/>
    <n v="2.3311999999999999"/>
  </r>
  <r>
    <n v="7499"/>
    <s v="CA-2017-121048"/>
    <x v="1163"/>
    <d v="2017-07-18T00:00:00"/>
    <s v="Standard Class"/>
    <x v="646"/>
    <x v="646"/>
    <s v="Consumer"/>
    <s v="United States"/>
    <s v="Westminster"/>
    <s v="California"/>
    <n v="92683"/>
    <s v="West"/>
    <x v="30"/>
    <s v="Office Supplies"/>
    <s v="Art"/>
    <x v="30"/>
    <x v="4798"/>
    <n v="4"/>
    <n v="0"/>
    <n v="20.8568"/>
  </r>
  <r>
    <n v="7500"/>
    <s v="CA-2017-121048"/>
    <x v="1163"/>
    <d v="2017-07-18T00:00:00"/>
    <s v="Standard Class"/>
    <x v="646"/>
    <x v="646"/>
    <s v="Consumer"/>
    <s v="United States"/>
    <s v="Westminster"/>
    <s v="California"/>
    <n v="92683"/>
    <s v="West"/>
    <x v="191"/>
    <s v="Furniture"/>
    <s v="Furnishings"/>
    <x v="192"/>
    <x v="605"/>
    <n v="3"/>
    <n v="0"/>
    <n v="7.9127999999999998"/>
  </r>
  <r>
    <n v="7501"/>
    <s v="CA-2017-121048"/>
    <x v="1163"/>
    <d v="2017-07-18T00:00:00"/>
    <s v="Standard Class"/>
    <x v="646"/>
    <x v="646"/>
    <s v="Consumer"/>
    <s v="United States"/>
    <s v="Westminster"/>
    <s v="California"/>
    <n v="92683"/>
    <s v="West"/>
    <x v="437"/>
    <s v="Technology"/>
    <s v="Accessories"/>
    <x v="437"/>
    <x v="4799"/>
    <n v="3"/>
    <n v="0"/>
    <n v="19.735800000000001"/>
  </r>
  <r>
    <n v="7502"/>
    <s v="CA-2017-121048"/>
    <x v="1163"/>
    <d v="2017-07-18T00:00:00"/>
    <s v="Standard Class"/>
    <x v="646"/>
    <x v="646"/>
    <s v="Consumer"/>
    <s v="United States"/>
    <s v="Westminster"/>
    <s v="California"/>
    <n v="92683"/>
    <s v="West"/>
    <x v="34"/>
    <s v="Technology"/>
    <s v="Phones"/>
    <x v="34"/>
    <x v="549"/>
    <n v="3"/>
    <n v="0.2"/>
    <n v="52.917299999999997"/>
  </r>
  <r>
    <n v="7503"/>
    <s v="US-2017-120147"/>
    <x v="983"/>
    <d v="2017-03-30T00:00:00"/>
    <s v="Same Day"/>
    <x v="483"/>
    <x v="483"/>
    <s v="Consumer"/>
    <s v="United States"/>
    <s v="Los Angeles"/>
    <s v="California"/>
    <n v="90036"/>
    <s v="West"/>
    <x v="1279"/>
    <s v="Office Supplies"/>
    <s v="Art"/>
    <x v="1264"/>
    <x v="2351"/>
    <n v="2"/>
    <n v="0"/>
    <n v="2.0672000000000001"/>
  </r>
  <r>
    <n v="7504"/>
    <s v="US-2017-120147"/>
    <x v="983"/>
    <d v="2017-03-30T00:00:00"/>
    <s v="Same Day"/>
    <x v="483"/>
    <x v="483"/>
    <s v="Consumer"/>
    <s v="United States"/>
    <s v="Los Angeles"/>
    <s v="California"/>
    <n v="90036"/>
    <s v="West"/>
    <x v="53"/>
    <s v="Technology"/>
    <s v="Phones"/>
    <x v="53"/>
    <x v="4800"/>
    <n v="1"/>
    <n v="0.2"/>
    <n v="18.539100000000001"/>
  </r>
  <r>
    <n v="7505"/>
    <s v="CA-2016-158043"/>
    <x v="1011"/>
    <d v="2016-02-04T00:00:00"/>
    <s v="Second Class"/>
    <x v="759"/>
    <x v="759"/>
    <s v="Corporate"/>
    <s v="United States"/>
    <s v="Atlantic City"/>
    <s v="New Jersey"/>
    <n v="8401"/>
    <s v="East"/>
    <x v="1040"/>
    <s v="Office Supplies"/>
    <s v="Envelopes"/>
    <x v="153"/>
    <x v="368"/>
    <n v="2"/>
    <n v="0"/>
    <n v="11.68"/>
  </r>
  <r>
    <n v="7506"/>
    <s v="US-2017-106579"/>
    <x v="110"/>
    <d v="2017-06-13T00:00:00"/>
    <s v="Standard Class"/>
    <x v="572"/>
    <x v="572"/>
    <s v="Consumer"/>
    <s v="United States"/>
    <s v="Skokie"/>
    <s v="Illinois"/>
    <n v="60076"/>
    <s v="Central"/>
    <x v="338"/>
    <s v="Office Supplies"/>
    <s v="Binders"/>
    <x v="338"/>
    <x v="359"/>
    <n v="4"/>
    <n v="0.8"/>
    <n v="-18.872800000000002"/>
  </r>
  <r>
    <n v="7507"/>
    <s v="CA-2014-115889"/>
    <x v="981"/>
    <d v="2014-11-06T00:00:00"/>
    <s v="Standard Class"/>
    <x v="129"/>
    <x v="129"/>
    <s v="Consumer"/>
    <s v="United States"/>
    <s v="San Francisco"/>
    <s v="California"/>
    <n v="94122"/>
    <s v="West"/>
    <x v="1129"/>
    <s v="Technology"/>
    <s v="Phones"/>
    <x v="1117"/>
    <x v="1925"/>
    <n v="2"/>
    <n v="0.2"/>
    <n v="5.2182000000000004"/>
  </r>
  <r>
    <n v="7508"/>
    <s v="CA-2014-115889"/>
    <x v="981"/>
    <d v="2014-11-06T00:00:00"/>
    <s v="Standard Class"/>
    <x v="129"/>
    <x v="129"/>
    <s v="Consumer"/>
    <s v="United States"/>
    <s v="San Francisco"/>
    <s v="California"/>
    <n v="94122"/>
    <s v="West"/>
    <x v="245"/>
    <s v="Office Supplies"/>
    <s v="Storage"/>
    <x v="246"/>
    <x v="971"/>
    <n v="2"/>
    <n v="0"/>
    <n v="105.24679999999999"/>
  </r>
  <r>
    <n v="7509"/>
    <s v="US-2017-161935"/>
    <x v="1163"/>
    <d v="2017-07-18T00:00:00"/>
    <s v="Standard Class"/>
    <x v="252"/>
    <x v="252"/>
    <s v="Consumer"/>
    <s v="United States"/>
    <s v="Columbus"/>
    <s v="Ohio"/>
    <n v="43229"/>
    <s v="East"/>
    <x v="820"/>
    <s v="Office Supplies"/>
    <s v="Paper"/>
    <x v="816"/>
    <x v="4579"/>
    <n v="2"/>
    <n v="0.2"/>
    <n v="3.3523999999999998"/>
  </r>
  <r>
    <n v="7510"/>
    <s v="US-2017-161935"/>
    <x v="1163"/>
    <d v="2017-07-18T00:00:00"/>
    <s v="Standard Class"/>
    <x v="252"/>
    <x v="252"/>
    <s v="Consumer"/>
    <s v="United States"/>
    <s v="Columbus"/>
    <s v="Ohio"/>
    <n v="43229"/>
    <s v="East"/>
    <x v="754"/>
    <s v="Technology"/>
    <s v="Phones"/>
    <x v="752"/>
    <x v="4801"/>
    <n v="9"/>
    <n v="0.4"/>
    <n v="-377.98919999999998"/>
  </r>
  <r>
    <n v="7511"/>
    <s v="US-2017-161935"/>
    <x v="1163"/>
    <d v="2017-07-18T00:00:00"/>
    <s v="Standard Class"/>
    <x v="252"/>
    <x v="252"/>
    <s v="Consumer"/>
    <s v="United States"/>
    <s v="Columbus"/>
    <s v="Ohio"/>
    <n v="43229"/>
    <s v="East"/>
    <x v="170"/>
    <s v="Office Supplies"/>
    <s v="Storage"/>
    <x v="171"/>
    <x v="4495"/>
    <n v="5"/>
    <n v="0.2"/>
    <n v="4.6529999999999996"/>
  </r>
  <r>
    <n v="7512"/>
    <s v="US-2017-161935"/>
    <x v="1163"/>
    <d v="2017-07-18T00:00:00"/>
    <s v="Standard Class"/>
    <x v="252"/>
    <x v="252"/>
    <s v="Consumer"/>
    <s v="United States"/>
    <s v="Columbus"/>
    <s v="Ohio"/>
    <n v="43229"/>
    <s v="East"/>
    <x v="1071"/>
    <s v="Furniture"/>
    <s v="Furnishings"/>
    <x v="1060"/>
    <x v="4279"/>
    <n v="5"/>
    <n v="0.2"/>
    <n v="148.845"/>
  </r>
  <r>
    <n v="7513"/>
    <s v="US-2017-161935"/>
    <x v="1163"/>
    <d v="2017-07-18T00:00:00"/>
    <s v="Standard Class"/>
    <x v="252"/>
    <x v="252"/>
    <s v="Consumer"/>
    <s v="United States"/>
    <s v="Columbus"/>
    <s v="Ohio"/>
    <n v="43229"/>
    <s v="East"/>
    <x v="1354"/>
    <s v="Office Supplies"/>
    <s v="Storage"/>
    <x v="1340"/>
    <x v="4802"/>
    <n v="7"/>
    <n v="0.2"/>
    <n v="17.959199999999999"/>
  </r>
  <r>
    <n v="7514"/>
    <s v="US-2017-161935"/>
    <x v="1163"/>
    <d v="2017-07-18T00:00:00"/>
    <s v="Standard Class"/>
    <x v="252"/>
    <x v="252"/>
    <s v="Consumer"/>
    <s v="United States"/>
    <s v="Columbus"/>
    <s v="Ohio"/>
    <n v="43229"/>
    <s v="East"/>
    <x v="346"/>
    <s v="Office Supplies"/>
    <s v="Art"/>
    <x v="346"/>
    <x v="1317"/>
    <n v="5"/>
    <n v="0.2"/>
    <n v="2.1320000000000001"/>
  </r>
  <r>
    <n v="7515"/>
    <s v="US-2017-167920"/>
    <x v="34"/>
    <d v="2017-12-12T00:00:00"/>
    <s v="Second Class"/>
    <x v="252"/>
    <x v="252"/>
    <s v="Consumer"/>
    <s v="United States"/>
    <s v="Richmond"/>
    <s v="Kentucky"/>
    <n v="40475"/>
    <s v="South"/>
    <x v="908"/>
    <s v="Office Supplies"/>
    <s v="Binders"/>
    <x v="900"/>
    <x v="4803"/>
    <n v="2"/>
    <n v="0"/>
    <n v="13.505599999999999"/>
  </r>
  <r>
    <n v="7516"/>
    <s v="US-2017-167920"/>
    <x v="34"/>
    <d v="2017-12-12T00:00:00"/>
    <s v="Second Class"/>
    <x v="252"/>
    <x v="252"/>
    <s v="Consumer"/>
    <s v="United States"/>
    <s v="Richmond"/>
    <s v="Kentucky"/>
    <n v="40475"/>
    <s v="South"/>
    <x v="1428"/>
    <s v="Office Supplies"/>
    <s v="Appliances"/>
    <x v="1416"/>
    <x v="4804"/>
    <n v="5"/>
    <n v="0"/>
    <n v="62.320999999999998"/>
  </r>
  <r>
    <n v="7517"/>
    <s v="US-2017-167920"/>
    <x v="34"/>
    <d v="2017-12-12T00:00:00"/>
    <s v="Second Class"/>
    <x v="252"/>
    <x v="252"/>
    <s v="Consumer"/>
    <s v="United States"/>
    <s v="Richmond"/>
    <s v="Kentucky"/>
    <n v="40475"/>
    <s v="South"/>
    <x v="122"/>
    <s v="Office Supplies"/>
    <s v="Binders"/>
    <x v="122"/>
    <x v="204"/>
    <n v="4"/>
    <n v="0"/>
    <n v="7.4824000000000002"/>
  </r>
  <r>
    <n v="7518"/>
    <s v="US-2017-167920"/>
    <x v="34"/>
    <d v="2017-12-12T00:00:00"/>
    <s v="Second Class"/>
    <x v="252"/>
    <x v="252"/>
    <s v="Consumer"/>
    <s v="United States"/>
    <s v="Richmond"/>
    <s v="Kentucky"/>
    <n v="40475"/>
    <s v="South"/>
    <x v="825"/>
    <s v="Technology"/>
    <s v="Accessories"/>
    <x v="821"/>
    <x v="4805"/>
    <n v="5"/>
    <n v="0"/>
    <n v="48.328499999999998"/>
  </r>
  <r>
    <n v="7519"/>
    <s v="US-2017-167920"/>
    <x v="34"/>
    <d v="2017-12-12T00:00:00"/>
    <s v="Second Class"/>
    <x v="252"/>
    <x v="252"/>
    <s v="Consumer"/>
    <s v="United States"/>
    <s v="Richmond"/>
    <s v="Kentucky"/>
    <n v="40475"/>
    <s v="South"/>
    <x v="464"/>
    <s v="Office Supplies"/>
    <s v="Storage"/>
    <x v="465"/>
    <x v="4806"/>
    <n v="1"/>
    <n v="0"/>
    <n v="0.60560000000000003"/>
  </r>
  <r>
    <n v="7520"/>
    <s v="US-2017-167920"/>
    <x v="34"/>
    <d v="2017-12-12T00:00:00"/>
    <s v="Second Class"/>
    <x v="252"/>
    <x v="252"/>
    <s v="Consumer"/>
    <s v="United States"/>
    <s v="Richmond"/>
    <s v="Kentucky"/>
    <n v="40475"/>
    <s v="South"/>
    <x v="1568"/>
    <s v="Office Supplies"/>
    <s v="Labels"/>
    <x v="1559"/>
    <x v="1755"/>
    <n v="2"/>
    <n v="0"/>
    <n v="2.6496"/>
  </r>
  <r>
    <n v="7521"/>
    <s v="US-2017-167920"/>
    <x v="34"/>
    <d v="2017-12-12T00:00:00"/>
    <s v="Second Class"/>
    <x v="252"/>
    <x v="252"/>
    <s v="Consumer"/>
    <s v="United States"/>
    <s v="Richmond"/>
    <s v="Kentucky"/>
    <n v="40475"/>
    <s v="South"/>
    <x v="890"/>
    <s v="Technology"/>
    <s v="Copiers"/>
    <x v="883"/>
    <x v="4807"/>
    <n v="2"/>
    <n v="0"/>
    <n v="629.99099999999999"/>
  </r>
  <r>
    <n v="7522"/>
    <s v="CA-2016-162383"/>
    <x v="64"/>
    <d v="2016-09-11T00:00:00"/>
    <s v="Standard Class"/>
    <x v="198"/>
    <x v="198"/>
    <s v="Consumer"/>
    <s v="United States"/>
    <s v="Lancaster"/>
    <s v="Ohio"/>
    <n v="43130"/>
    <s v="East"/>
    <x v="528"/>
    <s v="Office Supplies"/>
    <s v="Binders"/>
    <x v="528"/>
    <x v="4808"/>
    <n v="2"/>
    <n v="0.7"/>
    <n v="-7.46"/>
  </r>
  <r>
    <n v="7523"/>
    <s v="CA-2016-162383"/>
    <x v="64"/>
    <d v="2016-09-11T00:00:00"/>
    <s v="Standard Class"/>
    <x v="198"/>
    <x v="198"/>
    <s v="Consumer"/>
    <s v="United States"/>
    <s v="Lancaster"/>
    <s v="Ohio"/>
    <n v="43130"/>
    <s v="East"/>
    <x v="1181"/>
    <s v="Office Supplies"/>
    <s v="Binders"/>
    <x v="1167"/>
    <x v="3096"/>
    <n v="6"/>
    <n v="0.7"/>
    <n v="-6.4943999999999997"/>
  </r>
  <r>
    <n v="7524"/>
    <s v="CA-2016-162383"/>
    <x v="64"/>
    <d v="2016-09-11T00:00:00"/>
    <s v="Standard Class"/>
    <x v="198"/>
    <x v="198"/>
    <s v="Consumer"/>
    <s v="United States"/>
    <s v="Lancaster"/>
    <s v="Ohio"/>
    <n v="43130"/>
    <s v="East"/>
    <x v="212"/>
    <s v="Furniture"/>
    <s v="Chairs"/>
    <x v="213"/>
    <x v="4763"/>
    <n v="2"/>
    <n v="0.3"/>
    <n v="-1.2178"/>
  </r>
  <r>
    <n v="7525"/>
    <s v="CA-2014-125731"/>
    <x v="1076"/>
    <d v="2014-09-16T00:00:00"/>
    <s v="Standard Class"/>
    <x v="52"/>
    <x v="52"/>
    <s v="Consumer"/>
    <s v="United States"/>
    <s v="Gresham"/>
    <s v="Oregon"/>
    <n v="97030"/>
    <s v="West"/>
    <x v="776"/>
    <s v="Office Supplies"/>
    <s v="Envelopes"/>
    <x v="775"/>
    <x v="4809"/>
    <n v="7"/>
    <n v="0.2"/>
    <n v="7.6048"/>
  </r>
  <r>
    <n v="7526"/>
    <s v="CA-2014-125731"/>
    <x v="1076"/>
    <d v="2014-09-16T00:00:00"/>
    <s v="Standard Class"/>
    <x v="52"/>
    <x v="52"/>
    <s v="Consumer"/>
    <s v="United States"/>
    <s v="Gresham"/>
    <s v="Oregon"/>
    <n v="97030"/>
    <s v="West"/>
    <x v="873"/>
    <s v="Furniture"/>
    <s v="Chairs"/>
    <x v="867"/>
    <x v="3241"/>
    <n v="5"/>
    <n v="0.2"/>
    <n v="148.70400000000001"/>
  </r>
  <r>
    <n v="7527"/>
    <s v="US-2017-106145"/>
    <x v="986"/>
    <d v="2017-09-26T00:00:00"/>
    <s v="Same Day"/>
    <x v="19"/>
    <x v="19"/>
    <s v="Corporate"/>
    <s v="United States"/>
    <s v="San Francisco"/>
    <s v="California"/>
    <n v="94109"/>
    <s v="West"/>
    <x v="1606"/>
    <s v="Office Supplies"/>
    <s v="Envelopes"/>
    <x v="153"/>
    <x v="3242"/>
    <n v="6"/>
    <n v="0"/>
    <n v="33.064799999999998"/>
  </r>
  <r>
    <n v="7528"/>
    <s v="US-2017-106145"/>
    <x v="986"/>
    <d v="2017-09-26T00:00:00"/>
    <s v="Same Day"/>
    <x v="19"/>
    <x v="19"/>
    <s v="Corporate"/>
    <s v="United States"/>
    <s v="San Francisco"/>
    <s v="California"/>
    <n v="94109"/>
    <s v="West"/>
    <x v="1392"/>
    <s v="Furniture"/>
    <s v="Furnishings"/>
    <x v="1378"/>
    <x v="354"/>
    <n v="3"/>
    <n v="0"/>
    <n v="2.9567999999999999"/>
  </r>
  <r>
    <n v="7529"/>
    <s v="US-2017-106145"/>
    <x v="986"/>
    <d v="2017-09-26T00:00:00"/>
    <s v="Same Day"/>
    <x v="19"/>
    <x v="19"/>
    <s v="Corporate"/>
    <s v="United States"/>
    <s v="San Francisco"/>
    <s v="California"/>
    <n v="94109"/>
    <s v="West"/>
    <x v="1357"/>
    <s v="Office Supplies"/>
    <s v="Paper"/>
    <x v="1343"/>
    <x v="1197"/>
    <n v="6"/>
    <n v="0"/>
    <n v="16.146000000000001"/>
  </r>
  <r>
    <n v="7530"/>
    <s v="US-2017-106145"/>
    <x v="986"/>
    <d v="2017-09-26T00:00:00"/>
    <s v="Same Day"/>
    <x v="19"/>
    <x v="19"/>
    <s v="Corporate"/>
    <s v="United States"/>
    <s v="San Francisco"/>
    <s v="California"/>
    <n v="94109"/>
    <s v="West"/>
    <x v="20"/>
    <s v="Office Supplies"/>
    <s v="Binders"/>
    <x v="20"/>
    <x v="339"/>
    <n v="3"/>
    <n v="0.2"/>
    <n v="5.5380000000000003"/>
  </r>
  <r>
    <n v="7531"/>
    <s v="US-2017-106145"/>
    <x v="986"/>
    <d v="2017-09-26T00:00:00"/>
    <s v="Same Day"/>
    <x v="19"/>
    <x v="19"/>
    <s v="Corporate"/>
    <s v="United States"/>
    <s v="San Francisco"/>
    <s v="California"/>
    <n v="94109"/>
    <s v="West"/>
    <x v="760"/>
    <s v="Office Supplies"/>
    <s v="Binders"/>
    <x v="758"/>
    <x v="2537"/>
    <n v="3"/>
    <n v="0.2"/>
    <n v="314.27190000000002"/>
  </r>
  <r>
    <n v="7532"/>
    <s v="CA-2016-107146"/>
    <x v="26"/>
    <d v="2016-06-19T00:00:00"/>
    <s v="First Class"/>
    <x v="62"/>
    <x v="62"/>
    <s v="Consumer"/>
    <s v="United States"/>
    <s v="Longmont"/>
    <s v="Colorado"/>
    <n v="80501"/>
    <s v="West"/>
    <x v="1319"/>
    <s v="Furniture"/>
    <s v="Furnishings"/>
    <x v="1305"/>
    <x v="4429"/>
    <n v="3"/>
    <n v="0.2"/>
    <n v="-13.317600000000001"/>
  </r>
  <r>
    <n v="7533"/>
    <s v="CA-2016-107146"/>
    <x v="26"/>
    <d v="2016-06-19T00:00:00"/>
    <s v="First Class"/>
    <x v="62"/>
    <x v="62"/>
    <s v="Consumer"/>
    <s v="United States"/>
    <s v="Longmont"/>
    <s v="Colorado"/>
    <n v="80501"/>
    <s v="West"/>
    <x v="531"/>
    <s v="Furniture"/>
    <s v="Chairs"/>
    <x v="531"/>
    <x v="4810"/>
    <n v="4"/>
    <n v="0.2"/>
    <n v="54.352800000000002"/>
  </r>
  <r>
    <n v="7534"/>
    <s v="US-2017-134642"/>
    <x v="906"/>
    <d v="2017-03-01T00:00:00"/>
    <s v="Standard Class"/>
    <x v="573"/>
    <x v="573"/>
    <s v="Consumer"/>
    <s v="United States"/>
    <s v="Greenville"/>
    <s v="North Carolina"/>
    <n v="27834"/>
    <s v="South"/>
    <x v="812"/>
    <s v="Furniture"/>
    <s v="Chairs"/>
    <x v="809"/>
    <x v="3174"/>
    <n v="2"/>
    <n v="0.2"/>
    <n v="-22.138200000000001"/>
  </r>
  <r>
    <n v="7535"/>
    <s v="US-2017-134642"/>
    <x v="906"/>
    <d v="2017-03-01T00:00:00"/>
    <s v="Standard Class"/>
    <x v="573"/>
    <x v="573"/>
    <s v="Consumer"/>
    <s v="United States"/>
    <s v="Greenville"/>
    <s v="North Carolina"/>
    <n v="27834"/>
    <s v="South"/>
    <x v="266"/>
    <s v="Furniture"/>
    <s v="Bookcases"/>
    <x v="266"/>
    <x v="3027"/>
    <n v="5"/>
    <n v="0.2"/>
    <n v="5.798"/>
  </r>
  <r>
    <n v="7536"/>
    <s v="US-2017-160143"/>
    <x v="185"/>
    <d v="2017-04-07T00:00:00"/>
    <s v="Standard Class"/>
    <x v="428"/>
    <x v="428"/>
    <s v="Corporate"/>
    <s v="United States"/>
    <s v="Los Angeles"/>
    <s v="California"/>
    <n v="90004"/>
    <s v="West"/>
    <x v="558"/>
    <s v="Office Supplies"/>
    <s v="Supplies"/>
    <x v="557"/>
    <x v="1271"/>
    <n v="3"/>
    <n v="0"/>
    <n v="8.0190000000000001"/>
  </r>
  <r>
    <n v="7537"/>
    <s v="CA-2017-103415"/>
    <x v="734"/>
    <d v="2017-12-08T00:00:00"/>
    <s v="Standard Class"/>
    <x v="597"/>
    <x v="597"/>
    <s v="Consumer"/>
    <s v="United States"/>
    <s v="Houston"/>
    <s v="Texas"/>
    <n v="77041"/>
    <s v="Central"/>
    <x v="1793"/>
    <s v="Furniture"/>
    <s v="Furnishings"/>
    <x v="1783"/>
    <x v="4754"/>
    <n v="2"/>
    <n v="0.6"/>
    <n v="-14.271599999999999"/>
  </r>
  <r>
    <n v="7538"/>
    <s v="CA-2016-106460"/>
    <x v="317"/>
    <d v="2016-02-22T00:00:00"/>
    <s v="Second Class"/>
    <x v="218"/>
    <x v="218"/>
    <s v="Consumer"/>
    <s v="United States"/>
    <s v="San Francisco"/>
    <s v="California"/>
    <n v="94109"/>
    <s v="West"/>
    <x v="129"/>
    <s v="Office Supplies"/>
    <s v="Paper"/>
    <x v="130"/>
    <x v="2681"/>
    <n v="2"/>
    <n v="0"/>
    <n v="33.313600000000001"/>
  </r>
  <r>
    <n v="7539"/>
    <s v="US-2017-112347"/>
    <x v="574"/>
    <d v="2017-12-06T00:00:00"/>
    <s v="Standard Class"/>
    <x v="510"/>
    <x v="510"/>
    <s v="Corporate"/>
    <s v="United States"/>
    <s v="Denver"/>
    <s v="Colorado"/>
    <n v="80219"/>
    <s v="West"/>
    <x v="384"/>
    <s v="Office Supplies"/>
    <s v="Storage"/>
    <x v="385"/>
    <x v="4811"/>
    <n v="1"/>
    <n v="0.2"/>
    <n v="12.8574"/>
  </r>
  <r>
    <n v="7540"/>
    <s v="US-2017-112347"/>
    <x v="574"/>
    <d v="2017-12-06T00:00:00"/>
    <s v="Standard Class"/>
    <x v="510"/>
    <x v="510"/>
    <s v="Corporate"/>
    <s v="United States"/>
    <s v="Denver"/>
    <s v="Colorado"/>
    <n v="80219"/>
    <s v="West"/>
    <x v="785"/>
    <s v="Office Supplies"/>
    <s v="Binders"/>
    <x v="784"/>
    <x v="933"/>
    <n v="8"/>
    <n v="0.7"/>
    <n v="-24.416"/>
  </r>
  <r>
    <n v="7541"/>
    <s v="US-2017-112347"/>
    <x v="574"/>
    <d v="2017-12-06T00:00:00"/>
    <s v="Standard Class"/>
    <x v="510"/>
    <x v="510"/>
    <s v="Corporate"/>
    <s v="United States"/>
    <s v="Denver"/>
    <s v="Colorado"/>
    <n v="80219"/>
    <s v="West"/>
    <x v="1659"/>
    <s v="Furniture"/>
    <s v="Bookcases"/>
    <x v="1647"/>
    <x v="2463"/>
    <n v="8"/>
    <n v="0.7"/>
    <n v="-363.52800000000002"/>
  </r>
  <r>
    <n v="7542"/>
    <s v="US-2017-112347"/>
    <x v="574"/>
    <d v="2017-12-06T00:00:00"/>
    <s v="Standard Class"/>
    <x v="510"/>
    <x v="510"/>
    <s v="Corporate"/>
    <s v="United States"/>
    <s v="Denver"/>
    <s v="Colorado"/>
    <n v="80219"/>
    <s v="West"/>
    <x v="1670"/>
    <s v="Technology"/>
    <s v="Phones"/>
    <x v="1658"/>
    <x v="4812"/>
    <n v="2"/>
    <n v="0.2"/>
    <n v="4.9615999999999998"/>
  </r>
  <r>
    <n v="7543"/>
    <s v="US-2017-112347"/>
    <x v="574"/>
    <d v="2017-12-06T00:00:00"/>
    <s v="Standard Class"/>
    <x v="510"/>
    <x v="510"/>
    <s v="Corporate"/>
    <s v="United States"/>
    <s v="Denver"/>
    <s v="Colorado"/>
    <n v="80219"/>
    <s v="West"/>
    <x v="1060"/>
    <s v="Furniture"/>
    <s v="Furnishings"/>
    <x v="1049"/>
    <x v="4813"/>
    <n v="6"/>
    <n v="0.2"/>
    <n v="0"/>
  </r>
  <r>
    <n v="7544"/>
    <s v="US-2017-112347"/>
    <x v="574"/>
    <d v="2017-12-06T00:00:00"/>
    <s v="Standard Class"/>
    <x v="510"/>
    <x v="510"/>
    <s v="Corporate"/>
    <s v="United States"/>
    <s v="Denver"/>
    <s v="Colorado"/>
    <n v="80219"/>
    <s v="West"/>
    <x v="1378"/>
    <s v="Technology"/>
    <s v="Phones"/>
    <x v="1363"/>
    <x v="4814"/>
    <n v="6"/>
    <n v="0.2"/>
    <n v="-14.34"/>
  </r>
  <r>
    <n v="7545"/>
    <s v="US-2017-112347"/>
    <x v="574"/>
    <d v="2017-12-06T00:00:00"/>
    <s v="Standard Class"/>
    <x v="510"/>
    <x v="510"/>
    <s v="Corporate"/>
    <s v="United States"/>
    <s v="Denver"/>
    <s v="Colorado"/>
    <n v="80219"/>
    <s v="West"/>
    <x v="629"/>
    <s v="Furniture"/>
    <s v="Chairs"/>
    <x v="629"/>
    <x v="4815"/>
    <n v="5"/>
    <n v="0.2"/>
    <n v="68.001000000000005"/>
  </r>
  <r>
    <n v="7546"/>
    <s v="CA-2014-103492"/>
    <x v="982"/>
    <d v="2014-10-15T00:00:00"/>
    <s v="Standard Class"/>
    <x v="782"/>
    <x v="782"/>
    <s v="Corporate"/>
    <s v="United States"/>
    <s v="Huntsville"/>
    <s v="Texas"/>
    <n v="77340"/>
    <s v="Central"/>
    <x v="1521"/>
    <s v="Technology"/>
    <s v="Phones"/>
    <x v="1508"/>
    <x v="4816"/>
    <n v="6"/>
    <n v="0.2"/>
    <n v="71.995199999999997"/>
  </r>
  <r>
    <n v="7547"/>
    <s v="CA-2014-103492"/>
    <x v="982"/>
    <d v="2014-10-15T00:00:00"/>
    <s v="Standard Class"/>
    <x v="782"/>
    <x v="782"/>
    <s v="Corporate"/>
    <s v="United States"/>
    <s v="Huntsville"/>
    <s v="Texas"/>
    <n v="77340"/>
    <s v="Central"/>
    <x v="524"/>
    <s v="Technology"/>
    <s v="Phones"/>
    <x v="524"/>
    <x v="4817"/>
    <n v="7"/>
    <n v="0.2"/>
    <n v="66.145099999999999"/>
  </r>
  <r>
    <n v="7548"/>
    <s v="CA-2014-103492"/>
    <x v="982"/>
    <d v="2014-10-15T00:00:00"/>
    <s v="Standard Class"/>
    <x v="782"/>
    <x v="782"/>
    <s v="Corporate"/>
    <s v="United States"/>
    <s v="Huntsville"/>
    <s v="Texas"/>
    <n v="77340"/>
    <s v="Central"/>
    <x v="1224"/>
    <s v="Office Supplies"/>
    <s v="Binders"/>
    <x v="1208"/>
    <x v="4818"/>
    <n v="5"/>
    <n v="0.8"/>
    <n v="-19.167999999999999"/>
  </r>
  <r>
    <n v="7549"/>
    <s v="CA-2014-103492"/>
    <x v="982"/>
    <d v="2014-10-15T00:00:00"/>
    <s v="Standard Class"/>
    <x v="782"/>
    <x v="782"/>
    <s v="Corporate"/>
    <s v="United States"/>
    <s v="Huntsville"/>
    <s v="Texas"/>
    <n v="77340"/>
    <s v="Central"/>
    <x v="307"/>
    <s v="Office Supplies"/>
    <s v="Binders"/>
    <x v="307"/>
    <x v="4819"/>
    <n v="1"/>
    <n v="0.8"/>
    <n v="-1.5714999999999999"/>
  </r>
  <r>
    <n v="7550"/>
    <s v="CA-2016-136595"/>
    <x v="64"/>
    <d v="2016-09-07T00:00:00"/>
    <s v="First Class"/>
    <x v="605"/>
    <x v="605"/>
    <s v="Corporate"/>
    <s v="United States"/>
    <s v="Houston"/>
    <s v="Texas"/>
    <n v="77036"/>
    <s v="Central"/>
    <x v="1381"/>
    <s v="Furniture"/>
    <s v="Furnishings"/>
    <x v="1366"/>
    <x v="4820"/>
    <n v="3"/>
    <n v="0.6"/>
    <n v="-11.6622"/>
  </r>
  <r>
    <n v="7551"/>
    <s v="CA-2014-140396"/>
    <x v="1164"/>
    <d v="2014-11-25T00:00:00"/>
    <s v="Standard Class"/>
    <x v="542"/>
    <x v="542"/>
    <s v="Corporate"/>
    <s v="United States"/>
    <s v="New York City"/>
    <s v="New York"/>
    <n v="10024"/>
    <s v="East"/>
    <x v="1758"/>
    <s v="Office Supplies"/>
    <s v="Envelopes"/>
    <x v="1711"/>
    <x v="4821"/>
    <n v="3"/>
    <n v="0"/>
    <n v="17.37"/>
  </r>
  <r>
    <n v="7552"/>
    <s v="CA-2014-140396"/>
    <x v="1164"/>
    <d v="2014-11-25T00:00:00"/>
    <s v="Standard Class"/>
    <x v="542"/>
    <x v="542"/>
    <s v="Corporate"/>
    <s v="United States"/>
    <s v="New York City"/>
    <s v="New York"/>
    <n v="10024"/>
    <s v="East"/>
    <x v="872"/>
    <s v="Technology"/>
    <s v="Phones"/>
    <x v="866"/>
    <x v="4822"/>
    <n v="6"/>
    <n v="0"/>
    <n v="216.8244"/>
  </r>
  <r>
    <n v="7553"/>
    <s v="CA-2014-140396"/>
    <x v="1164"/>
    <d v="2014-11-25T00:00:00"/>
    <s v="Standard Class"/>
    <x v="542"/>
    <x v="542"/>
    <s v="Corporate"/>
    <s v="United States"/>
    <s v="New York City"/>
    <s v="New York"/>
    <n v="10024"/>
    <s v="East"/>
    <x v="806"/>
    <s v="Office Supplies"/>
    <s v="Binders"/>
    <x v="804"/>
    <x v="91"/>
    <n v="3"/>
    <n v="0.2"/>
    <n v="4.5359999999999996"/>
  </r>
  <r>
    <n v="7554"/>
    <s v="CA-2014-140396"/>
    <x v="1164"/>
    <d v="2014-11-25T00:00:00"/>
    <s v="Standard Class"/>
    <x v="542"/>
    <x v="542"/>
    <s v="Corporate"/>
    <s v="United States"/>
    <s v="New York City"/>
    <s v="New York"/>
    <n v="10024"/>
    <s v="East"/>
    <x v="1396"/>
    <s v="Office Supplies"/>
    <s v="Paper"/>
    <x v="1383"/>
    <x v="233"/>
    <n v="4"/>
    <n v="0"/>
    <n v="12.441599999999999"/>
  </r>
  <r>
    <n v="7555"/>
    <s v="CA-2014-114181"/>
    <x v="1025"/>
    <d v="2014-05-14T00:00:00"/>
    <s v="Second Class"/>
    <x v="314"/>
    <x v="314"/>
    <s v="Consumer"/>
    <s v="United States"/>
    <s v="Philadelphia"/>
    <s v="Pennsylvania"/>
    <n v="19134"/>
    <s v="East"/>
    <x v="899"/>
    <s v="Furniture"/>
    <s v="Bookcases"/>
    <x v="892"/>
    <x v="4823"/>
    <n v="7"/>
    <n v="0.5"/>
    <n v="-216.97829999999999"/>
  </r>
  <r>
    <n v="7556"/>
    <s v="CA-2014-114181"/>
    <x v="1025"/>
    <d v="2014-05-14T00:00:00"/>
    <s v="Second Class"/>
    <x v="314"/>
    <x v="314"/>
    <s v="Consumer"/>
    <s v="United States"/>
    <s v="Philadelphia"/>
    <s v="Pennsylvania"/>
    <n v="19134"/>
    <s v="East"/>
    <x v="796"/>
    <s v="Office Supplies"/>
    <s v="Art"/>
    <x v="794"/>
    <x v="4545"/>
    <n v="5"/>
    <n v="0.2"/>
    <n v="5.3010000000000002"/>
  </r>
  <r>
    <n v="7557"/>
    <s v="CA-2017-159506"/>
    <x v="344"/>
    <d v="2017-12-02T00:00:00"/>
    <s v="Standard Class"/>
    <x v="335"/>
    <x v="335"/>
    <s v="Corporate"/>
    <s v="United States"/>
    <s v="Columbus"/>
    <s v="Indiana"/>
    <n v="47201"/>
    <s v="Central"/>
    <x v="954"/>
    <s v="Office Supplies"/>
    <s v="Paper"/>
    <x v="947"/>
    <x v="4824"/>
    <n v="6"/>
    <n v="0"/>
    <n v="72.808800000000005"/>
  </r>
  <r>
    <n v="7558"/>
    <s v="CA-2017-159506"/>
    <x v="344"/>
    <d v="2017-12-02T00:00:00"/>
    <s v="Standard Class"/>
    <x v="335"/>
    <x v="335"/>
    <s v="Corporate"/>
    <s v="United States"/>
    <s v="Columbus"/>
    <s v="Indiana"/>
    <n v="47201"/>
    <s v="Central"/>
    <x v="896"/>
    <s v="Office Supplies"/>
    <s v="Binders"/>
    <x v="889"/>
    <x v="4825"/>
    <n v="3"/>
    <n v="0"/>
    <n v="224.07300000000001"/>
  </r>
  <r>
    <n v="7559"/>
    <s v="US-2014-137155"/>
    <x v="301"/>
    <d v="2014-11-05T00:00:00"/>
    <s v="Standard Class"/>
    <x v="351"/>
    <x v="351"/>
    <s v="Consumer"/>
    <s v="United States"/>
    <s v="Long Beach"/>
    <s v="New York"/>
    <n v="11561"/>
    <s v="East"/>
    <x v="159"/>
    <s v="Office Supplies"/>
    <s v="Appliances"/>
    <x v="160"/>
    <x v="4826"/>
    <n v="3"/>
    <n v="0"/>
    <n v="154.8426"/>
  </r>
  <r>
    <n v="7560"/>
    <s v="US-2014-137155"/>
    <x v="301"/>
    <d v="2014-11-05T00:00:00"/>
    <s v="Standard Class"/>
    <x v="351"/>
    <x v="351"/>
    <s v="Consumer"/>
    <s v="United States"/>
    <s v="Long Beach"/>
    <s v="New York"/>
    <n v="11561"/>
    <s v="East"/>
    <x v="964"/>
    <s v="Office Supplies"/>
    <s v="Paper"/>
    <x v="957"/>
    <x v="3730"/>
    <n v="3"/>
    <n v="0"/>
    <n v="82.290599999999998"/>
  </r>
  <r>
    <n v="7561"/>
    <s v="US-2014-137155"/>
    <x v="301"/>
    <d v="2014-11-05T00:00:00"/>
    <s v="Standard Class"/>
    <x v="351"/>
    <x v="351"/>
    <s v="Consumer"/>
    <s v="United States"/>
    <s v="Long Beach"/>
    <s v="New York"/>
    <n v="11561"/>
    <s v="East"/>
    <x v="1226"/>
    <s v="Furniture"/>
    <s v="Furnishings"/>
    <x v="1210"/>
    <x v="2458"/>
    <n v="6"/>
    <n v="0"/>
    <n v="9.8208000000000002"/>
  </r>
  <r>
    <n v="7562"/>
    <s v="CA-2016-105746"/>
    <x v="945"/>
    <d v="2017-01-01T00:00:00"/>
    <s v="First Class"/>
    <x v="205"/>
    <x v="205"/>
    <s v="Consumer"/>
    <s v="United States"/>
    <s v="Lancaster"/>
    <s v="Pennsylvania"/>
    <n v="17602"/>
    <s v="East"/>
    <x v="1"/>
    <s v="Furniture"/>
    <s v="Chairs"/>
    <x v="1"/>
    <x v="4827"/>
    <n v="1"/>
    <n v="0.3"/>
    <n v="0"/>
  </r>
  <r>
    <n v="7563"/>
    <s v="US-2016-104815"/>
    <x v="323"/>
    <d v="2016-09-07T00:00:00"/>
    <s v="Standard Class"/>
    <x v="262"/>
    <x v="262"/>
    <s v="Consumer"/>
    <s v="United States"/>
    <s v="Chicago"/>
    <s v="Illinois"/>
    <n v="60610"/>
    <s v="Central"/>
    <x v="1638"/>
    <s v="Furniture"/>
    <s v="Bookcases"/>
    <x v="1628"/>
    <x v="4578"/>
    <n v="4"/>
    <n v="0.3"/>
    <n v="0"/>
  </r>
  <r>
    <n v="7564"/>
    <s v="CA-2017-157672"/>
    <x v="361"/>
    <d v="2017-10-07T00:00:00"/>
    <s v="First Class"/>
    <x v="176"/>
    <x v="176"/>
    <s v="Home Office"/>
    <s v="United States"/>
    <s v="Denver"/>
    <s v="Colorado"/>
    <n v="80219"/>
    <s v="West"/>
    <x v="685"/>
    <s v="Technology"/>
    <s v="Accessories"/>
    <x v="685"/>
    <x v="4226"/>
    <n v="2"/>
    <n v="0.2"/>
    <n v="13.5626"/>
  </r>
  <r>
    <n v="7565"/>
    <s v="US-2016-166660"/>
    <x v="806"/>
    <d v="2016-02-01T00:00:00"/>
    <s v="Second Class"/>
    <x v="621"/>
    <x v="621"/>
    <s v="Consumer"/>
    <s v="United States"/>
    <s v="Seattle"/>
    <s v="Washington"/>
    <n v="98103"/>
    <s v="West"/>
    <x v="1349"/>
    <s v="Furniture"/>
    <s v="Chairs"/>
    <x v="1335"/>
    <x v="4828"/>
    <n v="4"/>
    <n v="0.2"/>
    <n v="-59.835599999999999"/>
  </r>
  <r>
    <n v="7566"/>
    <s v="US-2016-166660"/>
    <x v="806"/>
    <d v="2016-02-01T00:00:00"/>
    <s v="Second Class"/>
    <x v="621"/>
    <x v="621"/>
    <s v="Consumer"/>
    <s v="United States"/>
    <s v="Seattle"/>
    <s v="Washington"/>
    <n v="98103"/>
    <s v="West"/>
    <x v="1195"/>
    <s v="Furniture"/>
    <s v="Bookcases"/>
    <x v="1180"/>
    <x v="4829"/>
    <n v="1"/>
    <n v="0"/>
    <n v="7.7728000000000002"/>
  </r>
  <r>
    <n v="7567"/>
    <s v="CA-2017-140802"/>
    <x v="81"/>
    <d v="2017-04-23T00:00:00"/>
    <s v="First Class"/>
    <x v="471"/>
    <x v="471"/>
    <s v="Corporate"/>
    <s v="United States"/>
    <s v="Houston"/>
    <s v="Texas"/>
    <n v="77070"/>
    <s v="Central"/>
    <x v="84"/>
    <s v="Technology"/>
    <s v="Accessories"/>
    <x v="84"/>
    <x v="331"/>
    <n v="3"/>
    <n v="0.2"/>
    <n v="8.3957999999999995"/>
  </r>
  <r>
    <n v="7568"/>
    <s v="CA-2017-140802"/>
    <x v="81"/>
    <d v="2017-04-23T00:00:00"/>
    <s v="First Class"/>
    <x v="471"/>
    <x v="471"/>
    <s v="Corporate"/>
    <s v="United States"/>
    <s v="Houston"/>
    <s v="Texas"/>
    <n v="77070"/>
    <s v="Central"/>
    <x v="1483"/>
    <s v="Office Supplies"/>
    <s v="Paper"/>
    <x v="1470"/>
    <x v="557"/>
    <n v="4"/>
    <n v="0.2"/>
    <n v="7.2576000000000001"/>
  </r>
  <r>
    <n v="7569"/>
    <s v="CA-2014-133830"/>
    <x v="29"/>
    <d v="2014-12-10T00:00:00"/>
    <s v="Standard Class"/>
    <x v="210"/>
    <x v="210"/>
    <s v="Consumer"/>
    <s v="United States"/>
    <s v="Los Angeles"/>
    <s v="California"/>
    <n v="90045"/>
    <s v="West"/>
    <x v="425"/>
    <s v="Office Supplies"/>
    <s v="Art"/>
    <x v="425"/>
    <x v="4830"/>
    <n v="9"/>
    <n v="0"/>
    <n v="11.907"/>
  </r>
  <r>
    <n v="7570"/>
    <s v="CA-2014-133830"/>
    <x v="29"/>
    <d v="2014-12-10T00:00:00"/>
    <s v="Standard Class"/>
    <x v="210"/>
    <x v="210"/>
    <s v="Consumer"/>
    <s v="United States"/>
    <s v="Los Angeles"/>
    <s v="California"/>
    <n v="90045"/>
    <s v="West"/>
    <x v="1635"/>
    <s v="Office Supplies"/>
    <s v="Paper"/>
    <x v="1625"/>
    <x v="335"/>
    <n v="4"/>
    <n v="0"/>
    <n v="23.086400000000001"/>
  </r>
  <r>
    <n v="7571"/>
    <s v="CA-2014-133830"/>
    <x v="29"/>
    <d v="2014-12-10T00:00:00"/>
    <s v="Standard Class"/>
    <x v="210"/>
    <x v="210"/>
    <s v="Consumer"/>
    <s v="United States"/>
    <s v="Los Angeles"/>
    <s v="California"/>
    <n v="90045"/>
    <s v="West"/>
    <x v="659"/>
    <s v="Office Supplies"/>
    <s v="Fasteners"/>
    <x v="659"/>
    <x v="1692"/>
    <n v="3"/>
    <n v="0"/>
    <n v="7.2"/>
  </r>
  <r>
    <n v="7572"/>
    <s v="CA-2014-100916"/>
    <x v="618"/>
    <d v="2014-10-26T00:00:00"/>
    <s v="Standard Class"/>
    <x v="395"/>
    <x v="395"/>
    <s v="Corporate"/>
    <s v="United States"/>
    <s v="Newport News"/>
    <s v="Virginia"/>
    <n v="23602"/>
    <s v="South"/>
    <x v="41"/>
    <s v="Office Supplies"/>
    <s v="Storage"/>
    <x v="41"/>
    <x v="4831"/>
    <n v="5"/>
    <n v="0"/>
    <n v="9.7349999999999994"/>
  </r>
  <r>
    <n v="7573"/>
    <s v="CA-2014-100916"/>
    <x v="618"/>
    <d v="2014-10-26T00:00:00"/>
    <s v="Standard Class"/>
    <x v="395"/>
    <x v="395"/>
    <s v="Corporate"/>
    <s v="United States"/>
    <s v="Newport News"/>
    <s v="Virginia"/>
    <n v="23602"/>
    <s v="South"/>
    <x v="1116"/>
    <s v="Furniture"/>
    <s v="Tables"/>
    <x v="1104"/>
    <x v="4832"/>
    <n v="4"/>
    <n v="0"/>
    <n v="112.35080000000001"/>
  </r>
  <r>
    <n v="7574"/>
    <s v="CA-2014-100916"/>
    <x v="618"/>
    <d v="2014-10-26T00:00:00"/>
    <s v="Standard Class"/>
    <x v="395"/>
    <x v="395"/>
    <s v="Corporate"/>
    <s v="United States"/>
    <s v="Newport News"/>
    <s v="Virginia"/>
    <n v="23602"/>
    <s v="South"/>
    <x v="888"/>
    <s v="Office Supplies"/>
    <s v="Art"/>
    <x v="881"/>
    <x v="4833"/>
    <n v="1"/>
    <n v="0"/>
    <n v="0.88039999999999996"/>
  </r>
  <r>
    <n v="7575"/>
    <s v="CA-2015-129532"/>
    <x v="575"/>
    <d v="2015-12-12T00:00:00"/>
    <s v="Standard Class"/>
    <x v="453"/>
    <x v="453"/>
    <s v="Corporate"/>
    <s v="United States"/>
    <s v="Los Angeles"/>
    <s v="California"/>
    <n v="90036"/>
    <s v="West"/>
    <x v="16"/>
    <s v="Office Supplies"/>
    <s v="Storage"/>
    <x v="16"/>
    <x v="4834"/>
    <n v="2"/>
    <n v="0"/>
    <n v="4.4391999999999996"/>
  </r>
  <r>
    <n v="7576"/>
    <s v="CA-2015-129532"/>
    <x v="575"/>
    <d v="2015-12-12T00:00:00"/>
    <s v="Standard Class"/>
    <x v="453"/>
    <x v="453"/>
    <s v="Corporate"/>
    <s v="United States"/>
    <s v="Los Angeles"/>
    <s v="California"/>
    <n v="90036"/>
    <s v="West"/>
    <x v="1013"/>
    <s v="Technology"/>
    <s v="Accessories"/>
    <x v="1005"/>
    <x v="4835"/>
    <n v="4"/>
    <n v="0"/>
    <n v="40.119999999999997"/>
  </r>
  <r>
    <n v="7577"/>
    <s v="CA-2014-134726"/>
    <x v="981"/>
    <d v="2014-11-07T00:00:00"/>
    <s v="Second Class"/>
    <x v="406"/>
    <x v="406"/>
    <s v="Corporate"/>
    <s v="United States"/>
    <s v="Seattle"/>
    <s v="Washington"/>
    <n v="98115"/>
    <s v="West"/>
    <x v="917"/>
    <s v="Technology"/>
    <s v="Accessories"/>
    <x v="909"/>
    <x v="4836"/>
    <n v="2"/>
    <n v="0"/>
    <n v="15.0984"/>
  </r>
  <r>
    <n v="7578"/>
    <s v="CA-2014-134726"/>
    <x v="981"/>
    <d v="2014-11-07T00:00:00"/>
    <s v="Second Class"/>
    <x v="406"/>
    <x v="406"/>
    <s v="Corporate"/>
    <s v="United States"/>
    <s v="Seattle"/>
    <s v="Washington"/>
    <n v="98115"/>
    <s v="West"/>
    <x v="984"/>
    <s v="Technology"/>
    <s v="Phones"/>
    <x v="977"/>
    <x v="4837"/>
    <n v="1"/>
    <n v="0.2"/>
    <n v="4.6193"/>
  </r>
  <r>
    <n v="7579"/>
    <s v="CA-2016-138597"/>
    <x v="122"/>
    <d v="2016-12-21T00:00:00"/>
    <s v="First Class"/>
    <x v="43"/>
    <x v="43"/>
    <s v="Home Office"/>
    <s v="United States"/>
    <s v="Omaha"/>
    <s v="Nebraska"/>
    <n v="68104"/>
    <s v="Central"/>
    <x v="499"/>
    <s v="Furniture"/>
    <s v="Chairs"/>
    <x v="499"/>
    <x v="3681"/>
    <n v="3"/>
    <n v="0"/>
    <n v="112.788"/>
  </r>
  <r>
    <n v="7580"/>
    <s v="CA-2015-123113"/>
    <x v="521"/>
    <d v="2015-11-27T00:00:00"/>
    <s v="Second Class"/>
    <x v="247"/>
    <x v="247"/>
    <s v="Consumer"/>
    <s v="United States"/>
    <s v="Morristown"/>
    <s v="New Jersey"/>
    <n v="7960"/>
    <s v="East"/>
    <x v="1739"/>
    <s v="Office Supplies"/>
    <s v="Appliances"/>
    <x v="1728"/>
    <x v="4838"/>
    <n v="8"/>
    <n v="0"/>
    <n v="735.03359999999998"/>
  </r>
  <r>
    <n v="7581"/>
    <s v="CA-2015-123113"/>
    <x v="521"/>
    <d v="2015-11-27T00:00:00"/>
    <s v="Second Class"/>
    <x v="247"/>
    <x v="247"/>
    <s v="Consumer"/>
    <s v="United States"/>
    <s v="Morristown"/>
    <s v="New Jersey"/>
    <n v="7960"/>
    <s v="East"/>
    <x v="879"/>
    <s v="Office Supplies"/>
    <s v="Art"/>
    <x v="873"/>
    <x v="1444"/>
    <n v="3"/>
    <n v="0"/>
    <n v="4.4850000000000003"/>
  </r>
  <r>
    <n v="7582"/>
    <s v="CA-2015-169656"/>
    <x v="863"/>
    <d v="2015-08-16T00:00:00"/>
    <s v="First Class"/>
    <x v="719"/>
    <x v="719"/>
    <s v="Consumer"/>
    <s v="United States"/>
    <s v="Philadelphia"/>
    <s v="Pennsylvania"/>
    <n v="19143"/>
    <s v="East"/>
    <x v="718"/>
    <s v="Office Supplies"/>
    <s v="Storage"/>
    <x v="717"/>
    <x v="4839"/>
    <n v="3"/>
    <n v="0.2"/>
    <n v="15.857100000000001"/>
  </r>
  <r>
    <n v="7583"/>
    <s v="CA-2015-142734"/>
    <x v="392"/>
    <d v="2015-04-21T00:00:00"/>
    <s v="Standard Class"/>
    <x v="664"/>
    <x v="664"/>
    <s v="Corporate"/>
    <s v="United States"/>
    <s v="New York City"/>
    <s v="New York"/>
    <n v="10024"/>
    <s v="East"/>
    <x v="56"/>
    <s v="Furniture"/>
    <s v="Chairs"/>
    <x v="56"/>
    <x v="3947"/>
    <n v="2"/>
    <n v="0.1"/>
    <n v="2.8391999999999999"/>
  </r>
  <r>
    <n v="7584"/>
    <s v="CA-2014-163223"/>
    <x v="90"/>
    <d v="2014-03-25T00:00:00"/>
    <s v="Standard Class"/>
    <x v="120"/>
    <x v="120"/>
    <s v="Corporate"/>
    <s v="United States"/>
    <s v="Springfield"/>
    <s v="Virginia"/>
    <n v="22153"/>
    <s v="South"/>
    <x v="1577"/>
    <s v="Technology"/>
    <s v="Phones"/>
    <x v="1568"/>
    <x v="4840"/>
    <n v="7"/>
    <n v="0"/>
    <n v="909.98180000000002"/>
  </r>
  <r>
    <n v="7585"/>
    <s v="CA-2014-163223"/>
    <x v="90"/>
    <d v="2014-03-25T00:00:00"/>
    <s v="Standard Class"/>
    <x v="120"/>
    <x v="120"/>
    <s v="Corporate"/>
    <s v="United States"/>
    <s v="Springfield"/>
    <s v="Virginia"/>
    <n v="22153"/>
    <s v="South"/>
    <x v="1568"/>
    <s v="Office Supplies"/>
    <s v="Labels"/>
    <x v="1559"/>
    <x v="928"/>
    <n v="5"/>
    <n v="0"/>
    <n v="6.6239999999999997"/>
  </r>
  <r>
    <n v="7586"/>
    <s v="CA-2014-163223"/>
    <x v="90"/>
    <d v="2014-03-25T00:00:00"/>
    <s v="Standard Class"/>
    <x v="120"/>
    <x v="120"/>
    <s v="Corporate"/>
    <s v="United States"/>
    <s v="Springfield"/>
    <s v="Virginia"/>
    <n v="22153"/>
    <s v="South"/>
    <x v="1127"/>
    <s v="Office Supplies"/>
    <s v="Paper"/>
    <x v="1115"/>
    <x v="1232"/>
    <n v="3"/>
    <n v="0"/>
    <n v="60.255299999999998"/>
  </r>
  <r>
    <n v="7587"/>
    <s v="CA-2014-163223"/>
    <x v="90"/>
    <d v="2014-03-25T00:00:00"/>
    <s v="Standard Class"/>
    <x v="120"/>
    <x v="120"/>
    <s v="Corporate"/>
    <s v="United States"/>
    <s v="Springfield"/>
    <s v="Virginia"/>
    <n v="22153"/>
    <s v="South"/>
    <x v="372"/>
    <s v="Office Supplies"/>
    <s v="Art"/>
    <x v="373"/>
    <x v="397"/>
    <n v="4"/>
    <n v="0"/>
    <n v="2.7027999999999999"/>
  </r>
  <r>
    <n v="7588"/>
    <s v="CA-2014-163223"/>
    <x v="90"/>
    <d v="2014-03-25T00:00:00"/>
    <s v="Standard Class"/>
    <x v="120"/>
    <x v="120"/>
    <s v="Corporate"/>
    <s v="United States"/>
    <s v="Springfield"/>
    <s v="Virginia"/>
    <n v="22153"/>
    <s v="South"/>
    <x v="800"/>
    <s v="Office Supplies"/>
    <s v="Binders"/>
    <x v="798"/>
    <x v="1522"/>
    <n v="3"/>
    <n v="0"/>
    <n v="59.011200000000002"/>
  </r>
  <r>
    <n v="7589"/>
    <s v="CA-2017-122945"/>
    <x v="673"/>
    <d v="2017-11-22T00:00:00"/>
    <s v="Standard Class"/>
    <x v="469"/>
    <x v="469"/>
    <s v="Consumer"/>
    <s v="United States"/>
    <s v="Roseville"/>
    <s v="California"/>
    <n v="95661"/>
    <s v="West"/>
    <x v="1137"/>
    <s v="Furniture"/>
    <s v="Furnishings"/>
    <x v="1125"/>
    <x v="1732"/>
    <n v="3"/>
    <n v="0"/>
    <n v="5.1929999999999996"/>
  </r>
  <r>
    <n v="7590"/>
    <s v="CA-2015-139738"/>
    <x v="12"/>
    <d v="2015-09-29T00:00:00"/>
    <s v="Standard Class"/>
    <x v="729"/>
    <x v="729"/>
    <s v="Consumer"/>
    <s v="United States"/>
    <s v="Rockford"/>
    <s v="Illinois"/>
    <n v="61107"/>
    <s v="Central"/>
    <x v="1243"/>
    <s v="Office Supplies"/>
    <s v="Art"/>
    <x v="1226"/>
    <x v="1986"/>
    <n v="7"/>
    <n v="0.2"/>
    <n v="12.8744"/>
  </r>
  <r>
    <n v="7591"/>
    <s v="CA-2016-158778"/>
    <x v="64"/>
    <d v="2016-09-09T00:00:00"/>
    <s v="Standard Class"/>
    <x v="203"/>
    <x v="203"/>
    <s v="Consumer"/>
    <s v="United States"/>
    <s v="Philadelphia"/>
    <s v="Pennsylvania"/>
    <n v="19134"/>
    <s v="East"/>
    <x v="74"/>
    <s v="Furniture"/>
    <s v="Furnishings"/>
    <x v="74"/>
    <x v="4841"/>
    <n v="9"/>
    <n v="0.2"/>
    <n v="11.6496"/>
  </r>
  <r>
    <n v="7592"/>
    <s v="CA-2016-158778"/>
    <x v="64"/>
    <d v="2016-09-09T00:00:00"/>
    <s v="Standard Class"/>
    <x v="203"/>
    <x v="203"/>
    <s v="Consumer"/>
    <s v="United States"/>
    <s v="Philadelphia"/>
    <s v="Pennsylvania"/>
    <n v="19134"/>
    <s v="East"/>
    <x v="64"/>
    <s v="Furniture"/>
    <s v="Chairs"/>
    <x v="124"/>
    <x v="4842"/>
    <n v="2"/>
    <n v="0.3"/>
    <n v="-19.338200000000001"/>
  </r>
  <r>
    <n v="7593"/>
    <s v="CA-2016-158778"/>
    <x v="64"/>
    <d v="2016-09-09T00:00:00"/>
    <s v="Standard Class"/>
    <x v="203"/>
    <x v="203"/>
    <s v="Consumer"/>
    <s v="United States"/>
    <s v="Philadelphia"/>
    <s v="Pennsylvania"/>
    <n v="19134"/>
    <s v="East"/>
    <x v="965"/>
    <s v="Office Supplies"/>
    <s v="Art"/>
    <x v="958"/>
    <x v="956"/>
    <n v="3"/>
    <n v="0.2"/>
    <n v="0.59040000000000004"/>
  </r>
  <r>
    <n v="7594"/>
    <s v="CA-2016-158778"/>
    <x v="64"/>
    <d v="2016-09-09T00:00:00"/>
    <s v="Standard Class"/>
    <x v="203"/>
    <x v="203"/>
    <s v="Consumer"/>
    <s v="United States"/>
    <s v="Philadelphia"/>
    <s v="Pennsylvania"/>
    <n v="19134"/>
    <s v="East"/>
    <x v="774"/>
    <s v="Furniture"/>
    <s v="Chairs"/>
    <x v="773"/>
    <x v="4843"/>
    <n v="3"/>
    <n v="0.3"/>
    <n v="-63.3765"/>
  </r>
  <r>
    <n v="7595"/>
    <s v="CA-2017-119655"/>
    <x v="693"/>
    <d v="2017-04-24T00:00:00"/>
    <s v="Standard Class"/>
    <x v="610"/>
    <x v="610"/>
    <s v="Consumer"/>
    <s v="United States"/>
    <s v="Detroit"/>
    <s v="Michigan"/>
    <n v="48234"/>
    <s v="Central"/>
    <x v="542"/>
    <s v="Office Supplies"/>
    <s v="Binders"/>
    <x v="542"/>
    <x v="4844"/>
    <n v="7"/>
    <n v="0"/>
    <n v="70.492800000000003"/>
  </r>
  <r>
    <n v="7596"/>
    <s v="CA-2017-119655"/>
    <x v="693"/>
    <d v="2017-04-24T00:00:00"/>
    <s v="Standard Class"/>
    <x v="610"/>
    <x v="610"/>
    <s v="Consumer"/>
    <s v="United States"/>
    <s v="Detroit"/>
    <s v="Michigan"/>
    <n v="48234"/>
    <s v="Central"/>
    <x v="624"/>
    <s v="Office Supplies"/>
    <s v="Binders"/>
    <x v="624"/>
    <x v="3708"/>
    <n v="4"/>
    <n v="0"/>
    <n v="18.28"/>
  </r>
  <r>
    <n v="7597"/>
    <s v="CA-2015-164567"/>
    <x v="925"/>
    <d v="2015-06-19T00:00:00"/>
    <s v="Standard Class"/>
    <x v="136"/>
    <x v="136"/>
    <s v="Corporate"/>
    <s v="United States"/>
    <s v="Los Angeles"/>
    <s v="California"/>
    <n v="90004"/>
    <s v="West"/>
    <x v="539"/>
    <s v="Technology"/>
    <s v="Phones"/>
    <x v="539"/>
    <x v="4845"/>
    <n v="3"/>
    <n v="0.2"/>
    <n v="22.557600000000001"/>
  </r>
  <r>
    <n v="7598"/>
    <s v="CA-2014-131947"/>
    <x v="328"/>
    <d v="2014-09-22T00:00:00"/>
    <s v="Standard Class"/>
    <x v="350"/>
    <x v="350"/>
    <s v="Consumer"/>
    <s v="United States"/>
    <s v="Springfield"/>
    <s v="Oregon"/>
    <n v="97477"/>
    <s v="West"/>
    <x v="1355"/>
    <s v="Office Supplies"/>
    <s v="Art"/>
    <x v="1341"/>
    <x v="791"/>
    <n v="2"/>
    <n v="0.2"/>
    <n v="0.4592"/>
  </r>
  <r>
    <n v="7599"/>
    <s v="CA-2014-131947"/>
    <x v="328"/>
    <d v="2014-09-22T00:00:00"/>
    <s v="Standard Class"/>
    <x v="350"/>
    <x v="350"/>
    <s v="Consumer"/>
    <s v="United States"/>
    <s v="Springfield"/>
    <s v="Oregon"/>
    <n v="97477"/>
    <s v="West"/>
    <x v="947"/>
    <s v="Office Supplies"/>
    <s v="Art"/>
    <x v="940"/>
    <x v="4846"/>
    <n v="3"/>
    <n v="0.2"/>
    <n v="4.782"/>
  </r>
  <r>
    <n v="7600"/>
    <s v="CA-2014-131947"/>
    <x v="328"/>
    <d v="2014-09-22T00:00:00"/>
    <s v="Standard Class"/>
    <x v="350"/>
    <x v="350"/>
    <s v="Consumer"/>
    <s v="United States"/>
    <s v="Springfield"/>
    <s v="Oregon"/>
    <n v="97477"/>
    <s v="West"/>
    <x v="1603"/>
    <s v="Office Supplies"/>
    <s v="Paper"/>
    <x v="1595"/>
    <x v="4847"/>
    <n v="5"/>
    <n v="0.2"/>
    <n v="13.077999999999999"/>
  </r>
  <r>
    <n v="7601"/>
    <s v="CA-2014-131947"/>
    <x v="328"/>
    <d v="2014-09-22T00:00:00"/>
    <s v="Standard Class"/>
    <x v="350"/>
    <x v="350"/>
    <s v="Consumer"/>
    <s v="United States"/>
    <s v="Springfield"/>
    <s v="Oregon"/>
    <n v="97477"/>
    <s v="West"/>
    <x v="1821"/>
    <s v="Technology"/>
    <s v="Machines"/>
    <x v="1809"/>
    <x v="4848"/>
    <n v="5"/>
    <n v="0.7"/>
    <n v="-21.945"/>
  </r>
  <r>
    <n v="7602"/>
    <s v="CA-2014-131947"/>
    <x v="328"/>
    <d v="2014-09-22T00:00:00"/>
    <s v="Standard Class"/>
    <x v="350"/>
    <x v="350"/>
    <s v="Consumer"/>
    <s v="United States"/>
    <s v="Springfield"/>
    <s v="Oregon"/>
    <n v="97477"/>
    <s v="West"/>
    <x v="334"/>
    <s v="Office Supplies"/>
    <s v="Paper"/>
    <x v="334"/>
    <x v="4849"/>
    <n v="6"/>
    <n v="0.2"/>
    <n v="46.47"/>
  </r>
  <r>
    <n v="7603"/>
    <s v="CA-2014-131947"/>
    <x v="328"/>
    <d v="2014-09-22T00:00:00"/>
    <s v="Standard Class"/>
    <x v="350"/>
    <x v="350"/>
    <s v="Consumer"/>
    <s v="United States"/>
    <s v="Springfield"/>
    <s v="Oregon"/>
    <n v="97477"/>
    <s v="West"/>
    <x v="60"/>
    <s v="Technology"/>
    <s v="Accessories"/>
    <x v="60"/>
    <x v="2292"/>
    <n v="10"/>
    <n v="0.2"/>
    <n v="16.776"/>
  </r>
  <r>
    <n v="7604"/>
    <s v="CA-2016-152520"/>
    <x v="630"/>
    <d v="2016-07-12T00:00:00"/>
    <s v="Standard Class"/>
    <x v="764"/>
    <x v="764"/>
    <s v="Corporate"/>
    <s v="United States"/>
    <s v="Providence"/>
    <s v="Rhode Island"/>
    <n v="2908"/>
    <s v="East"/>
    <x v="730"/>
    <s v="Office Supplies"/>
    <s v="Paper"/>
    <x v="729"/>
    <x v="91"/>
    <n v="2"/>
    <n v="0"/>
    <n v="6.2207999999999997"/>
  </r>
  <r>
    <n v="7605"/>
    <s v="CA-2016-101791"/>
    <x v="1022"/>
    <d v="2016-05-31T00:00:00"/>
    <s v="Standard Class"/>
    <x v="574"/>
    <x v="574"/>
    <s v="Consumer"/>
    <s v="United States"/>
    <s v="Chicago"/>
    <s v="Illinois"/>
    <n v="60623"/>
    <s v="Central"/>
    <x v="1478"/>
    <s v="Furniture"/>
    <s v="Furnishings"/>
    <x v="1465"/>
    <x v="962"/>
    <n v="3"/>
    <n v="0.6"/>
    <n v="-33.358199999999997"/>
  </r>
  <r>
    <n v="7606"/>
    <s v="CA-2016-101791"/>
    <x v="1022"/>
    <d v="2016-05-31T00:00:00"/>
    <s v="Standard Class"/>
    <x v="574"/>
    <x v="574"/>
    <s v="Consumer"/>
    <s v="United States"/>
    <s v="Chicago"/>
    <s v="Illinois"/>
    <n v="60623"/>
    <s v="Central"/>
    <x v="770"/>
    <s v="Furniture"/>
    <s v="Furnishings"/>
    <x v="769"/>
    <x v="215"/>
    <n v="2"/>
    <n v="0.6"/>
    <n v="-1.6752"/>
  </r>
  <r>
    <n v="7607"/>
    <s v="CA-2016-101791"/>
    <x v="1022"/>
    <d v="2016-05-31T00:00:00"/>
    <s v="Standard Class"/>
    <x v="574"/>
    <x v="574"/>
    <s v="Consumer"/>
    <s v="United States"/>
    <s v="Chicago"/>
    <s v="Illinois"/>
    <n v="60623"/>
    <s v="Central"/>
    <x v="734"/>
    <s v="Office Supplies"/>
    <s v="Storage"/>
    <x v="733"/>
    <x v="4850"/>
    <n v="9"/>
    <n v="0.2"/>
    <n v="97.302599999999998"/>
  </r>
  <r>
    <n v="7608"/>
    <s v="CA-2017-121195"/>
    <x v="165"/>
    <d v="2017-12-27T00:00:00"/>
    <s v="First Class"/>
    <x v="515"/>
    <x v="515"/>
    <s v="Consumer"/>
    <s v="United States"/>
    <s v="Dallas"/>
    <s v="Texas"/>
    <n v="75220"/>
    <s v="Central"/>
    <x v="546"/>
    <s v="Office Supplies"/>
    <s v="Storage"/>
    <x v="546"/>
    <x v="2071"/>
    <n v="2"/>
    <n v="0.2"/>
    <n v="19.824000000000002"/>
  </r>
  <r>
    <n v="7609"/>
    <s v="CA-2017-163209"/>
    <x v="898"/>
    <d v="2017-05-07T00:00:00"/>
    <s v="Standard Class"/>
    <x v="177"/>
    <x v="177"/>
    <s v="Consumer"/>
    <s v="United States"/>
    <s v="San Francisco"/>
    <s v="California"/>
    <n v="94122"/>
    <s v="West"/>
    <x v="778"/>
    <s v="Office Supplies"/>
    <s v="Paper"/>
    <x v="777"/>
    <x v="233"/>
    <n v="4"/>
    <n v="0"/>
    <n v="12.441599999999999"/>
  </r>
  <r>
    <n v="7610"/>
    <s v="CA-2017-163209"/>
    <x v="898"/>
    <d v="2017-05-07T00:00:00"/>
    <s v="Standard Class"/>
    <x v="177"/>
    <x v="177"/>
    <s v="Consumer"/>
    <s v="United States"/>
    <s v="San Francisco"/>
    <s v="California"/>
    <n v="94122"/>
    <s v="West"/>
    <x v="279"/>
    <s v="Office Supplies"/>
    <s v="Art"/>
    <x v="279"/>
    <x v="1003"/>
    <n v="7"/>
    <n v="0"/>
    <n v="6.6584000000000003"/>
  </r>
  <r>
    <n v="7611"/>
    <s v="CA-2014-133354"/>
    <x v="1165"/>
    <d v="2014-02-24T00:00:00"/>
    <s v="First Class"/>
    <x v="193"/>
    <x v="193"/>
    <s v="Consumer"/>
    <s v="United States"/>
    <s v="Moreno Valley"/>
    <s v="California"/>
    <n v="92553"/>
    <s v="West"/>
    <x v="585"/>
    <s v="Office Supplies"/>
    <s v="Paper"/>
    <x v="585"/>
    <x v="537"/>
    <n v="3"/>
    <n v="0"/>
    <n v="9.3312000000000008"/>
  </r>
  <r>
    <n v="7612"/>
    <s v="US-2015-130491"/>
    <x v="285"/>
    <d v="2015-02-11T00:00:00"/>
    <s v="First Class"/>
    <x v="3"/>
    <x v="3"/>
    <s v="Consumer"/>
    <s v="United States"/>
    <s v="Garden City"/>
    <s v="Kansas"/>
    <n v="67846"/>
    <s v="Central"/>
    <x v="1446"/>
    <s v="Office Supplies"/>
    <s v="Paper"/>
    <x v="1433"/>
    <x v="4033"/>
    <n v="2"/>
    <n v="0"/>
    <n v="4.2930000000000001"/>
  </r>
  <r>
    <n v="7613"/>
    <s v="US-2015-130491"/>
    <x v="285"/>
    <d v="2015-02-11T00:00:00"/>
    <s v="First Class"/>
    <x v="3"/>
    <x v="3"/>
    <s v="Consumer"/>
    <s v="United States"/>
    <s v="Garden City"/>
    <s v="Kansas"/>
    <n v="67846"/>
    <s v="Central"/>
    <x v="195"/>
    <s v="Office Supplies"/>
    <s v="Fasteners"/>
    <x v="196"/>
    <x v="4851"/>
    <n v="1"/>
    <n v="0"/>
    <n v="1.8010999999999999"/>
  </r>
  <r>
    <n v="7614"/>
    <s v="US-2015-130491"/>
    <x v="285"/>
    <d v="2015-02-11T00:00:00"/>
    <s v="First Class"/>
    <x v="3"/>
    <x v="3"/>
    <s v="Consumer"/>
    <s v="United States"/>
    <s v="Garden City"/>
    <s v="Kansas"/>
    <n v="67846"/>
    <s v="Central"/>
    <x v="130"/>
    <s v="Office Supplies"/>
    <s v="Art"/>
    <x v="131"/>
    <x v="1755"/>
    <n v="2"/>
    <n v="0"/>
    <n v="1.728"/>
  </r>
  <r>
    <n v="7615"/>
    <s v="CA-2015-113740"/>
    <x v="252"/>
    <d v="2015-08-28T00:00:00"/>
    <s v="Second Class"/>
    <x v="618"/>
    <x v="618"/>
    <s v="Consumer"/>
    <s v="United States"/>
    <s v="New York City"/>
    <s v="New York"/>
    <n v="10035"/>
    <s v="East"/>
    <x v="527"/>
    <s v="Furniture"/>
    <s v="Furnishings"/>
    <x v="527"/>
    <x v="3977"/>
    <n v="3"/>
    <n v="0"/>
    <n v="4.6220999999999997"/>
  </r>
  <r>
    <n v="7616"/>
    <s v="CA-2014-148425"/>
    <x v="953"/>
    <d v="2014-12-04T00:00:00"/>
    <s v="Standard Class"/>
    <x v="575"/>
    <x v="575"/>
    <s v="Corporate"/>
    <s v="United States"/>
    <s v="Orlando"/>
    <s v="Florida"/>
    <n v="32839"/>
    <s v="South"/>
    <x v="1699"/>
    <s v="Office Supplies"/>
    <s v="Binders"/>
    <x v="1687"/>
    <x v="4852"/>
    <n v="9"/>
    <n v="0.7"/>
    <n v="-4.4279999999999999"/>
  </r>
  <r>
    <n v="7617"/>
    <s v="CA-2016-144309"/>
    <x v="107"/>
    <d v="2016-12-16T00:00:00"/>
    <s v="Standard Class"/>
    <x v="632"/>
    <x v="632"/>
    <s v="Consumer"/>
    <s v="United States"/>
    <s v="Watertown"/>
    <s v="New York"/>
    <n v="13601"/>
    <s v="East"/>
    <x v="1286"/>
    <s v="Office Supplies"/>
    <s v="Paper"/>
    <x v="1272"/>
    <x v="1878"/>
    <n v="2"/>
    <n v="0"/>
    <n v="8.7138000000000009"/>
  </r>
  <r>
    <n v="7618"/>
    <s v="CA-2016-144309"/>
    <x v="107"/>
    <d v="2016-12-16T00:00:00"/>
    <s v="Standard Class"/>
    <x v="632"/>
    <x v="632"/>
    <s v="Consumer"/>
    <s v="United States"/>
    <s v="Watertown"/>
    <s v="New York"/>
    <n v="13601"/>
    <s v="East"/>
    <x v="13"/>
    <s v="Office Supplies"/>
    <s v="Binders"/>
    <x v="13"/>
    <x v="4853"/>
    <n v="5"/>
    <n v="0.2"/>
    <n v="220.98699999999999"/>
  </r>
  <r>
    <n v="7619"/>
    <s v="CA-2017-151225"/>
    <x v="855"/>
    <d v="2017-10-29T00:00:00"/>
    <s v="First Class"/>
    <x v="487"/>
    <x v="487"/>
    <s v="Corporate"/>
    <s v="United States"/>
    <s v="Los Angeles"/>
    <s v="California"/>
    <n v="90032"/>
    <s v="West"/>
    <x v="10"/>
    <s v="Furniture"/>
    <s v="Tables"/>
    <x v="10"/>
    <x v="4854"/>
    <n v="1"/>
    <n v="0.2"/>
    <n v="9.4787999999999997"/>
  </r>
  <r>
    <n v="7620"/>
    <s v="CA-2017-151225"/>
    <x v="855"/>
    <d v="2017-10-29T00:00:00"/>
    <s v="First Class"/>
    <x v="487"/>
    <x v="487"/>
    <s v="Corporate"/>
    <s v="United States"/>
    <s v="Los Angeles"/>
    <s v="California"/>
    <n v="90032"/>
    <s v="West"/>
    <x v="1763"/>
    <s v="Technology"/>
    <s v="Phones"/>
    <x v="1752"/>
    <x v="994"/>
    <n v="5"/>
    <n v="0.2"/>
    <n v="7.1959999999999997"/>
  </r>
  <r>
    <n v="7621"/>
    <s v="US-2014-144078"/>
    <x v="641"/>
    <d v="2014-11-29T00:00:00"/>
    <s v="Standard Class"/>
    <x v="579"/>
    <x v="579"/>
    <s v="Consumer"/>
    <s v="United States"/>
    <s v="Los Angeles"/>
    <s v="California"/>
    <n v="90004"/>
    <s v="West"/>
    <x v="233"/>
    <s v="Technology"/>
    <s v="Phones"/>
    <x v="234"/>
    <x v="4855"/>
    <n v="5"/>
    <n v="0.2"/>
    <n v="47.243000000000002"/>
  </r>
  <r>
    <n v="7622"/>
    <s v="US-2014-144078"/>
    <x v="641"/>
    <d v="2014-11-29T00:00:00"/>
    <s v="Standard Class"/>
    <x v="579"/>
    <x v="579"/>
    <s v="Consumer"/>
    <s v="United States"/>
    <s v="Los Angeles"/>
    <s v="California"/>
    <n v="90004"/>
    <s v="West"/>
    <x v="629"/>
    <s v="Furniture"/>
    <s v="Chairs"/>
    <x v="629"/>
    <x v="4856"/>
    <n v="4"/>
    <n v="0.2"/>
    <n v="54.400799999999997"/>
  </r>
  <r>
    <n v="7623"/>
    <s v="US-2014-144078"/>
    <x v="641"/>
    <d v="2014-11-29T00:00:00"/>
    <s v="Standard Class"/>
    <x v="579"/>
    <x v="579"/>
    <s v="Consumer"/>
    <s v="United States"/>
    <s v="Los Angeles"/>
    <s v="California"/>
    <n v="90004"/>
    <s v="West"/>
    <x v="1820"/>
    <s v="Office Supplies"/>
    <s v="Art"/>
    <x v="772"/>
    <x v="4857"/>
    <n v="3"/>
    <n v="0"/>
    <n v="2.6040000000000001"/>
  </r>
  <r>
    <n v="7624"/>
    <s v="CA-2014-124464"/>
    <x v="686"/>
    <d v="2014-07-20T00:00:00"/>
    <s v="Standard Class"/>
    <x v="776"/>
    <x v="776"/>
    <s v="Home Office"/>
    <s v="United States"/>
    <s v="Newark"/>
    <s v="Delaware"/>
    <n v="19711"/>
    <s v="East"/>
    <x v="643"/>
    <s v="Office Supplies"/>
    <s v="Appliances"/>
    <x v="643"/>
    <x v="4858"/>
    <n v="1"/>
    <n v="0"/>
    <n v="11.054399999999999"/>
  </r>
  <r>
    <n v="7625"/>
    <s v="CA-2015-136805"/>
    <x v="293"/>
    <d v="2015-05-27T00:00:00"/>
    <s v="Second Class"/>
    <x v="134"/>
    <x v="134"/>
    <s v="Home Office"/>
    <s v="United States"/>
    <s v="Detroit"/>
    <s v="Michigan"/>
    <n v="48234"/>
    <s v="Central"/>
    <x v="1141"/>
    <s v="Office Supplies"/>
    <s v="Appliances"/>
    <x v="1129"/>
    <x v="4859"/>
    <n v="5"/>
    <n v="0.1"/>
    <n v="245.7"/>
  </r>
  <r>
    <n v="7626"/>
    <s v="CA-2015-136805"/>
    <x v="293"/>
    <d v="2015-05-27T00:00:00"/>
    <s v="Second Class"/>
    <x v="134"/>
    <x v="134"/>
    <s v="Home Office"/>
    <s v="United States"/>
    <s v="Detroit"/>
    <s v="Michigan"/>
    <n v="48234"/>
    <s v="Central"/>
    <x v="904"/>
    <s v="Furniture"/>
    <s v="Furnishings"/>
    <x v="896"/>
    <x v="4860"/>
    <n v="9"/>
    <n v="0"/>
    <n v="19.585799999999999"/>
  </r>
  <r>
    <n v="7627"/>
    <s v="US-2015-159499"/>
    <x v="82"/>
    <d v="2015-11-23T00:00:00"/>
    <s v="Second Class"/>
    <x v="313"/>
    <x v="313"/>
    <s v="Corporate"/>
    <s v="United States"/>
    <s v="Phoenix"/>
    <s v="Arizona"/>
    <n v="85023"/>
    <s v="West"/>
    <x v="1527"/>
    <s v="Office Supplies"/>
    <s v="Appliances"/>
    <x v="1514"/>
    <x v="4861"/>
    <n v="6"/>
    <n v="0.2"/>
    <n v="28.492799999999999"/>
  </r>
  <r>
    <n v="7628"/>
    <s v="US-2015-159499"/>
    <x v="82"/>
    <d v="2015-11-23T00:00:00"/>
    <s v="Second Class"/>
    <x v="313"/>
    <x v="313"/>
    <s v="Corporate"/>
    <s v="United States"/>
    <s v="Phoenix"/>
    <s v="Arizona"/>
    <n v="85023"/>
    <s v="West"/>
    <x v="1207"/>
    <s v="Technology"/>
    <s v="Accessories"/>
    <x v="1192"/>
    <x v="4862"/>
    <n v="2"/>
    <n v="0.2"/>
    <n v="-1.4590000000000001"/>
  </r>
  <r>
    <n v="7629"/>
    <s v="US-2015-159499"/>
    <x v="82"/>
    <d v="2015-11-23T00:00:00"/>
    <s v="Second Class"/>
    <x v="313"/>
    <x v="313"/>
    <s v="Corporate"/>
    <s v="United States"/>
    <s v="Phoenix"/>
    <s v="Arizona"/>
    <n v="85023"/>
    <s v="West"/>
    <x v="1008"/>
    <s v="Office Supplies"/>
    <s v="Labels"/>
    <x v="1000"/>
    <x v="1045"/>
    <n v="5"/>
    <n v="0.2"/>
    <n v="5.3689999999999998"/>
  </r>
  <r>
    <n v="7630"/>
    <s v="CA-2014-162089"/>
    <x v="809"/>
    <d v="2014-04-01T00:00:00"/>
    <s v="First Class"/>
    <x v="88"/>
    <x v="88"/>
    <s v="Home Office"/>
    <s v="United States"/>
    <s v="Brownsville"/>
    <s v="Texas"/>
    <n v="78521"/>
    <s v="Central"/>
    <x v="556"/>
    <s v="Office Supplies"/>
    <s v="Envelopes"/>
    <x v="555"/>
    <x v="4863"/>
    <n v="5"/>
    <n v="0.2"/>
    <n v="113.30549999999999"/>
  </r>
  <r>
    <n v="7631"/>
    <s v="CA-2014-162089"/>
    <x v="809"/>
    <d v="2014-04-01T00:00:00"/>
    <s v="First Class"/>
    <x v="88"/>
    <x v="88"/>
    <s v="Home Office"/>
    <s v="United States"/>
    <s v="Brownsville"/>
    <s v="Texas"/>
    <n v="78521"/>
    <s v="Central"/>
    <x v="817"/>
    <s v="Technology"/>
    <s v="Phones"/>
    <x v="813"/>
    <x v="4864"/>
    <n v="7"/>
    <n v="0.2"/>
    <n v="88.180400000000006"/>
  </r>
  <r>
    <n v="7632"/>
    <s v="CA-2014-162089"/>
    <x v="809"/>
    <d v="2014-04-01T00:00:00"/>
    <s v="First Class"/>
    <x v="88"/>
    <x v="88"/>
    <s v="Home Office"/>
    <s v="United States"/>
    <s v="Brownsville"/>
    <s v="Texas"/>
    <n v="78521"/>
    <s v="Central"/>
    <x v="792"/>
    <s v="Furniture"/>
    <s v="Chairs"/>
    <x v="790"/>
    <x v="4865"/>
    <n v="7"/>
    <n v="0.3"/>
    <n v="-9.093"/>
  </r>
  <r>
    <n v="7633"/>
    <s v="US-2017-158526"/>
    <x v="614"/>
    <d v="2018-01-01T00:00:00"/>
    <s v="Second Class"/>
    <x v="347"/>
    <x v="347"/>
    <s v="Consumer"/>
    <s v="United States"/>
    <s v="Louisville"/>
    <s v="Kentucky"/>
    <n v="40214"/>
    <s v="South"/>
    <x v="291"/>
    <s v="Furniture"/>
    <s v="Chairs"/>
    <x v="291"/>
    <x v="4866"/>
    <n v="8"/>
    <n v="0"/>
    <n v="314.03840000000002"/>
  </r>
  <r>
    <n v="7634"/>
    <s v="US-2017-158526"/>
    <x v="614"/>
    <d v="2018-01-01T00:00:00"/>
    <s v="Second Class"/>
    <x v="347"/>
    <x v="347"/>
    <s v="Consumer"/>
    <s v="United States"/>
    <s v="Louisville"/>
    <s v="Kentucky"/>
    <n v="40214"/>
    <s v="South"/>
    <x v="1095"/>
    <s v="Office Supplies"/>
    <s v="Binders"/>
    <x v="1085"/>
    <x v="4867"/>
    <n v="1"/>
    <n v="0"/>
    <n v="5.8891"/>
  </r>
  <r>
    <n v="7635"/>
    <s v="US-2017-158526"/>
    <x v="614"/>
    <d v="2018-01-01T00:00:00"/>
    <s v="Second Class"/>
    <x v="347"/>
    <x v="347"/>
    <s v="Consumer"/>
    <s v="United States"/>
    <s v="Louisville"/>
    <s v="Kentucky"/>
    <n v="40214"/>
    <s v="South"/>
    <x v="1261"/>
    <s v="Office Supplies"/>
    <s v="Art"/>
    <x v="1245"/>
    <x v="722"/>
    <n v="1"/>
    <n v="0"/>
    <n v="10.0282"/>
  </r>
  <r>
    <n v="7636"/>
    <s v="US-2017-158526"/>
    <x v="614"/>
    <d v="2018-01-01T00:00:00"/>
    <s v="Second Class"/>
    <x v="347"/>
    <x v="347"/>
    <s v="Consumer"/>
    <s v="United States"/>
    <s v="Louisville"/>
    <s v="Kentucky"/>
    <n v="40214"/>
    <s v="South"/>
    <x v="1496"/>
    <s v="Furniture"/>
    <s v="Chairs"/>
    <x v="1484"/>
    <x v="4868"/>
    <n v="1"/>
    <n v="0"/>
    <n v="87.284199999999998"/>
  </r>
  <r>
    <n v="7637"/>
    <s v="US-2017-158526"/>
    <x v="614"/>
    <d v="2018-01-01T00:00:00"/>
    <s v="Second Class"/>
    <x v="347"/>
    <x v="347"/>
    <s v="Consumer"/>
    <s v="United States"/>
    <s v="Louisville"/>
    <s v="Kentucky"/>
    <n v="40214"/>
    <s v="South"/>
    <x v="866"/>
    <s v="Furniture"/>
    <s v="Chairs"/>
    <x v="860"/>
    <x v="4869"/>
    <n v="3"/>
    <n v="0"/>
    <n v="77.625"/>
  </r>
  <r>
    <n v="7638"/>
    <s v="CA-2017-104885"/>
    <x v="580"/>
    <d v="2017-03-08T00:00:00"/>
    <s v="Standard Class"/>
    <x v="587"/>
    <x v="587"/>
    <s v="Corporate"/>
    <s v="United States"/>
    <s v="Newark"/>
    <s v="Delaware"/>
    <n v="19711"/>
    <s v="East"/>
    <x v="1500"/>
    <s v="Office Supplies"/>
    <s v="Art"/>
    <x v="1488"/>
    <x v="423"/>
    <n v="3"/>
    <n v="0"/>
    <n v="15.475199999999999"/>
  </r>
  <r>
    <n v="7639"/>
    <s v="CA-2017-104885"/>
    <x v="580"/>
    <d v="2017-03-08T00:00:00"/>
    <s v="Standard Class"/>
    <x v="587"/>
    <x v="587"/>
    <s v="Corporate"/>
    <s v="United States"/>
    <s v="Newark"/>
    <s v="Delaware"/>
    <n v="19711"/>
    <s v="East"/>
    <x v="1451"/>
    <s v="Office Supplies"/>
    <s v="Envelopes"/>
    <x v="153"/>
    <x v="3951"/>
    <n v="7"/>
    <n v="0"/>
    <n v="27.241199999999999"/>
  </r>
  <r>
    <n v="7640"/>
    <s v="CA-2017-104885"/>
    <x v="580"/>
    <d v="2017-03-08T00:00:00"/>
    <s v="Standard Class"/>
    <x v="587"/>
    <x v="587"/>
    <s v="Corporate"/>
    <s v="United States"/>
    <s v="Newark"/>
    <s v="Delaware"/>
    <n v="19711"/>
    <s v="East"/>
    <x v="1487"/>
    <s v="Furniture"/>
    <s v="Bookcases"/>
    <x v="1474"/>
    <x v="4870"/>
    <n v="2"/>
    <n v="0"/>
    <n v="101.6508"/>
  </r>
  <r>
    <n v="7641"/>
    <s v="CA-2017-104885"/>
    <x v="580"/>
    <d v="2017-03-08T00:00:00"/>
    <s v="Standard Class"/>
    <x v="587"/>
    <x v="587"/>
    <s v="Corporate"/>
    <s v="United States"/>
    <s v="Newark"/>
    <s v="Delaware"/>
    <n v="19711"/>
    <s v="East"/>
    <x v="1713"/>
    <s v="Office Supplies"/>
    <s v="Paper"/>
    <x v="33"/>
    <x v="120"/>
    <n v="6"/>
    <n v="0"/>
    <n v="33.339599999999997"/>
  </r>
  <r>
    <n v="7642"/>
    <s v="US-2016-157490"/>
    <x v="1099"/>
    <d v="2016-10-07T00:00:00"/>
    <s v="First Class"/>
    <x v="697"/>
    <x v="697"/>
    <s v="Home Office"/>
    <s v="United States"/>
    <s v="Pueblo"/>
    <s v="Colorado"/>
    <n v="81001"/>
    <s v="West"/>
    <x v="1822"/>
    <s v="Technology"/>
    <s v="Machines"/>
    <x v="1810"/>
    <x v="4871"/>
    <n v="6"/>
    <n v="0.7"/>
    <n v="-938.28"/>
  </r>
  <r>
    <n v="7643"/>
    <s v="US-2016-157490"/>
    <x v="1099"/>
    <d v="2016-10-07T00:00:00"/>
    <s v="First Class"/>
    <x v="697"/>
    <x v="697"/>
    <s v="Home Office"/>
    <s v="United States"/>
    <s v="Pueblo"/>
    <s v="Colorado"/>
    <n v="81001"/>
    <s v="West"/>
    <x v="528"/>
    <s v="Office Supplies"/>
    <s v="Binders"/>
    <x v="528"/>
    <x v="3740"/>
    <n v="4"/>
    <n v="0.7"/>
    <n v="-14.92"/>
  </r>
  <r>
    <n v="7644"/>
    <s v="US-2016-157490"/>
    <x v="1099"/>
    <d v="2016-10-07T00:00:00"/>
    <s v="First Class"/>
    <x v="697"/>
    <x v="697"/>
    <s v="Home Office"/>
    <s v="United States"/>
    <s v="Pueblo"/>
    <s v="Colorado"/>
    <n v="81001"/>
    <s v="West"/>
    <x v="1230"/>
    <s v="Office Supplies"/>
    <s v="Binders"/>
    <x v="1213"/>
    <x v="4872"/>
    <n v="4"/>
    <n v="0.7"/>
    <n v="-9.1815999999999995"/>
  </r>
  <r>
    <n v="7645"/>
    <s v="US-2016-157490"/>
    <x v="1099"/>
    <d v="2016-10-07T00:00:00"/>
    <s v="First Class"/>
    <x v="697"/>
    <x v="697"/>
    <s v="Home Office"/>
    <s v="United States"/>
    <s v="Pueblo"/>
    <s v="Colorado"/>
    <n v="81001"/>
    <s v="West"/>
    <x v="1617"/>
    <s v="Technology"/>
    <s v="Accessories"/>
    <x v="1608"/>
    <x v="4411"/>
    <n v="5"/>
    <n v="0.2"/>
    <n v="0.84950000000000003"/>
  </r>
  <r>
    <n v="7646"/>
    <s v="CA-2015-161452"/>
    <x v="57"/>
    <d v="2015-04-11T00:00:00"/>
    <s v="Standard Class"/>
    <x v="662"/>
    <x v="662"/>
    <s v="Corporate"/>
    <s v="United States"/>
    <s v="Los Angeles"/>
    <s v="California"/>
    <n v="90036"/>
    <s v="West"/>
    <x v="873"/>
    <s v="Furniture"/>
    <s v="Chairs"/>
    <x v="867"/>
    <x v="1060"/>
    <n v="3"/>
    <n v="0.2"/>
    <n v="89.222399999999993"/>
  </r>
  <r>
    <n v="7647"/>
    <s v="US-2014-115196"/>
    <x v="340"/>
    <d v="2014-09-13T00:00:00"/>
    <s v="Standard Class"/>
    <x v="351"/>
    <x v="351"/>
    <s v="Consumer"/>
    <s v="United States"/>
    <s v="Greenville"/>
    <s v="North Carolina"/>
    <n v="27834"/>
    <s v="South"/>
    <x v="1782"/>
    <s v="Technology"/>
    <s v="Machines"/>
    <x v="1772"/>
    <x v="4873"/>
    <n v="2"/>
    <n v="0.5"/>
    <n v="-571.99559999999997"/>
  </r>
  <r>
    <n v="7648"/>
    <s v="CA-2016-138968"/>
    <x v="543"/>
    <d v="2016-03-16T00:00:00"/>
    <s v="First Class"/>
    <x v="712"/>
    <x v="712"/>
    <s v="Corporate"/>
    <s v="United States"/>
    <s v="San Francisco"/>
    <s v="California"/>
    <n v="94110"/>
    <s v="West"/>
    <x v="798"/>
    <s v="Office Supplies"/>
    <s v="Binders"/>
    <x v="796"/>
    <x v="4874"/>
    <n v="2"/>
    <n v="0.2"/>
    <n v="1.6472"/>
  </r>
  <r>
    <n v="7649"/>
    <s v="CA-2016-138968"/>
    <x v="543"/>
    <d v="2016-03-16T00:00:00"/>
    <s v="First Class"/>
    <x v="712"/>
    <x v="712"/>
    <s v="Corporate"/>
    <s v="United States"/>
    <s v="San Francisco"/>
    <s v="California"/>
    <n v="94110"/>
    <s v="West"/>
    <x v="774"/>
    <s v="Furniture"/>
    <s v="Chairs"/>
    <x v="773"/>
    <x v="4875"/>
    <n v="4"/>
    <n v="0.2"/>
    <n v="84.501999999999995"/>
  </r>
  <r>
    <n v="7650"/>
    <s v="CA-2015-101889"/>
    <x v="17"/>
    <d v="2015-12-31T00:00:00"/>
    <s v="Standard Class"/>
    <x v="106"/>
    <x v="106"/>
    <s v="Corporate"/>
    <s v="United States"/>
    <s v="Marion"/>
    <s v="Ohio"/>
    <n v="43302"/>
    <s v="East"/>
    <x v="738"/>
    <s v="Furniture"/>
    <s v="Tables"/>
    <x v="737"/>
    <x v="4876"/>
    <n v="9"/>
    <n v="0.4"/>
    <n v="-464.697"/>
  </r>
  <r>
    <n v="7651"/>
    <s v="CA-2015-101889"/>
    <x v="17"/>
    <d v="2015-12-31T00:00:00"/>
    <s v="Standard Class"/>
    <x v="106"/>
    <x v="106"/>
    <s v="Corporate"/>
    <s v="United States"/>
    <s v="Marion"/>
    <s v="Ohio"/>
    <n v="43302"/>
    <s v="East"/>
    <x v="1451"/>
    <s v="Office Supplies"/>
    <s v="Envelopes"/>
    <x v="153"/>
    <x v="4877"/>
    <n v="3"/>
    <n v="0.2"/>
    <n v="6.7068000000000003"/>
  </r>
  <r>
    <n v="7652"/>
    <s v="CA-2017-110821"/>
    <x v="783"/>
    <d v="2017-08-08T00:00:00"/>
    <s v="First Class"/>
    <x v="237"/>
    <x v="237"/>
    <s v="Consumer"/>
    <s v="United States"/>
    <s v="Dallas"/>
    <s v="Texas"/>
    <n v="75081"/>
    <s v="Central"/>
    <x v="100"/>
    <s v="Technology"/>
    <s v="Accessories"/>
    <x v="100"/>
    <x v="4878"/>
    <n v="3"/>
    <n v="0.2"/>
    <n v="-13.437900000000001"/>
  </r>
  <r>
    <n v="7653"/>
    <s v="CA-2017-110821"/>
    <x v="783"/>
    <d v="2017-08-08T00:00:00"/>
    <s v="First Class"/>
    <x v="237"/>
    <x v="237"/>
    <s v="Consumer"/>
    <s v="United States"/>
    <s v="Dallas"/>
    <s v="Texas"/>
    <n v="75081"/>
    <s v="Central"/>
    <x v="235"/>
    <s v="Office Supplies"/>
    <s v="Storage"/>
    <x v="236"/>
    <x v="4879"/>
    <n v="2"/>
    <n v="0.2"/>
    <n v="-25.109000000000002"/>
  </r>
  <r>
    <n v="7654"/>
    <s v="CA-2015-121552"/>
    <x v="204"/>
    <d v="2015-03-27T00:00:00"/>
    <s v="Standard Class"/>
    <x v="783"/>
    <x v="783"/>
    <s v="Corporate"/>
    <s v="United States"/>
    <s v="Huntsville"/>
    <s v="Alabama"/>
    <n v="35810"/>
    <s v="South"/>
    <x v="1661"/>
    <s v="Office Supplies"/>
    <s v="Art"/>
    <x v="1649"/>
    <x v="634"/>
    <n v="4"/>
    <n v="0"/>
    <n v="5.4767999999999999"/>
  </r>
  <r>
    <n v="7655"/>
    <s v="CA-2015-107685"/>
    <x v="672"/>
    <d v="2015-12-02T00:00:00"/>
    <s v="Second Class"/>
    <x v="622"/>
    <x v="622"/>
    <s v="Consumer"/>
    <s v="United States"/>
    <s v="Las Vegas"/>
    <s v="Nevada"/>
    <n v="89115"/>
    <s v="West"/>
    <x v="1702"/>
    <s v="Furniture"/>
    <s v="Furnishings"/>
    <x v="1691"/>
    <x v="4016"/>
    <n v="4"/>
    <n v="0"/>
    <n v="29.145600000000002"/>
  </r>
  <r>
    <n v="7656"/>
    <s v="CA-2015-107685"/>
    <x v="672"/>
    <d v="2015-12-02T00:00:00"/>
    <s v="Second Class"/>
    <x v="622"/>
    <x v="622"/>
    <s v="Consumer"/>
    <s v="United States"/>
    <s v="Las Vegas"/>
    <s v="Nevada"/>
    <n v="89115"/>
    <s v="West"/>
    <x v="1465"/>
    <s v="Office Supplies"/>
    <s v="Paper"/>
    <x v="1451"/>
    <x v="233"/>
    <n v="4"/>
    <n v="0"/>
    <n v="12.441599999999999"/>
  </r>
  <r>
    <n v="7657"/>
    <s v="US-2014-120740"/>
    <x v="1166"/>
    <d v="2014-04-15T00:00:00"/>
    <s v="Same Day"/>
    <x v="28"/>
    <x v="28"/>
    <s v="Home Office"/>
    <s v="United States"/>
    <s v="Los Angeles"/>
    <s v="California"/>
    <n v="90049"/>
    <s v="West"/>
    <x v="650"/>
    <s v="Office Supplies"/>
    <s v="Appliances"/>
    <x v="650"/>
    <x v="1461"/>
    <n v="2"/>
    <n v="0"/>
    <n v="31.0184"/>
  </r>
  <r>
    <n v="7658"/>
    <s v="US-2014-120740"/>
    <x v="1166"/>
    <d v="2014-04-15T00:00:00"/>
    <s v="Same Day"/>
    <x v="28"/>
    <x v="28"/>
    <s v="Home Office"/>
    <s v="United States"/>
    <s v="Los Angeles"/>
    <s v="California"/>
    <n v="90049"/>
    <s v="West"/>
    <x v="267"/>
    <s v="Furniture"/>
    <s v="Furnishings"/>
    <x v="267"/>
    <x v="4880"/>
    <n v="4"/>
    <n v="0"/>
    <n v="76.9816"/>
  </r>
  <r>
    <n v="7659"/>
    <s v="CA-2017-155740"/>
    <x v="245"/>
    <d v="2017-08-02T00:00:00"/>
    <s v="First Class"/>
    <x v="679"/>
    <x v="679"/>
    <s v="Home Office"/>
    <s v="United States"/>
    <s v="Lakewood"/>
    <s v="Ohio"/>
    <n v="44107"/>
    <s v="East"/>
    <x v="669"/>
    <s v="Office Supplies"/>
    <s v="Binders"/>
    <x v="669"/>
    <x v="1963"/>
    <n v="4"/>
    <n v="0.7"/>
    <n v="-53.743200000000002"/>
  </r>
  <r>
    <n v="7660"/>
    <s v="CA-2017-146493"/>
    <x v="702"/>
    <d v="2017-06-05T00:00:00"/>
    <s v="Standard Class"/>
    <x v="51"/>
    <x v="51"/>
    <s v="Corporate"/>
    <s v="United States"/>
    <s v="Fremont"/>
    <s v="Nebraska"/>
    <n v="68025"/>
    <s v="Central"/>
    <x v="828"/>
    <s v="Office Supplies"/>
    <s v="Binders"/>
    <x v="824"/>
    <x v="4881"/>
    <n v="5"/>
    <n v="0"/>
    <n v="25.872"/>
  </r>
  <r>
    <n v="7661"/>
    <s v="CA-2014-105417"/>
    <x v="1167"/>
    <d v="2014-01-12T00:00:00"/>
    <s v="Standard Class"/>
    <x v="745"/>
    <x v="745"/>
    <s v="Consumer"/>
    <s v="United States"/>
    <s v="Huntsville"/>
    <s v="Texas"/>
    <n v="77340"/>
    <s v="Central"/>
    <x v="441"/>
    <s v="Furniture"/>
    <s v="Furnishings"/>
    <x v="441"/>
    <x v="4882"/>
    <n v="3"/>
    <n v="0.6"/>
    <n v="-53.709600000000002"/>
  </r>
  <r>
    <n v="7662"/>
    <s v="CA-2014-105417"/>
    <x v="1167"/>
    <d v="2014-01-12T00:00:00"/>
    <s v="Standard Class"/>
    <x v="745"/>
    <x v="745"/>
    <s v="Consumer"/>
    <s v="United States"/>
    <s v="Huntsville"/>
    <s v="Texas"/>
    <n v="77340"/>
    <s v="Central"/>
    <x v="985"/>
    <s v="Office Supplies"/>
    <s v="Binders"/>
    <x v="978"/>
    <x v="4883"/>
    <n v="7"/>
    <n v="0.8"/>
    <n v="-18.252500000000001"/>
  </r>
  <r>
    <n v="7663"/>
    <s v="US-2017-141509"/>
    <x v="365"/>
    <d v="2017-10-01T00:00:00"/>
    <s v="First Class"/>
    <x v="623"/>
    <x v="623"/>
    <s v="Consumer"/>
    <s v="United States"/>
    <s v="Los Angeles"/>
    <s v="California"/>
    <n v="90036"/>
    <s v="West"/>
    <x v="1167"/>
    <s v="Office Supplies"/>
    <s v="Art"/>
    <x v="1154"/>
    <x v="1593"/>
    <n v="5"/>
    <n v="0"/>
    <n v="25.792000000000002"/>
  </r>
  <r>
    <n v="7664"/>
    <s v="CA-2017-139493"/>
    <x v="1168"/>
    <d v="2017-09-19T00:00:00"/>
    <s v="Standard Class"/>
    <x v="611"/>
    <x v="611"/>
    <s v="Consumer"/>
    <s v="United States"/>
    <s v="Asheville"/>
    <s v="North Carolina"/>
    <n v="28806"/>
    <s v="South"/>
    <x v="703"/>
    <s v="Office Supplies"/>
    <s v="Art"/>
    <x v="703"/>
    <x v="204"/>
    <n v="5"/>
    <n v="0.2"/>
    <n v="2.786"/>
  </r>
  <r>
    <n v="7665"/>
    <s v="CA-2014-151967"/>
    <x v="68"/>
    <d v="2014-10-26T00:00:00"/>
    <s v="Standard Class"/>
    <x v="630"/>
    <x v="630"/>
    <s v="Corporate"/>
    <s v="United States"/>
    <s v="Bossier City"/>
    <s v="Louisiana"/>
    <n v="71111"/>
    <s v="South"/>
    <x v="1525"/>
    <s v="Furniture"/>
    <s v="Furnishings"/>
    <x v="1512"/>
    <x v="677"/>
    <n v="4"/>
    <n v="0"/>
    <n v="10.393599999999999"/>
  </r>
  <r>
    <n v="7666"/>
    <s v="US-2016-140158"/>
    <x v="964"/>
    <d v="2016-10-08T00:00:00"/>
    <s v="Standard Class"/>
    <x v="660"/>
    <x v="660"/>
    <s v="Home Office"/>
    <s v="United States"/>
    <s v="Providence"/>
    <s v="Rhode Island"/>
    <n v="2908"/>
    <s v="East"/>
    <x v="999"/>
    <s v="Office Supplies"/>
    <s v="Binders"/>
    <x v="991"/>
    <x v="3265"/>
    <n v="1"/>
    <n v="0"/>
    <n v="13.984"/>
  </r>
  <r>
    <n v="7667"/>
    <s v="US-2016-140158"/>
    <x v="964"/>
    <d v="2016-10-08T00:00:00"/>
    <s v="Standard Class"/>
    <x v="660"/>
    <x v="660"/>
    <s v="Home Office"/>
    <s v="United States"/>
    <s v="Providence"/>
    <s v="Rhode Island"/>
    <n v="2908"/>
    <s v="East"/>
    <x v="306"/>
    <s v="Technology"/>
    <s v="Copiers"/>
    <x v="306"/>
    <x v="4884"/>
    <n v="9"/>
    <n v="0"/>
    <n v="2591.9567999999999"/>
  </r>
  <r>
    <n v="7668"/>
    <s v="US-2016-140158"/>
    <x v="964"/>
    <d v="2016-10-08T00:00:00"/>
    <s v="Standard Class"/>
    <x v="660"/>
    <x v="660"/>
    <s v="Home Office"/>
    <s v="United States"/>
    <s v="Providence"/>
    <s v="Rhode Island"/>
    <n v="2908"/>
    <s v="East"/>
    <x v="1716"/>
    <s v="Office Supplies"/>
    <s v="Storage"/>
    <x v="1703"/>
    <x v="4885"/>
    <n v="3"/>
    <n v="0"/>
    <n v="34.539000000000001"/>
  </r>
  <r>
    <n v="7669"/>
    <s v="CA-2015-130974"/>
    <x v="154"/>
    <d v="2015-11-29T00:00:00"/>
    <s v="Second Class"/>
    <x v="15"/>
    <x v="15"/>
    <s v="Home Office"/>
    <s v="United States"/>
    <s v="Everett"/>
    <s v="Massachusetts"/>
    <n v="2149"/>
    <s v="East"/>
    <x v="578"/>
    <s v="Office Supplies"/>
    <s v="Paper"/>
    <x v="578"/>
    <x v="1574"/>
    <n v="6"/>
    <n v="0"/>
    <n v="19.238399999999999"/>
  </r>
  <r>
    <n v="7670"/>
    <s v="CA-2015-130974"/>
    <x v="154"/>
    <d v="2015-11-29T00:00:00"/>
    <s v="Second Class"/>
    <x v="15"/>
    <x v="15"/>
    <s v="Home Office"/>
    <s v="United States"/>
    <s v="Everett"/>
    <s v="Massachusetts"/>
    <n v="2149"/>
    <s v="East"/>
    <x v="681"/>
    <s v="Office Supplies"/>
    <s v="Paper"/>
    <x v="681"/>
    <x v="725"/>
    <n v="3"/>
    <n v="0"/>
    <n v="28.171800000000001"/>
  </r>
  <r>
    <n v="7671"/>
    <s v="CA-2015-130974"/>
    <x v="154"/>
    <d v="2015-11-29T00:00:00"/>
    <s v="Second Class"/>
    <x v="15"/>
    <x v="15"/>
    <s v="Home Office"/>
    <s v="United States"/>
    <s v="Everett"/>
    <s v="Massachusetts"/>
    <n v="2149"/>
    <s v="East"/>
    <x v="1301"/>
    <s v="Technology"/>
    <s v="Accessories"/>
    <x v="1286"/>
    <x v="4886"/>
    <n v="2"/>
    <n v="0"/>
    <n v="88.393199999999993"/>
  </r>
  <r>
    <n v="7672"/>
    <s v="CA-2015-130974"/>
    <x v="154"/>
    <d v="2015-11-29T00:00:00"/>
    <s v="Second Class"/>
    <x v="15"/>
    <x v="15"/>
    <s v="Home Office"/>
    <s v="United States"/>
    <s v="Everett"/>
    <s v="Massachusetts"/>
    <n v="2149"/>
    <s v="East"/>
    <x v="1528"/>
    <s v="Furniture"/>
    <s v="Bookcases"/>
    <x v="1515"/>
    <x v="4887"/>
    <n v="1"/>
    <n v="0"/>
    <n v="32.486199999999997"/>
  </r>
  <r>
    <n v="7673"/>
    <s v="CA-2015-130974"/>
    <x v="154"/>
    <d v="2015-11-29T00:00:00"/>
    <s v="Second Class"/>
    <x v="15"/>
    <x v="15"/>
    <s v="Home Office"/>
    <s v="United States"/>
    <s v="Everett"/>
    <s v="Massachusetts"/>
    <n v="2149"/>
    <s v="East"/>
    <x v="1823"/>
    <s v="Furniture"/>
    <s v="Furnishings"/>
    <x v="1811"/>
    <x v="2731"/>
    <n v="3"/>
    <n v="0"/>
    <n v="4.6764000000000001"/>
  </r>
  <r>
    <n v="7674"/>
    <s v="CA-2015-130974"/>
    <x v="154"/>
    <d v="2015-11-29T00:00:00"/>
    <s v="Second Class"/>
    <x v="15"/>
    <x v="15"/>
    <s v="Home Office"/>
    <s v="United States"/>
    <s v="Everett"/>
    <s v="Massachusetts"/>
    <n v="2149"/>
    <s v="East"/>
    <x v="1019"/>
    <s v="Office Supplies"/>
    <s v="Paper"/>
    <x v="1010"/>
    <x v="894"/>
    <n v="5"/>
    <n v="0"/>
    <n v="69.704999999999998"/>
  </r>
  <r>
    <n v="7675"/>
    <s v="CA-2015-130974"/>
    <x v="154"/>
    <d v="2015-11-29T00:00:00"/>
    <s v="Second Class"/>
    <x v="15"/>
    <x v="15"/>
    <s v="Home Office"/>
    <s v="United States"/>
    <s v="Everett"/>
    <s v="Massachusetts"/>
    <n v="2149"/>
    <s v="East"/>
    <x v="898"/>
    <s v="Furniture"/>
    <s v="Tables"/>
    <x v="891"/>
    <x v="4888"/>
    <n v="4"/>
    <n v="0.3"/>
    <n v="0"/>
  </r>
  <r>
    <n v="7676"/>
    <s v="CA-2017-133487"/>
    <x v="636"/>
    <d v="2017-05-09T00:00:00"/>
    <s v="Second Class"/>
    <x v="772"/>
    <x v="772"/>
    <s v="Consumer"/>
    <s v="United States"/>
    <s v="Rancho Cucamonga"/>
    <s v="California"/>
    <n v="91730"/>
    <s v="West"/>
    <x v="473"/>
    <s v="Office Supplies"/>
    <s v="Appliances"/>
    <x v="474"/>
    <x v="509"/>
    <n v="3"/>
    <n v="0"/>
    <n v="41.293799999999997"/>
  </r>
  <r>
    <n v="7677"/>
    <s v="CA-2014-142951"/>
    <x v="1169"/>
    <d v="2014-10-08T00:00:00"/>
    <s v="Same Day"/>
    <x v="161"/>
    <x v="161"/>
    <s v="Consumer"/>
    <s v="United States"/>
    <s v="Charlotte"/>
    <s v="North Carolina"/>
    <n v="28205"/>
    <s v="South"/>
    <x v="1599"/>
    <s v="Technology"/>
    <s v="Accessories"/>
    <x v="1591"/>
    <x v="2953"/>
    <n v="3"/>
    <n v="0.2"/>
    <n v="4.9878"/>
  </r>
  <r>
    <n v="7678"/>
    <s v="CA-2014-133592"/>
    <x v="520"/>
    <d v="2015-01-07T00:00:00"/>
    <s v="Standard Class"/>
    <x v="454"/>
    <x v="454"/>
    <s v="Home Office"/>
    <s v="United States"/>
    <s v="Providence"/>
    <s v="Rhode Island"/>
    <n v="2908"/>
    <s v="East"/>
    <x v="1689"/>
    <s v="Office Supplies"/>
    <s v="Paper"/>
    <x v="1677"/>
    <x v="3483"/>
    <n v="4"/>
    <n v="0"/>
    <n v="91.950800000000001"/>
  </r>
  <r>
    <n v="7679"/>
    <s v="CA-2014-133592"/>
    <x v="520"/>
    <d v="2015-01-07T00:00:00"/>
    <s v="Standard Class"/>
    <x v="454"/>
    <x v="454"/>
    <s v="Home Office"/>
    <s v="United States"/>
    <s v="Providence"/>
    <s v="Rhode Island"/>
    <n v="2908"/>
    <s v="East"/>
    <x v="1025"/>
    <s v="Office Supplies"/>
    <s v="Paper"/>
    <x v="1016"/>
    <x v="1801"/>
    <n v="3"/>
    <n v="0"/>
    <n v="7.0217999999999998"/>
  </r>
  <r>
    <n v="7680"/>
    <s v="CA-2014-133592"/>
    <x v="520"/>
    <d v="2015-01-07T00:00:00"/>
    <s v="Standard Class"/>
    <x v="454"/>
    <x v="454"/>
    <s v="Home Office"/>
    <s v="United States"/>
    <s v="Providence"/>
    <s v="Rhode Island"/>
    <n v="2908"/>
    <s v="East"/>
    <x v="695"/>
    <s v="Technology"/>
    <s v="Accessories"/>
    <x v="1062"/>
    <x v="2761"/>
    <n v="4"/>
    <n v="0"/>
    <n v="742.63199999999995"/>
  </r>
  <r>
    <n v="7681"/>
    <s v="CA-2014-133592"/>
    <x v="520"/>
    <d v="2015-01-07T00:00:00"/>
    <s v="Standard Class"/>
    <x v="454"/>
    <x v="454"/>
    <s v="Home Office"/>
    <s v="United States"/>
    <s v="Providence"/>
    <s v="Rhode Island"/>
    <n v="2908"/>
    <s v="East"/>
    <x v="1057"/>
    <s v="Furniture"/>
    <s v="Bookcases"/>
    <x v="1046"/>
    <x v="2600"/>
    <n v="2"/>
    <n v="0"/>
    <n v="78.650800000000004"/>
  </r>
  <r>
    <n v="7682"/>
    <s v="CA-2014-133592"/>
    <x v="520"/>
    <d v="2015-01-07T00:00:00"/>
    <s v="Standard Class"/>
    <x v="454"/>
    <x v="454"/>
    <s v="Home Office"/>
    <s v="United States"/>
    <s v="Providence"/>
    <s v="Rhode Island"/>
    <n v="2908"/>
    <s v="East"/>
    <x v="38"/>
    <s v="Furniture"/>
    <s v="Chairs"/>
    <x v="38"/>
    <x v="4889"/>
    <n v="6"/>
    <n v="0"/>
    <n v="151.47"/>
  </r>
  <r>
    <n v="7683"/>
    <s v="CA-2015-120782"/>
    <x v="152"/>
    <d v="2015-05-01T00:00:00"/>
    <s v="First Class"/>
    <x v="174"/>
    <x v="174"/>
    <s v="Home Office"/>
    <s v="United States"/>
    <s v="Midland"/>
    <s v="Michigan"/>
    <n v="48640"/>
    <s v="Central"/>
    <x v="1470"/>
    <s v="Office Supplies"/>
    <s v="Appliances"/>
    <x v="1457"/>
    <x v="4890"/>
    <n v="1"/>
    <n v="0.1"/>
    <n v="41.496000000000002"/>
  </r>
  <r>
    <n v="7684"/>
    <s v="CA-2015-120782"/>
    <x v="152"/>
    <d v="2015-05-01T00:00:00"/>
    <s v="First Class"/>
    <x v="174"/>
    <x v="174"/>
    <s v="Home Office"/>
    <s v="United States"/>
    <s v="Midland"/>
    <s v="Michigan"/>
    <n v="48640"/>
    <s v="Central"/>
    <x v="450"/>
    <s v="Office Supplies"/>
    <s v="Binders"/>
    <x v="451"/>
    <x v="4891"/>
    <n v="3"/>
    <n v="0"/>
    <n v="1906.4849999999999"/>
  </r>
  <r>
    <n v="7685"/>
    <s v="CA-2015-116876"/>
    <x v="966"/>
    <d v="2015-02-21T00:00:00"/>
    <s v="Standard Class"/>
    <x v="74"/>
    <x v="74"/>
    <s v="Consumer"/>
    <s v="United States"/>
    <s v="Rochester"/>
    <s v="New York"/>
    <n v="14609"/>
    <s v="East"/>
    <x v="1812"/>
    <s v="Office Supplies"/>
    <s v="Binders"/>
    <x v="1802"/>
    <x v="4892"/>
    <n v="9"/>
    <n v="0.2"/>
    <n v="9.5786999999999995"/>
  </r>
  <r>
    <n v="7686"/>
    <s v="CA-2015-116876"/>
    <x v="966"/>
    <d v="2015-02-21T00:00:00"/>
    <s v="Standard Class"/>
    <x v="74"/>
    <x v="74"/>
    <s v="Consumer"/>
    <s v="United States"/>
    <s v="Rochester"/>
    <s v="New York"/>
    <n v="14609"/>
    <s v="East"/>
    <x v="1718"/>
    <s v="Technology"/>
    <s v="Phones"/>
    <x v="1705"/>
    <x v="4893"/>
    <n v="1"/>
    <n v="0"/>
    <n v="187.797"/>
  </r>
  <r>
    <n v="7687"/>
    <s v="CA-2016-169838"/>
    <x v="881"/>
    <d v="2016-11-29T00:00:00"/>
    <s v="Standard Class"/>
    <x v="179"/>
    <x v="179"/>
    <s v="Corporate"/>
    <s v="United States"/>
    <s v="Jackson"/>
    <s v="Michigan"/>
    <n v="49201"/>
    <s v="Central"/>
    <x v="616"/>
    <s v="Furniture"/>
    <s v="Tables"/>
    <x v="616"/>
    <x v="4894"/>
    <n v="9"/>
    <n v="0"/>
    <n v="329.40809999999999"/>
  </r>
  <r>
    <n v="7688"/>
    <s v="CA-2016-169838"/>
    <x v="881"/>
    <d v="2016-11-29T00:00:00"/>
    <s v="Standard Class"/>
    <x v="179"/>
    <x v="179"/>
    <s v="Corporate"/>
    <s v="United States"/>
    <s v="Jackson"/>
    <s v="Michigan"/>
    <n v="49201"/>
    <s v="Central"/>
    <x v="153"/>
    <s v="Office Supplies"/>
    <s v="Binders"/>
    <x v="154"/>
    <x v="4895"/>
    <n v="1"/>
    <n v="0"/>
    <n v="8.3040000000000003"/>
  </r>
  <r>
    <n v="7689"/>
    <s v="CA-2016-169838"/>
    <x v="881"/>
    <d v="2016-11-29T00:00:00"/>
    <s v="Standard Class"/>
    <x v="179"/>
    <x v="179"/>
    <s v="Corporate"/>
    <s v="United States"/>
    <s v="Jackson"/>
    <s v="Michigan"/>
    <n v="49201"/>
    <s v="Central"/>
    <x v="1824"/>
    <s v="Technology"/>
    <s v="Accessories"/>
    <x v="1812"/>
    <x v="4896"/>
    <n v="8"/>
    <n v="0"/>
    <n v="62.4"/>
  </r>
  <r>
    <n v="7690"/>
    <s v="US-2017-128951"/>
    <x v="663"/>
    <d v="2017-07-17T00:00:00"/>
    <s v="First Class"/>
    <x v="602"/>
    <x v="602"/>
    <s v="Corporate"/>
    <s v="United States"/>
    <s v="Suffolk"/>
    <s v="Virginia"/>
    <n v="23434"/>
    <s v="South"/>
    <x v="810"/>
    <s v="Office Supplies"/>
    <s v="Appliances"/>
    <x v="808"/>
    <x v="3857"/>
    <n v="3"/>
    <n v="0"/>
    <n v="50.383200000000002"/>
  </r>
  <r>
    <n v="7691"/>
    <s v="US-2017-128951"/>
    <x v="663"/>
    <d v="2017-07-17T00:00:00"/>
    <s v="First Class"/>
    <x v="602"/>
    <x v="602"/>
    <s v="Corporate"/>
    <s v="United States"/>
    <s v="Suffolk"/>
    <s v="Virginia"/>
    <n v="23434"/>
    <s v="South"/>
    <x v="309"/>
    <s v="Furniture"/>
    <s v="Tables"/>
    <x v="309"/>
    <x v="1295"/>
    <n v="3"/>
    <n v="0"/>
    <n v="157.1292"/>
  </r>
  <r>
    <n v="7692"/>
    <s v="US-2017-128951"/>
    <x v="663"/>
    <d v="2017-07-17T00:00:00"/>
    <s v="First Class"/>
    <x v="602"/>
    <x v="602"/>
    <s v="Corporate"/>
    <s v="United States"/>
    <s v="Suffolk"/>
    <s v="Virginia"/>
    <n v="23434"/>
    <s v="South"/>
    <x v="89"/>
    <s v="Office Supplies"/>
    <s v="Paper"/>
    <x v="89"/>
    <x v="91"/>
    <n v="2"/>
    <n v="0"/>
    <n v="6.2207999999999997"/>
  </r>
  <r>
    <n v="7693"/>
    <s v="CA-2014-102330"/>
    <x v="282"/>
    <d v="2015-01-03T00:00:00"/>
    <s v="Standard Class"/>
    <x v="482"/>
    <x v="482"/>
    <s v="Consumer"/>
    <s v="United States"/>
    <s v="Brentwood"/>
    <s v="California"/>
    <n v="94513"/>
    <s v="West"/>
    <x v="429"/>
    <s v="Office Supplies"/>
    <s v="Labels"/>
    <x v="429"/>
    <x v="330"/>
    <n v="6"/>
    <n v="0"/>
    <n v="44.4"/>
  </r>
  <r>
    <n v="7694"/>
    <s v="CA-2014-102330"/>
    <x v="282"/>
    <d v="2015-01-03T00:00:00"/>
    <s v="Standard Class"/>
    <x v="482"/>
    <x v="482"/>
    <s v="Consumer"/>
    <s v="United States"/>
    <s v="Brentwood"/>
    <s v="California"/>
    <n v="94513"/>
    <s v="West"/>
    <x v="1278"/>
    <s v="Technology"/>
    <s v="Phones"/>
    <x v="1263"/>
    <x v="1864"/>
    <n v="4"/>
    <n v="0.2"/>
    <n v="35.996400000000001"/>
  </r>
  <r>
    <n v="7695"/>
    <s v="CA-2016-118899"/>
    <x v="554"/>
    <d v="2016-03-22T00:00:00"/>
    <s v="Same Day"/>
    <x v="507"/>
    <x v="507"/>
    <s v="Consumer"/>
    <s v="United States"/>
    <s v="Seattle"/>
    <s v="Washington"/>
    <n v="98103"/>
    <s v="West"/>
    <x v="1144"/>
    <s v="Furniture"/>
    <s v="Chairs"/>
    <x v="1132"/>
    <x v="4897"/>
    <n v="7"/>
    <n v="0.2"/>
    <n v="14.690200000000001"/>
  </r>
  <r>
    <n v="7696"/>
    <s v="CA-2017-107958"/>
    <x v="1170"/>
    <d v="2017-07-05T00:00:00"/>
    <s v="First Class"/>
    <x v="571"/>
    <x v="571"/>
    <s v="Home Office"/>
    <s v="United States"/>
    <s v="Houston"/>
    <s v="Texas"/>
    <n v="77036"/>
    <s v="Central"/>
    <x v="447"/>
    <s v="Office Supplies"/>
    <s v="Paper"/>
    <x v="447"/>
    <x v="2844"/>
    <n v="5"/>
    <n v="0.2"/>
    <n v="59.435499999999998"/>
  </r>
  <r>
    <n v="7697"/>
    <s v="CA-2017-107958"/>
    <x v="1170"/>
    <d v="2017-07-05T00:00:00"/>
    <s v="First Class"/>
    <x v="571"/>
    <x v="571"/>
    <s v="Home Office"/>
    <s v="United States"/>
    <s v="Houston"/>
    <s v="Texas"/>
    <n v="77036"/>
    <s v="Central"/>
    <x v="1504"/>
    <s v="Office Supplies"/>
    <s v="Binders"/>
    <x v="1491"/>
    <x v="1836"/>
    <n v="4"/>
    <n v="0.8"/>
    <n v="-8.1096000000000004"/>
  </r>
  <r>
    <n v="7698"/>
    <s v="CA-2017-151799"/>
    <x v="817"/>
    <d v="2017-12-18T00:00:00"/>
    <s v="Standard Class"/>
    <x v="408"/>
    <x v="408"/>
    <s v="Home Office"/>
    <s v="United States"/>
    <s v="Lawrence"/>
    <s v="Massachusetts"/>
    <n v="1841"/>
    <s v="East"/>
    <x v="349"/>
    <s v="Technology"/>
    <s v="Copiers"/>
    <x v="349"/>
    <x v="4898"/>
    <n v="2"/>
    <n v="0"/>
    <n v="467.99220000000003"/>
  </r>
  <r>
    <n v="7699"/>
    <s v="CA-2017-151799"/>
    <x v="817"/>
    <d v="2017-12-18T00:00:00"/>
    <s v="Standard Class"/>
    <x v="408"/>
    <x v="408"/>
    <s v="Home Office"/>
    <s v="United States"/>
    <s v="Lawrence"/>
    <s v="Massachusetts"/>
    <n v="1841"/>
    <s v="East"/>
    <x v="235"/>
    <s v="Office Supplies"/>
    <s v="Storage"/>
    <x v="236"/>
    <x v="4899"/>
    <n v="1"/>
    <n v="0"/>
    <n v="2.2155"/>
  </r>
  <r>
    <n v="7700"/>
    <s v="CA-2017-151799"/>
    <x v="817"/>
    <d v="2017-12-18T00:00:00"/>
    <s v="Standard Class"/>
    <x v="408"/>
    <x v="408"/>
    <s v="Home Office"/>
    <s v="United States"/>
    <s v="Lawrence"/>
    <s v="Massachusetts"/>
    <n v="1841"/>
    <s v="East"/>
    <x v="1257"/>
    <s v="Office Supplies"/>
    <s v="Supplies"/>
    <x v="1241"/>
    <x v="3462"/>
    <n v="3"/>
    <n v="0"/>
    <n v="6.6845999999999997"/>
  </r>
  <r>
    <n v="7701"/>
    <s v="CA-2017-151799"/>
    <x v="817"/>
    <d v="2017-12-18T00:00:00"/>
    <s v="Standard Class"/>
    <x v="408"/>
    <x v="408"/>
    <s v="Home Office"/>
    <s v="United States"/>
    <s v="Lawrence"/>
    <s v="Massachusetts"/>
    <n v="1841"/>
    <s v="East"/>
    <x v="1579"/>
    <s v="Office Supplies"/>
    <s v="Fasteners"/>
    <x v="1570"/>
    <x v="1300"/>
    <n v="6"/>
    <n v="0"/>
    <n v="8.1216000000000008"/>
  </r>
  <r>
    <n v="7702"/>
    <s v="CA-2017-151799"/>
    <x v="817"/>
    <d v="2017-12-18T00:00:00"/>
    <s v="Standard Class"/>
    <x v="408"/>
    <x v="408"/>
    <s v="Home Office"/>
    <s v="United States"/>
    <s v="Lawrence"/>
    <s v="Massachusetts"/>
    <n v="1841"/>
    <s v="East"/>
    <x v="215"/>
    <s v="Furniture"/>
    <s v="Tables"/>
    <x v="216"/>
    <x v="4900"/>
    <n v="2"/>
    <n v="0.3"/>
    <n v="-52.658200000000001"/>
  </r>
  <r>
    <n v="7703"/>
    <s v="CA-2016-114601"/>
    <x v="370"/>
    <d v="2016-09-02T00:00:00"/>
    <s v="Standard Class"/>
    <x v="4"/>
    <x v="4"/>
    <s v="Consumer"/>
    <s v="United States"/>
    <s v="Detroit"/>
    <s v="Michigan"/>
    <n v="48234"/>
    <s v="Central"/>
    <x v="820"/>
    <s v="Office Supplies"/>
    <s v="Paper"/>
    <x v="816"/>
    <x v="1049"/>
    <n v="2"/>
    <n v="0"/>
    <n v="5.6643999999999997"/>
  </r>
  <r>
    <n v="7704"/>
    <s v="CA-2016-114601"/>
    <x v="370"/>
    <d v="2016-09-02T00:00:00"/>
    <s v="Standard Class"/>
    <x v="4"/>
    <x v="4"/>
    <s v="Consumer"/>
    <s v="United States"/>
    <s v="Detroit"/>
    <s v="Michigan"/>
    <n v="48234"/>
    <s v="Central"/>
    <x v="599"/>
    <s v="Technology"/>
    <s v="Phones"/>
    <x v="599"/>
    <x v="2713"/>
    <n v="3"/>
    <n v="0"/>
    <n v="58.791600000000003"/>
  </r>
  <r>
    <n v="7705"/>
    <s v="CA-2016-114601"/>
    <x v="370"/>
    <d v="2016-09-02T00:00:00"/>
    <s v="Standard Class"/>
    <x v="4"/>
    <x v="4"/>
    <s v="Consumer"/>
    <s v="United States"/>
    <s v="Detroit"/>
    <s v="Michigan"/>
    <n v="48234"/>
    <s v="Central"/>
    <x v="823"/>
    <s v="Furniture"/>
    <s v="Tables"/>
    <x v="819"/>
    <x v="982"/>
    <n v="4"/>
    <n v="0"/>
    <n v="98.524799999999999"/>
  </r>
  <r>
    <n v="7706"/>
    <s v="CA-2016-114601"/>
    <x v="370"/>
    <d v="2016-09-02T00:00:00"/>
    <s v="Standard Class"/>
    <x v="4"/>
    <x v="4"/>
    <s v="Consumer"/>
    <s v="United States"/>
    <s v="Detroit"/>
    <s v="Michigan"/>
    <n v="48234"/>
    <s v="Central"/>
    <x v="331"/>
    <s v="Technology"/>
    <s v="Accessories"/>
    <x v="331"/>
    <x v="647"/>
    <n v="3"/>
    <n v="0"/>
    <n v="163.18979999999999"/>
  </r>
  <r>
    <n v="7707"/>
    <s v="CA-2016-114601"/>
    <x v="370"/>
    <d v="2016-09-02T00:00:00"/>
    <s v="Standard Class"/>
    <x v="4"/>
    <x v="4"/>
    <s v="Consumer"/>
    <s v="United States"/>
    <s v="Detroit"/>
    <s v="Michigan"/>
    <n v="48234"/>
    <s v="Central"/>
    <x v="671"/>
    <s v="Office Supplies"/>
    <s v="Art"/>
    <x v="671"/>
    <x v="874"/>
    <n v="3"/>
    <n v="0"/>
    <n v="2.5055999999999998"/>
  </r>
  <r>
    <n v="7708"/>
    <s v="CA-2017-100237"/>
    <x v="453"/>
    <d v="2017-10-19T00:00:00"/>
    <s v="Standard Class"/>
    <x v="458"/>
    <x v="458"/>
    <s v="Corporate"/>
    <s v="United States"/>
    <s v="Orem"/>
    <s v="Utah"/>
    <n v="84057"/>
    <s v="West"/>
    <x v="1663"/>
    <s v="Office Supplies"/>
    <s v="Art"/>
    <x v="1651"/>
    <x v="2582"/>
    <n v="2"/>
    <n v="0"/>
    <n v="4.2047999999999996"/>
  </r>
  <r>
    <n v="7709"/>
    <s v="CA-2014-139542"/>
    <x v="1089"/>
    <d v="2014-10-29T00:00:00"/>
    <s v="Standard Class"/>
    <x v="699"/>
    <x v="699"/>
    <s v="Consumer"/>
    <s v="United States"/>
    <s v="Philadelphia"/>
    <s v="Pennsylvania"/>
    <n v="19120"/>
    <s v="East"/>
    <x v="1617"/>
    <s v="Technology"/>
    <s v="Accessories"/>
    <x v="1608"/>
    <x v="2795"/>
    <n v="3"/>
    <n v="0.2"/>
    <n v="0.50970000000000004"/>
  </r>
  <r>
    <n v="7710"/>
    <s v="CA-2014-139542"/>
    <x v="1089"/>
    <d v="2014-10-29T00:00:00"/>
    <s v="Standard Class"/>
    <x v="699"/>
    <x v="699"/>
    <s v="Consumer"/>
    <s v="United States"/>
    <s v="Philadelphia"/>
    <s v="Pennsylvania"/>
    <n v="19120"/>
    <s v="East"/>
    <x v="338"/>
    <s v="Office Supplies"/>
    <s v="Binders"/>
    <x v="338"/>
    <x v="4901"/>
    <n v="3"/>
    <n v="0.7"/>
    <n v="-9.5885999999999996"/>
  </r>
  <r>
    <n v="7711"/>
    <s v="US-2015-142811"/>
    <x v="788"/>
    <d v="2015-04-07T00:00:00"/>
    <s v="Standard Class"/>
    <x v="139"/>
    <x v="139"/>
    <s v="Consumer"/>
    <s v="United States"/>
    <s v="Mesa"/>
    <s v="Arizona"/>
    <n v="85204"/>
    <s v="West"/>
    <x v="1513"/>
    <s v="Technology"/>
    <s v="Phones"/>
    <x v="1500"/>
    <x v="4253"/>
    <n v="5"/>
    <n v="0.2"/>
    <n v="32.924999999999997"/>
  </r>
  <r>
    <n v="7712"/>
    <s v="CA-2017-139353"/>
    <x v="960"/>
    <d v="2017-10-30T00:00:00"/>
    <s v="Second Class"/>
    <x v="49"/>
    <x v="49"/>
    <s v="Consumer"/>
    <s v="United States"/>
    <s v="Fayetteville"/>
    <s v="North Carolina"/>
    <n v="28314"/>
    <s v="South"/>
    <x v="1416"/>
    <s v="Furniture"/>
    <s v="Furnishings"/>
    <x v="1403"/>
    <x v="2486"/>
    <n v="3"/>
    <n v="0.2"/>
    <n v="15.590400000000001"/>
  </r>
  <r>
    <n v="7713"/>
    <s v="CA-2017-139353"/>
    <x v="960"/>
    <d v="2017-10-30T00:00:00"/>
    <s v="Second Class"/>
    <x v="49"/>
    <x v="49"/>
    <s v="Consumer"/>
    <s v="United States"/>
    <s v="Fayetteville"/>
    <s v="North Carolina"/>
    <n v="28314"/>
    <s v="South"/>
    <x v="196"/>
    <s v="Office Supplies"/>
    <s v="Storage"/>
    <x v="197"/>
    <x v="2706"/>
    <n v="2"/>
    <n v="0.2"/>
    <n v="-29.436800000000002"/>
  </r>
  <r>
    <n v="7714"/>
    <s v="CA-2017-139353"/>
    <x v="960"/>
    <d v="2017-10-30T00:00:00"/>
    <s v="Second Class"/>
    <x v="49"/>
    <x v="49"/>
    <s v="Consumer"/>
    <s v="United States"/>
    <s v="Fayetteville"/>
    <s v="North Carolina"/>
    <n v="28314"/>
    <s v="South"/>
    <x v="1785"/>
    <s v="Office Supplies"/>
    <s v="Paper"/>
    <x v="1775"/>
    <x v="1097"/>
    <n v="3"/>
    <n v="0.2"/>
    <n v="16.183800000000002"/>
  </r>
  <r>
    <n v="7715"/>
    <s v="CA-2014-150203"/>
    <x v="29"/>
    <d v="2014-12-07T00:00:00"/>
    <s v="First Class"/>
    <x v="102"/>
    <x v="102"/>
    <s v="Consumer"/>
    <s v="United States"/>
    <s v="Los Angeles"/>
    <s v="California"/>
    <n v="90032"/>
    <s v="West"/>
    <x v="586"/>
    <s v="Office Supplies"/>
    <s v="Appliances"/>
    <x v="586"/>
    <x v="4902"/>
    <n v="6"/>
    <n v="0"/>
    <n v="72.575400000000002"/>
  </r>
  <r>
    <n v="7716"/>
    <s v="US-2017-101518"/>
    <x v="132"/>
    <d v="2017-11-08T00:00:00"/>
    <s v="Standard Class"/>
    <x v="287"/>
    <x v="287"/>
    <s v="Consumer"/>
    <s v="United States"/>
    <s v="Philadelphia"/>
    <s v="Pennsylvania"/>
    <n v="19140"/>
    <s v="East"/>
    <x v="1617"/>
    <s v="Technology"/>
    <s v="Accessories"/>
    <x v="1608"/>
    <x v="2795"/>
    <n v="3"/>
    <n v="0.2"/>
    <n v="0.50970000000000004"/>
  </r>
  <r>
    <n v="7717"/>
    <s v="CA-2015-149636"/>
    <x v="1171"/>
    <d v="2015-01-12T00:00:00"/>
    <s v="Standard Class"/>
    <x v="407"/>
    <x v="407"/>
    <s v="Corporate"/>
    <s v="United States"/>
    <s v="Colorado Springs"/>
    <s v="Colorado"/>
    <n v="80906"/>
    <s v="West"/>
    <x v="956"/>
    <s v="Office Supplies"/>
    <s v="Paper"/>
    <x v="949"/>
    <x v="458"/>
    <n v="5"/>
    <n v="0.2"/>
    <n v="9.25"/>
  </r>
  <r>
    <n v="7718"/>
    <s v="CA-2015-149636"/>
    <x v="1171"/>
    <d v="2015-01-12T00:00:00"/>
    <s v="Standard Class"/>
    <x v="407"/>
    <x v="407"/>
    <s v="Corporate"/>
    <s v="United States"/>
    <s v="Colorado Springs"/>
    <s v="Colorado"/>
    <n v="80906"/>
    <s v="West"/>
    <x v="507"/>
    <s v="Office Supplies"/>
    <s v="Binders"/>
    <x v="507"/>
    <x v="4903"/>
    <n v="2"/>
    <n v="0.7"/>
    <n v="-1.3566"/>
  </r>
  <r>
    <n v="7719"/>
    <s v="US-2017-146213"/>
    <x v="428"/>
    <d v="2017-09-14T00:00:00"/>
    <s v="Standard Class"/>
    <x v="204"/>
    <x v="204"/>
    <s v="Corporate"/>
    <s v="United States"/>
    <s v="Los Angeles"/>
    <s v="California"/>
    <n v="90032"/>
    <s v="West"/>
    <x v="1227"/>
    <s v="Technology"/>
    <s v="Accessories"/>
    <x v="1211"/>
    <x v="3092"/>
    <n v="4"/>
    <n v="0"/>
    <n v="51.187199999999997"/>
  </r>
  <r>
    <n v="7720"/>
    <s v="CA-2015-108588"/>
    <x v="956"/>
    <d v="2015-01-10T00:00:00"/>
    <s v="Standard Class"/>
    <x v="410"/>
    <x v="410"/>
    <s v="Corporate"/>
    <s v="United States"/>
    <s v="New York City"/>
    <s v="New York"/>
    <n v="10009"/>
    <s v="East"/>
    <x v="1500"/>
    <s v="Office Supplies"/>
    <s v="Art"/>
    <x v="1488"/>
    <x v="423"/>
    <n v="3"/>
    <n v="0"/>
    <n v="15.475199999999999"/>
  </r>
  <r>
    <n v="7721"/>
    <s v="CA-2015-108588"/>
    <x v="956"/>
    <d v="2015-01-10T00:00:00"/>
    <s v="Standard Class"/>
    <x v="410"/>
    <x v="410"/>
    <s v="Corporate"/>
    <s v="United States"/>
    <s v="New York City"/>
    <s v="New York"/>
    <n v="10009"/>
    <s v="East"/>
    <x v="755"/>
    <s v="Office Supplies"/>
    <s v="Envelopes"/>
    <x v="753"/>
    <x v="1897"/>
    <n v="2"/>
    <n v="0"/>
    <n v="8.2156000000000002"/>
  </r>
  <r>
    <n v="7722"/>
    <s v="CA-2015-108588"/>
    <x v="956"/>
    <d v="2015-01-10T00:00:00"/>
    <s v="Standard Class"/>
    <x v="410"/>
    <x v="410"/>
    <s v="Corporate"/>
    <s v="United States"/>
    <s v="New York City"/>
    <s v="New York"/>
    <n v="10009"/>
    <s v="East"/>
    <x v="1263"/>
    <s v="Office Supplies"/>
    <s v="Binders"/>
    <x v="1247"/>
    <x v="4904"/>
    <n v="2"/>
    <n v="0.2"/>
    <n v="4.6087999999999996"/>
  </r>
  <r>
    <n v="7723"/>
    <s v="US-2017-138086"/>
    <x v="513"/>
    <d v="2017-04-20T00:00:00"/>
    <s v="Standard Class"/>
    <x v="270"/>
    <x v="270"/>
    <s v="Home Office"/>
    <s v="United States"/>
    <s v="San Francisco"/>
    <s v="California"/>
    <n v="94109"/>
    <s v="West"/>
    <x v="1825"/>
    <s v="Office Supplies"/>
    <s v="Appliances"/>
    <x v="1813"/>
    <x v="1344"/>
    <n v="3"/>
    <n v="0"/>
    <n v="12.222"/>
  </r>
  <r>
    <n v="7724"/>
    <s v="CA-2015-139374"/>
    <x v="229"/>
    <d v="2015-09-14T00:00:00"/>
    <s v="Standard Class"/>
    <x v="753"/>
    <x v="753"/>
    <s v="Corporate"/>
    <s v="United States"/>
    <s v="Austin"/>
    <s v="Texas"/>
    <n v="78745"/>
    <s v="Central"/>
    <x v="1189"/>
    <s v="Furniture"/>
    <s v="Chairs"/>
    <x v="1175"/>
    <x v="4905"/>
    <n v="1"/>
    <n v="0.3"/>
    <n v="-2.5697999999999999"/>
  </r>
  <r>
    <n v="7725"/>
    <s v="CA-2016-113978"/>
    <x v="477"/>
    <d v="2016-09-29T00:00:00"/>
    <s v="Standard Class"/>
    <x v="700"/>
    <x v="700"/>
    <s v="Consumer"/>
    <s v="United States"/>
    <s v="Cleveland"/>
    <s v="Ohio"/>
    <n v="44105"/>
    <s v="East"/>
    <x v="847"/>
    <s v="Office Supplies"/>
    <s v="Appliances"/>
    <x v="841"/>
    <x v="4906"/>
    <n v="1"/>
    <n v="0.2"/>
    <n v="17.890999999999998"/>
  </r>
  <r>
    <n v="7726"/>
    <s v="CA-2016-113978"/>
    <x v="477"/>
    <d v="2016-09-29T00:00:00"/>
    <s v="Standard Class"/>
    <x v="700"/>
    <x v="700"/>
    <s v="Consumer"/>
    <s v="United States"/>
    <s v="Cleveland"/>
    <s v="Ohio"/>
    <n v="44105"/>
    <s v="East"/>
    <x v="464"/>
    <s v="Office Supplies"/>
    <s v="Storage"/>
    <x v="465"/>
    <x v="4907"/>
    <n v="2"/>
    <n v="0.2"/>
    <n v="-4.8448000000000002"/>
  </r>
  <r>
    <n v="7727"/>
    <s v="CA-2016-113978"/>
    <x v="477"/>
    <d v="2016-09-29T00:00:00"/>
    <s v="Standard Class"/>
    <x v="700"/>
    <x v="700"/>
    <s v="Consumer"/>
    <s v="United States"/>
    <s v="Cleveland"/>
    <s v="Ohio"/>
    <n v="44105"/>
    <s v="East"/>
    <x v="942"/>
    <s v="Office Supplies"/>
    <s v="Storage"/>
    <x v="935"/>
    <x v="3956"/>
    <n v="3"/>
    <n v="0.2"/>
    <n v="-82.884"/>
  </r>
  <r>
    <n v="7728"/>
    <s v="US-2015-150231"/>
    <x v="199"/>
    <d v="2015-03-20T00:00:00"/>
    <s v="Second Class"/>
    <x v="82"/>
    <x v="82"/>
    <s v="Home Office"/>
    <s v="United States"/>
    <s v="New York City"/>
    <s v="New York"/>
    <n v="10009"/>
    <s v="East"/>
    <x v="1663"/>
    <s v="Office Supplies"/>
    <s v="Art"/>
    <x v="1651"/>
    <x v="254"/>
    <n v="3"/>
    <n v="0"/>
    <n v="6.3071999999999999"/>
  </r>
  <r>
    <n v="7729"/>
    <s v="CA-2016-106915"/>
    <x v="491"/>
    <d v="2016-12-02T00:00:00"/>
    <s v="Standard Class"/>
    <x v="654"/>
    <x v="654"/>
    <s v="Consumer"/>
    <s v="United States"/>
    <s v="El Paso"/>
    <s v="Texas"/>
    <n v="79907"/>
    <s v="Central"/>
    <x v="796"/>
    <s v="Office Supplies"/>
    <s v="Art"/>
    <x v="794"/>
    <x v="326"/>
    <n v="4"/>
    <n v="0.2"/>
    <n v="4.2408000000000001"/>
  </r>
  <r>
    <n v="7730"/>
    <s v="US-2016-109260"/>
    <x v="182"/>
    <d v="2016-10-01T00:00:00"/>
    <s v="Standard Class"/>
    <x v="184"/>
    <x v="184"/>
    <s v="Home Office"/>
    <s v="United States"/>
    <s v="Tallahassee"/>
    <s v="Florida"/>
    <n v="32303"/>
    <s v="South"/>
    <x v="1332"/>
    <s v="Technology"/>
    <s v="Accessories"/>
    <x v="1317"/>
    <x v="2087"/>
    <n v="3"/>
    <n v="0.2"/>
    <n v="-75.595799999999997"/>
  </r>
  <r>
    <n v="7731"/>
    <s v="CA-2017-104850"/>
    <x v="487"/>
    <d v="2017-06-19T00:00:00"/>
    <s v="Standard Class"/>
    <x v="69"/>
    <x v="69"/>
    <s v="Home Office"/>
    <s v="United States"/>
    <s v="Seattle"/>
    <s v="Washington"/>
    <n v="98103"/>
    <s v="West"/>
    <x v="1209"/>
    <s v="Furniture"/>
    <s v="Chairs"/>
    <x v="1194"/>
    <x v="4908"/>
    <n v="4"/>
    <n v="0.2"/>
    <n v="-25.474399999999999"/>
  </r>
  <r>
    <n v="7732"/>
    <s v="CA-2017-140508"/>
    <x v="65"/>
    <d v="2017-09-21T00:00:00"/>
    <s v="First Class"/>
    <x v="50"/>
    <x v="50"/>
    <s v="Home Office"/>
    <s v="United States"/>
    <s v="Dallas"/>
    <s v="Texas"/>
    <n v="75220"/>
    <s v="Central"/>
    <x v="81"/>
    <s v="Office Supplies"/>
    <s v="Envelopes"/>
    <x v="81"/>
    <x v="4909"/>
    <n v="4"/>
    <n v="0.2"/>
    <n v="35.89"/>
  </r>
  <r>
    <n v="7733"/>
    <s v="CA-2017-143294"/>
    <x v="455"/>
    <d v="2017-06-08T00:00:00"/>
    <s v="Standard Class"/>
    <x v="479"/>
    <x v="479"/>
    <s v="Consumer"/>
    <s v="United States"/>
    <s v="Houston"/>
    <s v="Texas"/>
    <n v="77070"/>
    <s v="Central"/>
    <x v="578"/>
    <s v="Office Supplies"/>
    <s v="Paper"/>
    <x v="578"/>
    <x v="1414"/>
    <n v="2"/>
    <n v="0.2"/>
    <n v="3.7408000000000001"/>
  </r>
  <r>
    <n v="7734"/>
    <s v="CA-2016-165673"/>
    <x v="666"/>
    <d v="2016-05-19T00:00:00"/>
    <s v="Second Class"/>
    <x v="438"/>
    <x v="438"/>
    <s v="Consumer"/>
    <s v="United States"/>
    <s v="Springfield"/>
    <s v="Ohio"/>
    <n v="45503"/>
    <s v="East"/>
    <x v="1393"/>
    <s v="Office Supplies"/>
    <s v="Paper"/>
    <x v="1379"/>
    <x v="300"/>
    <n v="4"/>
    <n v="0.2"/>
    <n v="5.5216000000000003"/>
  </r>
  <r>
    <n v="7735"/>
    <s v="CA-2017-134418"/>
    <x v="175"/>
    <d v="2017-09-20T00:00:00"/>
    <s v="Standard Class"/>
    <x v="421"/>
    <x v="421"/>
    <s v="Consumer"/>
    <s v="United States"/>
    <s v="Seattle"/>
    <s v="Washington"/>
    <n v="98103"/>
    <s v="West"/>
    <x v="154"/>
    <s v="Office Supplies"/>
    <s v="Art"/>
    <x v="155"/>
    <x v="2122"/>
    <n v="3"/>
    <n v="0"/>
    <n v="5.2164000000000001"/>
  </r>
  <r>
    <n v="7736"/>
    <s v="US-2016-106313"/>
    <x v="250"/>
    <d v="2016-08-26T00:00:00"/>
    <s v="Standard Class"/>
    <x v="375"/>
    <x v="375"/>
    <s v="Corporate"/>
    <s v="United States"/>
    <s v="Seattle"/>
    <s v="Washington"/>
    <n v="98105"/>
    <s v="West"/>
    <x v="680"/>
    <s v="Office Supplies"/>
    <s v="Paper"/>
    <x v="680"/>
    <x v="537"/>
    <n v="3"/>
    <n v="0"/>
    <n v="9.3312000000000008"/>
  </r>
  <r>
    <n v="7737"/>
    <s v="CA-2014-105872"/>
    <x v="992"/>
    <d v="2014-06-06T00:00:00"/>
    <s v="Standard Class"/>
    <x v="506"/>
    <x v="506"/>
    <s v="Consumer"/>
    <s v="United States"/>
    <s v="New York City"/>
    <s v="New York"/>
    <n v="10024"/>
    <s v="East"/>
    <x v="715"/>
    <s v="Office Supplies"/>
    <s v="Binders"/>
    <x v="714"/>
    <x v="464"/>
    <n v="4"/>
    <n v="0.2"/>
    <n v="26.388000000000002"/>
  </r>
  <r>
    <n v="7738"/>
    <s v="CA-2017-108287"/>
    <x v="404"/>
    <d v="2017-12-20T00:00:00"/>
    <s v="First Class"/>
    <x v="743"/>
    <x v="743"/>
    <s v="Consumer"/>
    <s v="United States"/>
    <s v="Charlotte"/>
    <s v="North Carolina"/>
    <n v="28205"/>
    <s v="South"/>
    <x v="1039"/>
    <s v="Office Supplies"/>
    <s v="Art"/>
    <x v="1029"/>
    <x v="2485"/>
    <n v="9"/>
    <n v="0.2"/>
    <n v="1.4256"/>
  </r>
  <r>
    <n v="7739"/>
    <s v="CA-2017-141103"/>
    <x v="245"/>
    <d v="2017-08-06T00:00:00"/>
    <s v="Standard Class"/>
    <x v="282"/>
    <x v="282"/>
    <s v="Consumer"/>
    <s v="United States"/>
    <s v="Baltimore"/>
    <s v="Maryland"/>
    <n v="21215"/>
    <s v="East"/>
    <x v="831"/>
    <s v="Technology"/>
    <s v="Phones"/>
    <x v="826"/>
    <x v="4910"/>
    <n v="5"/>
    <n v="0"/>
    <n v="43.176000000000002"/>
  </r>
  <r>
    <n v="7740"/>
    <s v="CA-2014-154781"/>
    <x v="871"/>
    <d v="2014-11-26T00:00:00"/>
    <s v="Standard Class"/>
    <x v="649"/>
    <x v="649"/>
    <s v="Home Office"/>
    <s v="United States"/>
    <s v="San Francisco"/>
    <s v="California"/>
    <n v="94110"/>
    <s v="West"/>
    <x v="1128"/>
    <s v="Office Supplies"/>
    <s v="Paper"/>
    <x v="1116"/>
    <x v="1521"/>
    <n v="2"/>
    <n v="0"/>
    <n v="3.0268000000000002"/>
  </r>
  <r>
    <n v="7741"/>
    <s v="CA-2014-154781"/>
    <x v="871"/>
    <d v="2014-11-26T00:00:00"/>
    <s v="Standard Class"/>
    <x v="649"/>
    <x v="649"/>
    <s v="Home Office"/>
    <s v="United States"/>
    <s v="San Francisco"/>
    <s v="California"/>
    <n v="94110"/>
    <s v="West"/>
    <x v="1523"/>
    <s v="Technology"/>
    <s v="Accessories"/>
    <x v="1510"/>
    <x v="4911"/>
    <n v="1"/>
    <n v="0"/>
    <n v="28.497"/>
  </r>
  <r>
    <n v="7742"/>
    <s v="CA-2015-147816"/>
    <x v="496"/>
    <d v="2015-09-26T00:00:00"/>
    <s v="Second Class"/>
    <x v="619"/>
    <x v="619"/>
    <s v="Consumer"/>
    <s v="United States"/>
    <s v="Tucson"/>
    <s v="Arizona"/>
    <n v="85705"/>
    <s v="West"/>
    <x v="1513"/>
    <s v="Technology"/>
    <s v="Phones"/>
    <x v="1500"/>
    <x v="427"/>
    <n v="2"/>
    <n v="0.2"/>
    <n v="13.17"/>
  </r>
  <r>
    <n v="7743"/>
    <s v="CA-2017-105326"/>
    <x v="648"/>
    <d v="2017-08-27T00:00:00"/>
    <s v="Standard Class"/>
    <x v="409"/>
    <x v="409"/>
    <s v="Consumer"/>
    <s v="United States"/>
    <s v="Los Angeles"/>
    <s v="California"/>
    <n v="90036"/>
    <s v="West"/>
    <x v="988"/>
    <s v="Office Supplies"/>
    <s v="Paper"/>
    <x v="981"/>
    <x v="233"/>
    <n v="4"/>
    <n v="0"/>
    <n v="12.441599999999999"/>
  </r>
  <r>
    <n v="7744"/>
    <s v="CA-2016-133613"/>
    <x v="26"/>
    <d v="2016-06-22T00:00:00"/>
    <s v="Standard Class"/>
    <x v="291"/>
    <x v="291"/>
    <s v="Corporate"/>
    <s v="United States"/>
    <s v="Waterbury"/>
    <s v="Connecticut"/>
    <n v="6708"/>
    <s v="East"/>
    <x v="1406"/>
    <s v="Office Supplies"/>
    <s v="Binders"/>
    <x v="1393"/>
    <x v="1181"/>
    <n v="2"/>
    <n v="0"/>
    <n v="3.7412000000000001"/>
  </r>
  <r>
    <n v="7745"/>
    <s v="CA-2016-133613"/>
    <x v="26"/>
    <d v="2016-06-22T00:00:00"/>
    <s v="Standard Class"/>
    <x v="291"/>
    <x v="291"/>
    <s v="Corporate"/>
    <s v="United States"/>
    <s v="Waterbury"/>
    <s v="Connecticut"/>
    <n v="6708"/>
    <s v="East"/>
    <x v="867"/>
    <s v="Technology"/>
    <s v="Phones"/>
    <x v="861"/>
    <x v="4912"/>
    <n v="3"/>
    <n v="0"/>
    <n v="153.08189999999999"/>
  </r>
  <r>
    <n v="7746"/>
    <s v="CA-2016-133613"/>
    <x v="26"/>
    <d v="2016-06-22T00:00:00"/>
    <s v="Standard Class"/>
    <x v="291"/>
    <x v="291"/>
    <s v="Corporate"/>
    <s v="United States"/>
    <s v="Waterbury"/>
    <s v="Connecticut"/>
    <n v="6708"/>
    <s v="East"/>
    <x v="950"/>
    <s v="Office Supplies"/>
    <s v="Art"/>
    <x v="943"/>
    <x v="294"/>
    <n v="3"/>
    <n v="0"/>
    <n v="2.8536000000000001"/>
  </r>
  <r>
    <n v="7747"/>
    <s v="CA-2015-109113"/>
    <x v="546"/>
    <d v="2015-12-23T00:00:00"/>
    <s v="Standard Class"/>
    <x v="735"/>
    <x v="735"/>
    <s v="Home Office"/>
    <s v="United States"/>
    <s v="Chicago"/>
    <s v="Illinois"/>
    <n v="60610"/>
    <s v="Central"/>
    <x v="788"/>
    <s v="Technology"/>
    <s v="Accessories"/>
    <x v="786"/>
    <x v="2079"/>
    <n v="2"/>
    <n v="0.2"/>
    <n v="4.7789999999999999"/>
  </r>
  <r>
    <n v="7748"/>
    <s v="CA-2015-156153"/>
    <x v="70"/>
    <d v="2015-06-02T00:00:00"/>
    <s v="Second Class"/>
    <x v="194"/>
    <x v="194"/>
    <s v="Home Office"/>
    <s v="United States"/>
    <s v="Long Beach"/>
    <s v="New York"/>
    <n v="11561"/>
    <s v="East"/>
    <x v="242"/>
    <s v="Office Supplies"/>
    <s v="Fasteners"/>
    <x v="243"/>
    <x v="261"/>
    <n v="6"/>
    <n v="0"/>
    <n v="0.3024"/>
  </r>
  <r>
    <n v="7749"/>
    <s v="CA-2015-133242"/>
    <x v="652"/>
    <d v="2015-06-24T00:00:00"/>
    <s v="Standard Class"/>
    <x v="168"/>
    <x v="168"/>
    <s v="Consumer"/>
    <s v="United States"/>
    <s v="Arlington"/>
    <s v="Virginia"/>
    <n v="22204"/>
    <s v="South"/>
    <x v="1492"/>
    <s v="Furniture"/>
    <s v="Furnishings"/>
    <x v="1479"/>
    <x v="3909"/>
    <n v="3"/>
    <n v="0"/>
    <n v="19.468800000000002"/>
  </r>
  <r>
    <n v="7750"/>
    <s v="CA-2015-133242"/>
    <x v="652"/>
    <d v="2015-06-24T00:00:00"/>
    <s v="Standard Class"/>
    <x v="168"/>
    <x v="168"/>
    <s v="Consumer"/>
    <s v="United States"/>
    <s v="Arlington"/>
    <s v="Virginia"/>
    <n v="22204"/>
    <s v="South"/>
    <x v="906"/>
    <s v="Office Supplies"/>
    <s v="Storage"/>
    <x v="898"/>
    <x v="4913"/>
    <n v="2"/>
    <n v="0"/>
    <n v="58.505200000000002"/>
  </r>
  <r>
    <n v="7751"/>
    <s v="CA-2015-133242"/>
    <x v="652"/>
    <d v="2015-06-24T00:00:00"/>
    <s v="Standard Class"/>
    <x v="168"/>
    <x v="168"/>
    <s v="Consumer"/>
    <s v="United States"/>
    <s v="Arlington"/>
    <s v="Virginia"/>
    <n v="22204"/>
    <s v="South"/>
    <x v="153"/>
    <s v="Office Supplies"/>
    <s v="Binders"/>
    <x v="154"/>
    <x v="4914"/>
    <n v="2"/>
    <n v="0"/>
    <n v="16.608000000000001"/>
  </r>
  <r>
    <n v="7752"/>
    <s v="CA-2015-133242"/>
    <x v="652"/>
    <d v="2015-06-24T00:00:00"/>
    <s v="Standard Class"/>
    <x v="168"/>
    <x v="168"/>
    <s v="Consumer"/>
    <s v="United States"/>
    <s v="Arlington"/>
    <s v="Virginia"/>
    <n v="22204"/>
    <s v="South"/>
    <x v="495"/>
    <s v="Technology"/>
    <s v="Phones"/>
    <x v="495"/>
    <x v="4915"/>
    <n v="3"/>
    <n v="0"/>
    <n v="140.39099999999999"/>
  </r>
  <r>
    <n v="7753"/>
    <s v="CA-2015-133242"/>
    <x v="652"/>
    <d v="2015-06-24T00:00:00"/>
    <s v="Standard Class"/>
    <x v="168"/>
    <x v="168"/>
    <s v="Consumer"/>
    <s v="United States"/>
    <s v="Arlington"/>
    <s v="Virginia"/>
    <n v="22204"/>
    <s v="South"/>
    <x v="729"/>
    <s v="Office Supplies"/>
    <s v="Binders"/>
    <x v="728"/>
    <x v="4916"/>
    <n v="2"/>
    <n v="0"/>
    <n v="15.849600000000001"/>
  </r>
  <r>
    <n v="7754"/>
    <s v="CA-2015-158323"/>
    <x v="672"/>
    <d v="2015-12-03T00:00:00"/>
    <s v="First Class"/>
    <x v="448"/>
    <x v="448"/>
    <s v="Corporate"/>
    <s v="United States"/>
    <s v="Jacksonville"/>
    <s v="North Carolina"/>
    <n v="28540"/>
    <s v="South"/>
    <x v="1445"/>
    <s v="Furniture"/>
    <s v="Furnishings"/>
    <x v="1432"/>
    <x v="1217"/>
    <n v="2"/>
    <n v="0.2"/>
    <n v="1.0680000000000001"/>
  </r>
  <r>
    <n v="7755"/>
    <s v="CA-2015-161795"/>
    <x v="379"/>
    <d v="2015-12-23T00:00:00"/>
    <s v="Second Class"/>
    <x v="340"/>
    <x v="340"/>
    <s v="Corporate"/>
    <s v="United States"/>
    <s v="Columbus"/>
    <s v="Ohio"/>
    <n v="43229"/>
    <s v="East"/>
    <x v="868"/>
    <s v="Office Supplies"/>
    <s v="Art"/>
    <x v="862"/>
    <x v="4917"/>
    <n v="2"/>
    <n v="0.2"/>
    <n v="0.33839999999999998"/>
  </r>
  <r>
    <n v="7756"/>
    <s v="CA-2017-100902"/>
    <x v="701"/>
    <d v="2017-11-21T00:00:00"/>
    <s v="Standard Class"/>
    <x v="242"/>
    <x v="242"/>
    <s v="Consumer"/>
    <s v="United States"/>
    <s v="Charlotte"/>
    <s v="North Carolina"/>
    <n v="28205"/>
    <s v="South"/>
    <x v="1826"/>
    <s v="Office Supplies"/>
    <s v="Paper"/>
    <x v="1814"/>
    <x v="4918"/>
    <n v="7"/>
    <n v="0.2"/>
    <n v="93.884"/>
  </r>
  <r>
    <n v="7757"/>
    <s v="CA-2017-100902"/>
    <x v="701"/>
    <d v="2017-11-21T00:00:00"/>
    <s v="Standard Class"/>
    <x v="242"/>
    <x v="242"/>
    <s v="Consumer"/>
    <s v="United States"/>
    <s v="Charlotte"/>
    <s v="North Carolina"/>
    <n v="28205"/>
    <s v="South"/>
    <x v="619"/>
    <s v="Technology"/>
    <s v="Accessories"/>
    <x v="619"/>
    <x v="4919"/>
    <n v="5"/>
    <n v="0.2"/>
    <n v="107.79"/>
  </r>
  <r>
    <n v="7758"/>
    <s v="CA-2017-112844"/>
    <x v="38"/>
    <d v="2017-11-16T00:00:00"/>
    <s v="Second Class"/>
    <x v="407"/>
    <x v="407"/>
    <s v="Corporate"/>
    <s v="United States"/>
    <s v="Buffalo"/>
    <s v="New York"/>
    <n v="14215"/>
    <s v="East"/>
    <x v="47"/>
    <s v="Technology"/>
    <s v="Phones"/>
    <x v="47"/>
    <x v="3477"/>
    <n v="4"/>
    <n v="0"/>
    <n v="12.208"/>
  </r>
  <r>
    <n v="7759"/>
    <s v="CA-2017-112844"/>
    <x v="38"/>
    <d v="2017-11-16T00:00:00"/>
    <s v="Second Class"/>
    <x v="407"/>
    <x v="407"/>
    <s v="Corporate"/>
    <s v="United States"/>
    <s v="Buffalo"/>
    <s v="New York"/>
    <n v="14215"/>
    <s v="East"/>
    <x v="1704"/>
    <s v="Furniture"/>
    <s v="Furnishings"/>
    <x v="1693"/>
    <x v="4920"/>
    <n v="3"/>
    <n v="0"/>
    <n v="30.99"/>
  </r>
  <r>
    <n v="7760"/>
    <s v="CA-2016-158925"/>
    <x v="1057"/>
    <d v="2016-10-28T00:00:00"/>
    <s v="Standard Class"/>
    <x v="687"/>
    <x v="687"/>
    <s v="Corporate"/>
    <s v="United States"/>
    <s v="Houston"/>
    <s v="Texas"/>
    <n v="77041"/>
    <s v="Central"/>
    <x v="934"/>
    <s v="Office Supplies"/>
    <s v="Paper"/>
    <x v="927"/>
    <x v="12"/>
    <n v="3"/>
    <n v="0.2"/>
    <n v="5.4432"/>
  </r>
  <r>
    <n v="7761"/>
    <s v="CA-2014-155390"/>
    <x v="776"/>
    <d v="2014-12-11T00:00:00"/>
    <s v="Standard Class"/>
    <x v="767"/>
    <x v="767"/>
    <s v="Consumer"/>
    <s v="United States"/>
    <s v="Memphis"/>
    <s v="Tennessee"/>
    <n v="38109"/>
    <s v="South"/>
    <x v="954"/>
    <s v="Office Supplies"/>
    <s v="Paper"/>
    <x v="947"/>
    <x v="4921"/>
    <n v="2"/>
    <n v="0.2"/>
    <n v="13.717599999999999"/>
  </r>
  <r>
    <n v="7762"/>
    <s v="CA-2017-123071"/>
    <x v="734"/>
    <d v="2017-12-06T00:00:00"/>
    <s v="First Class"/>
    <x v="142"/>
    <x v="142"/>
    <s v="Consumer"/>
    <s v="United States"/>
    <s v="Plano"/>
    <s v="Texas"/>
    <n v="75023"/>
    <s v="Central"/>
    <x v="1151"/>
    <s v="Office Supplies"/>
    <s v="Paper"/>
    <x v="1139"/>
    <x v="559"/>
    <n v="2"/>
    <n v="0.2"/>
    <n v="3.6288"/>
  </r>
  <r>
    <n v="7763"/>
    <s v="CA-2017-156391"/>
    <x v="986"/>
    <d v="2017-09-28T00:00:00"/>
    <s v="First Class"/>
    <x v="359"/>
    <x v="359"/>
    <s v="Home Office"/>
    <s v="United States"/>
    <s v="Salem"/>
    <s v="Oregon"/>
    <n v="97301"/>
    <s v="West"/>
    <x v="1061"/>
    <s v="Office Supplies"/>
    <s v="Art"/>
    <x v="1050"/>
    <x v="4922"/>
    <n v="1"/>
    <n v="0.2"/>
    <n v="0.55600000000000005"/>
  </r>
  <r>
    <n v="7764"/>
    <s v="CA-2015-103093"/>
    <x v="302"/>
    <d v="2015-02-07T00:00:00"/>
    <s v="Standard Class"/>
    <x v="383"/>
    <x v="383"/>
    <s v="Consumer"/>
    <s v="United States"/>
    <s v="Columbus"/>
    <s v="Georgia"/>
    <n v="31907"/>
    <s v="South"/>
    <x v="1451"/>
    <s v="Office Supplies"/>
    <s v="Envelopes"/>
    <x v="153"/>
    <x v="4923"/>
    <n v="9"/>
    <n v="0"/>
    <n v="35.0244"/>
  </r>
  <r>
    <n v="7765"/>
    <s v="US-2017-118941"/>
    <x v="801"/>
    <d v="2017-08-12T00:00:00"/>
    <s v="Same Day"/>
    <x v="179"/>
    <x v="179"/>
    <s v="Corporate"/>
    <s v="United States"/>
    <s v="Columbia"/>
    <s v="Maryland"/>
    <n v="21044"/>
    <s v="East"/>
    <x v="512"/>
    <s v="Office Supplies"/>
    <s v="Art"/>
    <x v="512"/>
    <x v="254"/>
    <n v="3"/>
    <n v="0"/>
    <n v="5.2560000000000002"/>
  </r>
  <r>
    <n v="7766"/>
    <s v="US-2017-118941"/>
    <x v="801"/>
    <d v="2017-08-12T00:00:00"/>
    <s v="Same Day"/>
    <x v="179"/>
    <x v="179"/>
    <s v="Corporate"/>
    <s v="United States"/>
    <s v="Columbia"/>
    <s v="Maryland"/>
    <n v="21044"/>
    <s v="East"/>
    <x v="406"/>
    <s v="Furniture"/>
    <s v="Chairs"/>
    <x v="407"/>
    <x v="4924"/>
    <n v="5"/>
    <n v="0"/>
    <n v="373.779"/>
  </r>
  <r>
    <n v="7767"/>
    <s v="US-2017-118941"/>
    <x v="801"/>
    <d v="2017-08-12T00:00:00"/>
    <s v="Same Day"/>
    <x v="179"/>
    <x v="179"/>
    <s v="Corporate"/>
    <s v="United States"/>
    <s v="Columbia"/>
    <s v="Maryland"/>
    <n v="21044"/>
    <s v="East"/>
    <x v="399"/>
    <s v="Office Supplies"/>
    <s v="Art"/>
    <x v="400"/>
    <x v="4925"/>
    <n v="5"/>
    <n v="0"/>
    <n v="59.372999999999998"/>
  </r>
  <r>
    <n v="7768"/>
    <s v="CA-2015-169299"/>
    <x v="252"/>
    <d v="2015-08-26T00:00:00"/>
    <s v="First Class"/>
    <x v="157"/>
    <x v="157"/>
    <s v="Consumer"/>
    <s v="United States"/>
    <s v="Portland"/>
    <s v="Oregon"/>
    <n v="97206"/>
    <s v="West"/>
    <x v="79"/>
    <s v="Office Supplies"/>
    <s v="Art"/>
    <x v="79"/>
    <x v="485"/>
    <n v="3"/>
    <n v="0.2"/>
    <n v="0.71519999999999995"/>
  </r>
  <r>
    <n v="7769"/>
    <s v="CA-2017-154088"/>
    <x v="105"/>
    <d v="2017-11-17T00:00:00"/>
    <s v="Standard Class"/>
    <x v="445"/>
    <x v="445"/>
    <s v="Consumer"/>
    <s v="United States"/>
    <s v="Tallahassee"/>
    <s v="Florida"/>
    <n v="32303"/>
    <s v="South"/>
    <x v="652"/>
    <s v="Office Supplies"/>
    <s v="Paper"/>
    <x v="652"/>
    <x v="2979"/>
    <n v="5"/>
    <n v="0.2"/>
    <n v="9.3520000000000003"/>
  </r>
  <r>
    <n v="7770"/>
    <s v="CA-2016-155978"/>
    <x v="1147"/>
    <d v="2016-08-01T00:00:00"/>
    <s v="Same Day"/>
    <x v="131"/>
    <x v="131"/>
    <s v="Corporate"/>
    <s v="United States"/>
    <s v="Riverside"/>
    <s v="California"/>
    <n v="92503"/>
    <s v="West"/>
    <x v="1148"/>
    <s v="Technology"/>
    <s v="Phones"/>
    <x v="1136"/>
    <x v="4926"/>
    <n v="2"/>
    <n v="0.2"/>
    <n v="90.976200000000006"/>
  </r>
  <r>
    <n v="7771"/>
    <s v="CA-2016-155978"/>
    <x v="1147"/>
    <d v="2016-08-01T00:00:00"/>
    <s v="Same Day"/>
    <x v="131"/>
    <x v="131"/>
    <s v="Corporate"/>
    <s v="United States"/>
    <s v="Riverside"/>
    <s v="California"/>
    <n v="92503"/>
    <s v="West"/>
    <x v="9"/>
    <s v="Office Supplies"/>
    <s v="Appliances"/>
    <x v="9"/>
    <x v="4927"/>
    <n v="2"/>
    <n v="0"/>
    <n v="13.788"/>
  </r>
  <r>
    <n v="7772"/>
    <s v="CA-2016-108196"/>
    <x v="881"/>
    <d v="2016-12-02T00:00:00"/>
    <s v="Standard Class"/>
    <x v="473"/>
    <x v="473"/>
    <s v="Consumer"/>
    <s v="United States"/>
    <s v="Lancaster"/>
    <s v="Ohio"/>
    <n v="43130"/>
    <s v="East"/>
    <x v="692"/>
    <s v="Office Supplies"/>
    <s v="Binders"/>
    <x v="692"/>
    <x v="4928"/>
    <n v="2"/>
    <n v="0.7"/>
    <n v="-304.392"/>
  </r>
  <r>
    <n v="7773"/>
    <s v="CA-2016-108196"/>
    <x v="881"/>
    <d v="2016-12-02T00:00:00"/>
    <s v="Standard Class"/>
    <x v="473"/>
    <x v="473"/>
    <s v="Consumer"/>
    <s v="United States"/>
    <s v="Lancaster"/>
    <s v="Ohio"/>
    <n v="43130"/>
    <s v="East"/>
    <x v="1497"/>
    <s v="Technology"/>
    <s v="Machines"/>
    <x v="1485"/>
    <x v="4929"/>
    <n v="5"/>
    <n v="0.7"/>
    <n v="-6599.9780000000001"/>
  </r>
  <r>
    <n v="7774"/>
    <s v="CA-2016-108196"/>
    <x v="881"/>
    <d v="2016-12-02T00:00:00"/>
    <s v="Standard Class"/>
    <x v="473"/>
    <x v="473"/>
    <s v="Consumer"/>
    <s v="United States"/>
    <s v="Lancaster"/>
    <s v="Ohio"/>
    <n v="43130"/>
    <s v="East"/>
    <x v="1827"/>
    <s v="Technology"/>
    <s v="Accessories"/>
    <x v="1815"/>
    <x v="4930"/>
    <n v="3"/>
    <n v="0.2"/>
    <n v="11.995200000000001"/>
  </r>
  <r>
    <n v="7775"/>
    <s v="CA-2016-152800"/>
    <x v="1172"/>
    <d v="2016-04-15T00:00:00"/>
    <s v="First Class"/>
    <x v="727"/>
    <x v="727"/>
    <s v="Consumer"/>
    <s v="United States"/>
    <s v="San Francisco"/>
    <s v="California"/>
    <n v="94109"/>
    <s v="West"/>
    <x v="29"/>
    <s v="Office Supplies"/>
    <s v="Envelopes"/>
    <x v="29"/>
    <x v="4931"/>
    <n v="3"/>
    <n v="0"/>
    <n v="2.8763999999999998"/>
  </r>
  <r>
    <n v="7776"/>
    <s v="CA-2014-166961"/>
    <x v="422"/>
    <d v="2014-12-31T00:00:00"/>
    <s v="Standard Class"/>
    <x v="522"/>
    <x v="522"/>
    <s v="Home Office"/>
    <s v="United States"/>
    <s v="Moreno Valley"/>
    <s v="California"/>
    <n v="92553"/>
    <s v="West"/>
    <x v="1644"/>
    <s v="Office Supplies"/>
    <s v="Appliances"/>
    <x v="360"/>
    <x v="4932"/>
    <n v="1"/>
    <n v="0"/>
    <n v="2.9645999999999999"/>
  </r>
  <r>
    <n v="7777"/>
    <s v="CA-2014-166961"/>
    <x v="422"/>
    <d v="2014-12-31T00:00:00"/>
    <s v="Standard Class"/>
    <x v="522"/>
    <x v="522"/>
    <s v="Home Office"/>
    <s v="United States"/>
    <s v="Moreno Valley"/>
    <s v="California"/>
    <n v="92553"/>
    <s v="West"/>
    <x v="1711"/>
    <s v="Office Supplies"/>
    <s v="Fasteners"/>
    <x v="128"/>
    <x v="1974"/>
    <n v="3"/>
    <n v="0"/>
    <n v="3.6156000000000001"/>
  </r>
  <r>
    <n v="7778"/>
    <s v="CA-2014-166961"/>
    <x v="422"/>
    <d v="2014-12-31T00:00:00"/>
    <s v="Standard Class"/>
    <x v="522"/>
    <x v="522"/>
    <s v="Home Office"/>
    <s v="United States"/>
    <s v="Moreno Valley"/>
    <s v="California"/>
    <n v="92553"/>
    <s v="West"/>
    <x v="456"/>
    <s v="Office Supplies"/>
    <s v="Storage"/>
    <x v="457"/>
    <x v="488"/>
    <n v="3"/>
    <n v="0"/>
    <n v="13.891500000000001"/>
  </r>
  <r>
    <n v="7779"/>
    <s v="CA-2014-166961"/>
    <x v="422"/>
    <d v="2014-12-31T00:00:00"/>
    <s v="Standard Class"/>
    <x v="522"/>
    <x v="522"/>
    <s v="Home Office"/>
    <s v="United States"/>
    <s v="Moreno Valley"/>
    <s v="California"/>
    <n v="92553"/>
    <s v="West"/>
    <x v="1087"/>
    <s v="Office Supplies"/>
    <s v="Binders"/>
    <x v="1077"/>
    <x v="4505"/>
    <n v="3"/>
    <n v="0.2"/>
    <n v="13.896000000000001"/>
  </r>
  <r>
    <n v="7780"/>
    <s v="CA-2016-139381"/>
    <x v="724"/>
    <d v="2016-04-22T00:00:00"/>
    <s v="Standard Class"/>
    <x v="167"/>
    <x v="167"/>
    <s v="Consumer"/>
    <s v="United States"/>
    <s v="Chesapeake"/>
    <s v="Virginia"/>
    <n v="23320"/>
    <s v="South"/>
    <x v="473"/>
    <s v="Office Supplies"/>
    <s v="Appliances"/>
    <x v="474"/>
    <x v="2572"/>
    <n v="4"/>
    <n v="0"/>
    <n v="55.058399999999999"/>
  </r>
  <r>
    <n v="7781"/>
    <s v="CA-2016-139381"/>
    <x v="724"/>
    <d v="2016-04-22T00:00:00"/>
    <s v="Standard Class"/>
    <x v="167"/>
    <x v="167"/>
    <s v="Consumer"/>
    <s v="United States"/>
    <s v="Chesapeake"/>
    <s v="Virginia"/>
    <n v="23320"/>
    <s v="South"/>
    <x v="1179"/>
    <s v="Technology"/>
    <s v="Phones"/>
    <x v="1165"/>
    <x v="4933"/>
    <n v="4"/>
    <n v="0"/>
    <n v="7.9812000000000003"/>
  </r>
  <r>
    <n v="7782"/>
    <s v="CA-2015-132136"/>
    <x v="936"/>
    <d v="2015-03-12T00:00:00"/>
    <s v="Standard Class"/>
    <x v="383"/>
    <x v="383"/>
    <s v="Consumer"/>
    <s v="United States"/>
    <s v="Chicago"/>
    <s v="Illinois"/>
    <n v="60623"/>
    <s v="Central"/>
    <x v="276"/>
    <s v="Office Supplies"/>
    <s v="Binders"/>
    <x v="276"/>
    <x v="835"/>
    <n v="3"/>
    <n v="0.8"/>
    <n v="-14.5656"/>
  </r>
  <r>
    <n v="7783"/>
    <s v="CA-2016-162236"/>
    <x v="254"/>
    <d v="2016-11-06T00:00:00"/>
    <s v="Second Class"/>
    <x v="45"/>
    <x v="45"/>
    <s v="Corporate"/>
    <s v="United States"/>
    <s v="Charlotte"/>
    <s v="North Carolina"/>
    <n v="28205"/>
    <s v="South"/>
    <x v="86"/>
    <s v="Office Supplies"/>
    <s v="Storage"/>
    <x v="86"/>
    <x v="3395"/>
    <n v="2"/>
    <n v="0.2"/>
    <n v="3.9592000000000001"/>
  </r>
  <r>
    <n v="7784"/>
    <s v="CA-2016-162236"/>
    <x v="254"/>
    <d v="2016-11-06T00:00:00"/>
    <s v="Second Class"/>
    <x v="45"/>
    <x v="45"/>
    <s v="Corporate"/>
    <s v="United States"/>
    <s v="Charlotte"/>
    <s v="North Carolina"/>
    <n v="28205"/>
    <s v="South"/>
    <x v="277"/>
    <s v="Furniture"/>
    <s v="Tables"/>
    <x v="277"/>
    <x v="4934"/>
    <n v="10"/>
    <n v="0.4"/>
    <n v="-292.10000000000002"/>
  </r>
  <r>
    <n v="7785"/>
    <s v="CA-2016-162236"/>
    <x v="254"/>
    <d v="2016-11-06T00:00:00"/>
    <s v="Second Class"/>
    <x v="45"/>
    <x v="45"/>
    <s v="Corporate"/>
    <s v="United States"/>
    <s v="Charlotte"/>
    <s v="North Carolina"/>
    <n v="28205"/>
    <s v="South"/>
    <x v="413"/>
    <s v="Office Supplies"/>
    <s v="Supplies"/>
    <x v="413"/>
    <x v="439"/>
    <n v="2"/>
    <n v="0.2"/>
    <n v="-34.758000000000003"/>
  </r>
  <r>
    <n v="7786"/>
    <s v="US-2014-111353"/>
    <x v="503"/>
    <d v="2014-12-06T00:00:00"/>
    <s v="Standard Class"/>
    <x v="171"/>
    <x v="171"/>
    <s v="Consumer"/>
    <s v="United States"/>
    <s v="New York City"/>
    <s v="New York"/>
    <n v="10009"/>
    <s v="East"/>
    <x v="49"/>
    <s v="Office Supplies"/>
    <s v="Labels"/>
    <x v="49"/>
    <x v="2910"/>
    <n v="2"/>
    <n v="0"/>
    <n v="11.7782"/>
  </r>
  <r>
    <n v="7787"/>
    <s v="US-2016-117037"/>
    <x v="624"/>
    <d v="2016-05-20T00:00:00"/>
    <s v="First Class"/>
    <x v="560"/>
    <x v="560"/>
    <s v="Consumer"/>
    <s v="United States"/>
    <s v="Chicago"/>
    <s v="Illinois"/>
    <n v="60653"/>
    <s v="Central"/>
    <x v="1784"/>
    <s v="Office Supplies"/>
    <s v="Binders"/>
    <x v="1774"/>
    <x v="793"/>
    <n v="1"/>
    <n v="0.8"/>
    <n v="-4.7685000000000004"/>
  </r>
  <r>
    <n v="7788"/>
    <s v="US-2016-117037"/>
    <x v="624"/>
    <d v="2016-05-20T00:00:00"/>
    <s v="First Class"/>
    <x v="560"/>
    <x v="560"/>
    <s v="Consumer"/>
    <s v="United States"/>
    <s v="Chicago"/>
    <s v="Illinois"/>
    <n v="60653"/>
    <s v="Central"/>
    <x v="1321"/>
    <s v="Office Supplies"/>
    <s v="Fasteners"/>
    <x v="1307"/>
    <x v="4935"/>
    <n v="3"/>
    <n v="0.2"/>
    <n v="2.4674999999999998"/>
  </r>
  <r>
    <n v="7789"/>
    <s v="US-2016-117037"/>
    <x v="624"/>
    <d v="2016-05-20T00:00:00"/>
    <s v="First Class"/>
    <x v="560"/>
    <x v="560"/>
    <s v="Consumer"/>
    <s v="United States"/>
    <s v="Chicago"/>
    <s v="Illinois"/>
    <n v="60653"/>
    <s v="Central"/>
    <x v="1155"/>
    <s v="Furniture"/>
    <s v="Furnishings"/>
    <x v="1143"/>
    <x v="1803"/>
    <n v="3"/>
    <n v="0.6"/>
    <n v="-10.1736"/>
  </r>
  <r>
    <n v="7790"/>
    <s v="US-2016-117037"/>
    <x v="624"/>
    <d v="2016-05-20T00:00:00"/>
    <s v="First Class"/>
    <x v="560"/>
    <x v="560"/>
    <s v="Consumer"/>
    <s v="United States"/>
    <s v="Chicago"/>
    <s v="Illinois"/>
    <n v="60653"/>
    <s v="Central"/>
    <x v="1446"/>
    <s v="Office Supplies"/>
    <s v="Paper"/>
    <x v="1433"/>
    <x v="4936"/>
    <n v="8"/>
    <n v="0.2"/>
    <n v="9.5399999999999991"/>
  </r>
  <r>
    <n v="7791"/>
    <s v="CA-2017-160801"/>
    <x v="20"/>
    <d v="2017-09-19T00:00:00"/>
    <s v="Same Day"/>
    <x v="435"/>
    <x v="435"/>
    <s v="Home Office"/>
    <s v="United States"/>
    <s v="Philadelphia"/>
    <s v="Pennsylvania"/>
    <n v="19120"/>
    <s v="East"/>
    <x v="636"/>
    <s v="Office Supplies"/>
    <s v="Binders"/>
    <x v="636"/>
    <x v="4937"/>
    <n v="3"/>
    <n v="0.7"/>
    <n v="-3.3894000000000002"/>
  </r>
  <r>
    <n v="7792"/>
    <s v="CA-2016-108364"/>
    <x v="1054"/>
    <d v="2016-12-24T00:00:00"/>
    <s v="Standard Class"/>
    <x v="771"/>
    <x v="771"/>
    <s v="Corporate"/>
    <s v="United States"/>
    <s v="Chicago"/>
    <s v="Illinois"/>
    <n v="60623"/>
    <s v="Central"/>
    <x v="751"/>
    <s v="Office Supplies"/>
    <s v="Binders"/>
    <x v="749"/>
    <x v="4938"/>
    <n v="5"/>
    <n v="0.8"/>
    <n v="-2.88"/>
  </r>
  <r>
    <n v="7793"/>
    <s v="CA-2017-169362"/>
    <x v="386"/>
    <d v="2017-10-15T00:00:00"/>
    <s v="First Class"/>
    <x v="133"/>
    <x v="133"/>
    <s v="Corporate"/>
    <s v="United States"/>
    <s v="Dallas"/>
    <s v="Texas"/>
    <n v="75217"/>
    <s v="Central"/>
    <x v="606"/>
    <s v="Technology"/>
    <s v="Accessories"/>
    <x v="606"/>
    <x v="3806"/>
    <n v="2"/>
    <n v="0.2"/>
    <n v="-1.4994000000000001"/>
  </r>
  <r>
    <n v="7794"/>
    <s v="CA-2015-127481"/>
    <x v="295"/>
    <d v="2015-12-15T00:00:00"/>
    <s v="Second Class"/>
    <x v="63"/>
    <x v="63"/>
    <s v="Corporate"/>
    <s v="United States"/>
    <s v="Las Vegas"/>
    <s v="Nevada"/>
    <n v="89115"/>
    <s v="West"/>
    <x v="329"/>
    <s v="Office Supplies"/>
    <s v="Paper"/>
    <x v="329"/>
    <x v="56"/>
    <n v="5"/>
    <n v="0"/>
    <n v="15.875999999999999"/>
  </r>
  <r>
    <n v="7795"/>
    <s v="CA-2015-127481"/>
    <x v="295"/>
    <d v="2015-12-15T00:00:00"/>
    <s v="Second Class"/>
    <x v="63"/>
    <x v="63"/>
    <s v="Corporate"/>
    <s v="United States"/>
    <s v="Las Vegas"/>
    <s v="Nevada"/>
    <n v="89115"/>
    <s v="West"/>
    <x v="126"/>
    <s v="Office Supplies"/>
    <s v="Paper"/>
    <x v="127"/>
    <x v="3038"/>
    <n v="2"/>
    <n v="0"/>
    <n v="48.94"/>
  </r>
  <r>
    <n v="7796"/>
    <s v="CA-2015-112711"/>
    <x v="984"/>
    <d v="2015-07-18T00:00:00"/>
    <s v="Standard Class"/>
    <x v="248"/>
    <x v="248"/>
    <s v="Consumer"/>
    <s v="United States"/>
    <s v="Amarillo"/>
    <s v="Texas"/>
    <n v="79109"/>
    <s v="Central"/>
    <x v="1485"/>
    <s v="Technology"/>
    <s v="Phones"/>
    <x v="1472"/>
    <x v="4939"/>
    <n v="4"/>
    <n v="0.2"/>
    <n v="30.716799999999999"/>
  </r>
  <r>
    <n v="7797"/>
    <s v="US-2015-145121"/>
    <x v="653"/>
    <d v="2015-10-06T00:00:00"/>
    <s v="Standard Class"/>
    <x v="172"/>
    <x v="172"/>
    <s v="Corporate"/>
    <s v="United States"/>
    <s v="Middletown"/>
    <s v="Connecticut"/>
    <n v="6457"/>
    <s v="East"/>
    <x v="61"/>
    <s v="Office Supplies"/>
    <s v="Binders"/>
    <x v="61"/>
    <x v="4940"/>
    <n v="5"/>
    <n v="0"/>
    <n v="13.180999999999999"/>
  </r>
  <r>
    <n v="7798"/>
    <s v="CA-2017-166184"/>
    <x v="668"/>
    <d v="2017-03-27T00:00:00"/>
    <s v="First Class"/>
    <x v="403"/>
    <x v="403"/>
    <s v="Corporate"/>
    <s v="United States"/>
    <s v="New York City"/>
    <s v="New York"/>
    <n v="10035"/>
    <s v="East"/>
    <x v="1358"/>
    <s v="Office Supplies"/>
    <s v="Envelopes"/>
    <x v="1344"/>
    <x v="4941"/>
    <n v="3"/>
    <n v="0"/>
    <n v="22.0947"/>
  </r>
  <r>
    <n v="7799"/>
    <s v="CA-2017-166184"/>
    <x v="668"/>
    <d v="2017-03-27T00:00:00"/>
    <s v="First Class"/>
    <x v="403"/>
    <x v="403"/>
    <s v="Corporate"/>
    <s v="United States"/>
    <s v="New York City"/>
    <s v="New York"/>
    <n v="10035"/>
    <s v="East"/>
    <x v="1147"/>
    <s v="Technology"/>
    <s v="Phones"/>
    <x v="1135"/>
    <x v="4942"/>
    <n v="1"/>
    <n v="0"/>
    <n v="136.2971"/>
  </r>
  <r>
    <n v="7800"/>
    <s v="CA-2017-166184"/>
    <x v="668"/>
    <d v="2017-03-27T00:00:00"/>
    <s v="First Class"/>
    <x v="403"/>
    <x v="403"/>
    <s v="Corporate"/>
    <s v="United States"/>
    <s v="New York City"/>
    <s v="New York"/>
    <n v="10035"/>
    <s v="East"/>
    <x v="389"/>
    <s v="Furniture"/>
    <s v="Chairs"/>
    <x v="390"/>
    <x v="415"/>
    <n v="3"/>
    <n v="0.1"/>
    <n v="2.3094000000000001"/>
  </r>
  <r>
    <n v="7801"/>
    <s v="CA-2017-157413"/>
    <x v="702"/>
    <d v="2017-06-06T00:00:00"/>
    <s v="Standard Class"/>
    <x v="768"/>
    <x v="768"/>
    <s v="Consumer"/>
    <s v="United States"/>
    <s v="Philadelphia"/>
    <s v="Pennsylvania"/>
    <n v="19120"/>
    <s v="East"/>
    <x v="273"/>
    <s v="Office Supplies"/>
    <s v="Storage"/>
    <x v="273"/>
    <x v="4943"/>
    <n v="3"/>
    <n v="0.2"/>
    <n v="-77.1267"/>
  </r>
  <r>
    <n v="7802"/>
    <s v="CA-2014-143637"/>
    <x v="977"/>
    <d v="2014-03-29T00:00:00"/>
    <s v="Second Class"/>
    <x v="384"/>
    <x v="384"/>
    <s v="Consumer"/>
    <s v="United States"/>
    <s v="Fresno"/>
    <s v="California"/>
    <n v="93727"/>
    <s v="West"/>
    <x v="1702"/>
    <s v="Furniture"/>
    <s v="Furnishings"/>
    <x v="1691"/>
    <x v="582"/>
    <n v="2"/>
    <n v="0"/>
    <n v="14.572800000000001"/>
  </r>
  <r>
    <n v="7803"/>
    <s v="CA-2015-102260"/>
    <x v="357"/>
    <d v="2015-09-26T00:00:00"/>
    <s v="Standard Class"/>
    <x v="319"/>
    <x v="319"/>
    <s v="Home Office"/>
    <s v="United States"/>
    <s v="Franklin"/>
    <s v="Tennessee"/>
    <n v="37064"/>
    <s v="South"/>
    <x v="1171"/>
    <s v="Office Supplies"/>
    <s v="Labels"/>
    <x v="1157"/>
    <x v="4944"/>
    <n v="4"/>
    <n v="0.2"/>
    <n v="4.2"/>
  </r>
  <r>
    <n v="7804"/>
    <s v="CA-2015-102260"/>
    <x v="357"/>
    <d v="2015-09-26T00:00:00"/>
    <s v="Standard Class"/>
    <x v="319"/>
    <x v="319"/>
    <s v="Home Office"/>
    <s v="United States"/>
    <s v="Franklin"/>
    <s v="Tennessee"/>
    <n v="37064"/>
    <s v="South"/>
    <x v="906"/>
    <s v="Office Supplies"/>
    <s v="Storage"/>
    <x v="898"/>
    <x v="2889"/>
    <n v="4"/>
    <n v="0.2"/>
    <n v="-63.005600000000001"/>
  </r>
  <r>
    <n v="7805"/>
    <s v="CA-2015-102260"/>
    <x v="357"/>
    <d v="2015-09-26T00:00:00"/>
    <s v="Standard Class"/>
    <x v="319"/>
    <x v="319"/>
    <s v="Home Office"/>
    <s v="United States"/>
    <s v="Franklin"/>
    <s v="Tennessee"/>
    <n v="37064"/>
    <s v="South"/>
    <x v="967"/>
    <s v="Office Supplies"/>
    <s v="Storage"/>
    <x v="960"/>
    <x v="4945"/>
    <n v="1"/>
    <n v="0.2"/>
    <n v="-4.7670000000000003"/>
  </r>
  <r>
    <n v="7806"/>
    <s v="CA-2015-102260"/>
    <x v="357"/>
    <d v="2015-09-26T00:00:00"/>
    <s v="Standard Class"/>
    <x v="319"/>
    <x v="319"/>
    <s v="Home Office"/>
    <s v="United States"/>
    <s v="Franklin"/>
    <s v="Tennessee"/>
    <n v="37064"/>
    <s v="South"/>
    <x v="1039"/>
    <s v="Office Supplies"/>
    <s v="Art"/>
    <x v="1029"/>
    <x v="1850"/>
    <n v="2"/>
    <n v="0.2"/>
    <n v="0.31680000000000003"/>
  </r>
  <r>
    <n v="7807"/>
    <s v="CA-2015-102260"/>
    <x v="357"/>
    <d v="2015-09-26T00:00:00"/>
    <s v="Standard Class"/>
    <x v="319"/>
    <x v="319"/>
    <s v="Home Office"/>
    <s v="United States"/>
    <s v="Franklin"/>
    <s v="Tennessee"/>
    <n v="37064"/>
    <s v="South"/>
    <x v="961"/>
    <s v="Office Supplies"/>
    <s v="Binders"/>
    <x v="954"/>
    <x v="2193"/>
    <n v="2"/>
    <n v="0.7"/>
    <n v="-2.5632000000000001"/>
  </r>
  <r>
    <n v="7808"/>
    <s v="US-2016-137295"/>
    <x v="1134"/>
    <d v="2016-01-13T00:00:00"/>
    <s v="Standard Class"/>
    <x v="745"/>
    <x v="745"/>
    <s v="Consumer"/>
    <s v="United States"/>
    <s v="Raleigh"/>
    <s v="North Carolina"/>
    <n v="27604"/>
    <s v="South"/>
    <x v="908"/>
    <s v="Office Supplies"/>
    <s v="Binders"/>
    <x v="900"/>
    <x v="4946"/>
    <n v="7"/>
    <n v="0.7"/>
    <n v="-24.662400000000002"/>
  </r>
  <r>
    <n v="7809"/>
    <s v="US-2016-137295"/>
    <x v="1134"/>
    <d v="2016-01-13T00:00:00"/>
    <s v="Standard Class"/>
    <x v="745"/>
    <x v="745"/>
    <s v="Consumer"/>
    <s v="United States"/>
    <s v="Raleigh"/>
    <s v="North Carolina"/>
    <n v="27604"/>
    <s v="South"/>
    <x v="1041"/>
    <s v="Office Supplies"/>
    <s v="Art"/>
    <x v="1030"/>
    <x v="1634"/>
    <n v="3"/>
    <n v="0.2"/>
    <n v="5.952"/>
  </r>
  <r>
    <n v="7810"/>
    <s v="US-2016-137295"/>
    <x v="1134"/>
    <d v="2016-01-13T00:00:00"/>
    <s v="Standard Class"/>
    <x v="745"/>
    <x v="745"/>
    <s v="Consumer"/>
    <s v="United States"/>
    <s v="Raleigh"/>
    <s v="North Carolina"/>
    <n v="27604"/>
    <s v="South"/>
    <x v="1787"/>
    <s v="Technology"/>
    <s v="Phones"/>
    <x v="1777"/>
    <x v="2955"/>
    <n v="2"/>
    <n v="0.2"/>
    <n v="10.878399999999999"/>
  </r>
  <r>
    <n v="7811"/>
    <s v="CA-2016-134334"/>
    <x v="1173"/>
    <d v="2016-02-15T00:00:00"/>
    <s v="First Class"/>
    <x v="54"/>
    <x v="54"/>
    <s v="Consumer"/>
    <s v="United States"/>
    <s v="Clinton"/>
    <s v="Maryland"/>
    <n v="20735"/>
    <s v="East"/>
    <x v="1446"/>
    <s v="Office Supplies"/>
    <s v="Paper"/>
    <x v="1433"/>
    <x v="4947"/>
    <n v="1"/>
    <n v="0"/>
    <n v="2.1465000000000001"/>
  </r>
  <r>
    <n v="7812"/>
    <s v="CA-2016-134334"/>
    <x v="1173"/>
    <d v="2016-02-15T00:00:00"/>
    <s v="First Class"/>
    <x v="54"/>
    <x v="54"/>
    <s v="Consumer"/>
    <s v="United States"/>
    <s v="Clinton"/>
    <s v="Maryland"/>
    <n v="20735"/>
    <s v="East"/>
    <x v="1596"/>
    <s v="Office Supplies"/>
    <s v="Art"/>
    <x v="1588"/>
    <x v="3277"/>
    <n v="3"/>
    <n v="0"/>
    <n v="2.0748000000000002"/>
  </r>
  <r>
    <n v="7813"/>
    <s v="CA-2016-134334"/>
    <x v="1173"/>
    <d v="2016-02-15T00:00:00"/>
    <s v="First Class"/>
    <x v="54"/>
    <x v="54"/>
    <s v="Consumer"/>
    <s v="United States"/>
    <s v="Clinton"/>
    <s v="Maryland"/>
    <n v="20735"/>
    <s v="East"/>
    <x v="736"/>
    <s v="Furniture"/>
    <s v="Tables"/>
    <x v="735"/>
    <x v="4948"/>
    <n v="3"/>
    <n v="0.3"/>
    <n v="-47.1798"/>
  </r>
  <r>
    <n v="7814"/>
    <s v="CA-2016-134334"/>
    <x v="1173"/>
    <d v="2016-02-15T00:00:00"/>
    <s v="First Class"/>
    <x v="54"/>
    <x v="54"/>
    <s v="Consumer"/>
    <s v="United States"/>
    <s v="Clinton"/>
    <s v="Maryland"/>
    <n v="20735"/>
    <s v="East"/>
    <x v="247"/>
    <s v="Furniture"/>
    <s v="Furnishings"/>
    <x v="248"/>
    <x v="232"/>
    <n v="6"/>
    <n v="0"/>
    <n v="4.6463999999999999"/>
  </r>
  <r>
    <n v="7815"/>
    <s v="US-2017-109316"/>
    <x v="110"/>
    <d v="2017-06-10T00:00:00"/>
    <s v="First Class"/>
    <x v="67"/>
    <x v="67"/>
    <s v="Home Office"/>
    <s v="United States"/>
    <s v="Los Angeles"/>
    <s v="California"/>
    <n v="90049"/>
    <s v="West"/>
    <x v="26"/>
    <s v="Furniture"/>
    <s v="Bookcases"/>
    <x v="26"/>
    <x v="4949"/>
    <n v="2"/>
    <n v="0.15"/>
    <n v="140.95679999999999"/>
  </r>
  <r>
    <n v="7816"/>
    <s v="US-2017-109316"/>
    <x v="110"/>
    <d v="2017-06-10T00:00:00"/>
    <s v="First Class"/>
    <x v="67"/>
    <x v="67"/>
    <s v="Home Office"/>
    <s v="United States"/>
    <s v="Los Angeles"/>
    <s v="California"/>
    <n v="90049"/>
    <s v="West"/>
    <x v="850"/>
    <s v="Technology"/>
    <s v="Phones"/>
    <x v="843"/>
    <x v="254"/>
    <n v="2"/>
    <n v="0.2"/>
    <n v="-3.504"/>
  </r>
  <r>
    <n v="7817"/>
    <s v="CA-2016-138478"/>
    <x v="147"/>
    <d v="2016-10-26T00:00:00"/>
    <s v="Second Class"/>
    <x v="503"/>
    <x v="503"/>
    <s v="Home Office"/>
    <s v="United States"/>
    <s v="North Las Vegas"/>
    <s v="Nevada"/>
    <n v="89031"/>
    <s v="West"/>
    <x v="978"/>
    <s v="Office Supplies"/>
    <s v="Art"/>
    <x v="971"/>
    <x v="4950"/>
    <n v="3"/>
    <n v="0"/>
    <n v="29.437200000000001"/>
  </r>
  <r>
    <n v="7818"/>
    <s v="CA-2016-138478"/>
    <x v="147"/>
    <d v="2016-10-26T00:00:00"/>
    <s v="Second Class"/>
    <x v="503"/>
    <x v="503"/>
    <s v="Home Office"/>
    <s v="United States"/>
    <s v="North Las Vegas"/>
    <s v="Nevada"/>
    <n v="89031"/>
    <s v="West"/>
    <x v="1776"/>
    <s v="Office Supplies"/>
    <s v="Paper"/>
    <x v="1766"/>
    <x v="1197"/>
    <n v="6"/>
    <n v="0"/>
    <n v="17.581199999999999"/>
  </r>
  <r>
    <n v="7819"/>
    <s v="CA-2016-138478"/>
    <x v="147"/>
    <d v="2016-10-26T00:00:00"/>
    <s v="Second Class"/>
    <x v="503"/>
    <x v="503"/>
    <s v="Home Office"/>
    <s v="United States"/>
    <s v="North Las Vegas"/>
    <s v="Nevada"/>
    <n v="89031"/>
    <s v="West"/>
    <x v="1625"/>
    <s v="Office Supplies"/>
    <s v="Binders"/>
    <x v="1615"/>
    <x v="4951"/>
    <n v="3"/>
    <n v="0.2"/>
    <n v="1644.2913000000001"/>
  </r>
  <r>
    <n v="7820"/>
    <s v="CA-2017-150469"/>
    <x v="795"/>
    <d v="2017-01-30T00:00:00"/>
    <s v="Standard Class"/>
    <x v="170"/>
    <x v="170"/>
    <s v="Consumer"/>
    <s v="United States"/>
    <s v="San Francisco"/>
    <s v="California"/>
    <n v="94109"/>
    <s v="West"/>
    <x v="1084"/>
    <s v="Office Supplies"/>
    <s v="Fasteners"/>
    <x v="1074"/>
    <x v="1559"/>
    <n v="8"/>
    <n v="0"/>
    <n v="5.6832000000000003"/>
  </r>
  <r>
    <n v="7821"/>
    <s v="CA-2017-152436"/>
    <x v="166"/>
    <d v="2017-12-10T00:00:00"/>
    <s v="Second Class"/>
    <x v="194"/>
    <x v="194"/>
    <s v="Home Office"/>
    <s v="United States"/>
    <s v="Cranston"/>
    <s v="Rhode Island"/>
    <n v="2920"/>
    <s v="East"/>
    <x v="595"/>
    <s v="Office Supplies"/>
    <s v="Storage"/>
    <x v="595"/>
    <x v="4952"/>
    <n v="6"/>
    <n v="0"/>
    <n v="160.03980000000001"/>
  </r>
  <r>
    <n v="7822"/>
    <s v="CA-2016-169334"/>
    <x v="147"/>
    <d v="2016-10-24T00:00:00"/>
    <s v="Second Class"/>
    <x v="543"/>
    <x v="543"/>
    <s v="Consumer"/>
    <s v="United States"/>
    <s v="Jackson"/>
    <s v="Tennessee"/>
    <n v="38301"/>
    <s v="South"/>
    <x v="1018"/>
    <s v="Office Supplies"/>
    <s v="Storage"/>
    <x v="1519"/>
    <x v="2637"/>
    <n v="9"/>
    <n v="0.2"/>
    <n v="6.9794999999999998"/>
  </r>
  <r>
    <n v="7823"/>
    <s v="US-2014-115413"/>
    <x v="86"/>
    <d v="2014-09-01T00:00:00"/>
    <s v="Standard Class"/>
    <x v="452"/>
    <x v="452"/>
    <s v="Home Office"/>
    <s v="United States"/>
    <s v="Newark"/>
    <s v="Delaware"/>
    <n v="19711"/>
    <s v="East"/>
    <x v="1007"/>
    <s v="Office Supplies"/>
    <s v="Art"/>
    <x v="999"/>
    <x v="874"/>
    <n v="3"/>
    <n v="0"/>
    <n v="2.5055999999999998"/>
  </r>
  <r>
    <n v="7824"/>
    <s v="US-2014-115413"/>
    <x v="86"/>
    <d v="2014-09-01T00:00:00"/>
    <s v="Standard Class"/>
    <x v="452"/>
    <x v="452"/>
    <s v="Home Office"/>
    <s v="United States"/>
    <s v="Newark"/>
    <s v="Delaware"/>
    <n v="19711"/>
    <s v="East"/>
    <x v="1233"/>
    <s v="Technology"/>
    <s v="Accessories"/>
    <x v="1216"/>
    <x v="145"/>
    <n v="3"/>
    <n v="0"/>
    <n v="52.4895"/>
  </r>
  <r>
    <n v="7825"/>
    <s v="CA-2014-125150"/>
    <x v="1174"/>
    <d v="2014-05-23T00:00:00"/>
    <s v="Standard Class"/>
    <x v="463"/>
    <x v="463"/>
    <s v="Corporate"/>
    <s v="United States"/>
    <s v="Los Angeles"/>
    <s v="California"/>
    <n v="90036"/>
    <s v="West"/>
    <x v="1340"/>
    <s v="Furniture"/>
    <s v="Chairs"/>
    <x v="1325"/>
    <x v="3047"/>
    <n v="5"/>
    <n v="0.2"/>
    <n v="17.466000000000001"/>
  </r>
  <r>
    <n v="7826"/>
    <s v="CA-2015-127327"/>
    <x v="302"/>
    <d v="2015-02-07T00:00:00"/>
    <s v="Standard Class"/>
    <x v="463"/>
    <x v="463"/>
    <s v="Corporate"/>
    <s v="United States"/>
    <s v="Rome"/>
    <s v="New York"/>
    <n v="13440"/>
    <s v="East"/>
    <x v="38"/>
    <s v="Furniture"/>
    <s v="Chairs"/>
    <x v="38"/>
    <x v="4953"/>
    <n v="1"/>
    <n v="0.1"/>
    <n v="15.147"/>
  </r>
  <r>
    <n v="7827"/>
    <s v="CA-2017-117114"/>
    <x v="1108"/>
    <d v="2017-11-05T00:00:00"/>
    <s v="Standard Class"/>
    <x v="388"/>
    <x v="388"/>
    <s v="Corporate"/>
    <s v="United States"/>
    <s v="Chicago"/>
    <s v="Illinois"/>
    <n v="60610"/>
    <s v="Central"/>
    <x v="559"/>
    <s v="Technology"/>
    <s v="Phones"/>
    <x v="558"/>
    <x v="4954"/>
    <n v="4"/>
    <n v="0.2"/>
    <n v="38.157600000000002"/>
  </r>
  <r>
    <n v="7828"/>
    <s v="CA-2017-117114"/>
    <x v="1108"/>
    <d v="2017-11-05T00:00:00"/>
    <s v="Standard Class"/>
    <x v="388"/>
    <x v="388"/>
    <s v="Corporate"/>
    <s v="United States"/>
    <s v="Chicago"/>
    <s v="Illinois"/>
    <n v="60610"/>
    <s v="Central"/>
    <x v="318"/>
    <s v="Office Supplies"/>
    <s v="Envelopes"/>
    <x v="318"/>
    <x v="4373"/>
    <n v="3"/>
    <n v="0.2"/>
    <n v="3.2214"/>
  </r>
  <r>
    <n v="7829"/>
    <s v="CA-2015-137302"/>
    <x v="33"/>
    <d v="2015-05-01T00:00:00"/>
    <s v="Standard Class"/>
    <x v="308"/>
    <x v="308"/>
    <s v="Corporate"/>
    <s v="United States"/>
    <s v="San Diego"/>
    <s v="California"/>
    <n v="92105"/>
    <s v="West"/>
    <x v="1391"/>
    <s v="Furniture"/>
    <s v="Chairs"/>
    <x v="1377"/>
    <x v="2796"/>
    <n v="3"/>
    <n v="0.2"/>
    <n v="6.3936000000000002"/>
  </r>
  <r>
    <n v="7830"/>
    <s v="CA-2015-137302"/>
    <x v="33"/>
    <d v="2015-05-01T00:00:00"/>
    <s v="Standard Class"/>
    <x v="308"/>
    <x v="308"/>
    <s v="Corporate"/>
    <s v="United States"/>
    <s v="San Diego"/>
    <s v="California"/>
    <n v="92105"/>
    <s v="West"/>
    <x v="397"/>
    <s v="Office Supplies"/>
    <s v="Art"/>
    <x v="398"/>
    <x v="423"/>
    <n v="3"/>
    <n v="0"/>
    <n v="15.475199999999999"/>
  </r>
  <r>
    <n v="7831"/>
    <s v="CA-2015-137302"/>
    <x v="33"/>
    <d v="2015-05-01T00:00:00"/>
    <s v="Standard Class"/>
    <x v="308"/>
    <x v="308"/>
    <s v="Corporate"/>
    <s v="United States"/>
    <s v="San Diego"/>
    <s v="California"/>
    <n v="92105"/>
    <s v="West"/>
    <x v="1765"/>
    <s v="Technology"/>
    <s v="Phones"/>
    <x v="1754"/>
    <x v="2977"/>
    <n v="3"/>
    <n v="0.2"/>
    <n v="38.997"/>
  </r>
  <r>
    <n v="7832"/>
    <s v="CA-2015-137302"/>
    <x v="33"/>
    <d v="2015-05-01T00:00:00"/>
    <s v="Standard Class"/>
    <x v="308"/>
    <x v="308"/>
    <s v="Corporate"/>
    <s v="United States"/>
    <s v="San Diego"/>
    <s v="California"/>
    <n v="92105"/>
    <s v="West"/>
    <x v="301"/>
    <s v="Office Supplies"/>
    <s v="Binders"/>
    <x v="301"/>
    <x v="4338"/>
    <n v="3"/>
    <n v="0.2"/>
    <n v="17.623200000000001"/>
  </r>
  <r>
    <n v="7833"/>
    <s v="CA-2016-112382"/>
    <x v="195"/>
    <d v="2016-05-13T00:00:00"/>
    <s v="Standard Class"/>
    <x v="469"/>
    <x v="469"/>
    <s v="Consumer"/>
    <s v="United States"/>
    <s v="Houston"/>
    <s v="Texas"/>
    <n v="77036"/>
    <s v="Central"/>
    <x v="179"/>
    <s v="Technology"/>
    <s v="Phones"/>
    <x v="180"/>
    <x v="4336"/>
    <n v="2"/>
    <n v="0.2"/>
    <n v="1.9136"/>
  </r>
  <r>
    <n v="7834"/>
    <s v="CA-2015-128958"/>
    <x v="1175"/>
    <d v="2015-01-28T00:00:00"/>
    <s v="Standard Class"/>
    <x v="736"/>
    <x v="736"/>
    <s v="Home Office"/>
    <s v="United States"/>
    <s v="West Palm Beach"/>
    <s v="Florida"/>
    <n v="33407"/>
    <s v="South"/>
    <x v="346"/>
    <s v="Office Supplies"/>
    <s v="Art"/>
    <x v="346"/>
    <x v="1317"/>
    <n v="5"/>
    <n v="0.2"/>
    <n v="2.1320000000000001"/>
  </r>
  <r>
    <n v="7835"/>
    <s v="CA-2015-106257"/>
    <x v="657"/>
    <d v="2015-04-17T00:00:00"/>
    <s v="Second Class"/>
    <x v="686"/>
    <x v="686"/>
    <s v="Consumer"/>
    <s v="United States"/>
    <s v="Los Angeles"/>
    <s v="California"/>
    <n v="90045"/>
    <s v="West"/>
    <x v="1000"/>
    <s v="Furniture"/>
    <s v="Tables"/>
    <x v="992"/>
    <x v="472"/>
    <n v="2"/>
    <n v="0.2"/>
    <n v="-15.098000000000001"/>
  </r>
  <r>
    <n v="7836"/>
    <s v="CA-2015-106257"/>
    <x v="657"/>
    <d v="2015-04-17T00:00:00"/>
    <s v="Second Class"/>
    <x v="686"/>
    <x v="686"/>
    <s v="Consumer"/>
    <s v="United States"/>
    <s v="Los Angeles"/>
    <s v="California"/>
    <n v="90045"/>
    <s v="West"/>
    <x v="716"/>
    <s v="Technology"/>
    <s v="Phones"/>
    <x v="715"/>
    <x v="4955"/>
    <n v="2"/>
    <n v="0.2"/>
    <n v="41.993000000000002"/>
  </r>
  <r>
    <n v="7837"/>
    <s v="CA-2015-149083"/>
    <x v="12"/>
    <d v="2015-09-30T00:00:00"/>
    <s v="Standard Class"/>
    <x v="64"/>
    <x v="64"/>
    <s v="Corporate"/>
    <s v="United States"/>
    <s v="Seattle"/>
    <s v="Washington"/>
    <n v="98103"/>
    <s v="West"/>
    <x v="992"/>
    <s v="Furniture"/>
    <s v="Chairs"/>
    <x v="984"/>
    <x v="393"/>
    <n v="4"/>
    <n v="0.2"/>
    <n v="-11.5176"/>
  </r>
  <r>
    <n v="7838"/>
    <s v="CA-2015-149083"/>
    <x v="12"/>
    <d v="2015-09-30T00:00:00"/>
    <s v="Standard Class"/>
    <x v="64"/>
    <x v="64"/>
    <s v="Corporate"/>
    <s v="United States"/>
    <s v="Seattle"/>
    <s v="Washington"/>
    <n v="98103"/>
    <s v="West"/>
    <x v="1621"/>
    <s v="Office Supplies"/>
    <s v="Labels"/>
    <x v="1612"/>
    <x v="2336"/>
    <n v="2"/>
    <n v="0"/>
    <n v="5.7960000000000003"/>
  </r>
  <r>
    <n v="7839"/>
    <s v="CA-2015-149083"/>
    <x v="12"/>
    <d v="2015-09-30T00:00:00"/>
    <s v="Standard Class"/>
    <x v="64"/>
    <x v="64"/>
    <s v="Corporate"/>
    <s v="United States"/>
    <s v="Seattle"/>
    <s v="Washington"/>
    <n v="98103"/>
    <s v="West"/>
    <x v="428"/>
    <s v="Technology"/>
    <s v="Accessories"/>
    <x v="428"/>
    <x v="457"/>
    <n v="2"/>
    <n v="0"/>
    <n v="57.592799999999997"/>
  </r>
  <r>
    <n v="7840"/>
    <s v="US-2014-137869"/>
    <x v="1176"/>
    <d v="2014-04-02T00:00:00"/>
    <s v="Standard Class"/>
    <x v="610"/>
    <x v="610"/>
    <s v="Consumer"/>
    <s v="United States"/>
    <s v="Des Moines"/>
    <s v="Iowa"/>
    <n v="50315"/>
    <s v="Central"/>
    <x v="29"/>
    <s v="Office Supplies"/>
    <s v="Envelopes"/>
    <x v="29"/>
    <x v="4931"/>
    <n v="3"/>
    <n v="0"/>
    <n v="2.8763999999999998"/>
  </r>
  <r>
    <n v="7841"/>
    <s v="US-2014-137869"/>
    <x v="1176"/>
    <d v="2014-04-02T00:00:00"/>
    <s v="Standard Class"/>
    <x v="610"/>
    <x v="610"/>
    <s v="Consumer"/>
    <s v="United States"/>
    <s v="Des Moines"/>
    <s v="Iowa"/>
    <n v="50315"/>
    <s v="Central"/>
    <x v="1234"/>
    <s v="Furniture"/>
    <s v="Tables"/>
    <x v="1217"/>
    <x v="4956"/>
    <n v="4"/>
    <n v="0"/>
    <n v="106.62479999999999"/>
  </r>
  <r>
    <n v="7842"/>
    <s v="CA-2016-116603"/>
    <x v="19"/>
    <d v="2016-07-22T00:00:00"/>
    <s v="Standard Class"/>
    <x v="247"/>
    <x v="247"/>
    <s v="Consumer"/>
    <s v="United States"/>
    <s v="New York City"/>
    <s v="New York"/>
    <n v="10024"/>
    <s v="East"/>
    <x v="9"/>
    <s v="Office Supplies"/>
    <s v="Appliances"/>
    <x v="9"/>
    <x v="4927"/>
    <n v="2"/>
    <n v="0"/>
    <n v="13.788"/>
  </r>
  <r>
    <n v="7843"/>
    <s v="CA-2014-158470"/>
    <x v="987"/>
    <d v="2014-04-23T00:00:00"/>
    <s v="Second Class"/>
    <x v="369"/>
    <x v="369"/>
    <s v="Consumer"/>
    <s v="United States"/>
    <s v="Arlington"/>
    <s v="Virginia"/>
    <n v="22204"/>
    <s v="South"/>
    <x v="612"/>
    <s v="Office Supplies"/>
    <s v="Binders"/>
    <x v="612"/>
    <x v="701"/>
    <n v="3"/>
    <n v="0"/>
    <n v="26.702999999999999"/>
  </r>
  <r>
    <n v="7844"/>
    <s v="CA-2014-158470"/>
    <x v="987"/>
    <d v="2014-04-23T00:00:00"/>
    <s v="Second Class"/>
    <x v="369"/>
    <x v="369"/>
    <s v="Consumer"/>
    <s v="United States"/>
    <s v="Arlington"/>
    <s v="Virginia"/>
    <n v="22204"/>
    <s v="South"/>
    <x v="55"/>
    <s v="Office Supplies"/>
    <s v="Paper"/>
    <x v="55"/>
    <x v="4204"/>
    <n v="11"/>
    <n v="0"/>
    <n v="34.214399999999998"/>
  </r>
  <r>
    <n v="7845"/>
    <s v="US-2017-123834"/>
    <x v="246"/>
    <d v="2017-07-25T00:00:00"/>
    <s v="Standard Class"/>
    <x v="421"/>
    <x v="421"/>
    <s v="Consumer"/>
    <s v="United States"/>
    <s v="Pharr"/>
    <s v="Texas"/>
    <n v="78577"/>
    <s v="Central"/>
    <x v="972"/>
    <s v="Furniture"/>
    <s v="Tables"/>
    <x v="966"/>
    <x v="4957"/>
    <n v="4"/>
    <n v="0.3"/>
    <n v="-21.3264"/>
  </r>
  <r>
    <n v="7846"/>
    <s v="CA-2015-125976"/>
    <x v="874"/>
    <d v="2015-10-02T00:00:00"/>
    <s v="Standard Class"/>
    <x v="523"/>
    <x v="523"/>
    <s v="Consumer"/>
    <s v="United States"/>
    <s v="Arlington"/>
    <s v="Virginia"/>
    <n v="22204"/>
    <s v="South"/>
    <x v="1030"/>
    <s v="Office Supplies"/>
    <s v="Paper"/>
    <x v="1021"/>
    <x v="894"/>
    <n v="5"/>
    <n v="0"/>
    <n v="69.704999999999998"/>
  </r>
  <r>
    <n v="7847"/>
    <s v="CA-2015-125976"/>
    <x v="874"/>
    <d v="2015-10-02T00:00:00"/>
    <s v="Standard Class"/>
    <x v="523"/>
    <x v="523"/>
    <s v="Consumer"/>
    <s v="United States"/>
    <s v="Arlington"/>
    <s v="Virginia"/>
    <n v="22204"/>
    <s v="South"/>
    <x v="495"/>
    <s v="Technology"/>
    <s v="Phones"/>
    <x v="495"/>
    <x v="4958"/>
    <n v="12"/>
    <n v="0"/>
    <n v="561.56399999999996"/>
  </r>
  <r>
    <n v="7848"/>
    <s v="CA-2016-128706"/>
    <x v="535"/>
    <d v="2016-03-02T00:00:00"/>
    <s v="Standard Class"/>
    <x v="386"/>
    <x v="386"/>
    <s v="Consumer"/>
    <s v="United States"/>
    <s v="Houston"/>
    <s v="Texas"/>
    <n v="77070"/>
    <s v="Central"/>
    <x v="1653"/>
    <s v="Furniture"/>
    <s v="Furnishings"/>
    <x v="1642"/>
    <x v="2674"/>
    <n v="2"/>
    <n v="0.6"/>
    <n v="-6.8815999999999997"/>
  </r>
  <r>
    <n v="7849"/>
    <s v="CA-2016-104311"/>
    <x v="440"/>
    <d v="2016-05-06T00:00:00"/>
    <s v="Standard Class"/>
    <x v="548"/>
    <x v="548"/>
    <s v="Consumer"/>
    <s v="United States"/>
    <s v="Irving"/>
    <s v="Texas"/>
    <n v="75061"/>
    <s v="Central"/>
    <x v="1555"/>
    <s v="Office Supplies"/>
    <s v="Storage"/>
    <x v="1543"/>
    <x v="2206"/>
    <n v="3"/>
    <n v="0.2"/>
    <n v="-3.7871999999999999"/>
  </r>
  <r>
    <n v="7850"/>
    <s v="CA-2016-104311"/>
    <x v="440"/>
    <d v="2016-05-06T00:00:00"/>
    <s v="Standard Class"/>
    <x v="548"/>
    <x v="548"/>
    <s v="Consumer"/>
    <s v="United States"/>
    <s v="Irving"/>
    <s v="Texas"/>
    <n v="75061"/>
    <s v="Central"/>
    <x v="1505"/>
    <s v="Office Supplies"/>
    <s v="Storage"/>
    <x v="1492"/>
    <x v="2485"/>
    <n v="3"/>
    <n v="0.2"/>
    <n v="-3.1680000000000001"/>
  </r>
  <r>
    <n v="7851"/>
    <s v="CA-2016-104311"/>
    <x v="440"/>
    <d v="2016-05-06T00:00:00"/>
    <s v="Standard Class"/>
    <x v="548"/>
    <x v="548"/>
    <s v="Consumer"/>
    <s v="United States"/>
    <s v="Irving"/>
    <s v="Texas"/>
    <n v="75061"/>
    <s v="Central"/>
    <x v="840"/>
    <s v="Office Supplies"/>
    <s v="Labels"/>
    <x v="834"/>
    <x v="1310"/>
    <n v="2"/>
    <n v="0.2"/>
    <n v="1.764"/>
  </r>
  <r>
    <n v="7852"/>
    <s v="CA-2014-169649"/>
    <x v="337"/>
    <d v="2014-12-15T00:00:00"/>
    <s v="Standard Class"/>
    <x v="131"/>
    <x v="131"/>
    <s v="Corporate"/>
    <s v="United States"/>
    <s v="Chicago"/>
    <s v="Illinois"/>
    <n v="60653"/>
    <s v="Central"/>
    <x v="1714"/>
    <s v="Office Supplies"/>
    <s v="Paper"/>
    <x v="1701"/>
    <x v="578"/>
    <n v="2"/>
    <n v="0.2"/>
    <n v="2.9567999999999999"/>
  </r>
  <r>
    <n v="7853"/>
    <s v="CA-2014-169649"/>
    <x v="337"/>
    <d v="2014-12-15T00:00:00"/>
    <s v="Standard Class"/>
    <x v="131"/>
    <x v="131"/>
    <s v="Corporate"/>
    <s v="United States"/>
    <s v="Chicago"/>
    <s v="Illinois"/>
    <n v="60653"/>
    <s v="Central"/>
    <x v="543"/>
    <s v="Office Supplies"/>
    <s v="Appliances"/>
    <x v="543"/>
    <x v="4959"/>
    <n v="2"/>
    <n v="0.8"/>
    <n v="-53.008800000000001"/>
  </r>
  <r>
    <n v="7854"/>
    <s v="CA-2015-144890"/>
    <x v="707"/>
    <d v="2015-12-29T00:00:00"/>
    <s v="Standard Class"/>
    <x v="598"/>
    <x v="598"/>
    <s v="Home Office"/>
    <s v="United States"/>
    <s v="Los Angeles"/>
    <s v="California"/>
    <n v="90049"/>
    <s v="West"/>
    <x v="1050"/>
    <s v="Office Supplies"/>
    <s v="Paper"/>
    <x v="1039"/>
    <x v="739"/>
    <n v="2"/>
    <n v="0"/>
    <n v="4.8803999999999998"/>
  </r>
  <r>
    <n v="7855"/>
    <s v="CA-2017-135587"/>
    <x v="226"/>
    <d v="2017-12-12T00:00:00"/>
    <s v="Standard Class"/>
    <x v="3"/>
    <x v="3"/>
    <s v="Consumer"/>
    <s v="United States"/>
    <s v="Hattiesburg"/>
    <s v="Mississippi"/>
    <n v="39401"/>
    <s v="South"/>
    <x v="1317"/>
    <s v="Office Supplies"/>
    <s v="Appliances"/>
    <x v="1303"/>
    <x v="4960"/>
    <n v="4"/>
    <n v="0"/>
    <n v="89.779200000000003"/>
  </r>
  <r>
    <n v="7856"/>
    <s v="CA-2017-135587"/>
    <x v="226"/>
    <d v="2017-12-12T00:00:00"/>
    <s v="Standard Class"/>
    <x v="3"/>
    <x v="3"/>
    <s v="Consumer"/>
    <s v="United States"/>
    <s v="Hattiesburg"/>
    <s v="Mississippi"/>
    <n v="39401"/>
    <s v="South"/>
    <x v="197"/>
    <s v="Technology"/>
    <s v="Accessories"/>
    <x v="198"/>
    <x v="4961"/>
    <n v="4"/>
    <n v="0"/>
    <n v="23.4"/>
  </r>
  <r>
    <n v="7857"/>
    <s v="CA-2014-103429"/>
    <x v="992"/>
    <d v="2014-06-01T00:00:00"/>
    <s v="First Class"/>
    <x v="429"/>
    <x v="429"/>
    <s v="Corporate"/>
    <s v="United States"/>
    <s v="New York City"/>
    <s v="New York"/>
    <n v="10024"/>
    <s v="East"/>
    <x v="1399"/>
    <s v="Office Supplies"/>
    <s v="Binders"/>
    <x v="1386"/>
    <x v="2171"/>
    <n v="2"/>
    <n v="0.2"/>
    <n v="8.9543999999999997"/>
  </r>
  <r>
    <n v="7858"/>
    <s v="CA-2014-103429"/>
    <x v="992"/>
    <d v="2014-06-01T00:00:00"/>
    <s v="First Class"/>
    <x v="429"/>
    <x v="429"/>
    <s v="Corporate"/>
    <s v="United States"/>
    <s v="New York City"/>
    <s v="New York"/>
    <n v="10024"/>
    <s v="East"/>
    <x v="918"/>
    <s v="Technology"/>
    <s v="Phones"/>
    <x v="910"/>
    <x v="4962"/>
    <n v="5"/>
    <n v="0"/>
    <n v="134.56"/>
  </r>
  <r>
    <n v="7859"/>
    <s v="CA-2014-103429"/>
    <x v="992"/>
    <d v="2014-06-01T00:00:00"/>
    <s v="First Class"/>
    <x v="429"/>
    <x v="429"/>
    <s v="Corporate"/>
    <s v="United States"/>
    <s v="New York City"/>
    <s v="New York"/>
    <n v="10024"/>
    <s v="East"/>
    <x v="1152"/>
    <s v="Office Supplies"/>
    <s v="Appliances"/>
    <x v="1140"/>
    <x v="4963"/>
    <n v="3"/>
    <n v="0"/>
    <n v="77.863500000000002"/>
  </r>
  <r>
    <n v="7860"/>
    <s v="CA-2014-103429"/>
    <x v="992"/>
    <d v="2014-06-01T00:00:00"/>
    <s v="First Class"/>
    <x v="429"/>
    <x v="429"/>
    <s v="Corporate"/>
    <s v="United States"/>
    <s v="New York City"/>
    <s v="New York"/>
    <n v="10024"/>
    <s v="East"/>
    <x v="991"/>
    <s v="Office Supplies"/>
    <s v="Paper"/>
    <x v="983"/>
    <x v="786"/>
    <n v="4"/>
    <n v="0"/>
    <n v="17.981999999999999"/>
  </r>
  <r>
    <n v="7861"/>
    <s v="CA-2017-152261"/>
    <x v="580"/>
    <d v="2017-03-06T00:00:00"/>
    <s v="Standard Class"/>
    <x v="350"/>
    <x v="350"/>
    <s v="Consumer"/>
    <s v="United States"/>
    <s v="Cuyahoga Falls"/>
    <s v="Ohio"/>
    <n v="44221"/>
    <s v="East"/>
    <x v="1087"/>
    <s v="Office Supplies"/>
    <s v="Binders"/>
    <x v="1077"/>
    <x v="4964"/>
    <n v="4"/>
    <n v="0.7"/>
    <n v="-12.352"/>
  </r>
  <r>
    <n v="7862"/>
    <s v="CA-2015-142993"/>
    <x v="88"/>
    <d v="2015-10-17T00:00:00"/>
    <s v="Standard Class"/>
    <x v="567"/>
    <x v="567"/>
    <s v="Consumer"/>
    <s v="United States"/>
    <s v="Seattle"/>
    <s v="Washington"/>
    <n v="98103"/>
    <s v="West"/>
    <x v="1044"/>
    <s v="Technology"/>
    <s v="Accessories"/>
    <x v="1033"/>
    <x v="1488"/>
    <n v="2"/>
    <n v="0"/>
    <n v="3.4009999999999998"/>
  </r>
  <r>
    <n v="7863"/>
    <s v="CA-2015-142993"/>
    <x v="88"/>
    <d v="2015-10-17T00:00:00"/>
    <s v="Standard Class"/>
    <x v="567"/>
    <x v="567"/>
    <s v="Consumer"/>
    <s v="United States"/>
    <s v="Seattle"/>
    <s v="Washington"/>
    <n v="98103"/>
    <s v="West"/>
    <x v="356"/>
    <s v="Office Supplies"/>
    <s v="Storage"/>
    <x v="356"/>
    <x v="3314"/>
    <n v="2"/>
    <n v="0"/>
    <n v="0"/>
  </r>
  <r>
    <n v="7864"/>
    <s v="CA-2015-143364"/>
    <x v="1177"/>
    <d v="2015-07-19T00:00:00"/>
    <s v="Second Class"/>
    <x v="592"/>
    <x v="592"/>
    <s v="Consumer"/>
    <s v="United States"/>
    <s v="Mesa"/>
    <s v="Arizona"/>
    <n v="85204"/>
    <s v="West"/>
    <x v="418"/>
    <s v="Office Supplies"/>
    <s v="Storage"/>
    <x v="418"/>
    <x v="693"/>
    <n v="3"/>
    <n v="0.2"/>
    <n v="-64.774799999999999"/>
  </r>
  <r>
    <n v="7865"/>
    <s v="CA-2015-143364"/>
    <x v="1177"/>
    <d v="2015-07-19T00:00:00"/>
    <s v="Second Class"/>
    <x v="592"/>
    <x v="592"/>
    <s v="Consumer"/>
    <s v="United States"/>
    <s v="Mesa"/>
    <s v="Arizona"/>
    <n v="85204"/>
    <s v="West"/>
    <x v="1828"/>
    <s v="Office Supplies"/>
    <s v="Paper"/>
    <x v="1816"/>
    <x v="281"/>
    <n v="4"/>
    <n v="0.2"/>
    <n v="6.7047999999999996"/>
  </r>
  <r>
    <n v="7866"/>
    <s v="CA-2015-143364"/>
    <x v="1177"/>
    <d v="2015-07-19T00:00:00"/>
    <s v="Second Class"/>
    <x v="592"/>
    <x v="592"/>
    <s v="Consumer"/>
    <s v="United States"/>
    <s v="Mesa"/>
    <s v="Arizona"/>
    <n v="85204"/>
    <s v="West"/>
    <x v="157"/>
    <s v="Furniture"/>
    <s v="Chairs"/>
    <x v="158"/>
    <x v="4965"/>
    <n v="2"/>
    <n v="0.2"/>
    <n v="49.716000000000001"/>
  </r>
  <r>
    <n v="7867"/>
    <s v="CA-2015-143364"/>
    <x v="1177"/>
    <d v="2015-07-19T00:00:00"/>
    <s v="Second Class"/>
    <x v="592"/>
    <x v="592"/>
    <s v="Consumer"/>
    <s v="United States"/>
    <s v="Mesa"/>
    <s v="Arizona"/>
    <n v="85204"/>
    <s v="West"/>
    <x v="1544"/>
    <s v="Furniture"/>
    <s v="Bookcases"/>
    <x v="1532"/>
    <x v="3947"/>
    <n v="6"/>
    <n v="0.7"/>
    <n v="-191.64599999999999"/>
  </r>
  <r>
    <n v="7868"/>
    <s v="CA-2014-100972"/>
    <x v="84"/>
    <d v="2014-11-24T00:00:00"/>
    <s v="Second Class"/>
    <x v="748"/>
    <x v="748"/>
    <s v="Home Office"/>
    <s v="United States"/>
    <s v="Salt Lake City"/>
    <s v="Utah"/>
    <n v="84106"/>
    <s v="West"/>
    <x v="447"/>
    <s v="Office Supplies"/>
    <s v="Paper"/>
    <x v="1228"/>
    <x v="1668"/>
    <n v="3"/>
    <n v="0"/>
    <n v="79.891199999999998"/>
  </r>
  <r>
    <n v="7869"/>
    <s v="CA-2016-136994"/>
    <x v="1022"/>
    <d v="2016-06-02T00:00:00"/>
    <s v="Standard Class"/>
    <x v="201"/>
    <x v="201"/>
    <s v="Consumer"/>
    <s v="United States"/>
    <s v="Los Angeles"/>
    <s v="California"/>
    <n v="90045"/>
    <s v="West"/>
    <x v="1070"/>
    <s v="Office Supplies"/>
    <s v="Paper"/>
    <x v="1059"/>
    <x v="4966"/>
    <n v="2"/>
    <n v="0"/>
    <n v="6.1547999999999998"/>
  </r>
  <r>
    <n v="7870"/>
    <s v="US-2017-166233"/>
    <x v="445"/>
    <d v="2017-07-09T00:00:00"/>
    <s v="Standard Class"/>
    <x v="657"/>
    <x v="657"/>
    <s v="Consumer"/>
    <s v="United States"/>
    <s v="Jacksonville"/>
    <s v="North Carolina"/>
    <n v="28540"/>
    <s v="South"/>
    <x v="46"/>
    <s v="Technology"/>
    <s v="Accessories"/>
    <x v="46"/>
    <x v="728"/>
    <n v="2"/>
    <n v="0.2"/>
    <n v="-2.7"/>
  </r>
  <r>
    <n v="7871"/>
    <s v="CA-2017-122112"/>
    <x v="145"/>
    <d v="2017-09-29T00:00:00"/>
    <s v="Standard Class"/>
    <x v="662"/>
    <x v="662"/>
    <s v="Corporate"/>
    <s v="United States"/>
    <s v="Lakewood"/>
    <s v="Ohio"/>
    <n v="44107"/>
    <s v="East"/>
    <x v="661"/>
    <s v="Office Supplies"/>
    <s v="Envelopes"/>
    <x v="661"/>
    <x v="667"/>
    <n v="4"/>
    <n v="0.2"/>
    <n v="8.8623999999999992"/>
  </r>
  <r>
    <n v="7872"/>
    <s v="CA-2016-101672"/>
    <x v="339"/>
    <d v="2016-10-07T00:00:00"/>
    <s v="Standard Class"/>
    <x v="626"/>
    <x v="626"/>
    <s v="Home Office"/>
    <s v="United States"/>
    <s v="Lake Forest"/>
    <s v="California"/>
    <n v="92630"/>
    <s v="West"/>
    <x v="641"/>
    <s v="Office Supplies"/>
    <s v="Labels"/>
    <x v="641"/>
    <x v="51"/>
    <n v="2"/>
    <n v="0"/>
    <n v="2.9567999999999999"/>
  </r>
  <r>
    <n v="7873"/>
    <s v="CA-2016-101672"/>
    <x v="339"/>
    <d v="2016-10-07T00:00:00"/>
    <s v="Standard Class"/>
    <x v="626"/>
    <x v="626"/>
    <s v="Home Office"/>
    <s v="United States"/>
    <s v="Lake Forest"/>
    <s v="California"/>
    <n v="92630"/>
    <s v="West"/>
    <x v="120"/>
    <s v="Furniture"/>
    <s v="Chairs"/>
    <x v="120"/>
    <x v="4232"/>
    <n v="4"/>
    <n v="0.2"/>
    <n v="102.9528"/>
  </r>
  <r>
    <n v="7874"/>
    <s v="CA-2016-101672"/>
    <x v="339"/>
    <d v="2016-10-07T00:00:00"/>
    <s v="Standard Class"/>
    <x v="626"/>
    <x v="626"/>
    <s v="Home Office"/>
    <s v="United States"/>
    <s v="Lake Forest"/>
    <s v="California"/>
    <n v="92630"/>
    <s v="West"/>
    <x v="1532"/>
    <s v="Office Supplies"/>
    <s v="Paper"/>
    <x v="1520"/>
    <x v="18"/>
    <n v="2"/>
    <n v="0"/>
    <n v="3.8519999999999999"/>
  </r>
  <r>
    <n v="7875"/>
    <s v="CA-2016-101672"/>
    <x v="339"/>
    <d v="2016-10-07T00:00:00"/>
    <s v="Standard Class"/>
    <x v="626"/>
    <x v="626"/>
    <s v="Home Office"/>
    <s v="United States"/>
    <s v="Lake Forest"/>
    <s v="California"/>
    <n v="92630"/>
    <s v="West"/>
    <x v="1184"/>
    <s v="Office Supplies"/>
    <s v="Paper"/>
    <x v="1170"/>
    <x v="615"/>
    <n v="2"/>
    <n v="0"/>
    <n v="45.9754"/>
  </r>
  <r>
    <n v="7876"/>
    <s v="CA-2017-168403"/>
    <x v="428"/>
    <d v="2017-09-15T00:00:00"/>
    <s v="Standard Class"/>
    <x v="460"/>
    <x v="460"/>
    <s v="Corporate"/>
    <s v="United States"/>
    <s v="Portland"/>
    <s v="Oregon"/>
    <n v="97206"/>
    <s v="West"/>
    <x v="329"/>
    <s v="Office Supplies"/>
    <s v="Paper"/>
    <x v="329"/>
    <x v="276"/>
    <n v="6"/>
    <n v="0.2"/>
    <n v="11.2752"/>
  </r>
  <r>
    <n v="7877"/>
    <s v="CA-2017-168403"/>
    <x v="428"/>
    <d v="2017-09-15T00:00:00"/>
    <s v="Standard Class"/>
    <x v="460"/>
    <x v="460"/>
    <s v="Corporate"/>
    <s v="United States"/>
    <s v="Portland"/>
    <s v="Oregon"/>
    <n v="97206"/>
    <s v="West"/>
    <x v="1803"/>
    <s v="Office Supplies"/>
    <s v="Appliances"/>
    <x v="1793"/>
    <x v="4967"/>
    <n v="1"/>
    <n v="0.2"/>
    <n v="0.83819999999999995"/>
  </r>
  <r>
    <n v="7878"/>
    <s v="CA-2015-148705"/>
    <x v="899"/>
    <d v="2015-03-18T00:00:00"/>
    <s v="Standard Class"/>
    <x v="432"/>
    <x v="432"/>
    <s v="Consumer"/>
    <s v="United States"/>
    <s v="Charlotte"/>
    <s v="North Carolina"/>
    <n v="28205"/>
    <s v="South"/>
    <x v="1042"/>
    <s v="Office Supplies"/>
    <s v="Labels"/>
    <x v="1031"/>
    <x v="1310"/>
    <n v="2"/>
    <n v="0.2"/>
    <n v="1.764"/>
  </r>
  <r>
    <n v="7879"/>
    <s v="CA-2016-160241"/>
    <x v="896"/>
    <d v="2016-12-04T00:00:00"/>
    <s v="Second Class"/>
    <x v="660"/>
    <x v="660"/>
    <s v="Home Office"/>
    <s v="United States"/>
    <s v="Aurora"/>
    <s v="Illinois"/>
    <n v="60505"/>
    <s v="Central"/>
    <x v="1814"/>
    <s v="Furniture"/>
    <s v="Furnishings"/>
    <x v="1804"/>
    <x v="4968"/>
    <n v="4"/>
    <n v="0.6"/>
    <n v="-302.72000000000003"/>
  </r>
  <r>
    <n v="7880"/>
    <s v="CA-2016-155747"/>
    <x v="403"/>
    <d v="2016-06-21T00:00:00"/>
    <s v="Standard Class"/>
    <x v="40"/>
    <x v="40"/>
    <s v="Corporate"/>
    <s v="United States"/>
    <s v="Philadelphia"/>
    <s v="Pennsylvania"/>
    <n v="19140"/>
    <s v="East"/>
    <x v="1660"/>
    <s v="Furniture"/>
    <s v="Tables"/>
    <x v="1648"/>
    <x v="4969"/>
    <n v="2"/>
    <n v="0.4"/>
    <n v="-118.0116"/>
  </r>
  <r>
    <n v="7881"/>
    <s v="CA-2017-118017"/>
    <x v="734"/>
    <d v="2017-12-06T00:00:00"/>
    <s v="Second Class"/>
    <x v="48"/>
    <x v="48"/>
    <s v="Consumer"/>
    <s v="United States"/>
    <s v="Thornton"/>
    <s v="Colorado"/>
    <n v="80229"/>
    <s v="West"/>
    <x v="449"/>
    <s v="Office Supplies"/>
    <s v="Art"/>
    <x v="449"/>
    <x v="3832"/>
    <n v="6"/>
    <n v="0.2"/>
    <n v="1.0007999999999999"/>
  </r>
  <r>
    <n v="7882"/>
    <s v="CA-2017-118017"/>
    <x v="734"/>
    <d v="2017-12-06T00:00:00"/>
    <s v="Second Class"/>
    <x v="48"/>
    <x v="48"/>
    <s v="Consumer"/>
    <s v="United States"/>
    <s v="Thornton"/>
    <s v="Colorado"/>
    <n v="80229"/>
    <s v="West"/>
    <x v="1097"/>
    <s v="Technology"/>
    <s v="Accessories"/>
    <x v="1087"/>
    <x v="3398"/>
    <n v="6"/>
    <n v="0.2"/>
    <n v="10.5534"/>
  </r>
  <r>
    <n v="7883"/>
    <s v="CA-2017-118017"/>
    <x v="734"/>
    <d v="2017-12-06T00:00:00"/>
    <s v="Second Class"/>
    <x v="48"/>
    <x v="48"/>
    <s v="Consumer"/>
    <s v="United States"/>
    <s v="Thornton"/>
    <s v="Colorado"/>
    <n v="80229"/>
    <s v="West"/>
    <x v="1097"/>
    <s v="Technology"/>
    <s v="Accessories"/>
    <x v="1087"/>
    <x v="1129"/>
    <n v="8"/>
    <n v="0.2"/>
    <n v="14.071199999999999"/>
  </r>
  <r>
    <n v="7884"/>
    <s v="CA-2017-118017"/>
    <x v="734"/>
    <d v="2017-12-06T00:00:00"/>
    <s v="Second Class"/>
    <x v="48"/>
    <x v="48"/>
    <s v="Consumer"/>
    <s v="United States"/>
    <s v="Thornton"/>
    <s v="Colorado"/>
    <n v="80229"/>
    <s v="West"/>
    <x v="1408"/>
    <s v="Office Supplies"/>
    <s v="Paper"/>
    <x v="1395"/>
    <x v="4970"/>
    <n v="2"/>
    <n v="0.2"/>
    <n v="3.7410000000000001"/>
  </r>
  <r>
    <n v="7885"/>
    <s v="CA-2017-118017"/>
    <x v="734"/>
    <d v="2017-12-06T00:00:00"/>
    <s v="Second Class"/>
    <x v="48"/>
    <x v="48"/>
    <s v="Consumer"/>
    <s v="United States"/>
    <s v="Thornton"/>
    <s v="Colorado"/>
    <n v="80229"/>
    <s v="West"/>
    <x v="1566"/>
    <s v="Office Supplies"/>
    <s v="Supplies"/>
    <x v="1557"/>
    <x v="4971"/>
    <n v="7"/>
    <n v="0.2"/>
    <n v="5.915"/>
  </r>
  <r>
    <n v="7886"/>
    <s v="CA-2017-118017"/>
    <x v="734"/>
    <d v="2017-12-06T00:00:00"/>
    <s v="Second Class"/>
    <x v="48"/>
    <x v="48"/>
    <s v="Consumer"/>
    <s v="United States"/>
    <s v="Thornton"/>
    <s v="Colorado"/>
    <n v="80229"/>
    <s v="West"/>
    <x v="221"/>
    <s v="Furniture"/>
    <s v="Furnishings"/>
    <x v="222"/>
    <x v="4972"/>
    <n v="3"/>
    <n v="0.2"/>
    <n v="7.0128000000000004"/>
  </r>
  <r>
    <n v="7887"/>
    <s v="CA-2017-118017"/>
    <x v="734"/>
    <d v="2017-12-06T00:00:00"/>
    <s v="Second Class"/>
    <x v="48"/>
    <x v="48"/>
    <s v="Consumer"/>
    <s v="United States"/>
    <s v="Thornton"/>
    <s v="Colorado"/>
    <n v="80229"/>
    <s v="West"/>
    <x v="1006"/>
    <s v="Furniture"/>
    <s v="Furnishings"/>
    <x v="998"/>
    <x v="2423"/>
    <n v="5"/>
    <n v="0.2"/>
    <n v="3.3439999999999999"/>
  </r>
  <r>
    <n v="7888"/>
    <s v="CA-2017-118017"/>
    <x v="734"/>
    <d v="2017-12-06T00:00:00"/>
    <s v="Second Class"/>
    <x v="48"/>
    <x v="48"/>
    <s v="Consumer"/>
    <s v="United States"/>
    <s v="Thornton"/>
    <s v="Colorado"/>
    <n v="80229"/>
    <s v="West"/>
    <x v="1653"/>
    <s v="Furniture"/>
    <s v="Furnishings"/>
    <x v="1642"/>
    <x v="2674"/>
    <n v="1"/>
    <n v="0.2"/>
    <n v="4.6551999999999998"/>
  </r>
  <r>
    <n v="7889"/>
    <s v="CA-2016-113117"/>
    <x v="765"/>
    <d v="2016-08-22T00:00:00"/>
    <s v="Standard Class"/>
    <x v="187"/>
    <x v="187"/>
    <s v="Consumer"/>
    <s v="United States"/>
    <s v="Davis"/>
    <s v="California"/>
    <n v="95616"/>
    <s v="West"/>
    <x v="712"/>
    <s v="Office Supplies"/>
    <s v="Paper"/>
    <x v="711"/>
    <x v="56"/>
    <n v="5"/>
    <n v="0"/>
    <n v="15.552"/>
  </r>
  <r>
    <n v="7890"/>
    <s v="CA-2016-148684"/>
    <x v="591"/>
    <d v="2016-12-29T00:00:00"/>
    <s v="Standard Class"/>
    <x v="772"/>
    <x v="772"/>
    <s v="Consumer"/>
    <s v="United States"/>
    <s v="Fayetteville"/>
    <s v="Arkansas"/>
    <n v="72701"/>
    <s v="South"/>
    <x v="453"/>
    <s v="Office Supplies"/>
    <s v="Art"/>
    <x v="454"/>
    <x v="4973"/>
    <n v="9"/>
    <n v="0"/>
    <n v="5.3703000000000003"/>
  </r>
  <r>
    <n v="7891"/>
    <s v="CA-2016-148684"/>
    <x v="591"/>
    <d v="2016-12-29T00:00:00"/>
    <s v="Standard Class"/>
    <x v="772"/>
    <x v="772"/>
    <s v="Consumer"/>
    <s v="United States"/>
    <s v="Fayetteville"/>
    <s v="Arkansas"/>
    <n v="72701"/>
    <s v="South"/>
    <x v="651"/>
    <s v="Technology"/>
    <s v="Accessories"/>
    <x v="651"/>
    <x v="4974"/>
    <n v="2"/>
    <n v="0"/>
    <n v="171.9914"/>
  </r>
  <r>
    <n v="7892"/>
    <s v="CA-2016-148684"/>
    <x v="591"/>
    <d v="2016-12-29T00:00:00"/>
    <s v="Standard Class"/>
    <x v="772"/>
    <x v="772"/>
    <s v="Consumer"/>
    <s v="United States"/>
    <s v="Fayetteville"/>
    <s v="Arkansas"/>
    <n v="72701"/>
    <s v="South"/>
    <x v="568"/>
    <s v="Furniture"/>
    <s v="Furnishings"/>
    <x v="568"/>
    <x v="4975"/>
    <n v="5"/>
    <n v="0"/>
    <n v="137.54"/>
  </r>
  <r>
    <n v="7893"/>
    <s v="CA-2016-148684"/>
    <x v="591"/>
    <d v="2016-12-29T00:00:00"/>
    <s v="Standard Class"/>
    <x v="772"/>
    <x v="772"/>
    <s v="Consumer"/>
    <s v="United States"/>
    <s v="Fayetteville"/>
    <s v="Arkansas"/>
    <n v="72701"/>
    <s v="South"/>
    <x v="1733"/>
    <s v="Office Supplies"/>
    <s v="Paper"/>
    <x v="1721"/>
    <x v="1907"/>
    <n v="3"/>
    <n v="0"/>
    <n v="49.970399999999998"/>
  </r>
  <r>
    <n v="7894"/>
    <s v="CA-2017-125367"/>
    <x v="283"/>
    <d v="2017-07-30T00:00:00"/>
    <s v="Standard Class"/>
    <x v="134"/>
    <x v="134"/>
    <s v="Home Office"/>
    <s v="United States"/>
    <s v="New York City"/>
    <s v="New York"/>
    <n v="10011"/>
    <s v="East"/>
    <x v="326"/>
    <s v="Office Supplies"/>
    <s v="Binders"/>
    <x v="326"/>
    <x v="3961"/>
    <n v="3"/>
    <n v="0.2"/>
    <n v="4.3499999999999996"/>
  </r>
  <r>
    <n v="7895"/>
    <s v="CA-2017-124744"/>
    <x v="548"/>
    <d v="2017-06-25T00:00:00"/>
    <s v="Standard Class"/>
    <x v="258"/>
    <x v="258"/>
    <s v="Home Office"/>
    <s v="United States"/>
    <s v="Wheeling"/>
    <s v="West Virginia"/>
    <n v="26003"/>
    <s v="East"/>
    <x v="91"/>
    <s v="Office Supplies"/>
    <s v="Binders"/>
    <x v="91"/>
    <x v="4976"/>
    <n v="5"/>
    <n v="0"/>
    <n v="40.375999999999998"/>
  </r>
  <r>
    <n v="7896"/>
    <s v="CA-2017-124744"/>
    <x v="548"/>
    <d v="2017-06-25T00:00:00"/>
    <s v="Standard Class"/>
    <x v="258"/>
    <x v="258"/>
    <s v="Home Office"/>
    <s v="United States"/>
    <s v="Wheeling"/>
    <s v="West Virginia"/>
    <n v="26003"/>
    <s v="East"/>
    <x v="744"/>
    <s v="Office Supplies"/>
    <s v="Binders"/>
    <x v="742"/>
    <x v="869"/>
    <n v="2"/>
    <n v="0"/>
    <n v="3.0575999999999999"/>
  </r>
  <r>
    <n v="7897"/>
    <s v="CA-2017-124744"/>
    <x v="548"/>
    <d v="2017-06-25T00:00:00"/>
    <s v="Standard Class"/>
    <x v="258"/>
    <x v="258"/>
    <s v="Home Office"/>
    <s v="United States"/>
    <s v="Wheeling"/>
    <s v="West Virginia"/>
    <n v="26003"/>
    <s v="East"/>
    <x v="314"/>
    <s v="Office Supplies"/>
    <s v="Paper"/>
    <x v="366"/>
    <x v="982"/>
    <n v="8"/>
    <n v="0"/>
    <n v="219.44159999999999"/>
  </r>
  <r>
    <n v="7898"/>
    <s v="CA-2017-128363"/>
    <x v="802"/>
    <d v="2017-08-18T00:00:00"/>
    <s v="Standard Class"/>
    <x v="419"/>
    <x v="419"/>
    <s v="Consumer"/>
    <s v="United States"/>
    <s v="Memphis"/>
    <s v="Tennessee"/>
    <n v="38109"/>
    <s v="South"/>
    <x v="535"/>
    <s v="Office Supplies"/>
    <s v="Appliances"/>
    <x v="535"/>
    <x v="4977"/>
    <n v="7"/>
    <n v="0.2"/>
    <n v="30.605399999999999"/>
  </r>
  <r>
    <n v="7899"/>
    <s v="CA-2017-128363"/>
    <x v="802"/>
    <d v="2017-08-18T00:00:00"/>
    <s v="Standard Class"/>
    <x v="419"/>
    <x v="419"/>
    <s v="Consumer"/>
    <s v="United States"/>
    <s v="Memphis"/>
    <s v="Tennessee"/>
    <n v="38109"/>
    <s v="South"/>
    <x v="1176"/>
    <s v="Office Supplies"/>
    <s v="Binders"/>
    <x v="1162"/>
    <x v="4978"/>
    <n v="6"/>
    <n v="0.7"/>
    <n v="-1237.8462"/>
  </r>
  <r>
    <n v="7900"/>
    <s v="CA-2017-128363"/>
    <x v="802"/>
    <d v="2017-08-18T00:00:00"/>
    <s v="Standard Class"/>
    <x v="419"/>
    <x v="419"/>
    <s v="Consumer"/>
    <s v="United States"/>
    <s v="Memphis"/>
    <s v="Tennessee"/>
    <n v="38109"/>
    <s v="South"/>
    <x v="829"/>
    <s v="Office Supplies"/>
    <s v="Fasteners"/>
    <x v="128"/>
    <x v="1867"/>
    <n v="5"/>
    <n v="0.2"/>
    <n v="9.1199999999999992"/>
  </r>
  <r>
    <n v="7901"/>
    <s v="CA-2017-128363"/>
    <x v="802"/>
    <d v="2017-08-18T00:00:00"/>
    <s v="Standard Class"/>
    <x v="419"/>
    <x v="419"/>
    <s v="Consumer"/>
    <s v="United States"/>
    <s v="Memphis"/>
    <s v="Tennessee"/>
    <n v="38109"/>
    <s v="South"/>
    <x v="1425"/>
    <s v="Technology"/>
    <s v="Accessories"/>
    <x v="1413"/>
    <x v="4979"/>
    <n v="2"/>
    <n v="0.2"/>
    <n v="0.47520000000000001"/>
  </r>
  <r>
    <n v="7902"/>
    <s v="CA-2017-128363"/>
    <x v="802"/>
    <d v="2017-08-18T00:00:00"/>
    <s v="Standard Class"/>
    <x v="419"/>
    <x v="419"/>
    <s v="Consumer"/>
    <s v="United States"/>
    <s v="Memphis"/>
    <s v="Tennessee"/>
    <n v="38109"/>
    <s v="South"/>
    <x v="892"/>
    <s v="Furniture"/>
    <s v="Furnishings"/>
    <x v="885"/>
    <x v="236"/>
    <n v="1"/>
    <n v="0.2"/>
    <n v="0"/>
  </r>
  <r>
    <n v="7903"/>
    <s v="CA-2017-128363"/>
    <x v="802"/>
    <d v="2017-08-18T00:00:00"/>
    <s v="Standard Class"/>
    <x v="419"/>
    <x v="419"/>
    <s v="Consumer"/>
    <s v="United States"/>
    <s v="Memphis"/>
    <s v="Tennessee"/>
    <n v="38109"/>
    <s v="South"/>
    <x v="436"/>
    <s v="Office Supplies"/>
    <s v="Envelopes"/>
    <x v="436"/>
    <x v="1787"/>
    <n v="5"/>
    <n v="0.2"/>
    <n v="4.7969999999999997"/>
  </r>
  <r>
    <n v="7904"/>
    <s v="CA-2017-128363"/>
    <x v="802"/>
    <d v="2017-08-18T00:00:00"/>
    <s v="Standard Class"/>
    <x v="419"/>
    <x v="419"/>
    <s v="Consumer"/>
    <s v="United States"/>
    <s v="Memphis"/>
    <s v="Tennessee"/>
    <n v="38109"/>
    <s v="South"/>
    <x v="1802"/>
    <s v="Furniture"/>
    <s v="Chairs"/>
    <x v="1792"/>
    <x v="4980"/>
    <n v="2"/>
    <n v="0.2"/>
    <n v="47.660400000000003"/>
  </r>
  <r>
    <n v="7905"/>
    <s v="CA-2015-126669"/>
    <x v="209"/>
    <d v="2015-11-13T00:00:00"/>
    <s v="Standard Class"/>
    <x v="770"/>
    <x v="770"/>
    <s v="Consumer"/>
    <s v="United States"/>
    <s v="Houston"/>
    <s v="Texas"/>
    <n v="77036"/>
    <s v="Central"/>
    <x v="1052"/>
    <s v="Office Supplies"/>
    <s v="Paper"/>
    <x v="1041"/>
    <x v="4981"/>
    <n v="2"/>
    <n v="0.2"/>
    <n v="26.824000000000002"/>
  </r>
  <r>
    <n v="7906"/>
    <s v="US-2015-118766"/>
    <x v="52"/>
    <d v="2015-10-22T00:00:00"/>
    <s v="Standard Class"/>
    <x v="60"/>
    <x v="60"/>
    <s v="Home Office"/>
    <s v="United States"/>
    <s v="Dallas"/>
    <s v="Texas"/>
    <n v="75217"/>
    <s v="Central"/>
    <x v="407"/>
    <s v="Office Supplies"/>
    <s v="Envelopes"/>
    <x v="153"/>
    <x v="3743"/>
    <n v="1"/>
    <n v="0.2"/>
    <n v="1.6739999999999999"/>
  </r>
  <r>
    <n v="7907"/>
    <s v="US-2015-118766"/>
    <x v="52"/>
    <d v="2015-10-22T00:00:00"/>
    <s v="Standard Class"/>
    <x v="60"/>
    <x v="60"/>
    <s v="Home Office"/>
    <s v="United States"/>
    <s v="Dallas"/>
    <s v="Texas"/>
    <n v="75217"/>
    <s v="Central"/>
    <x v="922"/>
    <s v="Office Supplies"/>
    <s v="Binders"/>
    <x v="914"/>
    <x v="532"/>
    <n v="10"/>
    <n v="0.8"/>
    <n v="-6.93"/>
  </r>
  <r>
    <n v="7908"/>
    <s v="CA-2016-112585"/>
    <x v="679"/>
    <d v="2016-08-02T00:00:00"/>
    <s v="First Class"/>
    <x v="338"/>
    <x v="338"/>
    <s v="Corporate"/>
    <s v="United States"/>
    <s v="San Francisco"/>
    <s v="California"/>
    <n v="94122"/>
    <s v="West"/>
    <x v="847"/>
    <s v="Office Supplies"/>
    <s v="Appliances"/>
    <x v="841"/>
    <x v="4019"/>
    <n v="2"/>
    <n v="0"/>
    <n v="178.91"/>
  </r>
  <r>
    <n v="7909"/>
    <s v="CA-2016-149762"/>
    <x v="275"/>
    <d v="2016-12-07T00:00:00"/>
    <s v="Standard Class"/>
    <x v="742"/>
    <x v="742"/>
    <s v="Consumer"/>
    <s v="United States"/>
    <s v="Morgan Hill"/>
    <s v="California"/>
    <n v="95037"/>
    <s v="West"/>
    <x v="823"/>
    <s v="Furniture"/>
    <s v="Tables"/>
    <x v="819"/>
    <x v="4982"/>
    <n v="3"/>
    <n v="0.2"/>
    <n v="6.7176"/>
  </r>
  <r>
    <n v="7910"/>
    <s v="CA-2016-149762"/>
    <x v="275"/>
    <d v="2016-12-07T00:00:00"/>
    <s v="Standard Class"/>
    <x v="742"/>
    <x v="742"/>
    <s v="Consumer"/>
    <s v="United States"/>
    <s v="Morgan Hill"/>
    <s v="California"/>
    <n v="95037"/>
    <s v="West"/>
    <x v="448"/>
    <s v="Office Supplies"/>
    <s v="Art"/>
    <x v="448"/>
    <x v="4983"/>
    <n v="8"/>
    <n v="0"/>
    <n v="5.9184000000000001"/>
  </r>
  <r>
    <n v="7911"/>
    <s v="CA-2016-149762"/>
    <x v="275"/>
    <d v="2016-12-07T00:00:00"/>
    <s v="Standard Class"/>
    <x v="742"/>
    <x v="742"/>
    <s v="Consumer"/>
    <s v="United States"/>
    <s v="Morgan Hill"/>
    <s v="California"/>
    <n v="95037"/>
    <s v="West"/>
    <x v="720"/>
    <s v="Office Supplies"/>
    <s v="Storage"/>
    <x v="719"/>
    <x v="4984"/>
    <n v="3"/>
    <n v="0"/>
    <n v="7.3079999999999998"/>
  </r>
  <r>
    <n v="7912"/>
    <s v="CA-2016-149762"/>
    <x v="275"/>
    <d v="2016-12-07T00:00:00"/>
    <s v="Standard Class"/>
    <x v="742"/>
    <x v="742"/>
    <s v="Consumer"/>
    <s v="United States"/>
    <s v="Morgan Hill"/>
    <s v="California"/>
    <n v="95037"/>
    <s v="West"/>
    <x v="430"/>
    <s v="Furniture"/>
    <s v="Bookcases"/>
    <x v="430"/>
    <x v="4153"/>
    <n v="2"/>
    <n v="0.15"/>
    <n v="-12.098000000000001"/>
  </r>
  <r>
    <n v="7913"/>
    <s v="CA-2016-167605"/>
    <x v="236"/>
    <d v="2016-04-30T00:00:00"/>
    <s v="Second Class"/>
    <x v="262"/>
    <x v="262"/>
    <s v="Consumer"/>
    <s v="United States"/>
    <s v="Saint Charles"/>
    <s v="Illinois"/>
    <n v="60174"/>
    <s v="Central"/>
    <x v="767"/>
    <s v="Furniture"/>
    <s v="Furnishings"/>
    <x v="766"/>
    <x v="4985"/>
    <n v="2"/>
    <n v="0.6"/>
    <n v="-31.8612"/>
  </r>
  <r>
    <n v="7914"/>
    <s v="US-2017-105697"/>
    <x v="326"/>
    <d v="2017-08-27T00:00:00"/>
    <s v="First Class"/>
    <x v="555"/>
    <x v="555"/>
    <s v="Consumer"/>
    <s v="United States"/>
    <s v="Cleveland"/>
    <s v="Ohio"/>
    <n v="44105"/>
    <s v="East"/>
    <x v="1229"/>
    <s v="Office Supplies"/>
    <s v="Storage"/>
    <x v="1212"/>
    <x v="4986"/>
    <n v="2"/>
    <n v="0.2"/>
    <n v="1.9272"/>
  </r>
  <r>
    <n v="7915"/>
    <s v="CA-2017-165323"/>
    <x v="46"/>
    <d v="2017-06-21T00:00:00"/>
    <s v="Standard Class"/>
    <x v="256"/>
    <x v="256"/>
    <s v="Home Office"/>
    <s v="United States"/>
    <s v="New York City"/>
    <s v="New York"/>
    <n v="10024"/>
    <s v="East"/>
    <x v="1829"/>
    <s v="Technology"/>
    <s v="Machines"/>
    <x v="1817"/>
    <x v="4987"/>
    <n v="5"/>
    <n v="0"/>
    <n v="1668.2049999999999"/>
  </r>
  <r>
    <n v="7916"/>
    <s v="CA-2017-165323"/>
    <x v="46"/>
    <d v="2017-06-21T00:00:00"/>
    <s v="Standard Class"/>
    <x v="256"/>
    <x v="256"/>
    <s v="Home Office"/>
    <s v="United States"/>
    <s v="New York City"/>
    <s v="New York"/>
    <n v="10024"/>
    <s v="East"/>
    <x v="1735"/>
    <s v="Technology"/>
    <s v="Accessories"/>
    <x v="1724"/>
    <x v="3803"/>
    <n v="3"/>
    <n v="0"/>
    <n v="8.1072000000000006"/>
  </r>
  <r>
    <n v="7917"/>
    <s v="CA-2015-110891"/>
    <x v="312"/>
    <d v="2015-11-24T00:00:00"/>
    <s v="Standard Class"/>
    <x v="285"/>
    <x v="285"/>
    <s v="Home Office"/>
    <s v="United States"/>
    <s v="Philadelphia"/>
    <s v="Pennsylvania"/>
    <n v="19140"/>
    <s v="East"/>
    <x v="812"/>
    <s v="Furniture"/>
    <s v="Chairs"/>
    <x v="809"/>
    <x v="4988"/>
    <n v="4"/>
    <n v="0.3"/>
    <n v="-93.472399999999993"/>
  </r>
  <r>
    <n v="7918"/>
    <s v="CA-2017-100783"/>
    <x v="507"/>
    <d v="2017-09-08T00:00:00"/>
    <s v="Second Class"/>
    <x v="451"/>
    <x v="451"/>
    <s v="Home Office"/>
    <s v="United States"/>
    <s v="Garland"/>
    <s v="Texas"/>
    <n v="75043"/>
    <s v="Central"/>
    <x v="108"/>
    <s v="Office Supplies"/>
    <s v="Art"/>
    <x v="108"/>
    <x v="4989"/>
    <n v="1"/>
    <n v="0.2"/>
    <n v="3.798"/>
  </r>
  <r>
    <n v="7919"/>
    <s v="CA-2015-152513"/>
    <x v="433"/>
    <d v="2015-07-08T00:00:00"/>
    <s v="Second Class"/>
    <x v="655"/>
    <x v="655"/>
    <s v="Home Office"/>
    <s v="United States"/>
    <s v="San Diego"/>
    <s v="California"/>
    <n v="92024"/>
    <s v="West"/>
    <x v="276"/>
    <s v="Office Supplies"/>
    <s v="Binders"/>
    <x v="276"/>
    <x v="2489"/>
    <n v="2"/>
    <n v="0.2"/>
    <n v="7.4256000000000002"/>
  </r>
  <r>
    <n v="7920"/>
    <s v="CA-2017-139822"/>
    <x v="175"/>
    <d v="2017-09-21T00:00:00"/>
    <s v="Standard Class"/>
    <x v="656"/>
    <x v="656"/>
    <s v="Home Office"/>
    <s v="United States"/>
    <s v="Waterbury"/>
    <s v="Connecticut"/>
    <n v="6708"/>
    <s v="East"/>
    <x v="1220"/>
    <s v="Office Supplies"/>
    <s v="Storage"/>
    <x v="1204"/>
    <x v="4990"/>
    <n v="2"/>
    <n v="0"/>
    <n v="10.813599999999999"/>
  </r>
  <r>
    <n v="7921"/>
    <s v="CA-2017-139822"/>
    <x v="175"/>
    <d v="2017-09-21T00:00:00"/>
    <s v="Standard Class"/>
    <x v="656"/>
    <x v="656"/>
    <s v="Home Office"/>
    <s v="United States"/>
    <s v="Waterbury"/>
    <s v="Connecticut"/>
    <n v="6708"/>
    <s v="East"/>
    <x v="1600"/>
    <s v="Technology"/>
    <s v="Accessories"/>
    <x v="1592"/>
    <x v="2759"/>
    <n v="2"/>
    <n v="0"/>
    <n v="10.7964"/>
  </r>
  <r>
    <n v="7922"/>
    <s v="CA-2017-107713"/>
    <x v="677"/>
    <d v="2017-03-17T00:00:00"/>
    <s v="Standard Class"/>
    <x v="677"/>
    <x v="677"/>
    <s v="Consumer"/>
    <s v="United States"/>
    <s v="Columbia"/>
    <s v="Maryland"/>
    <n v="21044"/>
    <s v="East"/>
    <x v="920"/>
    <s v="Office Supplies"/>
    <s v="Binders"/>
    <x v="912"/>
    <x v="4991"/>
    <n v="3"/>
    <n v="0"/>
    <n v="81.921000000000006"/>
  </r>
  <r>
    <n v="7923"/>
    <s v="CA-2017-134096"/>
    <x v="241"/>
    <d v="2017-09-29T00:00:00"/>
    <s v="Standard Class"/>
    <x v="452"/>
    <x v="452"/>
    <s v="Home Office"/>
    <s v="United States"/>
    <s v="Hollywood"/>
    <s v="Florida"/>
    <n v="33021"/>
    <s v="South"/>
    <x v="1485"/>
    <s v="Technology"/>
    <s v="Phones"/>
    <x v="1472"/>
    <x v="3202"/>
    <n v="5"/>
    <n v="0.2"/>
    <n v="38.396000000000001"/>
  </r>
  <r>
    <n v="7924"/>
    <s v="CA-2017-134096"/>
    <x v="241"/>
    <d v="2017-09-29T00:00:00"/>
    <s v="Standard Class"/>
    <x v="452"/>
    <x v="452"/>
    <s v="Home Office"/>
    <s v="United States"/>
    <s v="Hollywood"/>
    <s v="Florida"/>
    <n v="33021"/>
    <s v="South"/>
    <x v="153"/>
    <s v="Office Supplies"/>
    <s v="Binders"/>
    <x v="154"/>
    <x v="4735"/>
    <n v="3"/>
    <n v="0.7"/>
    <n v="-11.417999999999999"/>
  </r>
  <r>
    <n v="7925"/>
    <s v="CA-2016-125843"/>
    <x v="572"/>
    <d v="2016-08-16T00:00:00"/>
    <s v="First Class"/>
    <x v="167"/>
    <x v="167"/>
    <s v="Consumer"/>
    <s v="United States"/>
    <s v="Springfield"/>
    <s v="Virginia"/>
    <n v="22153"/>
    <s v="South"/>
    <x v="78"/>
    <s v="Office Supplies"/>
    <s v="Binders"/>
    <x v="78"/>
    <x v="4545"/>
    <n v="4"/>
    <n v="0"/>
    <n v="10.7136"/>
  </r>
  <r>
    <n v="7926"/>
    <s v="CA-2016-125843"/>
    <x v="572"/>
    <d v="2016-08-16T00:00:00"/>
    <s v="First Class"/>
    <x v="167"/>
    <x v="167"/>
    <s v="Consumer"/>
    <s v="United States"/>
    <s v="Springfield"/>
    <s v="Virginia"/>
    <n v="22153"/>
    <s v="South"/>
    <x v="429"/>
    <s v="Office Supplies"/>
    <s v="Labels"/>
    <x v="429"/>
    <x v="819"/>
    <n v="7"/>
    <n v="0"/>
    <n v="51.8"/>
  </r>
  <r>
    <n v="7927"/>
    <s v="CA-2017-120404"/>
    <x v="225"/>
    <d v="2017-11-24T00:00:00"/>
    <s v="Second Class"/>
    <x v="542"/>
    <x v="542"/>
    <s v="Corporate"/>
    <s v="United States"/>
    <s v="New York City"/>
    <s v="New York"/>
    <n v="10035"/>
    <s v="East"/>
    <x v="1430"/>
    <s v="Technology"/>
    <s v="Accessories"/>
    <x v="1418"/>
    <x v="1179"/>
    <n v="3"/>
    <n v="0"/>
    <n v="1.3365"/>
  </r>
  <r>
    <n v="7928"/>
    <s v="CA-2017-120404"/>
    <x v="225"/>
    <d v="2017-11-24T00:00:00"/>
    <s v="Second Class"/>
    <x v="542"/>
    <x v="542"/>
    <s v="Corporate"/>
    <s v="United States"/>
    <s v="New York City"/>
    <s v="New York"/>
    <n v="10035"/>
    <s v="East"/>
    <x v="432"/>
    <s v="Technology"/>
    <s v="Phones"/>
    <x v="432"/>
    <x v="4992"/>
    <n v="1"/>
    <n v="0"/>
    <n v="170.99700000000001"/>
  </r>
  <r>
    <n v="7929"/>
    <s v="CA-2017-120404"/>
    <x v="225"/>
    <d v="2017-11-24T00:00:00"/>
    <s v="Second Class"/>
    <x v="542"/>
    <x v="542"/>
    <s v="Corporate"/>
    <s v="United States"/>
    <s v="New York City"/>
    <s v="New York"/>
    <n v="10035"/>
    <s v="East"/>
    <x v="1793"/>
    <s v="Furniture"/>
    <s v="Furnishings"/>
    <x v="1783"/>
    <x v="4187"/>
    <n v="3"/>
    <n v="0"/>
    <n v="9.1745999999999999"/>
  </r>
  <r>
    <n v="7930"/>
    <s v="CA-2017-167549"/>
    <x v="800"/>
    <d v="2017-07-27T00:00:00"/>
    <s v="First Class"/>
    <x v="773"/>
    <x v="773"/>
    <s v="Home Office"/>
    <s v="United States"/>
    <s v="Dallas"/>
    <s v="Texas"/>
    <n v="75217"/>
    <s v="Central"/>
    <x v="1169"/>
    <s v="Furniture"/>
    <s v="Tables"/>
    <x v="1156"/>
    <x v="4993"/>
    <n v="6"/>
    <n v="0.3"/>
    <n v="-4.2587999999999999"/>
  </r>
  <r>
    <n v="7931"/>
    <s v="CA-2016-120082"/>
    <x v="869"/>
    <d v="2016-03-27T00:00:00"/>
    <s v="Second Class"/>
    <x v="460"/>
    <x v="460"/>
    <s v="Corporate"/>
    <s v="United States"/>
    <s v="New York City"/>
    <s v="New York"/>
    <n v="10024"/>
    <s v="East"/>
    <x v="1041"/>
    <s v="Office Supplies"/>
    <s v="Art"/>
    <x v="1030"/>
    <x v="423"/>
    <n v="3"/>
    <n v="0"/>
    <n v="17.856000000000002"/>
  </r>
  <r>
    <n v="7932"/>
    <s v="US-2016-168095"/>
    <x v="692"/>
    <d v="2016-07-20T00:00:00"/>
    <s v="Standard Class"/>
    <x v="466"/>
    <x v="466"/>
    <s v="Corporate"/>
    <s v="United States"/>
    <s v="Portland"/>
    <s v="Oregon"/>
    <n v="97206"/>
    <s v="West"/>
    <x v="370"/>
    <s v="Furniture"/>
    <s v="Chairs"/>
    <x v="371"/>
    <x v="2145"/>
    <n v="3"/>
    <n v="0.2"/>
    <n v="23.027999999999999"/>
  </r>
  <r>
    <n v="7933"/>
    <s v="US-2016-168095"/>
    <x v="692"/>
    <d v="2016-07-20T00:00:00"/>
    <s v="Standard Class"/>
    <x v="466"/>
    <x v="466"/>
    <s v="Corporate"/>
    <s v="United States"/>
    <s v="Portland"/>
    <s v="Oregon"/>
    <n v="97206"/>
    <s v="West"/>
    <x v="954"/>
    <s v="Office Supplies"/>
    <s v="Paper"/>
    <x v="947"/>
    <x v="151"/>
    <n v="5"/>
    <n v="0.2"/>
    <n v="34.293999999999997"/>
  </r>
  <r>
    <n v="7934"/>
    <s v="CA-2017-166093"/>
    <x v="629"/>
    <d v="2017-08-24T00:00:00"/>
    <s v="Standard Class"/>
    <x v="459"/>
    <x v="459"/>
    <s v="Corporate"/>
    <s v="United States"/>
    <s v="Brentwood"/>
    <s v="California"/>
    <n v="94513"/>
    <s v="West"/>
    <x v="1040"/>
    <s v="Office Supplies"/>
    <s v="Envelopes"/>
    <x v="153"/>
    <x v="368"/>
    <n v="2"/>
    <n v="0"/>
    <n v="11.68"/>
  </r>
  <r>
    <n v="7935"/>
    <s v="CA-2017-166093"/>
    <x v="629"/>
    <d v="2017-08-24T00:00:00"/>
    <s v="Standard Class"/>
    <x v="459"/>
    <x v="459"/>
    <s v="Corporate"/>
    <s v="United States"/>
    <s v="Brentwood"/>
    <s v="California"/>
    <n v="94513"/>
    <s v="West"/>
    <x v="993"/>
    <s v="Technology"/>
    <s v="Phones"/>
    <x v="985"/>
    <x v="973"/>
    <n v="3"/>
    <n v="0.2"/>
    <n v="8.9969999999999999"/>
  </r>
  <r>
    <n v="7936"/>
    <s v="CA-2017-166093"/>
    <x v="629"/>
    <d v="2017-08-24T00:00:00"/>
    <s v="Standard Class"/>
    <x v="459"/>
    <x v="459"/>
    <s v="Corporate"/>
    <s v="United States"/>
    <s v="Brentwood"/>
    <s v="California"/>
    <n v="94513"/>
    <s v="West"/>
    <x v="1117"/>
    <s v="Office Supplies"/>
    <s v="Paper"/>
    <x v="1105"/>
    <x v="18"/>
    <n v="2"/>
    <n v="0"/>
    <n v="3.8519999999999999"/>
  </r>
  <r>
    <n v="7937"/>
    <s v="CA-2017-166093"/>
    <x v="629"/>
    <d v="2017-08-24T00:00:00"/>
    <s v="Standard Class"/>
    <x v="459"/>
    <x v="459"/>
    <s v="Corporate"/>
    <s v="United States"/>
    <s v="Brentwood"/>
    <s v="California"/>
    <n v="94513"/>
    <s v="West"/>
    <x v="1458"/>
    <s v="Office Supplies"/>
    <s v="Binders"/>
    <x v="1444"/>
    <x v="3961"/>
    <n v="3"/>
    <n v="0.2"/>
    <n v="4.8719999999999999"/>
  </r>
  <r>
    <n v="7938"/>
    <s v="CA-2017-166093"/>
    <x v="629"/>
    <d v="2017-08-24T00:00:00"/>
    <s v="Standard Class"/>
    <x v="459"/>
    <x v="459"/>
    <s v="Corporate"/>
    <s v="United States"/>
    <s v="Brentwood"/>
    <s v="California"/>
    <n v="94513"/>
    <s v="West"/>
    <x v="137"/>
    <s v="Office Supplies"/>
    <s v="Appliances"/>
    <x v="138"/>
    <x v="4994"/>
    <n v="9"/>
    <n v="0"/>
    <n v="654.75540000000001"/>
  </r>
  <r>
    <n v="7939"/>
    <s v="CA-2017-166093"/>
    <x v="629"/>
    <d v="2017-08-24T00:00:00"/>
    <s v="Standard Class"/>
    <x v="459"/>
    <x v="459"/>
    <s v="Corporate"/>
    <s v="United States"/>
    <s v="Brentwood"/>
    <s v="California"/>
    <n v="94513"/>
    <s v="West"/>
    <x v="734"/>
    <s v="Office Supplies"/>
    <s v="Storage"/>
    <x v="733"/>
    <x v="857"/>
    <n v="3"/>
    <n v="0"/>
    <n v="140.54820000000001"/>
  </r>
  <r>
    <n v="7940"/>
    <s v="CA-2017-166093"/>
    <x v="629"/>
    <d v="2017-08-24T00:00:00"/>
    <s v="Standard Class"/>
    <x v="459"/>
    <x v="459"/>
    <s v="Corporate"/>
    <s v="United States"/>
    <s v="Brentwood"/>
    <s v="California"/>
    <n v="94513"/>
    <s v="West"/>
    <x v="655"/>
    <s v="Office Supplies"/>
    <s v="Binders"/>
    <x v="655"/>
    <x v="4995"/>
    <n v="8"/>
    <n v="0.2"/>
    <n v="77.369600000000005"/>
  </r>
  <r>
    <n v="7941"/>
    <s v="CA-2016-146325"/>
    <x v="882"/>
    <d v="2016-12-17T00:00:00"/>
    <s v="First Class"/>
    <x v="103"/>
    <x v="103"/>
    <s v="Corporate"/>
    <s v="United States"/>
    <s v="San Diego"/>
    <s v="California"/>
    <n v="92037"/>
    <s v="West"/>
    <x v="64"/>
    <s v="Furniture"/>
    <s v="Chairs"/>
    <x v="124"/>
    <x v="125"/>
    <n v="2"/>
    <n v="0.2"/>
    <n v="-9.1601999999999997"/>
  </r>
  <r>
    <n v="7942"/>
    <s v="CA-2016-146325"/>
    <x v="882"/>
    <d v="2016-12-17T00:00:00"/>
    <s v="First Class"/>
    <x v="103"/>
    <x v="103"/>
    <s v="Corporate"/>
    <s v="United States"/>
    <s v="San Diego"/>
    <s v="California"/>
    <n v="92037"/>
    <s v="West"/>
    <x v="146"/>
    <s v="Office Supplies"/>
    <s v="Storage"/>
    <x v="147"/>
    <x v="4996"/>
    <n v="10"/>
    <n v="0"/>
    <n v="35.048000000000002"/>
  </r>
  <r>
    <n v="7943"/>
    <s v="CA-2017-134194"/>
    <x v="53"/>
    <d v="2018-01-01T00:00:00"/>
    <s v="Standard Class"/>
    <x v="315"/>
    <x v="315"/>
    <s v="Consumer"/>
    <s v="United States"/>
    <s v="Dallas"/>
    <s v="Texas"/>
    <n v="75081"/>
    <s v="Central"/>
    <x v="715"/>
    <s v="Office Supplies"/>
    <s v="Binders"/>
    <x v="714"/>
    <x v="4997"/>
    <n v="9"/>
    <n v="0.8"/>
    <n v="-59.372999999999998"/>
  </r>
  <r>
    <n v="7944"/>
    <s v="CA-2017-134194"/>
    <x v="53"/>
    <d v="2018-01-01T00:00:00"/>
    <s v="Standard Class"/>
    <x v="315"/>
    <x v="315"/>
    <s v="Consumer"/>
    <s v="United States"/>
    <s v="Dallas"/>
    <s v="Texas"/>
    <n v="75081"/>
    <s v="Central"/>
    <x v="1444"/>
    <s v="Office Supplies"/>
    <s v="Supplies"/>
    <x v="327"/>
    <x v="4998"/>
    <n v="7"/>
    <n v="0.2"/>
    <n v="5.0274000000000001"/>
  </r>
  <r>
    <n v="7945"/>
    <s v="CA-2017-134194"/>
    <x v="53"/>
    <d v="2018-01-01T00:00:00"/>
    <s v="Standard Class"/>
    <x v="315"/>
    <x v="315"/>
    <s v="Consumer"/>
    <s v="United States"/>
    <s v="Dallas"/>
    <s v="Texas"/>
    <n v="75081"/>
    <s v="Central"/>
    <x v="1500"/>
    <s v="Office Supplies"/>
    <s v="Art"/>
    <x v="1488"/>
    <x v="3993"/>
    <n v="2"/>
    <n v="0.2"/>
    <n v="2.3807999999999998"/>
  </r>
  <r>
    <n v="7946"/>
    <s v="CA-2017-134194"/>
    <x v="53"/>
    <d v="2018-01-01T00:00:00"/>
    <s v="Standard Class"/>
    <x v="315"/>
    <x v="315"/>
    <s v="Consumer"/>
    <s v="United States"/>
    <s v="Dallas"/>
    <s v="Texas"/>
    <n v="75081"/>
    <s v="Central"/>
    <x v="800"/>
    <s v="Office Supplies"/>
    <s v="Binders"/>
    <x v="798"/>
    <x v="4999"/>
    <n v="5"/>
    <n v="0.8"/>
    <n v="-65.567999999999998"/>
  </r>
  <r>
    <n v="7947"/>
    <s v="CA-2017-134194"/>
    <x v="53"/>
    <d v="2018-01-01T00:00:00"/>
    <s v="Standard Class"/>
    <x v="315"/>
    <x v="315"/>
    <s v="Consumer"/>
    <s v="United States"/>
    <s v="Dallas"/>
    <s v="Texas"/>
    <n v="75081"/>
    <s v="Central"/>
    <x v="1085"/>
    <s v="Office Supplies"/>
    <s v="Binders"/>
    <x v="1075"/>
    <x v="754"/>
    <n v="3"/>
    <n v="0.8"/>
    <n v="-5.0688000000000004"/>
  </r>
  <r>
    <n v="7948"/>
    <s v="CA-2014-131009"/>
    <x v="72"/>
    <d v="2014-03-05T00:00:00"/>
    <s v="Standard Class"/>
    <x v="618"/>
    <x v="618"/>
    <s v="Consumer"/>
    <s v="United States"/>
    <s v="El Paso"/>
    <s v="Texas"/>
    <n v="79907"/>
    <s v="Central"/>
    <x v="1217"/>
    <s v="Office Supplies"/>
    <s v="Fasteners"/>
    <x v="1201"/>
    <x v="605"/>
    <n v="5"/>
    <n v="0.2"/>
    <n v="-3.5325000000000002"/>
  </r>
  <r>
    <n v="7949"/>
    <s v="CA-2014-131009"/>
    <x v="72"/>
    <d v="2014-03-05T00:00:00"/>
    <s v="Standard Class"/>
    <x v="618"/>
    <x v="618"/>
    <s v="Consumer"/>
    <s v="United States"/>
    <s v="El Paso"/>
    <s v="Texas"/>
    <n v="79907"/>
    <s v="Central"/>
    <x v="866"/>
    <s v="Furniture"/>
    <s v="Chairs"/>
    <x v="860"/>
    <x v="5000"/>
    <n v="6"/>
    <n v="0.3"/>
    <n v="0"/>
  </r>
  <r>
    <n v="7950"/>
    <s v="CA-2014-131009"/>
    <x v="72"/>
    <d v="2014-03-05T00:00:00"/>
    <s v="Standard Class"/>
    <x v="618"/>
    <x v="618"/>
    <s v="Consumer"/>
    <s v="United States"/>
    <s v="El Paso"/>
    <s v="Texas"/>
    <n v="79907"/>
    <s v="Central"/>
    <x v="750"/>
    <s v="Furniture"/>
    <s v="Furnishings"/>
    <x v="748"/>
    <x v="3020"/>
    <n v="6"/>
    <n v="0.6"/>
    <n v="-34.953600000000002"/>
  </r>
  <r>
    <n v="7951"/>
    <s v="CA-2014-131009"/>
    <x v="72"/>
    <d v="2014-03-05T00:00:00"/>
    <s v="Standard Class"/>
    <x v="618"/>
    <x v="618"/>
    <s v="Consumer"/>
    <s v="United States"/>
    <s v="El Paso"/>
    <s v="Texas"/>
    <n v="79907"/>
    <s v="Central"/>
    <x v="398"/>
    <s v="Office Supplies"/>
    <s v="Storage"/>
    <x v="399"/>
    <x v="5001"/>
    <n v="3"/>
    <n v="0.2"/>
    <n v="-22.671600000000002"/>
  </r>
  <r>
    <n v="7952"/>
    <s v="CA-2015-145814"/>
    <x v="902"/>
    <d v="2015-11-24T00:00:00"/>
    <s v="Standard Class"/>
    <x v="44"/>
    <x v="44"/>
    <s v="Consumer"/>
    <s v="United States"/>
    <s v="New York City"/>
    <s v="New York"/>
    <n v="10035"/>
    <s v="East"/>
    <x v="1390"/>
    <s v="Office Supplies"/>
    <s v="Binders"/>
    <x v="1376"/>
    <x v="4290"/>
    <n v="2"/>
    <n v="0.2"/>
    <n v="2.2440000000000002"/>
  </r>
  <r>
    <n v="7953"/>
    <s v="CA-2015-145814"/>
    <x v="902"/>
    <d v="2015-11-24T00:00:00"/>
    <s v="Standard Class"/>
    <x v="44"/>
    <x v="44"/>
    <s v="Consumer"/>
    <s v="United States"/>
    <s v="New York City"/>
    <s v="New York"/>
    <n v="10035"/>
    <s v="East"/>
    <x v="883"/>
    <s v="Technology"/>
    <s v="Phones"/>
    <x v="1480"/>
    <x v="5002"/>
    <n v="4"/>
    <n v="0"/>
    <n v="249.91040000000001"/>
  </r>
  <r>
    <n v="7954"/>
    <s v="CA-2014-138359"/>
    <x v="470"/>
    <d v="2014-04-06T00:00:00"/>
    <s v="Standard Class"/>
    <x v="542"/>
    <x v="542"/>
    <s v="Corporate"/>
    <s v="United States"/>
    <s v="Revere"/>
    <s v="Massachusetts"/>
    <n v="2151"/>
    <s v="East"/>
    <x v="1764"/>
    <s v="Office Supplies"/>
    <s v="Storage"/>
    <x v="1753"/>
    <x v="5003"/>
    <n v="4"/>
    <n v="0"/>
    <n v="2.6783999999999999"/>
  </r>
  <r>
    <n v="7955"/>
    <s v="CA-2014-138359"/>
    <x v="470"/>
    <d v="2014-04-06T00:00:00"/>
    <s v="Standard Class"/>
    <x v="542"/>
    <x v="542"/>
    <s v="Corporate"/>
    <s v="United States"/>
    <s v="Revere"/>
    <s v="Massachusetts"/>
    <n v="2151"/>
    <s v="East"/>
    <x v="744"/>
    <s v="Office Supplies"/>
    <s v="Binders"/>
    <x v="742"/>
    <x v="869"/>
    <n v="2"/>
    <n v="0"/>
    <n v="3.0575999999999999"/>
  </r>
  <r>
    <n v="7956"/>
    <s v="CA-2017-131807"/>
    <x v="361"/>
    <d v="2017-10-10T00:00:00"/>
    <s v="Standard Class"/>
    <x v="55"/>
    <x v="55"/>
    <s v="Corporate"/>
    <s v="United States"/>
    <s v="Chico"/>
    <s v="California"/>
    <n v="95928"/>
    <s v="West"/>
    <x v="1349"/>
    <s v="Furniture"/>
    <s v="Chairs"/>
    <x v="1335"/>
    <x v="4828"/>
    <n v="4"/>
    <n v="0.2"/>
    <n v="-59.835599999999999"/>
  </r>
  <r>
    <n v="7957"/>
    <s v="CA-2017-131807"/>
    <x v="361"/>
    <d v="2017-10-10T00:00:00"/>
    <s v="Standard Class"/>
    <x v="55"/>
    <x v="55"/>
    <s v="Corporate"/>
    <s v="United States"/>
    <s v="Chico"/>
    <s v="California"/>
    <n v="95928"/>
    <s v="West"/>
    <x v="127"/>
    <s v="Office Supplies"/>
    <s v="Fasteners"/>
    <x v="128"/>
    <x v="81"/>
    <n v="5"/>
    <n v="0"/>
    <n v="6.8540000000000001"/>
  </r>
  <r>
    <n v="7958"/>
    <s v="CA-2017-131807"/>
    <x v="361"/>
    <d v="2017-10-10T00:00:00"/>
    <s v="Standard Class"/>
    <x v="55"/>
    <x v="55"/>
    <s v="Corporate"/>
    <s v="United States"/>
    <s v="Chico"/>
    <s v="California"/>
    <n v="95928"/>
    <s v="West"/>
    <x v="1683"/>
    <s v="Office Supplies"/>
    <s v="Appliances"/>
    <x v="1671"/>
    <x v="2347"/>
    <n v="4"/>
    <n v="0"/>
    <n v="4.1079999999999997"/>
  </r>
  <r>
    <n v="7959"/>
    <s v="CA-2017-131807"/>
    <x v="361"/>
    <d v="2017-10-10T00:00:00"/>
    <s v="Standard Class"/>
    <x v="55"/>
    <x v="55"/>
    <s v="Corporate"/>
    <s v="United States"/>
    <s v="Chico"/>
    <s v="California"/>
    <n v="95928"/>
    <s v="West"/>
    <x v="1474"/>
    <s v="Furniture"/>
    <s v="Furnishings"/>
    <x v="1461"/>
    <x v="5004"/>
    <n v="5"/>
    <n v="0"/>
    <n v="26.972999999999999"/>
  </r>
  <r>
    <n v="7960"/>
    <s v="CA-2017-131807"/>
    <x v="361"/>
    <d v="2017-10-10T00:00:00"/>
    <s v="Standard Class"/>
    <x v="55"/>
    <x v="55"/>
    <s v="Corporate"/>
    <s v="United States"/>
    <s v="Chico"/>
    <s v="California"/>
    <n v="95928"/>
    <s v="West"/>
    <x v="838"/>
    <s v="Furniture"/>
    <s v="Tables"/>
    <x v="832"/>
    <x v="5005"/>
    <n v="3"/>
    <n v="0.2"/>
    <n v="5.1588000000000003"/>
  </r>
  <r>
    <n v="7961"/>
    <s v="CA-2017-131807"/>
    <x v="361"/>
    <d v="2017-10-10T00:00:00"/>
    <s v="Standard Class"/>
    <x v="55"/>
    <x v="55"/>
    <s v="Corporate"/>
    <s v="United States"/>
    <s v="Chico"/>
    <s v="California"/>
    <n v="95928"/>
    <s v="West"/>
    <x v="312"/>
    <s v="Technology"/>
    <s v="Phones"/>
    <x v="312"/>
    <x v="462"/>
    <n v="1"/>
    <n v="0.2"/>
    <n v="2.6972999999999998"/>
  </r>
  <r>
    <n v="7962"/>
    <s v="CA-2017-104864"/>
    <x v="551"/>
    <d v="2017-11-23T00:00:00"/>
    <s v="Second Class"/>
    <x v="40"/>
    <x v="40"/>
    <s v="Corporate"/>
    <s v="United States"/>
    <s v="Miramar"/>
    <s v="Florida"/>
    <n v="33023"/>
    <s v="South"/>
    <x v="1512"/>
    <s v="Office Supplies"/>
    <s v="Storage"/>
    <x v="1499"/>
    <x v="5006"/>
    <n v="5"/>
    <n v="0.2"/>
    <n v="-19.323"/>
  </r>
  <r>
    <n v="7963"/>
    <s v="CA-2017-104864"/>
    <x v="551"/>
    <d v="2017-11-23T00:00:00"/>
    <s v="Second Class"/>
    <x v="40"/>
    <x v="40"/>
    <s v="Corporate"/>
    <s v="United States"/>
    <s v="Miramar"/>
    <s v="Florida"/>
    <n v="33023"/>
    <s v="South"/>
    <x v="674"/>
    <s v="Office Supplies"/>
    <s v="Binders"/>
    <x v="674"/>
    <x v="3163"/>
    <n v="8"/>
    <n v="0.7"/>
    <n v="-16.185600000000001"/>
  </r>
  <r>
    <n v="7964"/>
    <s v="CA-2017-104864"/>
    <x v="551"/>
    <d v="2017-11-23T00:00:00"/>
    <s v="Second Class"/>
    <x v="40"/>
    <x v="40"/>
    <s v="Corporate"/>
    <s v="United States"/>
    <s v="Miramar"/>
    <s v="Florida"/>
    <n v="33023"/>
    <s v="South"/>
    <x v="166"/>
    <s v="Office Supplies"/>
    <s v="Appliances"/>
    <x v="167"/>
    <x v="5007"/>
    <n v="4"/>
    <n v="0.2"/>
    <n v="48.631999999999998"/>
  </r>
  <r>
    <n v="7965"/>
    <s v="CA-2017-104864"/>
    <x v="551"/>
    <d v="2017-11-23T00:00:00"/>
    <s v="Second Class"/>
    <x v="40"/>
    <x v="40"/>
    <s v="Corporate"/>
    <s v="United States"/>
    <s v="Miramar"/>
    <s v="Florida"/>
    <n v="33023"/>
    <s v="South"/>
    <x v="1516"/>
    <s v="Office Supplies"/>
    <s v="Paper"/>
    <x v="1503"/>
    <x v="557"/>
    <n v="4"/>
    <n v="0.2"/>
    <n v="7.2576000000000001"/>
  </r>
  <r>
    <n v="7966"/>
    <s v="CA-2017-104864"/>
    <x v="551"/>
    <d v="2017-11-23T00:00:00"/>
    <s v="Second Class"/>
    <x v="40"/>
    <x v="40"/>
    <s v="Corporate"/>
    <s v="United States"/>
    <s v="Miramar"/>
    <s v="Florida"/>
    <n v="33023"/>
    <s v="South"/>
    <x v="1165"/>
    <s v="Office Supplies"/>
    <s v="Paper"/>
    <x v="1152"/>
    <x v="753"/>
    <n v="8"/>
    <n v="0.2"/>
    <n v="14.5152"/>
  </r>
  <r>
    <n v="7967"/>
    <s v="CA-2015-138219"/>
    <x v="391"/>
    <d v="2015-03-30T00:00:00"/>
    <s v="Standard Class"/>
    <x v="162"/>
    <x v="162"/>
    <s v="Corporate"/>
    <s v="United States"/>
    <s v="Los Angeles"/>
    <s v="California"/>
    <n v="90049"/>
    <s v="West"/>
    <x v="1305"/>
    <s v="Office Supplies"/>
    <s v="Paper"/>
    <x v="1290"/>
    <x v="1707"/>
    <n v="4"/>
    <n v="0"/>
    <n v="16.68"/>
  </r>
  <r>
    <n v="7968"/>
    <s v="CA-2016-157707"/>
    <x v="1155"/>
    <d v="2016-10-12T00:00:00"/>
    <s v="First Class"/>
    <x v="566"/>
    <x v="566"/>
    <s v="Corporate"/>
    <s v="United States"/>
    <s v="Denver"/>
    <s v="Colorado"/>
    <n v="80219"/>
    <s v="West"/>
    <x v="1830"/>
    <s v="Furniture"/>
    <s v="Bookcases"/>
    <x v="1818"/>
    <x v="4953"/>
    <n v="3"/>
    <n v="0.7"/>
    <n v="-190.85220000000001"/>
  </r>
  <r>
    <n v="7969"/>
    <s v="CA-2016-157707"/>
    <x v="1155"/>
    <d v="2016-10-12T00:00:00"/>
    <s v="First Class"/>
    <x v="566"/>
    <x v="566"/>
    <s v="Corporate"/>
    <s v="United States"/>
    <s v="Denver"/>
    <s v="Colorado"/>
    <n v="80219"/>
    <s v="West"/>
    <x v="1730"/>
    <s v="Technology"/>
    <s v="Phones"/>
    <x v="1717"/>
    <x v="312"/>
    <n v="1"/>
    <n v="0.2"/>
    <n v="-2.9984999999999999"/>
  </r>
  <r>
    <n v="7970"/>
    <s v="CA-2016-157707"/>
    <x v="1155"/>
    <d v="2016-10-12T00:00:00"/>
    <s v="First Class"/>
    <x v="566"/>
    <x v="566"/>
    <s v="Corporate"/>
    <s v="United States"/>
    <s v="Denver"/>
    <s v="Colorado"/>
    <n v="80219"/>
    <s v="West"/>
    <x v="531"/>
    <s v="Furniture"/>
    <s v="Chairs"/>
    <x v="531"/>
    <x v="3115"/>
    <n v="1"/>
    <n v="0.2"/>
    <n v="13.588200000000001"/>
  </r>
  <r>
    <n v="7971"/>
    <s v="US-2015-126753"/>
    <x v="748"/>
    <d v="2015-08-20T00:00:00"/>
    <s v="Standard Class"/>
    <x v="133"/>
    <x v="133"/>
    <s v="Corporate"/>
    <s v="United States"/>
    <s v="Philadelphia"/>
    <s v="Pennsylvania"/>
    <n v="19134"/>
    <s v="East"/>
    <x v="1015"/>
    <s v="Technology"/>
    <s v="Phones"/>
    <x v="1006"/>
    <x v="5008"/>
    <n v="4"/>
    <n v="0.4"/>
    <n v="-112.6216"/>
  </r>
  <r>
    <n v="7972"/>
    <s v="US-2015-126753"/>
    <x v="748"/>
    <d v="2015-08-20T00:00:00"/>
    <s v="Standard Class"/>
    <x v="133"/>
    <x v="133"/>
    <s v="Corporate"/>
    <s v="United States"/>
    <s v="Philadelphia"/>
    <s v="Pennsylvania"/>
    <n v="19134"/>
    <s v="East"/>
    <x v="1421"/>
    <s v="Technology"/>
    <s v="Accessories"/>
    <x v="1409"/>
    <x v="5009"/>
    <n v="3"/>
    <n v="0.2"/>
    <n v="-5.4558"/>
  </r>
  <r>
    <n v="7973"/>
    <s v="US-2015-126753"/>
    <x v="748"/>
    <d v="2015-08-20T00:00:00"/>
    <s v="Standard Class"/>
    <x v="133"/>
    <x v="133"/>
    <s v="Corporate"/>
    <s v="United States"/>
    <s v="Philadelphia"/>
    <s v="Pennsylvania"/>
    <n v="19134"/>
    <s v="East"/>
    <x v="1290"/>
    <s v="Office Supplies"/>
    <s v="Paper"/>
    <x v="1276"/>
    <x v="559"/>
    <n v="2"/>
    <n v="0.2"/>
    <n v="3.6288"/>
  </r>
  <r>
    <n v="7974"/>
    <s v="US-2015-126753"/>
    <x v="748"/>
    <d v="2015-08-20T00:00:00"/>
    <s v="Standard Class"/>
    <x v="133"/>
    <x v="133"/>
    <s v="Corporate"/>
    <s v="United States"/>
    <s v="Philadelphia"/>
    <s v="Pennsylvania"/>
    <n v="19134"/>
    <s v="East"/>
    <x v="109"/>
    <s v="Office Supplies"/>
    <s v="Binders"/>
    <x v="109"/>
    <x v="625"/>
    <n v="2"/>
    <n v="0.7"/>
    <n v="-1.9068000000000001"/>
  </r>
  <r>
    <n v="7975"/>
    <s v="US-2015-126753"/>
    <x v="748"/>
    <d v="2015-08-20T00:00:00"/>
    <s v="Standard Class"/>
    <x v="133"/>
    <x v="133"/>
    <s v="Corporate"/>
    <s v="United States"/>
    <s v="Philadelphia"/>
    <s v="Pennsylvania"/>
    <n v="19134"/>
    <s v="East"/>
    <x v="1060"/>
    <s v="Furniture"/>
    <s v="Furnishings"/>
    <x v="1049"/>
    <x v="1796"/>
    <n v="3"/>
    <n v="0.2"/>
    <n v="0"/>
  </r>
  <r>
    <n v="7976"/>
    <s v="US-2015-126753"/>
    <x v="748"/>
    <d v="2015-08-20T00:00:00"/>
    <s v="Standard Class"/>
    <x v="133"/>
    <x v="133"/>
    <s v="Corporate"/>
    <s v="United States"/>
    <s v="Philadelphia"/>
    <s v="Pennsylvania"/>
    <n v="19134"/>
    <s v="East"/>
    <x v="807"/>
    <s v="Office Supplies"/>
    <s v="Binders"/>
    <x v="805"/>
    <x v="5010"/>
    <n v="3"/>
    <n v="0.7"/>
    <n v="-2.7587999999999999"/>
  </r>
  <r>
    <n v="7977"/>
    <s v="US-2015-126753"/>
    <x v="748"/>
    <d v="2015-08-20T00:00:00"/>
    <s v="Standard Class"/>
    <x v="133"/>
    <x v="133"/>
    <s v="Corporate"/>
    <s v="United States"/>
    <s v="Philadelphia"/>
    <s v="Pennsylvania"/>
    <n v="19134"/>
    <s v="East"/>
    <x v="1012"/>
    <s v="Office Supplies"/>
    <s v="Paper"/>
    <x v="1004"/>
    <x v="1495"/>
    <n v="3"/>
    <n v="0.2"/>
    <n v="3.21"/>
  </r>
  <r>
    <n v="7978"/>
    <s v="CA-2014-166051"/>
    <x v="1178"/>
    <d v="2014-06-05T00:00:00"/>
    <s v="Standard Class"/>
    <x v="600"/>
    <x v="600"/>
    <s v="Consumer"/>
    <s v="United States"/>
    <s v="Jackson"/>
    <s v="Mississippi"/>
    <n v="39212"/>
    <s v="South"/>
    <x v="420"/>
    <s v="Technology"/>
    <s v="Phones"/>
    <x v="420"/>
    <x v="5011"/>
    <n v="3"/>
    <n v="0"/>
    <n v="197.99100000000001"/>
  </r>
  <r>
    <n v="7979"/>
    <s v="CA-2014-166051"/>
    <x v="1178"/>
    <d v="2014-06-05T00:00:00"/>
    <s v="Standard Class"/>
    <x v="600"/>
    <x v="600"/>
    <s v="Consumer"/>
    <s v="United States"/>
    <s v="Jackson"/>
    <s v="Mississippi"/>
    <n v="39212"/>
    <s v="South"/>
    <x v="529"/>
    <s v="Technology"/>
    <s v="Phones"/>
    <x v="529"/>
    <x v="4175"/>
    <n v="3"/>
    <n v="0"/>
    <n v="32.981699999999996"/>
  </r>
  <r>
    <n v="7980"/>
    <s v="CA-2015-113040"/>
    <x v="375"/>
    <d v="2015-08-31T00:00:00"/>
    <s v="Standard Class"/>
    <x v="385"/>
    <x v="385"/>
    <s v="Home Office"/>
    <s v="United States"/>
    <s v="Los Angeles"/>
    <s v="California"/>
    <n v="90045"/>
    <s v="West"/>
    <x v="1206"/>
    <s v="Office Supplies"/>
    <s v="Binders"/>
    <x v="1191"/>
    <x v="1670"/>
    <n v="1"/>
    <n v="0.2"/>
    <n v="1.6588000000000001"/>
  </r>
  <r>
    <n v="7981"/>
    <s v="CA-2014-103800"/>
    <x v="1179"/>
    <d v="2014-01-07T00:00:00"/>
    <s v="Standard Class"/>
    <x v="24"/>
    <x v="24"/>
    <s v="Consumer"/>
    <s v="United States"/>
    <s v="Houston"/>
    <s v="Texas"/>
    <n v="77095"/>
    <s v="Central"/>
    <x v="1536"/>
    <s v="Office Supplies"/>
    <s v="Paper"/>
    <x v="1524"/>
    <x v="2789"/>
    <n v="2"/>
    <n v="0.2"/>
    <n v="5.5511999999999997"/>
  </r>
  <r>
    <n v="7982"/>
    <s v="CA-2014-113383"/>
    <x v="1076"/>
    <d v="2014-09-13T00:00:00"/>
    <s v="First Class"/>
    <x v="11"/>
    <x v="11"/>
    <s v="Consumer"/>
    <s v="United States"/>
    <s v="Clifton"/>
    <s v="New Jersey"/>
    <n v="7011"/>
    <s v="East"/>
    <x v="564"/>
    <s v="Office Supplies"/>
    <s v="Appliances"/>
    <x v="564"/>
    <x v="1058"/>
    <n v="4"/>
    <n v="0"/>
    <n v="22.118400000000001"/>
  </r>
  <r>
    <n v="7983"/>
    <s v="CA-2014-113383"/>
    <x v="1076"/>
    <d v="2014-09-13T00:00:00"/>
    <s v="First Class"/>
    <x v="11"/>
    <x v="11"/>
    <s v="Consumer"/>
    <s v="United States"/>
    <s v="Clifton"/>
    <s v="New Jersey"/>
    <n v="7011"/>
    <s v="East"/>
    <x v="1154"/>
    <s v="Furniture"/>
    <s v="Furnishings"/>
    <x v="1142"/>
    <x v="2518"/>
    <n v="5"/>
    <n v="0"/>
    <n v="76.47"/>
  </r>
  <r>
    <n v="7984"/>
    <s v="CA-2017-152499"/>
    <x v="203"/>
    <d v="2017-01-25T00:00:00"/>
    <s v="Second Class"/>
    <x v="553"/>
    <x v="553"/>
    <s v="Corporate"/>
    <s v="United States"/>
    <s v="Chicago"/>
    <s v="Illinois"/>
    <n v="60623"/>
    <s v="Central"/>
    <x v="1228"/>
    <s v="Office Supplies"/>
    <s v="Fasteners"/>
    <x v="128"/>
    <x v="1138"/>
    <n v="5"/>
    <n v="0.2"/>
    <n v="4.9139999999999997"/>
  </r>
  <r>
    <n v="7985"/>
    <s v="CA-2017-152499"/>
    <x v="203"/>
    <d v="2017-01-25T00:00:00"/>
    <s v="Second Class"/>
    <x v="553"/>
    <x v="553"/>
    <s v="Corporate"/>
    <s v="United States"/>
    <s v="Chicago"/>
    <s v="Illinois"/>
    <n v="60623"/>
    <s v="Central"/>
    <x v="1609"/>
    <s v="Office Supplies"/>
    <s v="Art"/>
    <x v="1600"/>
    <x v="956"/>
    <n v="3"/>
    <n v="0.2"/>
    <n v="0.88560000000000005"/>
  </r>
  <r>
    <n v="7986"/>
    <s v="CA-2016-151498"/>
    <x v="438"/>
    <d v="2016-04-24T00:00:00"/>
    <s v="First Class"/>
    <x v="35"/>
    <x v="35"/>
    <s v="Consumer"/>
    <s v="United States"/>
    <s v="Seattle"/>
    <s v="Washington"/>
    <n v="98115"/>
    <s v="West"/>
    <x v="255"/>
    <s v="Office Supplies"/>
    <s v="Binders"/>
    <x v="256"/>
    <x v="1350"/>
    <n v="5"/>
    <n v="0.2"/>
    <n v="2.8079999999999998"/>
  </r>
  <r>
    <n v="7987"/>
    <s v="CA-2016-137939"/>
    <x v="1180"/>
    <d v="2016-07-23T00:00:00"/>
    <s v="Second Class"/>
    <x v="307"/>
    <x v="307"/>
    <s v="Consumer"/>
    <s v="United States"/>
    <s v="Long Beach"/>
    <s v="New York"/>
    <n v="11561"/>
    <s v="East"/>
    <x v="831"/>
    <s v="Technology"/>
    <s v="Phones"/>
    <x v="826"/>
    <x v="4910"/>
    <n v="5"/>
    <n v="0"/>
    <n v="43.176000000000002"/>
  </r>
  <r>
    <n v="7988"/>
    <s v="US-2016-117793"/>
    <x v="828"/>
    <d v="2016-08-29T00:00:00"/>
    <s v="Standard Class"/>
    <x v="15"/>
    <x v="15"/>
    <s v="Home Office"/>
    <s v="United States"/>
    <s v="Sheboygan"/>
    <s v="Wisconsin"/>
    <n v="53081"/>
    <s v="Central"/>
    <x v="1621"/>
    <s v="Office Supplies"/>
    <s v="Labels"/>
    <x v="1612"/>
    <x v="5012"/>
    <n v="4"/>
    <n v="0"/>
    <n v="11.592000000000001"/>
  </r>
  <r>
    <n v="7989"/>
    <s v="US-2016-117793"/>
    <x v="828"/>
    <d v="2016-08-29T00:00:00"/>
    <s v="Standard Class"/>
    <x v="15"/>
    <x v="15"/>
    <s v="Home Office"/>
    <s v="United States"/>
    <s v="Sheboygan"/>
    <s v="Wisconsin"/>
    <n v="53081"/>
    <s v="Central"/>
    <x v="1586"/>
    <s v="Office Supplies"/>
    <s v="Labels"/>
    <x v="1577"/>
    <x v="3101"/>
    <n v="3"/>
    <n v="0"/>
    <n v="17.667300000000001"/>
  </r>
  <r>
    <n v="7990"/>
    <s v="US-2016-117793"/>
    <x v="828"/>
    <d v="2016-08-29T00:00:00"/>
    <s v="Standard Class"/>
    <x v="15"/>
    <x v="15"/>
    <s v="Home Office"/>
    <s v="United States"/>
    <s v="Sheboygan"/>
    <s v="Wisconsin"/>
    <n v="53081"/>
    <s v="Central"/>
    <x v="328"/>
    <s v="Office Supplies"/>
    <s v="Storage"/>
    <x v="328"/>
    <x v="2684"/>
    <n v="1"/>
    <n v="0"/>
    <n v="4.1916000000000002"/>
  </r>
  <r>
    <n v="7991"/>
    <s v="US-2016-117793"/>
    <x v="828"/>
    <d v="2016-08-29T00:00:00"/>
    <s v="Standard Class"/>
    <x v="15"/>
    <x v="15"/>
    <s v="Home Office"/>
    <s v="United States"/>
    <s v="Sheboygan"/>
    <s v="Wisconsin"/>
    <n v="53081"/>
    <s v="Central"/>
    <x v="1430"/>
    <s v="Technology"/>
    <s v="Accessories"/>
    <x v="1418"/>
    <x v="5013"/>
    <n v="2"/>
    <n v="0"/>
    <n v="0.89100000000000001"/>
  </r>
  <r>
    <n v="7992"/>
    <s v="CA-2016-133872"/>
    <x v="403"/>
    <d v="2016-06-17T00:00:00"/>
    <s v="First Class"/>
    <x v="718"/>
    <x v="718"/>
    <s v="Consumer"/>
    <s v="United States"/>
    <s v="Boca Raton"/>
    <s v="Florida"/>
    <n v="33433"/>
    <s v="South"/>
    <x v="1197"/>
    <s v="Office Supplies"/>
    <s v="Binders"/>
    <x v="1182"/>
    <x v="5014"/>
    <n v="4"/>
    <n v="0.7"/>
    <n v="-26.623999999999999"/>
  </r>
  <r>
    <n v="7993"/>
    <s v="CA-2016-133872"/>
    <x v="403"/>
    <d v="2016-06-17T00:00:00"/>
    <s v="First Class"/>
    <x v="718"/>
    <x v="718"/>
    <s v="Consumer"/>
    <s v="United States"/>
    <s v="Boca Raton"/>
    <s v="Florida"/>
    <n v="33433"/>
    <s v="South"/>
    <x v="1575"/>
    <s v="Technology"/>
    <s v="Accessories"/>
    <x v="1566"/>
    <x v="4792"/>
    <n v="2"/>
    <n v="0.2"/>
    <n v="2.3079999999999998"/>
  </r>
  <r>
    <n v="7994"/>
    <s v="US-2015-165743"/>
    <x v="312"/>
    <d v="2015-11-23T00:00:00"/>
    <s v="Second Class"/>
    <x v="514"/>
    <x v="514"/>
    <s v="Consumer"/>
    <s v="United States"/>
    <s v="Aurora"/>
    <s v="Colorado"/>
    <n v="80013"/>
    <s v="West"/>
    <x v="304"/>
    <s v="Office Supplies"/>
    <s v="Binders"/>
    <x v="304"/>
    <x v="319"/>
    <n v="3"/>
    <n v="0.7"/>
    <n v="-3.4272"/>
  </r>
  <r>
    <n v="7995"/>
    <s v="US-2015-165743"/>
    <x v="312"/>
    <d v="2015-11-23T00:00:00"/>
    <s v="Second Class"/>
    <x v="514"/>
    <x v="514"/>
    <s v="Consumer"/>
    <s v="United States"/>
    <s v="Aurora"/>
    <s v="Colorado"/>
    <n v="80013"/>
    <s v="West"/>
    <x v="317"/>
    <s v="Furniture"/>
    <s v="Bookcases"/>
    <x v="317"/>
    <x v="3388"/>
    <n v="6"/>
    <n v="0.7"/>
    <n v="-247.7988"/>
  </r>
  <r>
    <n v="7996"/>
    <s v="US-2015-165743"/>
    <x v="312"/>
    <d v="2015-11-23T00:00:00"/>
    <s v="Second Class"/>
    <x v="514"/>
    <x v="514"/>
    <s v="Consumer"/>
    <s v="United States"/>
    <s v="Aurora"/>
    <s v="Colorado"/>
    <n v="80013"/>
    <s v="West"/>
    <x v="951"/>
    <s v="Office Supplies"/>
    <s v="Binders"/>
    <x v="944"/>
    <x v="5015"/>
    <n v="6"/>
    <n v="0.7"/>
    <n v="-7.3692000000000002"/>
  </r>
  <r>
    <n v="7997"/>
    <s v="US-2017-105998"/>
    <x v="132"/>
    <d v="2017-11-05T00:00:00"/>
    <s v="First Class"/>
    <x v="615"/>
    <x v="615"/>
    <s v="Home Office"/>
    <s v="United States"/>
    <s v="San Diego"/>
    <s v="California"/>
    <n v="92037"/>
    <s v="West"/>
    <x v="240"/>
    <s v="Technology"/>
    <s v="Accessories"/>
    <x v="241"/>
    <x v="5016"/>
    <n v="5"/>
    <n v="0"/>
    <n v="87.89"/>
  </r>
  <r>
    <n v="7998"/>
    <s v="US-2017-105998"/>
    <x v="132"/>
    <d v="2017-11-05T00:00:00"/>
    <s v="First Class"/>
    <x v="615"/>
    <x v="615"/>
    <s v="Home Office"/>
    <s v="United States"/>
    <s v="San Diego"/>
    <s v="California"/>
    <n v="92037"/>
    <s v="West"/>
    <x v="616"/>
    <s v="Furniture"/>
    <s v="Tables"/>
    <x v="616"/>
    <x v="5017"/>
    <n v="12"/>
    <n v="0.2"/>
    <n v="20.9148"/>
  </r>
  <r>
    <n v="7999"/>
    <s v="US-2014-148194"/>
    <x v="417"/>
    <d v="2014-05-07T00:00:00"/>
    <s v="First Class"/>
    <x v="740"/>
    <x v="740"/>
    <s v="Corporate"/>
    <s v="United States"/>
    <s v="Seattle"/>
    <s v="Washington"/>
    <n v="98105"/>
    <s v="West"/>
    <x v="852"/>
    <s v="Furniture"/>
    <s v="Furnishings"/>
    <x v="845"/>
    <x v="5018"/>
    <n v="7"/>
    <n v="0"/>
    <n v="3.8976000000000002"/>
  </r>
  <r>
    <n v="8000"/>
    <s v="US-2014-148194"/>
    <x v="417"/>
    <d v="2014-05-07T00:00:00"/>
    <s v="First Class"/>
    <x v="740"/>
    <x v="740"/>
    <s v="Corporate"/>
    <s v="United States"/>
    <s v="Seattle"/>
    <s v="Washington"/>
    <n v="98105"/>
    <s v="West"/>
    <x v="336"/>
    <s v="Office Supplies"/>
    <s v="Appliances"/>
    <x v="336"/>
    <x v="5019"/>
    <n v="4"/>
    <n v="0"/>
    <n v="19.034400000000002"/>
  </r>
  <r>
    <n v="8001"/>
    <s v="US-2015-151407"/>
    <x v="627"/>
    <d v="2015-11-12T00:00:00"/>
    <s v="Standard Class"/>
    <x v="361"/>
    <x v="361"/>
    <s v="Consumer"/>
    <s v="United States"/>
    <s v="Dubuque"/>
    <s v="Iowa"/>
    <n v="52001"/>
    <s v="Central"/>
    <x v="781"/>
    <s v="Technology"/>
    <s v="Phones"/>
    <x v="780"/>
    <x v="1259"/>
    <n v="4"/>
    <n v="0"/>
    <n v="76.548400000000001"/>
  </r>
  <r>
    <n v="8002"/>
    <s v="CA-2015-110870"/>
    <x v="295"/>
    <d v="2015-12-15T00:00:00"/>
    <s v="First Class"/>
    <x v="30"/>
    <x v="30"/>
    <s v="Consumer"/>
    <s v="United States"/>
    <s v="Los Angeles"/>
    <s v="California"/>
    <n v="90032"/>
    <s v="West"/>
    <x v="1135"/>
    <s v="Technology"/>
    <s v="Accessories"/>
    <x v="1123"/>
    <x v="5020"/>
    <n v="6"/>
    <n v="0"/>
    <n v="128.9742"/>
  </r>
  <r>
    <n v="8003"/>
    <s v="CA-2015-110870"/>
    <x v="295"/>
    <d v="2015-12-15T00:00:00"/>
    <s v="First Class"/>
    <x v="30"/>
    <x v="30"/>
    <s v="Consumer"/>
    <s v="United States"/>
    <s v="Los Angeles"/>
    <s v="California"/>
    <n v="90032"/>
    <s v="West"/>
    <x v="327"/>
    <s v="Office Supplies"/>
    <s v="Supplies"/>
    <x v="327"/>
    <x v="4564"/>
    <n v="7"/>
    <n v="0"/>
    <n v="0.51519999999999999"/>
  </r>
  <r>
    <n v="8004"/>
    <s v="CA-2014-143210"/>
    <x v="588"/>
    <d v="2014-12-03T00:00:00"/>
    <s v="First Class"/>
    <x v="731"/>
    <x v="731"/>
    <s v="Consumer"/>
    <s v="United States"/>
    <s v="Lowell"/>
    <s v="Massachusetts"/>
    <n v="1852"/>
    <s v="East"/>
    <x v="1623"/>
    <s v="Technology"/>
    <s v="Phones"/>
    <x v="1613"/>
    <x v="5021"/>
    <n v="2"/>
    <n v="0"/>
    <n v="78.850999999999999"/>
  </r>
  <r>
    <n v="8005"/>
    <s v="CA-2014-143210"/>
    <x v="588"/>
    <d v="2014-12-03T00:00:00"/>
    <s v="First Class"/>
    <x v="731"/>
    <x v="731"/>
    <s v="Consumer"/>
    <s v="United States"/>
    <s v="Lowell"/>
    <s v="Massachusetts"/>
    <n v="1852"/>
    <s v="East"/>
    <x v="677"/>
    <s v="Furniture"/>
    <s v="Furnishings"/>
    <x v="677"/>
    <x v="2732"/>
    <n v="3"/>
    <n v="0"/>
    <n v="15.585599999999999"/>
  </r>
  <r>
    <n v="8006"/>
    <s v="CA-2014-143210"/>
    <x v="588"/>
    <d v="2014-12-03T00:00:00"/>
    <s v="First Class"/>
    <x v="731"/>
    <x v="731"/>
    <s v="Consumer"/>
    <s v="United States"/>
    <s v="Lowell"/>
    <s v="Massachusetts"/>
    <n v="1852"/>
    <s v="East"/>
    <x v="875"/>
    <s v="Furniture"/>
    <s v="Furnishings"/>
    <x v="869"/>
    <x v="759"/>
    <n v="2"/>
    <n v="0"/>
    <n v="3.2406000000000001"/>
  </r>
  <r>
    <n v="8007"/>
    <s v="CA-2016-139808"/>
    <x v="877"/>
    <d v="2016-10-11T00:00:00"/>
    <s v="Standard Class"/>
    <x v="498"/>
    <x v="498"/>
    <s v="Consumer"/>
    <s v="United States"/>
    <s v="Marysville"/>
    <s v="Washington"/>
    <n v="98270"/>
    <s v="West"/>
    <x v="1506"/>
    <s v="Office Supplies"/>
    <s v="Fasteners"/>
    <x v="1493"/>
    <x v="5022"/>
    <n v="12"/>
    <n v="0"/>
    <n v="0.93359999999999999"/>
  </r>
  <r>
    <n v="8008"/>
    <s v="CA-2015-110863"/>
    <x v="972"/>
    <d v="2015-11-24T00:00:00"/>
    <s v="Standard Class"/>
    <x v="731"/>
    <x v="731"/>
    <s v="Consumer"/>
    <s v="United States"/>
    <s v="Oklahoma City"/>
    <s v="Oklahoma"/>
    <n v="73120"/>
    <s v="Central"/>
    <x v="273"/>
    <s v="Office Supplies"/>
    <s v="Storage"/>
    <x v="273"/>
    <x v="5023"/>
    <n v="4"/>
    <n v="0"/>
    <n v="5.4123999999999999"/>
  </r>
  <r>
    <n v="8009"/>
    <s v="CA-2015-110863"/>
    <x v="972"/>
    <d v="2015-11-24T00:00:00"/>
    <s v="Standard Class"/>
    <x v="731"/>
    <x v="731"/>
    <s v="Consumer"/>
    <s v="United States"/>
    <s v="Oklahoma City"/>
    <s v="Oklahoma"/>
    <n v="73120"/>
    <s v="Central"/>
    <x v="258"/>
    <s v="Office Supplies"/>
    <s v="Paper"/>
    <x v="33"/>
    <x v="1907"/>
    <n v="3"/>
    <n v="0"/>
    <n v="49.970399999999998"/>
  </r>
  <r>
    <n v="8010"/>
    <s v="CA-2015-110863"/>
    <x v="972"/>
    <d v="2015-11-24T00:00:00"/>
    <s v="Standard Class"/>
    <x v="731"/>
    <x v="731"/>
    <s v="Consumer"/>
    <s v="United States"/>
    <s v="Oklahoma City"/>
    <s v="Oklahoma"/>
    <n v="73120"/>
    <s v="Central"/>
    <x v="1802"/>
    <s v="Furniture"/>
    <s v="Chairs"/>
    <x v="1792"/>
    <x v="5024"/>
    <n v="5"/>
    <n v="0"/>
    <n v="383.93099999999998"/>
  </r>
  <r>
    <n v="8011"/>
    <s v="CA-2014-127859"/>
    <x v="461"/>
    <d v="2014-03-20T00:00:00"/>
    <s v="Second Class"/>
    <x v="425"/>
    <x v="425"/>
    <s v="Corporate"/>
    <s v="United States"/>
    <s v="Philadelphia"/>
    <s v="Pennsylvania"/>
    <n v="19134"/>
    <s v="East"/>
    <x v="954"/>
    <s v="Office Supplies"/>
    <s v="Paper"/>
    <x v="947"/>
    <x v="5025"/>
    <n v="6"/>
    <n v="0.2"/>
    <n v="41.152799999999999"/>
  </r>
  <r>
    <n v="8012"/>
    <s v="US-2015-136427"/>
    <x v="782"/>
    <d v="2015-06-23T00:00:00"/>
    <s v="First Class"/>
    <x v="594"/>
    <x v="594"/>
    <s v="Consumer"/>
    <s v="United States"/>
    <s v="Aurora"/>
    <s v="Colorado"/>
    <n v="80013"/>
    <s v="West"/>
    <x v="1804"/>
    <s v="Technology"/>
    <s v="Phones"/>
    <x v="1794"/>
    <x v="5026"/>
    <n v="7"/>
    <n v="0.2"/>
    <n v="15.743"/>
  </r>
  <r>
    <n v="8013"/>
    <s v="CA-2017-120168"/>
    <x v="1126"/>
    <d v="2017-05-25T00:00:00"/>
    <s v="Same Day"/>
    <x v="577"/>
    <x v="577"/>
    <s v="Consumer"/>
    <s v="United States"/>
    <s v="New York City"/>
    <s v="New York"/>
    <n v="10009"/>
    <s v="East"/>
    <x v="896"/>
    <s v="Office Supplies"/>
    <s v="Binders"/>
    <x v="889"/>
    <x v="5027"/>
    <n v="5"/>
    <n v="0.2"/>
    <n v="207.47499999999999"/>
  </r>
  <r>
    <n v="8014"/>
    <s v="CA-2017-120168"/>
    <x v="1126"/>
    <d v="2017-05-25T00:00:00"/>
    <s v="Same Day"/>
    <x v="577"/>
    <x v="577"/>
    <s v="Consumer"/>
    <s v="United States"/>
    <s v="New York City"/>
    <s v="New York"/>
    <n v="10009"/>
    <s v="East"/>
    <x v="46"/>
    <s v="Technology"/>
    <s v="Accessories"/>
    <x v="46"/>
    <x v="5028"/>
    <n v="8"/>
    <n v="0"/>
    <n v="13.2"/>
  </r>
  <r>
    <n v="8015"/>
    <s v="CA-2017-120168"/>
    <x v="1126"/>
    <d v="2017-05-25T00:00:00"/>
    <s v="Same Day"/>
    <x v="577"/>
    <x v="577"/>
    <s v="Consumer"/>
    <s v="United States"/>
    <s v="New York City"/>
    <s v="New York"/>
    <n v="10009"/>
    <s v="East"/>
    <x v="1321"/>
    <s v="Office Supplies"/>
    <s v="Fasteners"/>
    <x v="1307"/>
    <x v="5029"/>
    <n v="1"/>
    <n v="0"/>
    <n v="1.4804999999999999"/>
  </r>
  <r>
    <n v="8016"/>
    <s v="CA-2017-120168"/>
    <x v="1126"/>
    <d v="2017-05-25T00:00:00"/>
    <s v="Same Day"/>
    <x v="577"/>
    <x v="577"/>
    <s v="Consumer"/>
    <s v="United States"/>
    <s v="New York City"/>
    <s v="New York"/>
    <n v="10009"/>
    <s v="East"/>
    <x v="545"/>
    <s v="Furniture"/>
    <s v="Furnishings"/>
    <x v="545"/>
    <x v="605"/>
    <n v="3"/>
    <n v="0"/>
    <n v="6.0288000000000004"/>
  </r>
  <r>
    <n v="8017"/>
    <s v="US-2014-131870"/>
    <x v="340"/>
    <d v="2014-09-11T00:00:00"/>
    <s v="First Class"/>
    <x v="376"/>
    <x v="376"/>
    <s v="Home Office"/>
    <s v="United States"/>
    <s v="Lancaster"/>
    <s v="Ohio"/>
    <n v="43130"/>
    <s v="East"/>
    <x v="1308"/>
    <s v="Furniture"/>
    <s v="Furnishings"/>
    <x v="1293"/>
    <x v="1256"/>
    <n v="6"/>
    <n v="0.2"/>
    <n v="12.892799999999999"/>
  </r>
  <r>
    <n v="8018"/>
    <s v="US-2014-131870"/>
    <x v="340"/>
    <d v="2014-09-11T00:00:00"/>
    <s v="First Class"/>
    <x v="376"/>
    <x v="376"/>
    <s v="Home Office"/>
    <s v="United States"/>
    <s v="Lancaster"/>
    <s v="Ohio"/>
    <n v="43130"/>
    <s v="East"/>
    <x v="1005"/>
    <s v="Office Supplies"/>
    <s v="Art"/>
    <x v="997"/>
    <x v="2723"/>
    <n v="9"/>
    <n v="0.2"/>
    <n v="2.6964000000000001"/>
  </r>
  <r>
    <n v="8019"/>
    <s v="CA-2017-114804"/>
    <x v="161"/>
    <d v="2017-10-19T00:00:00"/>
    <s v="Second Class"/>
    <x v="292"/>
    <x v="292"/>
    <s v="Corporate"/>
    <s v="United States"/>
    <s v="Modesto"/>
    <s v="California"/>
    <n v="95351"/>
    <s v="West"/>
    <x v="194"/>
    <s v="Technology"/>
    <s v="Phones"/>
    <x v="195"/>
    <x v="4837"/>
    <n v="1"/>
    <n v="0.2"/>
    <n v="4.6193"/>
  </r>
  <r>
    <n v="8020"/>
    <s v="CA-2017-167227"/>
    <x v="808"/>
    <d v="2017-11-05T00:00:00"/>
    <s v="First Class"/>
    <x v="73"/>
    <x v="73"/>
    <s v="Consumer"/>
    <s v="United States"/>
    <s v="Saint Louis"/>
    <s v="Missouri"/>
    <n v="63116"/>
    <s v="Central"/>
    <x v="1612"/>
    <s v="Office Supplies"/>
    <s v="Appliances"/>
    <x v="1603"/>
    <x v="4412"/>
    <n v="10"/>
    <n v="0"/>
    <n v="20.975000000000001"/>
  </r>
  <r>
    <n v="8021"/>
    <s v="CA-2017-167227"/>
    <x v="808"/>
    <d v="2017-11-05T00:00:00"/>
    <s v="First Class"/>
    <x v="73"/>
    <x v="73"/>
    <s v="Consumer"/>
    <s v="United States"/>
    <s v="Saint Louis"/>
    <s v="Missouri"/>
    <n v="63116"/>
    <s v="Central"/>
    <x v="1017"/>
    <s v="Office Supplies"/>
    <s v="Paper"/>
    <x v="1008"/>
    <x v="2660"/>
    <n v="2"/>
    <n v="0"/>
    <n v="5.7624000000000004"/>
  </r>
  <r>
    <n v="8022"/>
    <s v="CA-2014-129189"/>
    <x v="609"/>
    <d v="2014-07-25T00:00:00"/>
    <s v="Standard Class"/>
    <x v="447"/>
    <x v="447"/>
    <s v="Corporate"/>
    <s v="United States"/>
    <s v="Dallas"/>
    <s v="Texas"/>
    <n v="75217"/>
    <s v="Central"/>
    <x v="1252"/>
    <s v="Office Supplies"/>
    <s v="Appliances"/>
    <x v="1236"/>
    <x v="3688"/>
    <n v="3"/>
    <n v="0.8"/>
    <n v="-12.979200000000001"/>
  </r>
  <r>
    <n v="8023"/>
    <s v="CA-2014-129189"/>
    <x v="609"/>
    <d v="2014-07-25T00:00:00"/>
    <s v="Standard Class"/>
    <x v="447"/>
    <x v="447"/>
    <s v="Corporate"/>
    <s v="United States"/>
    <s v="Dallas"/>
    <s v="Texas"/>
    <n v="75217"/>
    <s v="Central"/>
    <x v="1664"/>
    <s v="Office Supplies"/>
    <s v="Envelopes"/>
    <x v="1652"/>
    <x v="1177"/>
    <n v="5"/>
    <n v="0.2"/>
    <n v="29.672999999999998"/>
  </r>
  <r>
    <n v="8024"/>
    <s v="CA-2014-129189"/>
    <x v="609"/>
    <d v="2014-07-25T00:00:00"/>
    <s v="Standard Class"/>
    <x v="447"/>
    <x v="447"/>
    <s v="Corporate"/>
    <s v="United States"/>
    <s v="Dallas"/>
    <s v="Texas"/>
    <n v="75217"/>
    <s v="Central"/>
    <x v="499"/>
    <s v="Furniture"/>
    <s v="Chairs"/>
    <x v="499"/>
    <x v="2782"/>
    <n v="5"/>
    <n v="0.3"/>
    <n v="-93.99"/>
  </r>
  <r>
    <n v="8025"/>
    <s v="CA-2014-129189"/>
    <x v="609"/>
    <d v="2014-07-25T00:00:00"/>
    <s v="Standard Class"/>
    <x v="447"/>
    <x v="447"/>
    <s v="Corporate"/>
    <s v="United States"/>
    <s v="Dallas"/>
    <s v="Texas"/>
    <n v="75217"/>
    <s v="Central"/>
    <x v="1581"/>
    <s v="Office Supplies"/>
    <s v="Binders"/>
    <x v="1572"/>
    <x v="5030"/>
    <n v="1"/>
    <n v="0.8"/>
    <n v="-1.827"/>
  </r>
  <r>
    <n v="8026"/>
    <s v="CA-2015-132465"/>
    <x v="861"/>
    <d v="2015-09-15T00:00:00"/>
    <s v="Second Class"/>
    <x v="760"/>
    <x v="760"/>
    <s v="Corporate"/>
    <s v="United States"/>
    <s v="New York City"/>
    <s v="New York"/>
    <n v="10035"/>
    <s v="East"/>
    <x v="1805"/>
    <s v="Furniture"/>
    <s v="Furnishings"/>
    <x v="1795"/>
    <x v="5031"/>
    <n v="2"/>
    <n v="0"/>
    <n v="50.563200000000002"/>
  </r>
  <r>
    <n v="8027"/>
    <s v="CA-2015-132465"/>
    <x v="861"/>
    <d v="2015-09-15T00:00:00"/>
    <s v="Second Class"/>
    <x v="760"/>
    <x v="760"/>
    <s v="Corporate"/>
    <s v="United States"/>
    <s v="New York City"/>
    <s v="New York"/>
    <n v="10035"/>
    <s v="East"/>
    <x v="1819"/>
    <s v="Office Supplies"/>
    <s v="Storage"/>
    <x v="1808"/>
    <x v="5032"/>
    <n v="1"/>
    <n v="0"/>
    <n v="1.5760000000000001"/>
  </r>
  <r>
    <n v="8028"/>
    <s v="CA-2015-132465"/>
    <x v="861"/>
    <d v="2015-09-15T00:00:00"/>
    <s v="Second Class"/>
    <x v="760"/>
    <x v="760"/>
    <s v="Corporate"/>
    <s v="United States"/>
    <s v="New York City"/>
    <s v="New York"/>
    <n v="10035"/>
    <s v="East"/>
    <x v="84"/>
    <s v="Technology"/>
    <s v="Accessories"/>
    <x v="84"/>
    <x v="86"/>
    <n v="1"/>
    <n v="0"/>
    <n v="6.7965999999999998"/>
  </r>
  <r>
    <n v="8029"/>
    <s v="CA-2015-132465"/>
    <x v="861"/>
    <d v="2015-09-15T00:00:00"/>
    <s v="Second Class"/>
    <x v="760"/>
    <x v="760"/>
    <s v="Corporate"/>
    <s v="United States"/>
    <s v="New York City"/>
    <s v="New York"/>
    <n v="10035"/>
    <s v="East"/>
    <x v="1662"/>
    <s v="Office Supplies"/>
    <s v="Storage"/>
    <x v="1650"/>
    <x v="3404"/>
    <n v="4"/>
    <n v="0"/>
    <n v="108.1752"/>
  </r>
  <r>
    <n v="8030"/>
    <s v="CA-2016-166373"/>
    <x v="147"/>
    <d v="2016-10-25T00:00:00"/>
    <s v="Standard Class"/>
    <x v="535"/>
    <x v="535"/>
    <s v="Consumer"/>
    <s v="United States"/>
    <s v="San Antonio"/>
    <s v="Texas"/>
    <n v="78207"/>
    <s v="Central"/>
    <x v="176"/>
    <s v="Technology"/>
    <s v="Accessories"/>
    <x v="177"/>
    <x v="5033"/>
    <n v="6"/>
    <n v="0.2"/>
    <n v="-9.282"/>
  </r>
  <r>
    <n v="8031"/>
    <s v="CA-2016-158806"/>
    <x v="676"/>
    <d v="2016-01-11T00:00:00"/>
    <s v="Standard Class"/>
    <x v="392"/>
    <x v="392"/>
    <s v="Consumer"/>
    <s v="United States"/>
    <s v="Amarillo"/>
    <s v="Texas"/>
    <n v="79109"/>
    <s v="Central"/>
    <x v="1006"/>
    <s v="Furniture"/>
    <s v="Furnishings"/>
    <x v="1381"/>
    <x v="5034"/>
    <n v="3"/>
    <n v="0.6"/>
    <n v="-10.9611"/>
  </r>
  <r>
    <n v="8032"/>
    <s v="CA-2016-158806"/>
    <x v="676"/>
    <d v="2016-01-11T00:00:00"/>
    <s v="Standard Class"/>
    <x v="392"/>
    <x v="392"/>
    <s v="Consumer"/>
    <s v="United States"/>
    <s v="Amarillo"/>
    <s v="Texas"/>
    <n v="79109"/>
    <s v="Central"/>
    <x v="747"/>
    <s v="Office Supplies"/>
    <s v="Paper"/>
    <x v="745"/>
    <x v="233"/>
    <n v="5"/>
    <n v="0.2"/>
    <n v="9.0719999999999992"/>
  </r>
  <r>
    <n v="8033"/>
    <s v="CA-2015-119690"/>
    <x v="608"/>
    <d v="2015-06-28T00:00:00"/>
    <s v="First Class"/>
    <x v="597"/>
    <x v="597"/>
    <s v="Consumer"/>
    <s v="United States"/>
    <s v="Houston"/>
    <s v="Texas"/>
    <n v="77041"/>
    <s v="Central"/>
    <x v="681"/>
    <s v="Office Supplies"/>
    <s v="Paper"/>
    <x v="681"/>
    <x v="1097"/>
    <n v="3"/>
    <n v="0.2"/>
    <n v="16.183800000000002"/>
  </r>
  <r>
    <n v="8034"/>
    <s v="CA-2015-119690"/>
    <x v="608"/>
    <d v="2015-06-28T00:00:00"/>
    <s v="First Class"/>
    <x v="597"/>
    <x v="597"/>
    <s v="Consumer"/>
    <s v="United States"/>
    <s v="Houston"/>
    <s v="Texas"/>
    <n v="77041"/>
    <s v="Central"/>
    <x v="1699"/>
    <s v="Office Supplies"/>
    <s v="Binders"/>
    <x v="1687"/>
    <x v="5035"/>
    <n v="2"/>
    <n v="0.8"/>
    <n v="-1.476"/>
  </r>
  <r>
    <n v="8035"/>
    <s v="CA-2015-119690"/>
    <x v="608"/>
    <d v="2015-06-28T00:00:00"/>
    <s v="First Class"/>
    <x v="597"/>
    <x v="597"/>
    <s v="Consumer"/>
    <s v="United States"/>
    <s v="Houston"/>
    <s v="Texas"/>
    <n v="77041"/>
    <s v="Central"/>
    <x v="1377"/>
    <s v="Furniture"/>
    <s v="Furnishings"/>
    <x v="1362"/>
    <x v="5036"/>
    <n v="9"/>
    <n v="0.6"/>
    <n v="-20.730599999999999"/>
  </r>
  <r>
    <n v="8036"/>
    <s v="CA-2015-119690"/>
    <x v="608"/>
    <d v="2015-06-28T00:00:00"/>
    <s v="First Class"/>
    <x v="597"/>
    <x v="597"/>
    <s v="Consumer"/>
    <s v="United States"/>
    <s v="Houston"/>
    <s v="Texas"/>
    <n v="77041"/>
    <s v="Central"/>
    <x v="745"/>
    <s v="Office Supplies"/>
    <s v="Labels"/>
    <x v="743"/>
    <x v="871"/>
    <n v="2"/>
    <n v="0.2"/>
    <n v="1.6704000000000001"/>
  </r>
  <r>
    <n v="8037"/>
    <s v="CA-2015-153738"/>
    <x v="1181"/>
    <d v="2015-09-22T00:00:00"/>
    <s v="First Class"/>
    <x v="8"/>
    <x v="8"/>
    <s v="Consumer"/>
    <s v="United States"/>
    <s v="Lawrence"/>
    <s v="Massachusetts"/>
    <n v="1841"/>
    <s v="East"/>
    <x v="1375"/>
    <s v="Office Supplies"/>
    <s v="Binders"/>
    <x v="1360"/>
    <x v="1015"/>
    <n v="6"/>
    <n v="0"/>
    <n v="16.956"/>
  </r>
  <r>
    <n v="8038"/>
    <s v="CA-2017-169012"/>
    <x v="815"/>
    <d v="2017-07-14T00:00:00"/>
    <s v="Standard Class"/>
    <x v="667"/>
    <x v="667"/>
    <s v="Corporate"/>
    <s v="United States"/>
    <s v="Columbus"/>
    <s v="Georgia"/>
    <n v="31907"/>
    <s v="South"/>
    <x v="1803"/>
    <s v="Office Supplies"/>
    <s v="Appliances"/>
    <x v="1793"/>
    <x v="5037"/>
    <n v="3"/>
    <n v="0"/>
    <n v="10.896599999999999"/>
  </r>
  <r>
    <n v="8039"/>
    <s v="CA-2017-109393"/>
    <x v="160"/>
    <d v="2017-07-02T00:00:00"/>
    <s v="Second Class"/>
    <x v="547"/>
    <x v="547"/>
    <s v="Consumer"/>
    <s v="United States"/>
    <s v="Los Angeles"/>
    <s v="California"/>
    <n v="90032"/>
    <s v="West"/>
    <x v="1106"/>
    <s v="Furniture"/>
    <s v="Bookcases"/>
    <x v="1095"/>
    <x v="2621"/>
    <n v="3"/>
    <n v="0.15"/>
    <n v="5.1294000000000004"/>
  </r>
  <r>
    <n v="8040"/>
    <s v="CA-2017-121489"/>
    <x v="170"/>
    <d v="2017-08-25T00:00:00"/>
    <s v="Second Class"/>
    <x v="698"/>
    <x v="698"/>
    <s v="Corporate"/>
    <s v="United States"/>
    <s v="Seattle"/>
    <s v="Washington"/>
    <n v="98115"/>
    <s v="West"/>
    <x v="167"/>
    <s v="Furniture"/>
    <s v="Chairs"/>
    <x v="168"/>
    <x v="337"/>
    <n v="6"/>
    <n v="0.2"/>
    <n v="38.870399999999997"/>
  </r>
  <r>
    <n v="8041"/>
    <s v="CA-2017-121489"/>
    <x v="170"/>
    <d v="2017-08-25T00:00:00"/>
    <s v="Second Class"/>
    <x v="698"/>
    <x v="698"/>
    <s v="Corporate"/>
    <s v="United States"/>
    <s v="Seattle"/>
    <s v="Washington"/>
    <n v="98115"/>
    <s v="West"/>
    <x v="621"/>
    <s v="Office Supplies"/>
    <s v="Storage"/>
    <x v="621"/>
    <x v="714"/>
    <n v="6"/>
    <n v="0"/>
    <n v="34.354799999999997"/>
  </r>
  <r>
    <n v="8042"/>
    <s v="CA-2017-121489"/>
    <x v="170"/>
    <d v="2017-08-25T00:00:00"/>
    <s v="Second Class"/>
    <x v="698"/>
    <x v="698"/>
    <s v="Corporate"/>
    <s v="United States"/>
    <s v="Seattle"/>
    <s v="Washington"/>
    <n v="98115"/>
    <s v="West"/>
    <x v="1350"/>
    <s v="Technology"/>
    <s v="Accessories"/>
    <x v="1336"/>
    <x v="5038"/>
    <n v="2"/>
    <n v="0"/>
    <n v="11.613"/>
  </r>
  <r>
    <n v="8043"/>
    <s v="US-2017-133081"/>
    <x v="825"/>
    <d v="2017-03-15T00:00:00"/>
    <s v="Standard Class"/>
    <x v="391"/>
    <x v="391"/>
    <s v="Home Office"/>
    <s v="United States"/>
    <s v="Cambridge"/>
    <s v="Massachusetts"/>
    <n v="2138"/>
    <s v="East"/>
    <x v="404"/>
    <s v="Technology"/>
    <s v="Accessories"/>
    <x v="405"/>
    <x v="430"/>
    <n v="4"/>
    <n v="0"/>
    <n v="24.9132"/>
  </r>
  <r>
    <n v="8044"/>
    <s v="US-2017-133081"/>
    <x v="825"/>
    <d v="2017-03-15T00:00:00"/>
    <s v="Standard Class"/>
    <x v="391"/>
    <x v="391"/>
    <s v="Home Office"/>
    <s v="United States"/>
    <s v="Cambridge"/>
    <s v="Massachusetts"/>
    <n v="2138"/>
    <s v="East"/>
    <x v="1831"/>
    <s v="Furniture"/>
    <s v="Furnishings"/>
    <x v="1819"/>
    <x v="2979"/>
    <n v="1"/>
    <n v="0"/>
    <n v="11.7568"/>
  </r>
  <r>
    <n v="8045"/>
    <s v="CA-2017-165008"/>
    <x v="175"/>
    <d v="2017-09-17T00:00:00"/>
    <s v="Second Class"/>
    <x v="770"/>
    <x v="770"/>
    <s v="Consumer"/>
    <s v="United States"/>
    <s v="Salt Lake City"/>
    <s v="Utah"/>
    <n v="84106"/>
    <s v="West"/>
    <x v="102"/>
    <s v="Office Supplies"/>
    <s v="Binders"/>
    <x v="102"/>
    <x v="5039"/>
    <n v="9"/>
    <n v="0.2"/>
    <n v="106.95780000000001"/>
  </r>
  <r>
    <n v="8046"/>
    <s v="CA-2016-145611"/>
    <x v="873"/>
    <d v="2016-09-24T00:00:00"/>
    <s v="Standard Class"/>
    <x v="456"/>
    <x v="456"/>
    <s v="Consumer"/>
    <s v="United States"/>
    <s v="New York City"/>
    <s v="New York"/>
    <n v="10035"/>
    <s v="East"/>
    <x v="1152"/>
    <s v="Office Supplies"/>
    <s v="Appliances"/>
    <x v="1140"/>
    <x v="5040"/>
    <n v="5"/>
    <n v="0"/>
    <n v="129.77250000000001"/>
  </r>
  <r>
    <n v="8047"/>
    <s v="CA-2016-113600"/>
    <x v="272"/>
    <d v="2016-12-17T00:00:00"/>
    <s v="Second Class"/>
    <x v="129"/>
    <x v="129"/>
    <s v="Consumer"/>
    <s v="United States"/>
    <s v="Cuyahoga Falls"/>
    <s v="Ohio"/>
    <n v="44221"/>
    <s v="East"/>
    <x v="1699"/>
    <s v="Office Supplies"/>
    <s v="Binders"/>
    <x v="1687"/>
    <x v="3520"/>
    <n v="3"/>
    <n v="0.7"/>
    <n v="-1.476"/>
  </r>
  <r>
    <n v="8048"/>
    <s v="CA-2017-130834"/>
    <x v="132"/>
    <d v="2017-11-06T00:00:00"/>
    <s v="Second Class"/>
    <x v="594"/>
    <x v="594"/>
    <s v="Consumer"/>
    <s v="United States"/>
    <s v="Wilmington"/>
    <s v="North Carolina"/>
    <n v="28403"/>
    <s v="South"/>
    <x v="987"/>
    <s v="Office Supplies"/>
    <s v="Paper"/>
    <x v="980"/>
    <x v="3834"/>
    <n v="3"/>
    <n v="0.2"/>
    <n v="5.2884000000000002"/>
  </r>
  <r>
    <n v="8049"/>
    <s v="CA-2016-168543"/>
    <x v="894"/>
    <d v="2016-07-07T00:00:00"/>
    <s v="Standard Class"/>
    <x v="158"/>
    <x v="158"/>
    <s v="Corporate"/>
    <s v="United States"/>
    <s v="New York City"/>
    <s v="New York"/>
    <n v="10035"/>
    <s v="East"/>
    <x v="1725"/>
    <s v="Office Supplies"/>
    <s v="Appliances"/>
    <x v="1712"/>
    <x v="3706"/>
    <n v="7"/>
    <n v="0"/>
    <n v="197.92080000000001"/>
  </r>
  <r>
    <n v="8050"/>
    <s v="CA-2014-144974"/>
    <x v="467"/>
    <d v="2014-09-30T00:00:00"/>
    <s v="Standard Class"/>
    <x v="782"/>
    <x v="782"/>
    <s v="Corporate"/>
    <s v="United States"/>
    <s v="Philadelphia"/>
    <s v="Pennsylvania"/>
    <n v="19140"/>
    <s v="East"/>
    <x v="122"/>
    <s v="Office Supplies"/>
    <s v="Binders"/>
    <x v="122"/>
    <x v="3537"/>
    <n v="5"/>
    <n v="0.7"/>
    <n v="-4.577"/>
  </r>
  <r>
    <n v="8051"/>
    <s v="CA-2014-144974"/>
    <x v="467"/>
    <d v="2014-09-30T00:00:00"/>
    <s v="Standard Class"/>
    <x v="782"/>
    <x v="782"/>
    <s v="Corporate"/>
    <s v="United States"/>
    <s v="Philadelphia"/>
    <s v="Pennsylvania"/>
    <n v="19140"/>
    <s v="East"/>
    <x v="750"/>
    <s v="Furniture"/>
    <s v="Furnishings"/>
    <x v="748"/>
    <x v="4399"/>
    <n v="1"/>
    <n v="0.2"/>
    <n v="4.7664"/>
  </r>
  <r>
    <n v="8052"/>
    <s v="CA-2014-144974"/>
    <x v="467"/>
    <d v="2014-09-30T00:00:00"/>
    <s v="Standard Class"/>
    <x v="782"/>
    <x v="782"/>
    <s v="Corporate"/>
    <s v="United States"/>
    <s v="Philadelphia"/>
    <s v="Pennsylvania"/>
    <n v="19140"/>
    <s v="East"/>
    <x v="22"/>
    <s v="Office Supplies"/>
    <s v="Appliances"/>
    <x v="22"/>
    <x v="3021"/>
    <n v="6"/>
    <n v="0.2"/>
    <n v="3.1032000000000002"/>
  </r>
  <r>
    <n v="8053"/>
    <s v="CA-2014-109904"/>
    <x v="686"/>
    <d v="2014-07-17T00:00:00"/>
    <s v="Second Class"/>
    <x v="541"/>
    <x v="541"/>
    <s v="Corporate"/>
    <s v="United States"/>
    <s v="New York City"/>
    <s v="New York"/>
    <n v="10009"/>
    <s v="East"/>
    <x v="879"/>
    <s v="Office Supplies"/>
    <s v="Art"/>
    <x v="873"/>
    <x v="1444"/>
    <n v="3"/>
    <n v="0"/>
    <n v="4.4850000000000003"/>
  </r>
  <r>
    <n v="8054"/>
    <s v="CA-2017-152205"/>
    <x v="394"/>
    <d v="2017-10-05T00:00:00"/>
    <s v="Standard Class"/>
    <x v="245"/>
    <x v="245"/>
    <s v="Corporate"/>
    <s v="United States"/>
    <s v="Philadelphia"/>
    <s v="Pennsylvania"/>
    <n v="19134"/>
    <s v="East"/>
    <x v="608"/>
    <s v="Office Supplies"/>
    <s v="Binders"/>
    <x v="608"/>
    <x v="5041"/>
    <n v="1"/>
    <n v="0.7"/>
    <n v="-1.8585"/>
  </r>
  <r>
    <n v="8055"/>
    <s v="CA-2015-121188"/>
    <x v="834"/>
    <d v="2015-09-04T00:00:00"/>
    <s v="Standard Class"/>
    <x v="90"/>
    <x v="90"/>
    <s v="Consumer"/>
    <s v="United States"/>
    <s v="Los Angeles"/>
    <s v="California"/>
    <n v="90049"/>
    <s v="West"/>
    <x v="518"/>
    <s v="Office Supplies"/>
    <s v="Storage"/>
    <x v="518"/>
    <x v="5042"/>
    <n v="5"/>
    <n v="0"/>
    <n v="267.70499999999998"/>
  </r>
  <r>
    <n v="8056"/>
    <s v="CA-2015-121188"/>
    <x v="834"/>
    <d v="2015-09-04T00:00:00"/>
    <s v="Standard Class"/>
    <x v="90"/>
    <x v="90"/>
    <s v="Consumer"/>
    <s v="United States"/>
    <s v="Los Angeles"/>
    <s v="California"/>
    <n v="90049"/>
    <s v="West"/>
    <x v="199"/>
    <s v="Furniture"/>
    <s v="Bookcases"/>
    <x v="200"/>
    <x v="1473"/>
    <n v="2"/>
    <n v="0.15"/>
    <n v="28.956800000000001"/>
  </r>
  <r>
    <n v="8057"/>
    <s v="CA-2015-121188"/>
    <x v="834"/>
    <d v="2015-09-04T00:00:00"/>
    <s v="Standard Class"/>
    <x v="90"/>
    <x v="90"/>
    <s v="Consumer"/>
    <s v="United States"/>
    <s v="Los Angeles"/>
    <s v="California"/>
    <n v="90049"/>
    <s v="West"/>
    <x v="459"/>
    <s v="Office Supplies"/>
    <s v="Storage"/>
    <x v="460"/>
    <x v="5043"/>
    <n v="9"/>
    <n v="0"/>
    <n v="29.152799999999999"/>
  </r>
  <r>
    <n v="8058"/>
    <s v="CA-2015-121188"/>
    <x v="834"/>
    <d v="2015-09-04T00:00:00"/>
    <s v="Standard Class"/>
    <x v="90"/>
    <x v="90"/>
    <s v="Consumer"/>
    <s v="United States"/>
    <s v="Los Angeles"/>
    <s v="California"/>
    <n v="90049"/>
    <s v="West"/>
    <x v="1339"/>
    <s v="Office Supplies"/>
    <s v="Binders"/>
    <x v="1324"/>
    <x v="5044"/>
    <n v="5"/>
    <n v="0.2"/>
    <n v="13.959"/>
  </r>
  <r>
    <n v="8059"/>
    <s v="CA-2015-121188"/>
    <x v="834"/>
    <d v="2015-09-04T00:00:00"/>
    <s v="Standard Class"/>
    <x v="90"/>
    <x v="90"/>
    <s v="Consumer"/>
    <s v="United States"/>
    <s v="Los Angeles"/>
    <s v="California"/>
    <n v="90049"/>
    <s v="West"/>
    <x v="831"/>
    <s v="Technology"/>
    <s v="Phones"/>
    <x v="826"/>
    <x v="746"/>
    <n v="3"/>
    <n v="0.2"/>
    <n v="15.111599999999999"/>
  </r>
  <r>
    <n v="8060"/>
    <s v="CA-2015-121188"/>
    <x v="834"/>
    <d v="2015-09-04T00:00:00"/>
    <s v="Standard Class"/>
    <x v="90"/>
    <x v="90"/>
    <s v="Consumer"/>
    <s v="United States"/>
    <s v="Los Angeles"/>
    <s v="California"/>
    <n v="90049"/>
    <s v="West"/>
    <x v="1035"/>
    <s v="Furniture"/>
    <s v="Furnishings"/>
    <x v="325"/>
    <x v="1337"/>
    <n v="2"/>
    <n v="0"/>
    <n v="1.7472000000000001"/>
  </r>
  <r>
    <n v="8061"/>
    <s v="CA-2015-156013"/>
    <x v="1181"/>
    <d v="2015-09-26T00:00:00"/>
    <s v="Standard Class"/>
    <x v="568"/>
    <x v="568"/>
    <s v="Corporate"/>
    <s v="United States"/>
    <s v="Long Beach"/>
    <s v="New York"/>
    <n v="11561"/>
    <s v="East"/>
    <x v="314"/>
    <s v="Office Supplies"/>
    <s v="Paper"/>
    <x v="314"/>
    <x v="3618"/>
    <n v="5"/>
    <n v="0"/>
    <n v="28.858000000000001"/>
  </r>
  <r>
    <n v="8062"/>
    <s v="CA-2015-156013"/>
    <x v="1181"/>
    <d v="2015-09-26T00:00:00"/>
    <s v="Standard Class"/>
    <x v="568"/>
    <x v="568"/>
    <s v="Corporate"/>
    <s v="United States"/>
    <s v="Long Beach"/>
    <s v="New York"/>
    <n v="11561"/>
    <s v="East"/>
    <x v="1329"/>
    <s v="Office Supplies"/>
    <s v="Binders"/>
    <x v="1314"/>
    <x v="667"/>
    <n v="2"/>
    <n v="0.2"/>
    <n v="8.8623999999999992"/>
  </r>
  <r>
    <n v="8063"/>
    <s v="CA-2016-132997"/>
    <x v="77"/>
    <d v="2016-11-09T00:00:00"/>
    <s v="First Class"/>
    <x v="560"/>
    <x v="560"/>
    <s v="Consumer"/>
    <s v="United States"/>
    <s v="Rochester"/>
    <s v="New York"/>
    <n v="14609"/>
    <s v="East"/>
    <x v="506"/>
    <s v="Technology"/>
    <s v="Phones"/>
    <x v="506"/>
    <x v="1259"/>
    <n v="4"/>
    <n v="0"/>
    <n v="71.269199999999998"/>
  </r>
  <r>
    <n v="8064"/>
    <s v="CA-2016-132997"/>
    <x v="77"/>
    <d v="2016-11-09T00:00:00"/>
    <s v="First Class"/>
    <x v="560"/>
    <x v="560"/>
    <s v="Consumer"/>
    <s v="United States"/>
    <s v="Rochester"/>
    <s v="New York"/>
    <n v="14609"/>
    <s v="East"/>
    <x v="1211"/>
    <s v="Technology"/>
    <s v="Phones"/>
    <x v="1196"/>
    <x v="1880"/>
    <n v="3"/>
    <n v="0"/>
    <n v="100.7916"/>
  </r>
  <r>
    <n v="8065"/>
    <s v="CA-2016-132997"/>
    <x v="77"/>
    <d v="2016-11-09T00:00:00"/>
    <s v="First Class"/>
    <x v="560"/>
    <x v="560"/>
    <s v="Consumer"/>
    <s v="United States"/>
    <s v="Rochester"/>
    <s v="New York"/>
    <n v="14609"/>
    <s v="East"/>
    <x v="1347"/>
    <s v="Office Supplies"/>
    <s v="Paper"/>
    <x v="1332"/>
    <x v="91"/>
    <n v="2"/>
    <n v="0"/>
    <n v="6.2207999999999997"/>
  </r>
  <r>
    <n v="8066"/>
    <s v="CA-2016-132997"/>
    <x v="77"/>
    <d v="2016-11-09T00:00:00"/>
    <s v="First Class"/>
    <x v="560"/>
    <x v="560"/>
    <s v="Consumer"/>
    <s v="United States"/>
    <s v="Rochester"/>
    <s v="New York"/>
    <n v="14609"/>
    <s v="East"/>
    <x v="41"/>
    <s v="Office Supplies"/>
    <s v="Storage"/>
    <x v="41"/>
    <x v="5045"/>
    <n v="3"/>
    <n v="0"/>
    <n v="5.8410000000000002"/>
  </r>
  <r>
    <n v="8067"/>
    <s v="CA-2016-132997"/>
    <x v="77"/>
    <d v="2016-11-09T00:00:00"/>
    <s v="First Class"/>
    <x v="560"/>
    <x v="560"/>
    <s v="Consumer"/>
    <s v="United States"/>
    <s v="Rochester"/>
    <s v="New York"/>
    <n v="14609"/>
    <s v="East"/>
    <x v="1591"/>
    <s v="Office Supplies"/>
    <s v="Binders"/>
    <x v="1583"/>
    <x v="4604"/>
    <n v="2"/>
    <n v="0.2"/>
    <n v="89.954800000000006"/>
  </r>
  <r>
    <n v="8068"/>
    <s v="US-2015-160563"/>
    <x v="1182"/>
    <d v="2015-10-24T00:00:00"/>
    <s v="Standard Class"/>
    <x v="374"/>
    <x v="374"/>
    <s v="Corporate"/>
    <s v="United States"/>
    <s v="San Francisco"/>
    <s v="California"/>
    <n v="94109"/>
    <s v="West"/>
    <x v="428"/>
    <s v="Technology"/>
    <s v="Accessories"/>
    <x v="428"/>
    <x v="758"/>
    <n v="3"/>
    <n v="0"/>
    <n v="86.389200000000002"/>
  </r>
  <r>
    <n v="8069"/>
    <s v="US-2015-160563"/>
    <x v="1182"/>
    <d v="2015-10-24T00:00:00"/>
    <s v="Standard Class"/>
    <x v="374"/>
    <x v="374"/>
    <s v="Corporate"/>
    <s v="United States"/>
    <s v="San Francisco"/>
    <s v="California"/>
    <n v="94109"/>
    <s v="West"/>
    <x v="1565"/>
    <s v="Furniture"/>
    <s v="Furnishings"/>
    <x v="1556"/>
    <x v="1970"/>
    <n v="6"/>
    <n v="0"/>
    <n v="6.0876000000000001"/>
  </r>
  <r>
    <n v="8070"/>
    <s v="CA-2017-151750"/>
    <x v="314"/>
    <d v="2017-01-05T00:00:00"/>
    <s v="Standard Class"/>
    <x v="49"/>
    <x v="49"/>
    <s v="Consumer"/>
    <s v="United States"/>
    <s v="Huntsville"/>
    <s v="Texas"/>
    <n v="77340"/>
    <s v="Central"/>
    <x v="418"/>
    <s v="Office Supplies"/>
    <s v="Storage"/>
    <x v="418"/>
    <x v="5046"/>
    <n v="5"/>
    <n v="0.2"/>
    <n v="-107.958"/>
  </r>
  <r>
    <n v="8071"/>
    <s v="CA-2017-151750"/>
    <x v="314"/>
    <d v="2017-01-05T00:00:00"/>
    <s v="Standard Class"/>
    <x v="49"/>
    <x v="49"/>
    <s v="Consumer"/>
    <s v="United States"/>
    <s v="Huntsville"/>
    <s v="Texas"/>
    <n v="77340"/>
    <s v="Central"/>
    <x v="1454"/>
    <s v="Furniture"/>
    <s v="Furnishings"/>
    <x v="1440"/>
    <x v="5047"/>
    <n v="5"/>
    <n v="0.6"/>
    <n v="-187.38149999999999"/>
  </r>
  <r>
    <n v="8072"/>
    <s v="CA-2017-151750"/>
    <x v="314"/>
    <d v="2017-01-05T00:00:00"/>
    <s v="Standard Class"/>
    <x v="49"/>
    <x v="49"/>
    <s v="Consumer"/>
    <s v="United States"/>
    <s v="Huntsville"/>
    <s v="Texas"/>
    <n v="77340"/>
    <s v="Central"/>
    <x v="637"/>
    <s v="Furniture"/>
    <s v="Chairs"/>
    <x v="637"/>
    <x v="5048"/>
    <n v="4"/>
    <n v="0.3"/>
    <n v="-26.635200000000001"/>
  </r>
  <r>
    <n v="8073"/>
    <s v="CA-2017-151750"/>
    <x v="314"/>
    <d v="2017-01-05T00:00:00"/>
    <s v="Standard Class"/>
    <x v="49"/>
    <x v="49"/>
    <s v="Consumer"/>
    <s v="United States"/>
    <s v="Huntsville"/>
    <s v="Texas"/>
    <n v="77340"/>
    <s v="Central"/>
    <x v="703"/>
    <s v="Office Supplies"/>
    <s v="Art"/>
    <x v="703"/>
    <x v="5049"/>
    <n v="4"/>
    <n v="0.2"/>
    <n v="2.2288000000000001"/>
  </r>
  <r>
    <n v="8074"/>
    <s v="CA-2017-151750"/>
    <x v="314"/>
    <d v="2017-01-05T00:00:00"/>
    <s v="Standard Class"/>
    <x v="49"/>
    <x v="49"/>
    <s v="Consumer"/>
    <s v="United States"/>
    <s v="Huntsville"/>
    <s v="Texas"/>
    <n v="77340"/>
    <s v="Central"/>
    <x v="625"/>
    <s v="Office Supplies"/>
    <s v="Binders"/>
    <x v="625"/>
    <x v="5050"/>
    <n v="5"/>
    <n v="0.8"/>
    <n v="-9.7050000000000001"/>
  </r>
  <r>
    <n v="8075"/>
    <s v="CA-2017-151750"/>
    <x v="314"/>
    <d v="2017-01-05T00:00:00"/>
    <s v="Standard Class"/>
    <x v="49"/>
    <x v="49"/>
    <s v="Consumer"/>
    <s v="United States"/>
    <s v="Huntsville"/>
    <s v="Texas"/>
    <n v="77340"/>
    <s v="Central"/>
    <x v="185"/>
    <s v="Office Supplies"/>
    <s v="Binders"/>
    <x v="186"/>
    <x v="5051"/>
    <n v="14"/>
    <n v="0.8"/>
    <n v="-22.684200000000001"/>
  </r>
  <r>
    <n v="8076"/>
    <s v="CA-2017-151750"/>
    <x v="314"/>
    <d v="2017-01-05T00:00:00"/>
    <s v="Standard Class"/>
    <x v="49"/>
    <x v="49"/>
    <s v="Consumer"/>
    <s v="United States"/>
    <s v="Huntsville"/>
    <s v="Texas"/>
    <n v="77340"/>
    <s v="Central"/>
    <x v="513"/>
    <s v="Office Supplies"/>
    <s v="Appliances"/>
    <x v="513"/>
    <x v="5052"/>
    <n v="2"/>
    <n v="0.8"/>
    <n v="-38.821199999999997"/>
  </r>
  <r>
    <n v="8077"/>
    <s v="CA-2015-106187"/>
    <x v="537"/>
    <d v="2015-06-29T00:00:00"/>
    <s v="Standard Class"/>
    <x v="575"/>
    <x v="575"/>
    <s v="Corporate"/>
    <s v="United States"/>
    <s v="East Point"/>
    <s v="Georgia"/>
    <n v="30344"/>
    <s v="South"/>
    <x v="645"/>
    <s v="Furniture"/>
    <s v="Furnishings"/>
    <x v="645"/>
    <x v="1846"/>
    <n v="3"/>
    <n v="0"/>
    <n v="9.3228000000000009"/>
  </r>
  <r>
    <n v="8078"/>
    <s v="CA-2015-106187"/>
    <x v="537"/>
    <d v="2015-06-29T00:00:00"/>
    <s v="Standard Class"/>
    <x v="575"/>
    <x v="575"/>
    <s v="Corporate"/>
    <s v="United States"/>
    <s v="East Point"/>
    <s v="Georgia"/>
    <n v="30344"/>
    <s v="South"/>
    <x v="896"/>
    <s v="Office Supplies"/>
    <s v="Binders"/>
    <x v="889"/>
    <x v="5053"/>
    <n v="1"/>
    <n v="0"/>
    <n v="74.691000000000003"/>
  </r>
  <r>
    <n v="8079"/>
    <s v="CA-2015-106187"/>
    <x v="537"/>
    <d v="2015-06-29T00:00:00"/>
    <s v="Standard Class"/>
    <x v="575"/>
    <x v="575"/>
    <s v="Corporate"/>
    <s v="United States"/>
    <s v="East Point"/>
    <s v="Georgia"/>
    <n v="30344"/>
    <s v="South"/>
    <x v="1371"/>
    <s v="Technology"/>
    <s v="Accessories"/>
    <x v="1356"/>
    <x v="5054"/>
    <n v="3"/>
    <n v="0"/>
    <n v="18"/>
  </r>
  <r>
    <n v="8080"/>
    <s v="US-2016-164945"/>
    <x v="441"/>
    <d v="2016-11-27T00:00:00"/>
    <s v="Standard Class"/>
    <x v="402"/>
    <x v="402"/>
    <s v="Home Office"/>
    <s v="United States"/>
    <s v="New York City"/>
    <s v="New York"/>
    <n v="10009"/>
    <s v="East"/>
    <x v="301"/>
    <s v="Office Supplies"/>
    <s v="Binders"/>
    <x v="301"/>
    <x v="5055"/>
    <n v="8"/>
    <n v="0.2"/>
    <n v="46.995199999999997"/>
  </r>
  <r>
    <n v="8081"/>
    <s v="CA-2015-150714"/>
    <x v="662"/>
    <d v="2015-11-01T00:00:00"/>
    <s v="Standard Class"/>
    <x v="120"/>
    <x v="120"/>
    <s v="Corporate"/>
    <s v="United States"/>
    <s v="Springfield"/>
    <s v="Oregon"/>
    <n v="97477"/>
    <s v="West"/>
    <x v="933"/>
    <s v="Office Supplies"/>
    <s v="Labels"/>
    <x v="926"/>
    <x v="5056"/>
    <n v="6"/>
    <n v="0.2"/>
    <n v="47.626800000000003"/>
  </r>
  <r>
    <n v="8082"/>
    <s v="CA-2015-150714"/>
    <x v="662"/>
    <d v="2015-11-01T00:00:00"/>
    <s v="Standard Class"/>
    <x v="120"/>
    <x v="120"/>
    <s v="Corporate"/>
    <s v="United States"/>
    <s v="Springfield"/>
    <s v="Oregon"/>
    <n v="97477"/>
    <s v="West"/>
    <x v="1766"/>
    <s v="Office Supplies"/>
    <s v="Paper"/>
    <x v="1755"/>
    <x v="572"/>
    <n v="3"/>
    <n v="0.2"/>
    <n v="47.815199999999997"/>
  </r>
  <r>
    <n v="8083"/>
    <s v="CA-2015-150714"/>
    <x v="662"/>
    <d v="2015-11-01T00:00:00"/>
    <s v="Standard Class"/>
    <x v="120"/>
    <x v="120"/>
    <s v="Corporate"/>
    <s v="United States"/>
    <s v="Springfield"/>
    <s v="Oregon"/>
    <n v="97477"/>
    <s v="West"/>
    <x v="543"/>
    <s v="Office Supplies"/>
    <s v="Appliances"/>
    <x v="543"/>
    <x v="5057"/>
    <n v="5"/>
    <n v="0.2"/>
    <n v="20.388000000000002"/>
  </r>
  <r>
    <n v="8084"/>
    <s v="CA-2015-150714"/>
    <x v="662"/>
    <d v="2015-11-01T00:00:00"/>
    <s v="Standard Class"/>
    <x v="120"/>
    <x v="120"/>
    <s v="Corporate"/>
    <s v="United States"/>
    <s v="Springfield"/>
    <s v="Oregon"/>
    <n v="97477"/>
    <s v="West"/>
    <x v="1282"/>
    <s v="Office Supplies"/>
    <s v="Binders"/>
    <x v="1267"/>
    <x v="4297"/>
    <n v="7"/>
    <n v="0.7"/>
    <n v="-10.487399999999999"/>
  </r>
  <r>
    <n v="8085"/>
    <s v="CA-2015-150714"/>
    <x v="662"/>
    <d v="2015-11-01T00:00:00"/>
    <s v="Standard Class"/>
    <x v="120"/>
    <x v="120"/>
    <s v="Corporate"/>
    <s v="United States"/>
    <s v="Springfield"/>
    <s v="Oregon"/>
    <n v="97477"/>
    <s v="West"/>
    <x v="435"/>
    <s v="Office Supplies"/>
    <s v="Storage"/>
    <x v="435"/>
    <x v="5058"/>
    <n v="10"/>
    <n v="0.2"/>
    <n v="-161.69399999999999"/>
  </r>
  <r>
    <n v="8086"/>
    <s v="CA-2016-105753"/>
    <x v="201"/>
    <d v="2016-10-26T00:00:00"/>
    <s v="Standard Class"/>
    <x v="784"/>
    <x v="784"/>
    <s v="Home Office"/>
    <s v="United States"/>
    <s v="Arlington"/>
    <s v="Virginia"/>
    <n v="22204"/>
    <s v="South"/>
    <x v="390"/>
    <s v="Furniture"/>
    <s v="Furnishings"/>
    <x v="391"/>
    <x v="5059"/>
    <n v="5"/>
    <n v="0"/>
    <n v="18.329999999999998"/>
  </r>
  <r>
    <n v="8087"/>
    <s v="CA-2017-120894"/>
    <x v="1045"/>
    <d v="2017-05-02T00:00:00"/>
    <s v="Standard Class"/>
    <x v="691"/>
    <x v="691"/>
    <s v="Consumer"/>
    <s v="United States"/>
    <s v="Wilmington"/>
    <s v="North Carolina"/>
    <n v="28403"/>
    <s v="South"/>
    <x v="1267"/>
    <s v="Office Supplies"/>
    <s v="Appliances"/>
    <x v="1251"/>
    <x v="5060"/>
    <n v="3"/>
    <n v="0.2"/>
    <n v="5.2649999999999997"/>
  </r>
  <r>
    <n v="8088"/>
    <s v="CA-2016-106621"/>
    <x v="321"/>
    <d v="2016-10-01T00:00:00"/>
    <s v="Second Class"/>
    <x v="678"/>
    <x v="678"/>
    <s v="Corporate"/>
    <s v="United States"/>
    <s v="Yuma"/>
    <s v="Arizona"/>
    <n v="85364"/>
    <s v="West"/>
    <x v="836"/>
    <s v="Office Supplies"/>
    <s v="Art"/>
    <x v="831"/>
    <x v="5061"/>
    <n v="4"/>
    <n v="0.2"/>
    <n v="1.1808000000000001"/>
  </r>
  <r>
    <n v="8089"/>
    <s v="CA-2015-107020"/>
    <x v="848"/>
    <d v="2015-07-14T00:00:00"/>
    <s v="Standard Class"/>
    <x v="160"/>
    <x v="160"/>
    <s v="Consumer"/>
    <s v="United States"/>
    <s v="San Bernardino"/>
    <s v="California"/>
    <n v="92404"/>
    <s v="West"/>
    <x v="691"/>
    <s v="Office Supplies"/>
    <s v="Binders"/>
    <x v="691"/>
    <x v="3009"/>
    <n v="2"/>
    <n v="0.2"/>
    <n v="12.974"/>
  </r>
  <r>
    <n v="8090"/>
    <s v="US-2015-117492"/>
    <x v="976"/>
    <d v="2015-08-09T00:00:00"/>
    <s v="First Class"/>
    <x v="374"/>
    <x v="374"/>
    <s v="Corporate"/>
    <s v="United States"/>
    <s v="Baltimore"/>
    <s v="Maryland"/>
    <n v="21215"/>
    <s v="East"/>
    <x v="22"/>
    <s v="Office Supplies"/>
    <s v="Appliances"/>
    <x v="22"/>
    <x v="5062"/>
    <n v="9"/>
    <n v="0"/>
    <n v="20.1708"/>
  </r>
  <r>
    <n v="8091"/>
    <s v="CA-2014-101392"/>
    <x v="1035"/>
    <d v="2014-12-13T00:00:00"/>
    <s v="Standard Class"/>
    <x v="357"/>
    <x v="357"/>
    <s v="Home Office"/>
    <s v="United States"/>
    <s v="Seattle"/>
    <s v="Washington"/>
    <n v="98103"/>
    <s v="West"/>
    <x v="1424"/>
    <s v="Office Supplies"/>
    <s v="Storage"/>
    <x v="1412"/>
    <x v="5063"/>
    <n v="7"/>
    <n v="0"/>
    <n v="70.033600000000007"/>
  </r>
  <r>
    <n v="8092"/>
    <s v="CA-2015-127502"/>
    <x v="895"/>
    <d v="2015-12-14T00:00:00"/>
    <s v="Standard Class"/>
    <x v="363"/>
    <x v="363"/>
    <s v="Consumer"/>
    <s v="United States"/>
    <s v="San Francisco"/>
    <s v="California"/>
    <n v="94110"/>
    <s v="West"/>
    <x v="745"/>
    <s v="Office Supplies"/>
    <s v="Labels"/>
    <x v="743"/>
    <x v="1755"/>
    <n v="2"/>
    <n v="0"/>
    <n v="2.8224"/>
  </r>
  <r>
    <n v="8093"/>
    <s v="CA-2017-143658"/>
    <x v="1183"/>
    <d v="2017-11-13T00:00:00"/>
    <s v="Second Class"/>
    <x v="676"/>
    <x v="676"/>
    <s v="Home Office"/>
    <s v="United States"/>
    <s v="New York City"/>
    <s v="New York"/>
    <n v="10035"/>
    <s v="East"/>
    <x v="940"/>
    <s v="Office Supplies"/>
    <s v="Art"/>
    <x v="933"/>
    <x v="2198"/>
    <n v="5"/>
    <n v="0"/>
    <n v="32.97"/>
  </r>
  <r>
    <n v="8094"/>
    <s v="CA-2017-133046"/>
    <x v="944"/>
    <d v="2017-08-01T00:00:00"/>
    <s v="Second Class"/>
    <x v="589"/>
    <x v="589"/>
    <s v="Consumer"/>
    <s v="United States"/>
    <s v="Seattle"/>
    <s v="Washington"/>
    <n v="98115"/>
    <s v="West"/>
    <x v="740"/>
    <s v="Furniture"/>
    <s v="Furnishings"/>
    <x v="222"/>
    <x v="1680"/>
    <n v="3"/>
    <n v="0"/>
    <n v="10.507199999999999"/>
  </r>
  <r>
    <n v="8095"/>
    <s v="CA-2017-133046"/>
    <x v="944"/>
    <d v="2017-08-01T00:00:00"/>
    <s v="Second Class"/>
    <x v="589"/>
    <x v="589"/>
    <s v="Consumer"/>
    <s v="United States"/>
    <s v="Seattle"/>
    <s v="Washington"/>
    <n v="98115"/>
    <s v="West"/>
    <x v="1254"/>
    <s v="Office Supplies"/>
    <s v="Paper"/>
    <x v="1238"/>
    <x v="2183"/>
    <n v="4"/>
    <n v="0"/>
    <n v="12.052"/>
  </r>
  <r>
    <n v="8096"/>
    <s v="CA-2017-133046"/>
    <x v="944"/>
    <d v="2017-08-01T00:00:00"/>
    <s v="Second Class"/>
    <x v="589"/>
    <x v="589"/>
    <s v="Consumer"/>
    <s v="United States"/>
    <s v="Seattle"/>
    <s v="Washington"/>
    <n v="98115"/>
    <s v="West"/>
    <x v="1290"/>
    <s v="Office Supplies"/>
    <s v="Paper"/>
    <x v="1276"/>
    <x v="91"/>
    <n v="2"/>
    <n v="0"/>
    <n v="6.2207999999999997"/>
  </r>
  <r>
    <n v="8097"/>
    <s v="CA-2017-133046"/>
    <x v="944"/>
    <d v="2017-08-01T00:00:00"/>
    <s v="Second Class"/>
    <x v="589"/>
    <x v="589"/>
    <s v="Consumer"/>
    <s v="United States"/>
    <s v="Seattle"/>
    <s v="Washington"/>
    <n v="98115"/>
    <s v="West"/>
    <x v="437"/>
    <s v="Technology"/>
    <s v="Accessories"/>
    <x v="437"/>
    <x v="5064"/>
    <n v="5"/>
    <n v="0"/>
    <n v="32.893000000000001"/>
  </r>
  <r>
    <n v="8098"/>
    <s v="CA-2017-122798"/>
    <x v="116"/>
    <d v="2018-01-01T00:00:00"/>
    <s v="Standard Class"/>
    <x v="603"/>
    <x v="603"/>
    <s v="Consumer"/>
    <s v="United States"/>
    <s v="Albuquerque"/>
    <s v="New Mexico"/>
    <n v="87105"/>
    <s v="West"/>
    <x v="392"/>
    <s v="Office Supplies"/>
    <s v="Storage"/>
    <x v="393"/>
    <x v="2871"/>
    <n v="5"/>
    <n v="0"/>
    <n v="34.292499999999997"/>
  </r>
  <r>
    <n v="8099"/>
    <s v="CA-2017-122798"/>
    <x v="116"/>
    <d v="2018-01-01T00:00:00"/>
    <s v="Standard Class"/>
    <x v="603"/>
    <x v="603"/>
    <s v="Consumer"/>
    <s v="United States"/>
    <s v="Albuquerque"/>
    <s v="New Mexico"/>
    <n v="87105"/>
    <s v="West"/>
    <x v="1433"/>
    <s v="Office Supplies"/>
    <s v="Paper"/>
    <x v="1421"/>
    <x v="726"/>
    <n v="1"/>
    <n v="0"/>
    <n v="1.9259999999999999"/>
  </r>
  <r>
    <n v="8100"/>
    <s v="CA-2016-169663"/>
    <x v="612"/>
    <d v="2016-03-13T00:00:00"/>
    <s v="First Class"/>
    <x v="563"/>
    <x v="563"/>
    <s v="Home Office"/>
    <s v="United States"/>
    <s v="Los Angeles"/>
    <s v="California"/>
    <n v="90045"/>
    <s v="West"/>
    <x v="1044"/>
    <s v="Technology"/>
    <s v="Accessories"/>
    <x v="1033"/>
    <x v="3858"/>
    <n v="3"/>
    <n v="0"/>
    <n v="5.1014999999999997"/>
  </r>
  <r>
    <n v="8101"/>
    <s v="CA-2016-169663"/>
    <x v="612"/>
    <d v="2016-03-13T00:00:00"/>
    <s v="First Class"/>
    <x v="563"/>
    <x v="563"/>
    <s v="Home Office"/>
    <s v="United States"/>
    <s v="Los Angeles"/>
    <s v="California"/>
    <n v="90045"/>
    <s v="West"/>
    <x v="1832"/>
    <s v="Technology"/>
    <s v="Machines"/>
    <x v="1820"/>
    <x v="5065"/>
    <n v="3"/>
    <n v="0.2"/>
    <n v="377.73"/>
  </r>
  <r>
    <n v="8102"/>
    <s v="CA-2015-149846"/>
    <x v="1184"/>
    <d v="2015-05-26T00:00:00"/>
    <s v="Standard Class"/>
    <x v="766"/>
    <x v="766"/>
    <s v="Consumer"/>
    <s v="United States"/>
    <s v="Los Angeles"/>
    <s v="California"/>
    <n v="90045"/>
    <s v="West"/>
    <x v="617"/>
    <s v="Office Supplies"/>
    <s v="Labels"/>
    <x v="617"/>
    <x v="338"/>
    <n v="2"/>
    <n v="0"/>
    <n v="3.7995999999999999"/>
  </r>
  <r>
    <n v="8103"/>
    <s v="CA-2015-149846"/>
    <x v="1184"/>
    <d v="2015-05-26T00:00:00"/>
    <s v="Standard Class"/>
    <x v="766"/>
    <x v="766"/>
    <s v="Consumer"/>
    <s v="United States"/>
    <s v="Los Angeles"/>
    <s v="California"/>
    <n v="90045"/>
    <s v="West"/>
    <x v="668"/>
    <s v="Technology"/>
    <s v="Machines"/>
    <x v="668"/>
    <x v="5066"/>
    <n v="7"/>
    <n v="0.2"/>
    <n v="334.49849999999998"/>
  </r>
  <r>
    <n v="8104"/>
    <s v="CA-2015-149846"/>
    <x v="1184"/>
    <d v="2015-05-26T00:00:00"/>
    <s v="Standard Class"/>
    <x v="766"/>
    <x v="766"/>
    <s v="Consumer"/>
    <s v="United States"/>
    <s v="Los Angeles"/>
    <s v="California"/>
    <n v="90045"/>
    <s v="West"/>
    <x v="328"/>
    <s v="Office Supplies"/>
    <s v="Storage"/>
    <x v="328"/>
    <x v="349"/>
    <n v="7"/>
    <n v="0"/>
    <n v="29.341200000000001"/>
  </r>
  <r>
    <n v="8105"/>
    <s v="CA-2015-149846"/>
    <x v="1184"/>
    <d v="2015-05-26T00:00:00"/>
    <s v="Standard Class"/>
    <x v="766"/>
    <x v="766"/>
    <s v="Consumer"/>
    <s v="United States"/>
    <s v="Los Angeles"/>
    <s v="California"/>
    <n v="90045"/>
    <s v="West"/>
    <x v="297"/>
    <s v="Technology"/>
    <s v="Phones"/>
    <x v="297"/>
    <x v="5067"/>
    <n v="6"/>
    <n v="0.2"/>
    <n v="58.179600000000001"/>
  </r>
  <r>
    <n v="8106"/>
    <s v="CA-2017-159149"/>
    <x v="922"/>
    <d v="2017-02-19T00:00:00"/>
    <s v="First Class"/>
    <x v="736"/>
    <x v="736"/>
    <s v="Home Office"/>
    <s v="United States"/>
    <s v="Houston"/>
    <s v="Texas"/>
    <n v="77041"/>
    <s v="Central"/>
    <x v="419"/>
    <s v="Furniture"/>
    <s v="Bookcases"/>
    <x v="419"/>
    <x v="5068"/>
    <n v="1"/>
    <n v="0.32"/>
    <n v="-17.0274"/>
  </r>
  <r>
    <n v="8107"/>
    <s v="CA-2017-159149"/>
    <x v="922"/>
    <d v="2017-02-19T00:00:00"/>
    <s v="First Class"/>
    <x v="736"/>
    <x v="736"/>
    <s v="Home Office"/>
    <s v="United States"/>
    <s v="Houston"/>
    <s v="Texas"/>
    <n v="77041"/>
    <s v="Central"/>
    <x v="1833"/>
    <s v="Office Supplies"/>
    <s v="Art"/>
    <x v="1821"/>
    <x v="5069"/>
    <n v="6"/>
    <n v="0.2"/>
    <n v="52.631999999999998"/>
  </r>
  <r>
    <n v="8108"/>
    <s v="CA-2017-159149"/>
    <x v="922"/>
    <d v="2017-02-19T00:00:00"/>
    <s v="First Class"/>
    <x v="736"/>
    <x v="736"/>
    <s v="Home Office"/>
    <s v="United States"/>
    <s v="Houston"/>
    <s v="Texas"/>
    <n v="77041"/>
    <s v="Central"/>
    <x v="1075"/>
    <s v="Technology"/>
    <s v="Phones"/>
    <x v="1065"/>
    <x v="1417"/>
    <n v="4"/>
    <n v="0.2"/>
    <n v="-87.667199999999994"/>
  </r>
  <r>
    <n v="8109"/>
    <s v="US-2017-167570"/>
    <x v="166"/>
    <d v="2017-12-15T00:00:00"/>
    <s v="Standard Class"/>
    <x v="283"/>
    <x v="283"/>
    <s v="Consumer"/>
    <s v="United States"/>
    <s v="Philadelphia"/>
    <s v="Pennsylvania"/>
    <n v="19140"/>
    <s v="East"/>
    <x v="389"/>
    <s v="Furniture"/>
    <s v="Chairs"/>
    <x v="390"/>
    <x v="5070"/>
    <n v="4"/>
    <n v="0.3"/>
    <n v="-58.504800000000003"/>
  </r>
  <r>
    <n v="8110"/>
    <s v="CA-2017-160122"/>
    <x v="551"/>
    <d v="2017-11-23T00:00:00"/>
    <s v="Standard Class"/>
    <x v="709"/>
    <x v="709"/>
    <s v="Consumer"/>
    <s v="United States"/>
    <s v="Chicago"/>
    <s v="Illinois"/>
    <n v="60623"/>
    <s v="Central"/>
    <x v="1758"/>
    <s v="Office Supplies"/>
    <s v="Envelopes"/>
    <x v="1711"/>
    <x v="5071"/>
    <n v="6"/>
    <n v="0.2"/>
    <n v="20.844000000000001"/>
  </r>
  <r>
    <n v="8111"/>
    <s v="CA-2017-160122"/>
    <x v="551"/>
    <d v="2017-11-23T00:00:00"/>
    <s v="Standard Class"/>
    <x v="709"/>
    <x v="709"/>
    <s v="Consumer"/>
    <s v="United States"/>
    <s v="Chicago"/>
    <s v="Illinois"/>
    <n v="60623"/>
    <s v="Central"/>
    <x v="1455"/>
    <s v="Furniture"/>
    <s v="Chairs"/>
    <x v="1441"/>
    <x v="5072"/>
    <n v="2"/>
    <n v="0.3"/>
    <n v="-25.4772"/>
  </r>
  <r>
    <n v="8112"/>
    <s v="CA-2016-130393"/>
    <x v="49"/>
    <d v="2016-12-03T00:00:00"/>
    <s v="Second Class"/>
    <x v="622"/>
    <x v="622"/>
    <s v="Consumer"/>
    <s v="United States"/>
    <s v="San Angelo"/>
    <s v="Texas"/>
    <n v="76903"/>
    <s v="Central"/>
    <x v="474"/>
    <s v="Furniture"/>
    <s v="Chairs"/>
    <x v="475"/>
    <x v="5073"/>
    <n v="5"/>
    <n v="0.3"/>
    <n v="-17.745000000000001"/>
  </r>
  <r>
    <n v="8113"/>
    <s v="CA-2016-130393"/>
    <x v="49"/>
    <d v="2016-12-03T00:00:00"/>
    <s v="Second Class"/>
    <x v="622"/>
    <x v="622"/>
    <s v="Consumer"/>
    <s v="United States"/>
    <s v="San Angelo"/>
    <s v="Texas"/>
    <n v="76903"/>
    <s v="Central"/>
    <x v="937"/>
    <s v="Office Supplies"/>
    <s v="Appliances"/>
    <x v="930"/>
    <x v="25"/>
    <n v="4"/>
    <n v="0.8"/>
    <n v="-30.8672"/>
  </r>
  <r>
    <n v="8114"/>
    <s v="CA-2016-130393"/>
    <x v="49"/>
    <d v="2016-12-03T00:00:00"/>
    <s v="Second Class"/>
    <x v="622"/>
    <x v="622"/>
    <s v="Consumer"/>
    <s v="United States"/>
    <s v="San Angelo"/>
    <s v="Texas"/>
    <n v="76903"/>
    <s v="Central"/>
    <x v="212"/>
    <s v="Furniture"/>
    <s v="Chairs"/>
    <x v="213"/>
    <x v="4763"/>
    <n v="2"/>
    <n v="0.3"/>
    <n v="-1.2178"/>
  </r>
  <r>
    <n v="8115"/>
    <s v="CA-2017-144820"/>
    <x v="621"/>
    <d v="2017-10-07T00:00:00"/>
    <s v="Second Class"/>
    <x v="429"/>
    <x v="429"/>
    <s v="Corporate"/>
    <s v="United States"/>
    <s v="Pasadena"/>
    <s v="Texas"/>
    <n v="77506"/>
    <s v="Central"/>
    <x v="923"/>
    <s v="Office Supplies"/>
    <s v="Art"/>
    <x v="915"/>
    <x v="5074"/>
    <n v="5"/>
    <n v="0.2"/>
    <n v="2.3220000000000001"/>
  </r>
  <r>
    <n v="8116"/>
    <s v="CA-2017-101014"/>
    <x v="635"/>
    <d v="2017-09-04T00:00:00"/>
    <s v="Standard Class"/>
    <x v="459"/>
    <x v="459"/>
    <s v="Corporate"/>
    <s v="United States"/>
    <s v="Los Angeles"/>
    <s v="California"/>
    <n v="90049"/>
    <s v="West"/>
    <x v="1817"/>
    <s v="Furniture"/>
    <s v="Furnishings"/>
    <x v="1807"/>
    <x v="5075"/>
    <n v="3"/>
    <n v="0"/>
    <n v="41.445599999999999"/>
  </r>
  <r>
    <n v="8117"/>
    <s v="CA-2017-105543"/>
    <x v="221"/>
    <d v="2017-11-24T00:00:00"/>
    <s v="Same Day"/>
    <x v="410"/>
    <x v="410"/>
    <s v="Corporate"/>
    <s v="United States"/>
    <s v="Garden City"/>
    <s v="Kansas"/>
    <n v="67846"/>
    <s v="Central"/>
    <x v="1291"/>
    <s v="Office Supplies"/>
    <s v="Storage"/>
    <x v="1277"/>
    <x v="3212"/>
    <n v="1"/>
    <n v="0"/>
    <n v="7.9896000000000003"/>
  </r>
  <r>
    <n v="8118"/>
    <s v="US-2017-113201"/>
    <x v="160"/>
    <d v="2017-07-05T00:00:00"/>
    <s v="Standard Class"/>
    <x v="627"/>
    <x v="627"/>
    <s v="Consumer"/>
    <s v="United States"/>
    <s v="Los Angeles"/>
    <s v="California"/>
    <n v="90045"/>
    <s v="West"/>
    <x v="1127"/>
    <s v="Office Supplies"/>
    <s v="Paper"/>
    <x v="1115"/>
    <x v="2854"/>
    <n v="5"/>
    <n v="0"/>
    <n v="100.4255"/>
  </r>
  <r>
    <n v="8119"/>
    <s v="US-2017-106551"/>
    <x v="847"/>
    <d v="2017-07-27T00:00:00"/>
    <s v="Standard Class"/>
    <x v="518"/>
    <x v="518"/>
    <s v="Consumer"/>
    <s v="United States"/>
    <s v="Chicago"/>
    <s v="Illinois"/>
    <n v="60653"/>
    <s v="Central"/>
    <x v="499"/>
    <s v="Furniture"/>
    <s v="Chairs"/>
    <x v="499"/>
    <x v="5076"/>
    <n v="4"/>
    <n v="0.3"/>
    <n v="-75.191999999999993"/>
  </r>
  <r>
    <n v="8120"/>
    <s v="CA-2016-116722"/>
    <x v="583"/>
    <d v="2016-11-16T00:00:00"/>
    <s v="Standard Class"/>
    <x v="221"/>
    <x v="221"/>
    <s v="Consumer"/>
    <s v="United States"/>
    <s v="San Francisco"/>
    <s v="California"/>
    <n v="94110"/>
    <s v="West"/>
    <x v="107"/>
    <s v="Furniture"/>
    <s v="Furnishings"/>
    <x v="107"/>
    <x v="108"/>
    <n v="2"/>
    <n v="0"/>
    <n v="10.909599999999999"/>
  </r>
  <r>
    <n v="8121"/>
    <s v="CA-2016-116722"/>
    <x v="583"/>
    <d v="2016-11-16T00:00:00"/>
    <s v="Standard Class"/>
    <x v="221"/>
    <x v="221"/>
    <s v="Consumer"/>
    <s v="United States"/>
    <s v="San Francisco"/>
    <s v="California"/>
    <n v="94110"/>
    <s v="West"/>
    <x v="499"/>
    <s v="Furniture"/>
    <s v="Chairs"/>
    <x v="499"/>
    <x v="538"/>
    <n v="3"/>
    <n v="0.2"/>
    <n v="0"/>
  </r>
  <r>
    <n v="8122"/>
    <s v="CA-2016-116722"/>
    <x v="583"/>
    <d v="2016-11-16T00:00:00"/>
    <s v="Standard Class"/>
    <x v="221"/>
    <x v="221"/>
    <s v="Consumer"/>
    <s v="United States"/>
    <s v="San Francisco"/>
    <s v="California"/>
    <n v="94110"/>
    <s v="West"/>
    <x v="175"/>
    <s v="Office Supplies"/>
    <s v="Binders"/>
    <x v="176"/>
    <x v="5077"/>
    <n v="11"/>
    <n v="0.2"/>
    <n v="11.026400000000001"/>
  </r>
  <r>
    <n v="8123"/>
    <s v="CA-2014-138128"/>
    <x v="337"/>
    <d v="2014-12-15T00:00:00"/>
    <s v="Standard Class"/>
    <x v="224"/>
    <x v="224"/>
    <s v="Consumer"/>
    <s v="United States"/>
    <s v="Philadelphia"/>
    <s v="Pennsylvania"/>
    <n v="19134"/>
    <s v="East"/>
    <x v="118"/>
    <s v="Office Supplies"/>
    <s v="Envelopes"/>
    <x v="118"/>
    <x v="5078"/>
    <n v="3"/>
    <n v="0.2"/>
    <n v="9.5850000000000009"/>
  </r>
  <r>
    <n v="8124"/>
    <s v="CA-2014-138128"/>
    <x v="337"/>
    <d v="2014-12-15T00:00:00"/>
    <s v="Standard Class"/>
    <x v="224"/>
    <x v="224"/>
    <s v="Consumer"/>
    <s v="United States"/>
    <s v="Philadelphia"/>
    <s v="Pennsylvania"/>
    <n v="19134"/>
    <s v="East"/>
    <x v="1077"/>
    <s v="Technology"/>
    <s v="Copiers"/>
    <x v="1067"/>
    <x v="5079"/>
    <n v="4"/>
    <n v="0.4"/>
    <n v="125.99720000000001"/>
  </r>
  <r>
    <n v="8125"/>
    <s v="US-2017-150070"/>
    <x v="210"/>
    <d v="2017-09-12T00:00:00"/>
    <s v="Standard Class"/>
    <x v="350"/>
    <x v="350"/>
    <s v="Consumer"/>
    <s v="United States"/>
    <s v="Modesto"/>
    <s v="California"/>
    <n v="95351"/>
    <s v="West"/>
    <x v="211"/>
    <s v="Furniture"/>
    <s v="Chairs"/>
    <x v="212"/>
    <x v="224"/>
    <n v="2"/>
    <n v="0.2"/>
    <n v="-28.2744"/>
  </r>
  <r>
    <n v="8126"/>
    <s v="CA-2015-137064"/>
    <x v="525"/>
    <d v="2015-02-13T00:00:00"/>
    <s v="Standard Class"/>
    <x v="772"/>
    <x v="772"/>
    <s v="Consumer"/>
    <s v="United States"/>
    <s v="Houston"/>
    <s v="Texas"/>
    <n v="77070"/>
    <s v="Central"/>
    <x v="766"/>
    <s v="Office Supplies"/>
    <s v="Binders"/>
    <x v="765"/>
    <x v="987"/>
    <n v="3"/>
    <n v="0.8"/>
    <n v="-4.9878"/>
  </r>
  <r>
    <n v="8127"/>
    <s v="CA-2015-137064"/>
    <x v="525"/>
    <d v="2015-02-13T00:00:00"/>
    <s v="Standard Class"/>
    <x v="772"/>
    <x v="772"/>
    <s v="Consumer"/>
    <s v="United States"/>
    <s v="Houston"/>
    <s v="Texas"/>
    <n v="77070"/>
    <s v="Central"/>
    <x v="103"/>
    <s v="Technology"/>
    <s v="Accessories"/>
    <x v="103"/>
    <x v="4964"/>
    <n v="2"/>
    <n v="0.2"/>
    <n v="4.4004000000000003"/>
  </r>
  <r>
    <n v="8128"/>
    <s v="CA-2015-137064"/>
    <x v="525"/>
    <d v="2015-02-13T00:00:00"/>
    <s v="Standard Class"/>
    <x v="772"/>
    <x v="772"/>
    <s v="Consumer"/>
    <s v="United States"/>
    <s v="Houston"/>
    <s v="Texas"/>
    <n v="77070"/>
    <s v="Central"/>
    <x v="1362"/>
    <s v="Office Supplies"/>
    <s v="Storage"/>
    <x v="1348"/>
    <x v="5080"/>
    <n v="3"/>
    <n v="0.2"/>
    <n v="-125.76600000000001"/>
  </r>
  <r>
    <n v="8129"/>
    <s v="CA-2017-157350"/>
    <x v="775"/>
    <d v="2017-09-01T00:00:00"/>
    <s v="Standard Class"/>
    <x v="24"/>
    <x v="24"/>
    <s v="Consumer"/>
    <s v="United States"/>
    <s v="Chicago"/>
    <s v="Illinois"/>
    <n v="60610"/>
    <s v="Central"/>
    <x v="596"/>
    <s v="Furniture"/>
    <s v="Furnishings"/>
    <x v="596"/>
    <x v="643"/>
    <n v="5"/>
    <n v="0.6"/>
    <n v="-43.847999999999999"/>
  </r>
  <r>
    <n v="8130"/>
    <s v="CA-2014-127866"/>
    <x v="836"/>
    <d v="2014-07-23T00:00:00"/>
    <s v="First Class"/>
    <x v="63"/>
    <x v="63"/>
    <s v="Corporate"/>
    <s v="United States"/>
    <s v="Riverside"/>
    <s v="California"/>
    <n v="92503"/>
    <s v="West"/>
    <x v="917"/>
    <s v="Technology"/>
    <s v="Accessories"/>
    <x v="909"/>
    <x v="4836"/>
    <n v="2"/>
    <n v="0"/>
    <n v="15.0984"/>
  </r>
  <r>
    <n v="8131"/>
    <s v="CA-2014-127866"/>
    <x v="836"/>
    <d v="2014-07-23T00:00:00"/>
    <s v="First Class"/>
    <x v="63"/>
    <x v="63"/>
    <s v="Corporate"/>
    <s v="United States"/>
    <s v="Riverside"/>
    <s v="California"/>
    <n v="92503"/>
    <s v="West"/>
    <x v="1296"/>
    <s v="Office Supplies"/>
    <s v="Paper"/>
    <x v="1281"/>
    <x v="489"/>
    <n v="2"/>
    <n v="0"/>
    <n v="5.8604000000000003"/>
  </r>
  <r>
    <n v="8132"/>
    <s v="CA-2014-127866"/>
    <x v="836"/>
    <d v="2014-07-23T00:00:00"/>
    <s v="First Class"/>
    <x v="63"/>
    <x v="63"/>
    <s v="Corporate"/>
    <s v="United States"/>
    <s v="Riverside"/>
    <s v="California"/>
    <n v="92503"/>
    <s v="West"/>
    <x v="1609"/>
    <s v="Office Supplies"/>
    <s v="Art"/>
    <x v="1600"/>
    <x v="1317"/>
    <n v="4"/>
    <n v="0"/>
    <n v="3.8048000000000002"/>
  </r>
  <r>
    <n v="8133"/>
    <s v="CA-2014-127866"/>
    <x v="836"/>
    <d v="2014-07-23T00:00:00"/>
    <s v="First Class"/>
    <x v="63"/>
    <x v="63"/>
    <s v="Corporate"/>
    <s v="United States"/>
    <s v="Riverside"/>
    <s v="California"/>
    <n v="92503"/>
    <s v="West"/>
    <x v="518"/>
    <s v="Office Supplies"/>
    <s v="Storage"/>
    <x v="518"/>
    <x v="3370"/>
    <n v="3"/>
    <n v="0"/>
    <n v="160.62299999999999"/>
  </r>
  <r>
    <n v="8134"/>
    <s v="CA-2015-131352"/>
    <x v="1049"/>
    <d v="2015-10-13T00:00:00"/>
    <s v="Standard Class"/>
    <x v="16"/>
    <x v="16"/>
    <s v="Corporate"/>
    <s v="United States"/>
    <s v="Dallas"/>
    <s v="Texas"/>
    <n v="75081"/>
    <s v="Central"/>
    <x v="71"/>
    <s v="Furniture"/>
    <s v="Furnishings"/>
    <x v="71"/>
    <x v="5081"/>
    <n v="3"/>
    <n v="0.6"/>
    <n v="-70.960499999999996"/>
  </r>
  <r>
    <n v="8135"/>
    <s v="CA-2015-121776"/>
    <x v="1130"/>
    <d v="2015-02-21T00:00:00"/>
    <s v="Standard Class"/>
    <x v="361"/>
    <x v="361"/>
    <s v="Consumer"/>
    <s v="United States"/>
    <s v="Los Angeles"/>
    <s v="California"/>
    <n v="90008"/>
    <s v="West"/>
    <x v="314"/>
    <s v="Office Supplies"/>
    <s v="Paper"/>
    <x v="314"/>
    <x v="651"/>
    <n v="3"/>
    <n v="0"/>
    <n v="17.314800000000002"/>
  </r>
  <r>
    <n v="8136"/>
    <s v="CA-2015-121776"/>
    <x v="1130"/>
    <d v="2015-02-21T00:00:00"/>
    <s v="Standard Class"/>
    <x v="361"/>
    <x v="361"/>
    <s v="Consumer"/>
    <s v="United States"/>
    <s v="Los Angeles"/>
    <s v="California"/>
    <n v="90008"/>
    <s v="West"/>
    <x v="49"/>
    <s v="Office Supplies"/>
    <s v="Labels"/>
    <x v="49"/>
    <x v="2041"/>
    <n v="7"/>
    <n v="0"/>
    <n v="41.223700000000001"/>
  </r>
  <r>
    <n v="8137"/>
    <s v="CA-2016-118073"/>
    <x v="399"/>
    <d v="2016-08-16T00:00:00"/>
    <s v="Standard Class"/>
    <x v="703"/>
    <x v="703"/>
    <s v="Corporate"/>
    <s v="United States"/>
    <s v="Lakeland"/>
    <s v="Florida"/>
    <n v="33801"/>
    <s v="South"/>
    <x v="277"/>
    <s v="Furniture"/>
    <s v="Tables"/>
    <x v="277"/>
    <x v="5082"/>
    <n v="7"/>
    <n v="0.45"/>
    <n v="-255.58750000000001"/>
  </r>
  <r>
    <n v="8138"/>
    <s v="CA-2014-103219"/>
    <x v="187"/>
    <d v="2014-11-13T00:00:00"/>
    <s v="Standard Class"/>
    <x v="682"/>
    <x v="682"/>
    <s v="Home Office"/>
    <s v="United States"/>
    <s v="New York City"/>
    <s v="New York"/>
    <n v="10035"/>
    <s v="East"/>
    <x v="267"/>
    <s v="Furniture"/>
    <s v="Furnishings"/>
    <x v="963"/>
    <x v="3012"/>
    <n v="9"/>
    <n v="0"/>
    <n v="21.477599999999999"/>
  </r>
  <r>
    <n v="8139"/>
    <s v="CA-2016-102561"/>
    <x v="427"/>
    <d v="2016-07-22T00:00:00"/>
    <s v="Standard Class"/>
    <x v="71"/>
    <x v="71"/>
    <s v="Home Office"/>
    <s v="United States"/>
    <s v="Philadelphia"/>
    <s v="Pennsylvania"/>
    <n v="19140"/>
    <s v="East"/>
    <x v="824"/>
    <s v="Office Supplies"/>
    <s v="Art"/>
    <x v="820"/>
    <x v="2387"/>
    <n v="8"/>
    <n v="0.2"/>
    <n v="1.2672000000000001"/>
  </r>
  <r>
    <n v="8140"/>
    <s v="CA-2016-102561"/>
    <x v="427"/>
    <d v="2016-07-22T00:00:00"/>
    <s v="Standard Class"/>
    <x v="71"/>
    <x v="71"/>
    <s v="Home Office"/>
    <s v="United States"/>
    <s v="Philadelphia"/>
    <s v="Pennsylvania"/>
    <n v="19140"/>
    <s v="East"/>
    <x v="841"/>
    <s v="Office Supplies"/>
    <s v="Storage"/>
    <x v="835"/>
    <x v="5083"/>
    <n v="10"/>
    <n v="0.2"/>
    <n v="24.856999999999999"/>
  </r>
  <r>
    <n v="8141"/>
    <s v="CA-2016-102561"/>
    <x v="427"/>
    <d v="2016-07-22T00:00:00"/>
    <s v="Standard Class"/>
    <x v="71"/>
    <x v="71"/>
    <s v="Home Office"/>
    <s v="United States"/>
    <s v="Philadelphia"/>
    <s v="Pennsylvania"/>
    <n v="19140"/>
    <s v="East"/>
    <x v="609"/>
    <s v="Office Supplies"/>
    <s v="Paper"/>
    <x v="609"/>
    <x v="281"/>
    <n v="4"/>
    <n v="0.2"/>
    <n v="6.7047999999999996"/>
  </r>
  <r>
    <n v="8142"/>
    <s v="CA-2016-100993"/>
    <x v="473"/>
    <d v="2016-02-10T00:00:00"/>
    <s v="Standard Class"/>
    <x v="616"/>
    <x v="616"/>
    <s v="Consumer"/>
    <s v="United States"/>
    <s v="San Diego"/>
    <s v="California"/>
    <n v="92037"/>
    <s v="West"/>
    <x v="607"/>
    <s v="Office Supplies"/>
    <s v="Labels"/>
    <x v="607"/>
    <x v="1646"/>
    <n v="3"/>
    <n v="0"/>
    <n v="7.2176999999999998"/>
  </r>
  <r>
    <n v="8143"/>
    <s v="CA-2016-100993"/>
    <x v="473"/>
    <d v="2016-02-10T00:00:00"/>
    <s v="Standard Class"/>
    <x v="616"/>
    <x v="616"/>
    <s v="Consumer"/>
    <s v="United States"/>
    <s v="San Diego"/>
    <s v="California"/>
    <n v="92037"/>
    <s v="West"/>
    <x v="821"/>
    <s v="Office Supplies"/>
    <s v="Storage"/>
    <x v="817"/>
    <x v="4519"/>
    <n v="3"/>
    <n v="0"/>
    <n v="50.3658"/>
  </r>
  <r>
    <n v="8144"/>
    <s v="CA-2016-100993"/>
    <x v="473"/>
    <d v="2016-02-10T00:00:00"/>
    <s v="Standard Class"/>
    <x v="616"/>
    <x v="616"/>
    <s v="Consumer"/>
    <s v="United States"/>
    <s v="San Diego"/>
    <s v="California"/>
    <n v="92037"/>
    <s v="West"/>
    <x v="616"/>
    <s v="Furniture"/>
    <s v="Tables"/>
    <x v="616"/>
    <x v="5084"/>
    <n v="4"/>
    <n v="0.2"/>
    <n v="6.9715999999999996"/>
  </r>
  <r>
    <n v="8145"/>
    <s v="CA-2016-100993"/>
    <x v="473"/>
    <d v="2016-02-10T00:00:00"/>
    <s v="Standard Class"/>
    <x v="616"/>
    <x v="616"/>
    <s v="Consumer"/>
    <s v="United States"/>
    <s v="San Diego"/>
    <s v="California"/>
    <n v="92037"/>
    <s v="West"/>
    <x v="140"/>
    <s v="Technology"/>
    <s v="Phones"/>
    <x v="141"/>
    <x v="3955"/>
    <n v="4"/>
    <n v="0.2"/>
    <n v="-31.993600000000001"/>
  </r>
  <r>
    <n v="8146"/>
    <s v="US-2014-112949"/>
    <x v="886"/>
    <d v="2014-06-27T00:00:00"/>
    <s v="Standard Class"/>
    <x v="476"/>
    <x v="476"/>
    <s v="Consumer"/>
    <s v="United States"/>
    <s v="Lawton"/>
    <s v="Oklahoma"/>
    <n v="73505"/>
    <s v="Central"/>
    <x v="1152"/>
    <s v="Office Supplies"/>
    <s v="Appliances"/>
    <x v="1140"/>
    <x v="5085"/>
    <n v="6"/>
    <n v="0"/>
    <n v="155.727"/>
  </r>
  <r>
    <n v="8147"/>
    <s v="US-2014-112949"/>
    <x v="886"/>
    <d v="2014-06-27T00:00:00"/>
    <s v="Standard Class"/>
    <x v="476"/>
    <x v="476"/>
    <s v="Consumer"/>
    <s v="United States"/>
    <s v="Lawton"/>
    <s v="Oklahoma"/>
    <n v="73505"/>
    <s v="Central"/>
    <x v="1273"/>
    <s v="Office Supplies"/>
    <s v="Art"/>
    <x v="1258"/>
    <x v="2799"/>
    <n v="2"/>
    <n v="0"/>
    <n v="1.6896"/>
  </r>
  <r>
    <n v="8148"/>
    <s v="US-2017-146822"/>
    <x v="255"/>
    <d v="2017-06-14T00:00:00"/>
    <s v="Standard Class"/>
    <x v="165"/>
    <x v="165"/>
    <s v="Consumer"/>
    <s v="United States"/>
    <s v="Salem"/>
    <s v="Virginia"/>
    <n v="24153"/>
    <s v="South"/>
    <x v="33"/>
    <s v="Office Supplies"/>
    <s v="Paper"/>
    <x v="33"/>
    <x v="335"/>
    <n v="4"/>
    <n v="0"/>
    <n v="23.086400000000001"/>
  </r>
  <r>
    <n v="8149"/>
    <s v="US-2016-131058"/>
    <x v="797"/>
    <d v="2016-12-31T00:00:00"/>
    <s v="Standard Class"/>
    <x v="670"/>
    <x v="670"/>
    <s v="Home Office"/>
    <s v="United States"/>
    <s v="Santa Ana"/>
    <s v="California"/>
    <n v="92704"/>
    <s v="West"/>
    <x v="745"/>
    <s v="Office Supplies"/>
    <s v="Labels"/>
    <x v="743"/>
    <x v="171"/>
    <n v="7"/>
    <n v="0"/>
    <n v="9.8783999999999992"/>
  </r>
  <r>
    <n v="8150"/>
    <s v="CA-2014-167997"/>
    <x v="755"/>
    <d v="2014-01-29T00:00:00"/>
    <s v="First Class"/>
    <x v="662"/>
    <x v="662"/>
    <s v="Corporate"/>
    <s v="United States"/>
    <s v="Rapid City"/>
    <s v="South Dakota"/>
    <n v="57701"/>
    <s v="Central"/>
    <x v="951"/>
    <s v="Office Supplies"/>
    <s v="Binders"/>
    <x v="944"/>
    <x v="3766"/>
    <n v="2"/>
    <n v="0"/>
    <n v="5.0195999999999996"/>
  </r>
  <r>
    <n v="8151"/>
    <s v="CA-2014-167997"/>
    <x v="755"/>
    <d v="2014-01-29T00:00:00"/>
    <s v="First Class"/>
    <x v="662"/>
    <x v="662"/>
    <s v="Corporate"/>
    <s v="United States"/>
    <s v="Rapid City"/>
    <s v="South Dakota"/>
    <n v="57701"/>
    <s v="Central"/>
    <x v="631"/>
    <s v="Furniture"/>
    <s v="Bookcases"/>
    <x v="631"/>
    <x v="1713"/>
    <n v="2"/>
    <n v="0"/>
    <n v="39.748800000000003"/>
  </r>
  <r>
    <n v="8152"/>
    <s v="CA-2017-140151"/>
    <x v="721"/>
    <d v="2017-03-25T00:00:00"/>
    <s v="First Class"/>
    <x v="181"/>
    <x v="181"/>
    <s v="Consumer"/>
    <s v="United States"/>
    <s v="Seattle"/>
    <s v="Washington"/>
    <n v="98115"/>
    <s v="West"/>
    <x v="720"/>
    <s v="Office Supplies"/>
    <s v="Storage"/>
    <x v="719"/>
    <x v="4482"/>
    <n v="2"/>
    <n v="0"/>
    <n v="4.8719999999999999"/>
  </r>
  <r>
    <n v="8153"/>
    <s v="CA-2017-140151"/>
    <x v="721"/>
    <d v="2017-03-25T00:00:00"/>
    <s v="First Class"/>
    <x v="181"/>
    <x v="181"/>
    <s v="Consumer"/>
    <s v="United States"/>
    <s v="Seattle"/>
    <s v="Washington"/>
    <n v="98115"/>
    <s v="West"/>
    <x v="481"/>
    <s v="Office Supplies"/>
    <s v="Paper"/>
    <x v="482"/>
    <x v="130"/>
    <n v="3"/>
    <n v="0"/>
    <n v="9.6191999999999993"/>
  </r>
  <r>
    <n v="8154"/>
    <s v="CA-2017-140151"/>
    <x v="721"/>
    <d v="2017-03-25T00:00:00"/>
    <s v="First Class"/>
    <x v="181"/>
    <x v="181"/>
    <s v="Consumer"/>
    <s v="United States"/>
    <s v="Seattle"/>
    <s v="Washington"/>
    <n v="98115"/>
    <s v="West"/>
    <x v="1388"/>
    <s v="Technology"/>
    <s v="Copiers"/>
    <x v="1374"/>
    <x v="5086"/>
    <n v="4"/>
    <n v="0"/>
    <n v="6719.9808000000003"/>
  </r>
  <r>
    <n v="8155"/>
    <s v="US-2017-143770"/>
    <x v="177"/>
    <d v="2017-03-24T00:00:00"/>
    <s v="Standard Class"/>
    <x v="742"/>
    <x v="742"/>
    <s v="Consumer"/>
    <s v="United States"/>
    <s v="Middletown"/>
    <s v="Connecticut"/>
    <n v="6457"/>
    <s v="East"/>
    <x v="1200"/>
    <s v="Technology"/>
    <s v="Accessories"/>
    <x v="1185"/>
    <x v="1657"/>
    <n v="2"/>
    <n v="0"/>
    <n v="38.08"/>
  </r>
  <r>
    <n v="8156"/>
    <s v="US-2017-143770"/>
    <x v="177"/>
    <d v="2017-03-24T00:00:00"/>
    <s v="Standard Class"/>
    <x v="742"/>
    <x v="742"/>
    <s v="Consumer"/>
    <s v="United States"/>
    <s v="Middletown"/>
    <s v="Connecticut"/>
    <n v="6457"/>
    <s v="East"/>
    <x v="1030"/>
    <s v="Office Supplies"/>
    <s v="Paper"/>
    <x v="1021"/>
    <x v="1156"/>
    <n v="2"/>
    <n v="0"/>
    <n v="27.882000000000001"/>
  </r>
  <r>
    <n v="8157"/>
    <s v="CA-2016-131296"/>
    <x v="964"/>
    <d v="2016-10-09T00:00:00"/>
    <s v="Standard Class"/>
    <x v="234"/>
    <x v="234"/>
    <s v="Consumer"/>
    <s v="United States"/>
    <s v="Baltimore"/>
    <s v="Maryland"/>
    <n v="21215"/>
    <s v="East"/>
    <x v="975"/>
    <s v="Furniture"/>
    <s v="Tables"/>
    <x v="969"/>
    <x v="5087"/>
    <n v="2"/>
    <n v="0.3"/>
    <n v="-23.937200000000001"/>
  </r>
  <r>
    <n v="8158"/>
    <s v="CA-2016-103464"/>
    <x v="741"/>
    <d v="2016-11-22T00:00:00"/>
    <s v="Standard Class"/>
    <x v="310"/>
    <x v="310"/>
    <s v="Consumer"/>
    <s v="United States"/>
    <s v="San Diego"/>
    <s v="California"/>
    <n v="92105"/>
    <s v="West"/>
    <x v="1200"/>
    <s v="Technology"/>
    <s v="Accessories"/>
    <x v="1185"/>
    <x v="1993"/>
    <n v="5"/>
    <n v="0"/>
    <n v="95.2"/>
  </r>
  <r>
    <n v="8159"/>
    <s v="CA-2017-136238"/>
    <x v="377"/>
    <d v="2018-01-01T00:00:00"/>
    <s v="Standard Class"/>
    <x v="208"/>
    <x v="208"/>
    <s v="Corporate"/>
    <s v="United States"/>
    <s v="Odessa"/>
    <s v="Texas"/>
    <n v="79762"/>
    <s v="Central"/>
    <x v="1283"/>
    <s v="Office Supplies"/>
    <s v="Paper"/>
    <x v="1268"/>
    <x v="2897"/>
    <n v="3"/>
    <n v="0.2"/>
    <n v="5.6112000000000002"/>
  </r>
  <r>
    <n v="8160"/>
    <s v="CA-2016-120803"/>
    <x v="1185"/>
    <d v="2016-03-13T00:00:00"/>
    <s v="Standard Class"/>
    <x v="46"/>
    <x v="46"/>
    <s v="Home Office"/>
    <s v="United States"/>
    <s v="Milford"/>
    <s v="Connecticut"/>
    <n v="6460"/>
    <s v="East"/>
    <x v="240"/>
    <s v="Technology"/>
    <s v="Accessories"/>
    <x v="241"/>
    <x v="5016"/>
    <n v="5"/>
    <n v="0"/>
    <n v="87.89"/>
  </r>
  <r>
    <n v="8161"/>
    <s v="CA-2016-134138"/>
    <x v="595"/>
    <d v="2016-02-20T00:00:00"/>
    <s v="Standard Class"/>
    <x v="479"/>
    <x v="479"/>
    <s v="Consumer"/>
    <s v="United States"/>
    <s v="Belleville"/>
    <s v="New Jersey"/>
    <n v="7109"/>
    <s v="East"/>
    <x v="1756"/>
    <s v="Furniture"/>
    <s v="Chairs"/>
    <x v="1746"/>
    <x v="5088"/>
    <n v="2"/>
    <n v="0"/>
    <n v="36.473599999999998"/>
  </r>
  <r>
    <n v="8162"/>
    <s v="CA-2015-120915"/>
    <x v="694"/>
    <d v="2015-10-03T00:00:00"/>
    <s v="Second Class"/>
    <x v="370"/>
    <x v="370"/>
    <s v="Consumer"/>
    <s v="United States"/>
    <s v="New York City"/>
    <s v="New York"/>
    <n v="10035"/>
    <s v="East"/>
    <x v="414"/>
    <s v="Office Supplies"/>
    <s v="Appliances"/>
    <x v="414"/>
    <x v="5089"/>
    <n v="6"/>
    <n v="0"/>
    <n v="76.315200000000004"/>
  </r>
  <r>
    <n v="8163"/>
    <s v="CA-2015-120915"/>
    <x v="694"/>
    <d v="2015-10-03T00:00:00"/>
    <s v="Second Class"/>
    <x v="370"/>
    <x v="370"/>
    <s v="Consumer"/>
    <s v="United States"/>
    <s v="New York City"/>
    <s v="New York"/>
    <n v="10035"/>
    <s v="East"/>
    <x v="348"/>
    <s v="Technology"/>
    <s v="Phones"/>
    <x v="348"/>
    <x v="669"/>
    <n v="2"/>
    <n v="0"/>
    <n v="89.3142"/>
  </r>
  <r>
    <n v="8164"/>
    <s v="CA-2015-168207"/>
    <x v="121"/>
    <d v="2015-11-06T00:00:00"/>
    <s v="Standard Class"/>
    <x v="299"/>
    <x v="299"/>
    <s v="Consumer"/>
    <s v="United States"/>
    <s v="San Diego"/>
    <s v="California"/>
    <n v="92105"/>
    <s v="West"/>
    <x v="1372"/>
    <s v="Furniture"/>
    <s v="Furnishings"/>
    <x v="1357"/>
    <x v="5090"/>
    <n v="6"/>
    <n v="0"/>
    <n v="33.936"/>
  </r>
  <r>
    <n v="8165"/>
    <s v="CA-2015-168207"/>
    <x v="121"/>
    <d v="2015-11-06T00:00:00"/>
    <s v="Standard Class"/>
    <x v="299"/>
    <x v="299"/>
    <s v="Consumer"/>
    <s v="United States"/>
    <s v="San Diego"/>
    <s v="California"/>
    <n v="92105"/>
    <s v="West"/>
    <x v="301"/>
    <s v="Office Supplies"/>
    <s v="Binders"/>
    <x v="301"/>
    <x v="3553"/>
    <n v="7"/>
    <n v="0.2"/>
    <n v="41.120800000000003"/>
  </r>
  <r>
    <n v="8166"/>
    <s v="CA-2015-168207"/>
    <x v="121"/>
    <d v="2015-11-06T00:00:00"/>
    <s v="Standard Class"/>
    <x v="299"/>
    <x v="299"/>
    <s v="Consumer"/>
    <s v="United States"/>
    <s v="San Diego"/>
    <s v="California"/>
    <n v="92105"/>
    <s v="West"/>
    <x v="591"/>
    <s v="Office Supplies"/>
    <s v="Binders"/>
    <x v="591"/>
    <x v="1627"/>
    <n v="3"/>
    <n v="0.2"/>
    <n v="4.1832000000000003"/>
  </r>
  <r>
    <n v="8167"/>
    <s v="CA-2015-168207"/>
    <x v="121"/>
    <d v="2015-11-06T00:00:00"/>
    <s v="Standard Class"/>
    <x v="299"/>
    <x v="299"/>
    <s v="Consumer"/>
    <s v="United States"/>
    <s v="San Diego"/>
    <s v="California"/>
    <n v="92105"/>
    <s v="West"/>
    <x v="1373"/>
    <s v="Furniture"/>
    <s v="Bookcases"/>
    <x v="1358"/>
    <x v="5091"/>
    <n v="3"/>
    <n v="0.15"/>
    <n v="-30.146999999999998"/>
  </r>
  <r>
    <n v="8168"/>
    <s v="CA-2016-144148"/>
    <x v="995"/>
    <d v="2016-08-05T00:00:00"/>
    <s v="Standard Class"/>
    <x v="706"/>
    <x v="706"/>
    <s v="Corporate"/>
    <s v="United States"/>
    <s v="San Francisco"/>
    <s v="California"/>
    <n v="94122"/>
    <s v="West"/>
    <x v="584"/>
    <s v="Furniture"/>
    <s v="Tables"/>
    <x v="584"/>
    <x v="3178"/>
    <n v="7"/>
    <n v="0.2"/>
    <n v="-32.3673"/>
  </r>
  <r>
    <n v="8169"/>
    <s v="CA-2017-107174"/>
    <x v="44"/>
    <d v="2017-11-13T00:00:00"/>
    <s v="Standard Class"/>
    <x v="144"/>
    <x v="144"/>
    <s v="Home Office"/>
    <s v="United States"/>
    <s v="Seattle"/>
    <s v="Washington"/>
    <n v="98105"/>
    <s v="West"/>
    <x v="309"/>
    <s v="Furniture"/>
    <s v="Tables"/>
    <x v="309"/>
    <x v="5092"/>
    <n v="7"/>
    <n v="0"/>
    <n v="366.63479999999998"/>
  </r>
  <r>
    <n v="8170"/>
    <s v="CA-2017-107174"/>
    <x v="44"/>
    <d v="2017-11-13T00:00:00"/>
    <s v="Standard Class"/>
    <x v="144"/>
    <x v="144"/>
    <s v="Home Office"/>
    <s v="United States"/>
    <s v="Seattle"/>
    <s v="Washington"/>
    <n v="98105"/>
    <s v="West"/>
    <x v="299"/>
    <s v="Furniture"/>
    <s v="Chairs"/>
    <x v="299"/>
    <x v="4718"/>
    <n v="2"/>
    <n v="0.2"/>
    <n v="-73.0548"/>
  </r>
  <r>
    <n v="8171"/>
    <s v="CA-2017-107174"/>
    <x v="44"/>
    <d v="2017-11-13T00:00:00"/>
    <s v="Standard Class"/>
    <x v="144"/>
    <x v="144"/>
    <s v="Home Office"/>
    <s v="United States"/>
    <s v="Seattle"/>
    <s v="Washington"/>
    <n v="98105"/>
    <s v="West"/>
    <x v="477"/>
    <s v="Technology"/>
    <s v="Accessories"/>
    <x v="478"/>
    <x v="4342"/>
    <n v="3"/>
    <n v="0"/>
    <n v="32.688000000000002"/>
  </r>
  <r>
    <n v="8172"/>
    <s v="CA-2016-146150"/>
    <x v="1173"/>
    <d v="2016-02-19T00:00:00"/>
    <s v="Standard Class"/>
    <x v="248"/>
    <x v="248"/>
    <s v="Consumer"/>
    <s v="United States"/>
    <s v="Jackson"/>
    <s v="Mississippi"/>
    <n v="39212"/>
    <s v="South"/>
    <x v="978"/>
    <s v="Office Supplies"/>
    <s v="Art"/>
    <x v="971"/>
    <x v="5093"/>
    <n v="7"/>
    <n v="0"/>
    <n v="68.686800000000005"/>
  </r>
  <r>
    <n v="8173"/>
    <s v="CA-2014-114125"/>
    <x v="868"/>
    <d v="2014-07-13T00:00:00"/>
    <s v="Standard Class"/>
    <x v="689"/>
    <x v="689"/>
    <s v="Home Office"/>
    <s v="United States"/>
    <s v="Los Angeles"/>
    <s v="California"/>
    <n v="90049"/>
    <s v="West"/>
    <x v="1363"/>
    <s v="Office Supplies"/>
    <s v="Labels"/>
    <x v="1349"/>
    <x v="704"/>
    <n v="1"/>
    <n v="0"/>
    <n v="1.4112"/>
  </r>
  <r>
    <n v="8174"/>
    <s v="CA-2014-114125"/>
    <x v="868"/>
    <d v="2014-07-13T00:00:00"/>
    <s v="Standard Class"/>
    <x v="689"/>
    <x v="689"/>
    <s v="Home Office"/>
    <s v="United States"/>
    <s v="Los Angeles"/>
    <s v="California"/>
    <n v="90049"/>
    <s v="West"/>
    <x v="44"/>
    <s v="Office Supplies"/>
    <s v="Binders"/>
    <x v="44"/>
    <x v="4144"/>
    <n v="6"/>
    <n v="0.2"/>
    <n v="14.1426"/>
  </r>
  <r>
    <n v="8175"/>
    <s v="CA-2014-114125"/>
    <x v="868"/>
    <d v="2014-07-13T00:00:00"/>
    <s v="Standard Class"/>
    <x v="689"/>
    <x v="689"/>
    <s v="Home Office"/>
    <s v="United States"/>
    <s v="Los Angeles"/>
    <s v="California"/>
    <n v="90049"/>
    <s v="West"/>
    <x v="1198"/>
    <s v="Office Supplies"/>
    <s v="Storage"/>
    <x v="1183"/>
    <x v="100"/>
    <n v="4"/>
    <n v="0"/>
    <n v="4.0663999999999998"/>
  </r>
  <r>
    <n v="8176"/>
    <s v="CA-2016-114944"/>
    <x v="806"/>
    <d v="2016-02-04T00:00:00"/>
    <s v="Standard Class"/>
    <x v="785"/>
    <x v="785"/>
    <s v="Corporate"/>
    <s v="United States"/>
    <s v="Chicago"/>
    <s v="Illinois"/>
    <n v="60623"/>
    <s v="Central"/>
    <x v="62"/>
    <s v="Office Supplies"/>
    <s v="Paper"/>
    <x v="62"/>
    <x v="4256"/>
    <n v="4"/>
    <n v="0.2"/>
    <n v="52.822800000000001"/>
  </r>
  <r>
    <n v="8177"/>
    <s v="CA-2016-135965"/>
    <x v="897"/>
    <d v="2016-09-25T00:00:00"/>
    <s v="First Class"/>
    <x v="449"/>
    <x v="449"/>
    <s v="Home Office"/>
    <s v="United States"/>
    <s v="New York City"/>
    <s v="New York"/>
    <n v="10035"/>
    <s v="East"/>
    <x v="80"/>
    <s v="Office Supplies"/>
    <s v="Storage"/>
    <x v="80"/>
    <x v="5094"/>
    <n v="6"/>
    <n v="0"/>
    <n v="37.218600000000002"/>
  </r>
  <r>
    <n v="8178"/>
    <s v="CA-2017-149699"/>
    <x v="66"/>
    <d v="2017-12-24T00:00:00"/>
    <s v="First Class"/>
    <x v="441"/>
    <x v="441"/>
    <s v="Consumer"/>
    <s v="United States"/>
    <s v="Los Angeles"/>
    <s v="California"/>
    <n v="90008"/>
    <s v="West"/>
    <x v="1523"/>
    <s v="Technology"/>
    <s v="Accessories"/>
    <x v="1510"/>
    <x v="5095"/>
    <n v="5"/>
    <n v="0"/>
    <n v="142.48500000000001"/>
  </r>
  <r>
    <n v="8179"/>
    <s v="CA-2016-166429"/>
    <x v="476"/>
    <d v="2016-09-08T00:00:00"/>
    <s v="Standard Class"/>
    <x v="592"/>
    <x v="592"/>
    <s v="Consumer"/>
    <s v="United States"/>
    <s v="Des Moines"/>
    <s v="Washington"/>
    <n v="98198"/>
    <s v="West"/>
    <x v="615"/>
    <s v="Technology"/>
    <s v="Copiers"/>
    <x v="615"/>
    <x v="3074"/>
    <n v="2"/>
    <n v="0"/>
    <n v="449.99099999999999"/>
  </r>
  <r>
    <n v="8180"/>
    <s v="CA-2015-112767"/>
    <x v="991"/>
    <d v="2015-08-06T00:00:00"/>
    <s v="Standard Class"/>
    <x v="213"/>
    <x v="213"/>
    <s v="Consumer"/>
    <s v="United States"/>
    <s v="Springfield"/>
    <s v="Oregon"/>
    <n v="97477"/>
    <s v="West"/>
    <x v="1582"/>
    <s v="Furniture"/>
    <s v="Tables"/>
    <x v="1573"/>
    <x v="5096"/>
    <n v="4"/>
    <n v="0.5"/>
    <n v="-188.7"/>
  </r>
  <r>
    <n v="8181"/>
    <s v="CA-2015-119879"/>
    <x v="82"/>
    <d v="2015-11-25T00:00:00"/>
    <s v="Standard Class"/>
    <x v="757"/>
    <x v="757"/>
    <s v="Consumer"/>
    <s v="United States"/>
    <s v="Philadelphia"/>
    <s v="Pennsylvania"/>
    <n v="19120"/>
    <s v="East"/>
    <x v="971"/>
    <s v="Furniture"/>
    <s v="Tables"/>
    <x v="965"/>
    <x v="5097"/>
    <n v="8"/>
    <n v="0.4"/>
    <n v="-480.20319999999998"/>
  </r>
  <r>
    <n v="8182"/>
    <s v="CA-2015-119879"/>
    <x v="82"/>
    <d v="2015-11-25T00:00:00"/>
    <s v="Standard Class"/>
    <x v="757"/>
    <x v="757"/>
    <s v="Consumer"/>
    <s v="United States"/>
    <s v="Philadelphia"/>
    <s v="Pennsylvania"/>
    <n v="19120"/>
    <s v="East"/>
    <x v="687"/>
    <s v="Technology"/>
    <s v="Phones"/>
    <x v="687"/>
    <x v="5098"/>
    <n v="5"/>
    <n v="0.4"/>
    <n v="-24.043500000000002"/>
  </r>
  <r>
    <n v="8183"/>
    <s v="CA-2017-155642"/>
    <x v="796"/>
    <d v="2017-05-22T00:00:00"/>
    <s v="Standard Class"/>
    <x v="606"/>
    <x v="606"/>
    <s v="Corporate"/>
    <s v="United States"/>
    <s v="Chicago"/>
    <s v="Illinois"/>
    <n v="60653"/>
    <s v="Central"/>
    <x v="1155"/>
    <s v="Furniture"/>
    <s v="Furnishings"/>
    <x v="1143"/>
    <x v="1803"/>
    <n v="3"/>
    <n v="0.6"/>
    <n v="-10.1736"/>
  </r>
  <r>
    <n v="8184"/>
    <s v="CA-2017-155642"/>
    <x v="796"/>
    <d v="2017-05-22T00:00:00"/>
    <s v="Standard Class"/>
    <x v="606"/>
    <x v="606"/>
    <s v="Corporate"/>
    <s v="United States"/>
    <s v="Chicago"/>
    <s v="Illinois"/>
    <n v="60653"/>
    <s v="Central"/>
    <x v="283"/>
    <s v="Furniture"/>
    <s v="Furnishings"/>
    <x v="283"/>
    <x v="5099"/>
    <n v="1"/>
    <n v="0.6"/>
    <n v="-0.99329999999999996"/>
  </r>
  <r>
    <n v="8185"/>
    <s v="US-2017-101721"/>
    <x v="283"/>
    <d v="2017-07-27T00:00:00"/>
    <s v="Standard Class"/>
    <x v="199"/>
    <x v="199"/>
    <s v="Corporate"/>
    <s v="United States"/>
    <s v="Chicago"/>
    <s v="Illinois"/>
    <n v="60623"/>
    <s v="Central"/>
    <x v="954"/>
    <s v="Office Supplies"/>
    <s v="Paper"/>
    <x v="947"/>
    <x v="922"/>
    <n v="3"/>
    <n v="0.2"/>
    <n v="20.5764"/>
  </r>
  <r>
    <n v="8186"/>
    <s v="CA-2015-136728"/>
    <x v="1023"/>
    <d v="2015-09-17T00:00:00"/>
    <s v="Second Class"/>
    <x v="151"/>
    <x v="151"/>
    <s v="Consumer"/>
    <s v="United States"/>
    <s v="Chicago"/>
    <s v="Illinois"/>
    <n v="60623"/>
    <s v="Central"/>
    <x v="1170"/>
    <s v="Office Supplies"/>
    <s v="Envelopes"/>
    <x v="153"/>
    <x v="1608"/>
    <n v="1"/>
    <n v="0.2"/>
    <n v="2.9340000000000002"/>
  </r>
  <r>
    <n v="8187"/>
    <s v="CA-2015-136728"/>
    <x v="1023"/>
    <d v="2015-09-17T00:00:00"/>
    <s v="Second Class"/>
    <x v="151"/>
    <x v="151"/>
    <s v="Consumer"/>
    <s v="United States"/>
    <s v="Chicago"/>
    <s v="Illinois"/>
    <n v="60623"/>
    <s v="Central"/>
    <x v="163"/>
    <s v="Furniture"/>
    <s v="Chairs"/>
    <x v="164"/>
    <x v="5100"/>
    <n v="4"/>
    <n v="0.3"/>
    <n v="-12.148"/>
  </r>
  <r>
    <n v="8188"/>
    <s v="CA-2016-127194"/>
    <x v="107"/>
    <d v="2016-12-16T00:00:00"/>
    <s v="Standard Class"/>
    <x v="308"/>
    <x v="308"/>
    <s v="Corporate"/>
    <s v="United States"/>
    <s v="New York City"/>
    <s v="New York"/>
    <n v="10024"/>
    <s v="East"/>
    <x v="161"/>
    <s v="Office Supplies"/>
    <s v="Paper"/>
    <x v="162"/>
    <x v="2119"/>
    <n v="9"/>
    <n v="0"/>
    <n v="29.525400000000001"/>
  </r>
  <r>
    <n v="8189"/>
    <s v="CA-2015-140375"/>
    <x v="653"/>
    <d v="2015-10-05T00:00:00"/>
    <s v="Second Class"/>
    <x v="495"/>
    <x v="495"/>
    <s v="Consumer"/>
    <s v="United States"/>
    <s v="Rockville"/>
    <s v="Maryland"/>
    <n v="20852"/>
    <s v="East"/>
    <x v="680"/>
    <s v="Office Supplies"/>
    <s v="Paper"/>
    <x v="680"/>
    <x v="537"/>
    <n v="3"/>
    <n v="0"/>
    <n v="9.3312000000000008"/>
  </r>
  <r>
    <n v="8190"/>
    <s v="CA-2015-140375"/>
    <x v="653"/>
    <d v="2015-10-05T00:00:00"/>
    <s v="Second Class"/>
    <x v="495"/>
    <x v="495"/>
    <s v="Consumer"/>
    <s v="United States"/>
    <s v="Rockville"/>
    <s v="Maryland"/>
    <n v="20852"/>
    <s v="East"/>
    <x v="777"/>
    <s v="Office Supplies"/>
    <s v="Binders"/>
    <x v="776"/>
    <x v="1552"/>
    <n v="1"/>
    <n v="0"/>
    <n v="3.6162000000000001"/>
  </r>
  <r>
    <n v="8191"/>
    <s v="US-2017-155866"/>
    <x v="701"/>
    <d v="2017-11-21T00:00:00"/>
    <s v="Standard Class"/>
    <x v="666"/>
    <x v="666"/>
    <s v="Consumer"/>
    <s v="United States"/>
    <s v="New York City"/>
    <s v="New York"/>
    <n v="10011"/>
    <s v="East"/>
    <x v="832"/>
    <s v="Office Supplies"/>
    <s v="Paper"/>
    <x v="827"/>
    <x v="783"/>
    <n v="6"/>
    <n v="0"/>
    <n v="18.662400000000002"/>
  </r>
  <r>
    <n v="8192"/>
    <s v="US-2017-155866"/>
    <x v="701"/>
    <d v="2017-11-21T00:00:00"/>
    <s v="Standard Class"/>
    <x v="666"/>
    <x v="666"/>
    <s v="Consumer"/>
    <s v="United States"/>
    <s v="New York City"/>
    <s v="New York"/>
    <n v="10011"/>
    <s v="East"/>
    <x v="267"/>
    <s v="Furniture"/>
    <s v="Furnishings"/>
    <x v="267"/>
    <x v="4880"/>
    <n v="4"/>
    <n v="0"/>
    <n v="76.9816"/>
  </r>
  <r>
    <n v="8193"/>
    <s v="CA-2015-141327"/>
    <x v="672"/>
    <d v="2015-12-03T00:00:00"/>
    <s v="First Class"/>
    <x v="235"/>
    <x v="235"/>
    <s v="Consumer"/>
    <s v="United States"/>
    <s v="Durham"/>
    <s v="North Carolina"/>
    <n v="27707"/>
    <s v="South"/>
    <x v="614"/>
    <s v="Office Supplies"/>
    <s v="Binders"/>
    <x v="614"/>
    <x v="192"/>
    <n v="7"/>
    <n v="0.7"/>
    <n v="-4.2336"/>
  </r>
  <r>
    <n v="8194"/>
    <s v="CA-2015-141327"/>
    <x v="672"/>
    <d v="2015-12-03T00:00:00"/>
    <s v="First Class"/>
    <x v="235"/>
    <x v="235"/>
    <s v="Consumer"/>
    <s v="United States"/>
    <s v="Durham"/>
    <s v="North Carolina"/>
    <n v="27707"/>
    <s v="South"/>
    <x v="1360"/>
    <s v="Office Supplies"/>
    <s v="Appliances"/>
    <x v="1346"/>
    <x v="2031"/>
    <n v="3"/>
    <n v="0.2"/>
    <n v="9.8352000000000004"/>
  </r>
  <r>
    <n v="8195"/>
    <s v="CA-2015-141327"/>
    <x v="672"/>
    <d v="2015-12-03T00:00:00"/>
    <s v="First Class"/>
    <x v="235"/>
    <x v="235"/>
    <s v="Consumer"/>
    <s v="United States"/>
    <s v="Durham"/>
    <s v="North Carolina"/>
    <n v="27707"/>
    <s v="South"/>
    <x v="220"/>
    <s v="Furniture"/>
    <s v="Furnishings"/>
    <x v="221"/>
    <x v="5101"/>
    <n v="2"/>
    <n v="0.2"/>
    <n v="25.180800000000001"/>
  </r>
  <r>
    <n v="8196"/>
    <s v="CA-2015-136700"/>
    <x v="401"/>
    <d v="2015-12-11T00:00:00"/>
    <s v="Second Class"/>
    <x v="106"/>
    <x v="106"/>
    <s v="Corporate"/>
    <s v="United States"/>
    <s v="Santa Barbara"/>
    <s v="California"/>
    <n v="93101"/>
    <s v="West"/>
    <x v="1056"/>
    <s v="Office Supplies"/>
    <s v="Paper"/>
    <x v="1045"/>
    <x v="2431"/>
    <n v="2"/>
    <n v="0"/>
    <n v="4.3903999999999996"/>
  </r>
  <r>
    <n v="8197"/>
    <s v="CA-2017-102736"/>
    <x v="528"/>
    <d v="2017-09-09T00:00:00"/>
    <s v="Standard Class"/>
    <x v="431"/>
    <x v="431"/>
    <s v="Consumer"/>
    <s v="United States"/>
    <s v="Knoxville"/>
    <s v="Tennessee"/>
    <n v="37918"/>
    <s v="South"/>
    <x v="1130"/>
    <s v="Technology"/>
    <s v="Accessories"/>
    <x v="1118"/>
    <x v="2806"/>
    <n v="4"/>
    <n v="0.2"/>
    <n v="-1.1195999999999999"/>
  </r>
  <r>
    <n v="8198"/>
    <s v="CA-2017-102736"/>
    <x v="528"/>
    <d v="2017-09-09T00:00:00"/>
    <s v="Standard Class"/>
    <x v="431"/>
    <x v="431"/>
    <s v="Consumer"/>
    <s v="United States"/>
    <s v="Knoxville"/>
    <s v="Tennessee"/>
    <n v="37918"/>
    <s v="South"/>
    <x v="646"/>
    <s v="Office Supplies"/>
    <s v="Art"/>
    <x v="646"/>
    <x v="994"/>
    <n v="5"/>
    <n v="0.2"/>
    <n v="7.1959999999999997"/>
  </r>
  <r>
    <n v="8199"/>
    <s v="CA-2017-102736"/>
    <x v="528"/>
    <d v="2017-09-09T00:00:00"/>
    <s v="Standard Class"/>
    <x v="431"/>
    <x v="431"/>
    <s v="Consumer"/>
    <s v="United States"/>
    <s v="Knoxville"/>
    <s v="Tennessee"/>
    <n v="37918"/>
    <s v="South"/>
    <x v="585"/>
    <s v="Office Supplies"/>
    <s v="Paper"/>
    <x v="585"/>
    <x v="12"/>
    <n v="3"/>
    <n v="0.2"/>
    <n v="5.4432"/>
  </r>
  <r>
    <n v="8200"/>
    <s v="CA-2017-125269"/>
    <x v="558"/>
    <d v="2017-04-30T00:00:00"/>
    <s v="Standard Class"/>
    <x v="578"/>
    <x v="578"/>
    <s v="Consumer"/>
    <s v="United States"/>
    <s v="Chicago"/>
    <s v="Illinois"/>
    <n v="60610"/>
    <s v="Central"/>
    <x v="1124"/>
    <s v="Office Supplies"/>
    <s v="Binders"/>
    <x v="1112"/>
    <x v="4883"/>
    <n v="5"/>
    <n v="0.8"/>
    <n v="-18.252500000000001"/>
  </r>
  <r>
    <n v="8201"/>
    <s v="CA-2017-125269"/>
    <x v="558"/>
    <d v="2017-04-30T00:00:00"/>
    <s v="Standard Class"/>
    <x v="578"/>
    <x v="578"/>
    <s v="Consumer"/>
    <s v="United States"/>
    <s v="Chicago"/>
    <s v="Illinois"/>
    <n v="60610"/>
    <s v="Central"/>
    <x v="72"/>
    <s v="Office Supplies"/>
    <s v="Storage"/>
    <x v="72"/>
    <x v="74"/>
    <n v="1"/>
    <n v="0.2"/>
    <n v="-18.196000000000002"/>
  </r>
  <r>
    <n v="8202"/>
    <s v="CA-2015-114811"/>
    <x v="627"/>
    <d v="2015-11-08T00:00:00"/>
    <s v="Same Day"/>
    <x v="470"/>
    <x v="470"/>
    <s v="Corporate"/>
    <s v="United States"/>
    <s v="New York City"/>
    <s v="New York"/>
    <n v="10024"/>
    <s v="East"/>
    <x v="1678"/>
    <s v="Office Supplies"/>
    <s v="Storage"/>
    <x v="1666"/>
    <x v="5102"/>
    <n v="5"/>
    <n v="0"/>
    <n v="16.787500000000001"/>
  </r>
  <r>
    <n v="8203"/>
    <s v="CA-2015-114811"/>
    <x v="627"/>
    <d v="2015-11-08T00:00:00"/>
    <s v="Same Day"/>
    <x v="470"/>
    <x v="470"/>
    <s v="Corporate"/>
    <s v="United States"/>
    <s v="New York City"/>
    <s v="New York"/>
    <n v="10024"/>
    <s v="East"/>
    <x v="903"/>
    <s v="Technology"/>
    <s v="Phones"/>
    <x v="895"/>
    <x v="5103"/>
    <n v="2"/>
    <n v="0"/>
    <n v="142.9948"/>
  </r>
  <r>
    <n v="8204"/>
    <s v="CA-2015-114811"/>
    <x v="627"/>
    <d v="2015-11-08T00:00:00"/>
    <s v="Same Day"/>
    <x v="470"/>
    <x v="470"/>
    <s v="Corporate"/>
    <s v="United States"/>
    <s v="New York City"/>
    <s v="New York"/>
    <n v="10024"/>
    <s v="East"/>
    <x v="1800"/>
    <s v="Furniture"/>
    <s v="Furnishings"/>
    <x v="1790"/>
    <x v="5104"/>
    <n v="3"/>
    <n v="0"/>
    <n v="4.7279999999999998"/>
  </r>
  <r>
    <n v="8205"/>
    <s v="CA-2015-114811"/>
    <x v="627"/>
    <d v="2015-11-08T00:00:00"/>
    <s v="Same Day"/>
    <x v="470"/>
    <x v="470"/>
    <s v="Corporate"/>
    <s v="United States"/>
    <s v="New York City"/>
    <s v="New York"/>
    <n v="10024"/>
    <s v="East"/>
    <x v="1715"/>
    <s v="Technology"/>
    <s v="Machines"/>
    <x v="1702"/>
    <x v="5105"/>
    <n v="4"/>
    <n v="0"/>
    <n v="2229.0239999999999"/>
  </r>
  <r>
    <n v="8206"/>
    <s v="CA-2015-114811"/>
    <x v="627"/>
    <d v="2015-11-08T00:00:00"/>
    <s v="Same Day"/>
    <x v="470"/>
    <x v="470"/>
    <s v="Corporate"/>
    <s v="United States"/>
    <s v="New York City"/>
    <s v="New York"/>
    <n v="10024"/>
    <s v="East"/>
    <x v="623"/>
    <s v="Furniture"/>
    <s v="Chairs"/>
    <x v="623"/>
    <x v="5106"/>
    <n v="2"/>
    <n v="0.1"/>
    <n v="115.5528"/>
  </r>
  <r>
    <n v="8207"/>
    <s v="CA-2015-122266"/>
    <x v="33"/>
    <d v="2015-04-30T00:00:00"/>
    <s v="Standard Class"/>
    <x v="193"/>
    <x v="193"/>
    <s v="Consumer"/>
    <s v="United States"/>
    <s v="Daytona Beach"/>
    <s v="Florida"/>
    <n v="32114"/>
    <s v="South"/>
    <x v="3"/>
    <s v="Furniture"/>
    <s v="Tables"/>
    <x v="3"/>
    <x v="5107"/>
    <n v="1"/>
    <n v="0.45"/>
    <n v="-76.606200000000001"/>
  </r>
  <r>
    <n v="8208"/>
    <s v="CA-2015-122266"/>
    <x v="33"/>
    <d v="2015-04-30T00:00:00"/>
    <s v="Standard Class"/>
    <x v="193"/>
    <x v="193"/>
    <s v="Consumer"/>
    <s v="United States"/>
    <s v="Daytona Beach"/>
    <s v="Florida"/>
    <n v="32114"/>
    <s v="South"/>
    <x v="346"/>
    <s v="Office Supplies"/>
    <s v="Art"/>
    <x v="346"/>
    <x v="367"/>
    <n v="1"/>
    <n v="0.2"/>
    <n v="0.4264"/>
  </r>
  <r>
    <n v="8209"/>
    <s v="CA-2015-141565"/>
    <x v="1181"/>
    <d v="2015-09-24T00:00:00"/>
    <s v="Standard Class"/>
    <x v="767"/>
    <x v="767"/>
    <s v="Consumer"/>
    <s v="United States"/>
    <s v="Nashville"/>
    <s v="Tennessee"/>
    <n v="37211"/>
    <s v="South"/>
    <x v="692"/>
    <s v="Office Supplies"/>
    <s v="Binders"/>
    <x v="692"/>
    <x v="5108"/>
    <n v="6"/>
    <n v="0.7"/>
    <n v="-913.17600000000004"/>
  </r>
  <r>
    <n v="8210"/>
    <s v="CA-2015-141565"/>
    <x v="1181"/>
    <d v="2015-09-24T00:00:00"/>
    <s v="Standard Class"/>
    <x v="767"/>
    <x v="767"/>
    <s v="Consumer"/>
    <s v="United States"/>
    <s v="Nashville"/>
    <s v="Tennessee"/>
    <n v="37211"/>
    <s v="South"/>
    <x v="196"/>
    <s v="Office Supplies"/>
    <s v="Storage"/>
    <x v="197"/>
    <x v="5109"/>
    <n v="4"/>
    <n v="0.2"/>
    <n v="-58.873600000000003"/>
  </r>
  <r>
    <n v="8211"/>
    <s v="CA-2017-128769"/>
    <x v="210"/>
    <d v="2017-09-12T00:00:00"/>
    <s v="Standard Class"/>
    <x v="678"/>
    <x v="678"/>
    <s v="Corporate"/>
    <s v="United States"/>
    <s v="Nashville"/>
    <s v="Tennessee"/>
    <n v="37211"/>
    <s v="South"/>
    <x v="473"/>
    <s v="Office Supplies"/>
    <s v="Appliances"/>
    <x v="474"/>
    <x v="2375"/>
    <n v="2"/>
    <n v="0.2"/>
    <n v="7.1372"/>
  </r>
  <r>
    <n v="8212"/>
    <s v="CA-2016-116337"/>
    <x v="77"/>
    <d v="2016-11-12T00:00:00"/>
    <s v="Standard Class"/>
    <x v="266"/>
    <x v="266"/>
    <s v="Consumer"/>
    <s v="United States"/>
    <s v="Dallas"/>
    <s v="Texas"/>
    <n v="75220"/>
    <s v="Central"/>
    <x v="1834"/>
    <s v="Furniture"/>
    <s v="Furnishings"/>
    <x v="1822"/>
    <x v="785"/>
    <n v="5"/>
    <n v="0.6"/>
    <n v="-17.783999999999999"/>
  </r>
  <r>
    <n v="8213"/>
    <s v="CA-2016-116337"/>
    <x v="77"/>
    <d v="2016-11-12T00:00:00"/>
    <s v="Standard Class"/>
    <x v="266"/>
    <x v="266"/>
    <s v="Consumer"/>
    <s v="United States"/>
    <s v="Dallas"/>
    <s v="Texas"/>
    <n v="75220"/>
    <s v="Central"/>
    <x v="533"/>
    <s v="Office Supplies"/>
    <s v="Storage"/>
    <x v="533"/>
    <x v="5110"/>
    <n v="3"/>
    <n v="0.2"/>
    <n v="19.630500000000001"/>
  </r>
  <r>
    <n v="8214"/>
    <s v="CA-2015-120845"/>
    <x v="12"/>
    <d v="2015-10-02T00:00:00"/>
    <s v="Standard Class"/>
    <x v="504"/>
    <x v="504"/>
    <s v="Corporate"/>
    <s v="United States"/>
    <s v="Murfreesboro"/>
    <s v="Tennessee"/>
    <n v="37130"/>
    <s v="South"/>
    <x v="1085"/>
    <s v="Office Supplies"/>
    <s v="Binders"/>
    <x v="1075"/>
    <x v="5111"/>
    <n v="4"/>
    <n v="0.7"/>
    <n v="-4.6463999999999999"/>
  </r>
  <r>
    <n v="8215"/>
    <s v="CA-2015-120845"/>
    <x v="12"/>
    <d v="2015-10-02T00:00:00"/>
    <s v="Standard Class"/>
    <x v="504"/>
    <x v="504"/>
    <s v="Corporate"/>
    <s v="United States"/>
    <s v="Murfreesboro"/>
    <s v="Tennessee"/>
    <n v="37130"/>
    <s v="South"/>
    <x v="1402"/>
    <s v="Office Supplies"/>
    <s v="Paper"/>
    <x v="1389"/>
    <x v="3639"/>
    <n v="1"/>
    <n v="0.2"/>
    <n v="3.7989999999999999"/>
  </r>
  <r>
    <n v="8216"/>
    <s v="CA-2015-120845"/>
    <x v="12"/>
    <d v="2015-10-02T00:00:00"/>
    <s v="Standard Class"/>
    <x v="504"/>
    <x v="504"/>
    <s v="Corporate"/>
    <s v="United States"/>
    <s v="Murfreesboro"/>
    <s v="Tennessee"/>
    <n v="37130"/>
    <s v="South"/>
    <x v="1263"/>
    <s v="Office Supplies"/>
    <s v="Binders"/>
    <x v="1247"/>
    <x v="5112"/>
    <n v="1"/>
    <n v="0.7"/>
    <n v="-1.8106"/>
  </r>
  <r>
    <n v="8217"/>
    <s v="CA-2015-120845"/>
    <x v="12"/>
    <d v="2015-10-02T00:00:00"/>
    <s v="Standard Class"/>
    <x v="504"/>
    <x v="504"/>
    <s v="Corporate"/>
    <s v="United States"/>
    <s v="Murfreesboro"/>
    <s v="Tennessee"/>
    <n v="37130"/>
    <s v="South"/>
    <x v="304"/>
    <s v="Office Supplies"/>
    <s v="Binders"/>
    <x v="304"/>
    <x v="30"/>
    <n v="2"/>
    <n v="0.7"/>
    <n v="-2.2848000000000002"/>
  </r>
  <r>
    <n v="8218"/>
    <s v="CA-2014-120775"/>
    <x v="462"/>
    <d v="2014-10-07T00:00:00"/>
    <s v="Standard Class"/>
    <x v="709"/>
    <x v="709"/>
    <s v="Consumer"/>
    <s v="United States"/>
    <s v="Dallas"/>
    <s v="Texas"/>
    <n v="75217"/>
    <s v="Central"/>
    <x v="1088"/>
    <s v="Office Supplies"/>
    <s v="Fasteners"/>
    <x v="1078"/>
    <x v="1435"/>
    <n v="3"/>
    <n v="0.2"/>
    <n v="0.86880000000000002"/>
  </r>
  <r>
    <n v="8219"/>
    <s v="CA-2014-120775"/>
    <x v="462"/>
    <d v="2014-10-07T00:00:00"/>
    <s v="Standard Class"/>
    <x v="709"/>
    <x v="709"/>
    <s v="Consumer"/>
    <s v="United States"/>
    <s v="Dallas"/>
    <s v="Texas"/>
    <n v="75217"/>
    <s v="Central"/>
    <x v="1092"/>
    <s v="Furniture"/>
    <s v="Furnishings"/>
    <x v="1082"/>
    <x v="2792"/>
    <n v="3"/>
    <n v="0.6"/>
    <n v="-19.0656"/>
  </r>
  <r>
    <n v="8220"/>
    <s v="CA-2014-120775"/>
    <x v="462"/>
    <d v="2014-10-07T00:00:00"/>
    <s v="Standard Class"/>
    <x v="709"/>
    <x v="709"/>
    <s v="Consumer"/>
    <s v="United States"/>
    <s v="Dallas"/>
    <s v="Texas"/>
    <n v="75217"/>
    <s v="Central"/>
    <x v="641"/>
    <s v="Office Supplies"/>
    <s v="Labels"/>
    <x v="641"/>
    <x v="1253"/>
    <n v="2"/>
    <n v="0.2"/>
    <n v="1.7248000000000001"/>
  </r>
  <r>
    <n v="8221"/>
    <s v="CA-2014-120775"/>
    <x v="462"/>
    <d v="2014-10-07T00:00:00"/>
    <s v="Standard Class"/>
    <x v="709"/>
    <x v="709"/>
    <s v="Consumer"/>
    <s v="United States"/>
    <s v="Dallas"/>
    <s v="Texas"/>
    <n v="75217"/>
    <s v="Central"/>
    <x v="98"/>
    <s v="Office Supplies"/>
    <s v="Binders"/>
    <x v="98"/>
    <x v="99"/>
    <n v="3"/>
    <n v="0.8"/>
    <n v="-3.0396000000000001"/>
  </r>
  <r>
    <n v="8222"/>
    <s v="CA-2014-120775"/>
    <x v="462"/>
    <d v="2014-10-07T00:00:00"/>
    <s v="Standard Class"/>
    <x v="709"/>
    <x v="709"/>
    <s v="Consumer"/>
    <s v="United States"/>
    <s v="Dallas"/>
    <s v="Texas"/>
    <n v="75217"/>
    <s v="Central"/>
    <x v="1835"/>
    <s v="Office Supplies"/>
    <s v="Fasteners"/>
    <x v="1823"/>
    <x v="659"/>
    <n v="4"/>
    <n v="0.2"/>
    <n v="-3.7679999999999998"/>
  </r>
  <r>
    <n v="8223"/>
    <s v="CA-2014-152905"/>
    <x v="1087"/>
    <d v="2014-02-24T00:00:00"/>
    <s v="Standard Class"/>
    <x v="755"/>
    <x v="755"/>
    <s v="Consumer"/>
    <s v="United States"/>
    <s v="Arlington"/>
    <s v="Texas"/>
    <n v="76017"/>
    <s v="Central"/>
    <x v="1555"/>
    <s v="Office Supplies"/>
    <s v="Storage"/>
    <x v="1543"/>
    <x v="1420"/>
    <n v="2"/>
    <n v="0.2"/>
    <n v="-2.5247999999999999"/>
  </r>
  <r>
    <n v="8224"/>
    <s v="CA-2016-104633"/>
    <x v="1"/>
    <d v="2016-06-16T00:00:00"/>
    <s v="Standard Class"/>
    <x v="105"/>
    <x v="105"/>
    <s v="Corporate"/>
    <s v="United States"/>
    <s v="Pasadena"/>
    <s v="California"/>
    <n v="91104"/>
    <s v="West"/>
    <x v="1174"/>
    <s v="Office Supplies"/>
    <s v="Paper"/>
    <x v="1160"/>
    <x v="784"/>
    <n v="6"/>
    <n v="0"/>
    <n v="83.646000000000001"/>
  </r>
  <r>
    <n v="8225"/>
    <s v="CA-2016-104633"/>
    <x v="1"/>
    <d v="2016-06-16T00:00:00"/>
    <s v="Standard Class"/>
    <x v="105"/>
    <x v="105"/>
    <s v="Corporate"/>
    <s v="United States"/>
    <s v="Pasadena"/>
    <s v="California"/>
    <n v="91104"/>
    <s v="West"/>
    <x v="1434"/>
    <s v="Office Supplies"/>
    <s v="Paper"/>
    <x v="1422"/>
    <x v="91"/>
    <n v="2"/>
    <n v="0"/>
    <n v="6.2207999999999997"/>
  </r>
  <r>
    <n v="8226"/>
    <s v="CA-2017-104136"/>
    <x v="752"/>
    <d v="2017-11-04T00:00:00"/>
    <s v="Second Class"/>
    <x v="11"/>
    <x v="11"/>
    <s v="Consumer"/>
    <s v="United States"/>
    <s v="Everett"/>
    <s v="Massachusetts"/>
    <n v="2149"/>
    <s v="East"/>
    <x v="274"/>
    <s v="Office Supplies"/>
    <s v="Paper"/>
    <x v="274"/>
    <x v="2360"/>
    <n v="10"/>
    <n v="0"/>
    <n v="91.055999999999997"/>
  </r>
  <r>
    <n v="8227"/>
    <s v="CA-2017-104136"/>
    <x v="752"/>
    <d v="2017-11-04T00:00:00"/>
    <s v="Second Class"/>
    <x v="11"/>
    <x v="11"/>
    <s v="Consumer"/>
    <s v="United States"/>
    <s v="Everett"/>
    <s v="Massachusetts"/>
    <n v="2149"/>
    <s v="East"/>
    <x v="1522"/>
    <s v="Office Supplies"/>
    <s v="Paper"/>
    <x v="1509"/>
    <x v="1010"/>
    <n v="1"/>
    <n v="0"/>
    <n v="20.085100000000001"/>
  </r>
  <r>
    <n v="8228"/>
    <s v="CA-2016-123050"/>
    <x v="958"/>
    <d v="2016-04-08T00:00:00"/>
    <s v="Second Class"/>
    <x v="604"/>
    <x v="604"/>
    <s v="Home Office"/>
    <s v="United States"/>
    <s v="Troy"/>
    <s v="New York"/>
    <n v="12180"/>
    <s v="East"/>
    <x v="479"/>
    <s v="Furniture"/>
    <s v="Furnishings"/>
    <x v="480"/>
    <x v="5113"/>
    <n v="2"/>
    <n v="0"/>
    <n v="7.4375999999999998"/>
  </r>
  <r>
    <n v="8229"/>
    <s v="CA-2016-123050"/>
    <x v="958"/>
    <d v="2016-04-08T00:00:00"/>
    <s v="Second Class"/>
    <x v="604"/>
    <x v="604"/>
    <s v="Home Office"/>
    <s v="United States"/>
    <s v="Troy"/>
    <s v="New York"/>
    <n v="12180"/>
    <s v="East"/>
    <x v="170"/>
    <s v="Office Supplies"/>
    <s v="Storage"/>
    <x v="171"/>
    <x v="5114"/>
    <n v="2"/>
    <n v="0"/>
    <n v="8.0652000000000008"/>
  </r>
  <r>
    <n v="8230"/>
    <s v="CA-2016-123050"/>
    <x v="958"/>
    <d v="2016-04-08T00:00:00"/>
    <s v="Second Class"/>
    <x v="604"/>
    <x v="604"/>
    <s v="Home Office"/>
    <s v="United States"/>
    <s v="Troy"/>
    <s v="New York"/>
    <n v="12180"/>
    <s v="East"/>
    <x v="1016"/>
    <s v="Technology"/>
    <s v="Accessories"/>
    <x v="1007"/>
    <x v="1309"/>
    <n v="3"/>
    <n v="0"/>
    <n v="37.787399999999998"/>
  </r>
  <r>
    <n v="8231"/>
    <s v="CA-2016-162355"/>
    <x v="1186"/>
    <d v="2016-07-02T00:00:00"/>
    <s v="Second Class"/>
    <x v="58"/>
    <x v="58"/>
    <s v="Consumer"/>
    <s v="United States"/>
    <s v="Sandy Springs"/>
    <s v="Georgia"/>
    <n v="30328"/>
    <s v="South"/>
    <x v="369"/>
    <s v="Office Supplies"/>
    <s v="Art"/>
    <x v="370"/>
    <x v="872"/>
    <n v="3"/>
    <n v="0"/>
    <n v="9.7119"/>
  </r>
  <r>
    <n v="8232"/>
    <s v="CA-2016-162355"/>
    <x v="1186"/>
    <d v="2016-07-02T00:00:00"/>
    <s v="Second Class"/>
    <x v="58"/>
    <x v="58"/>
    <s v="Consumer"/>
    <s v="United States"/>
    <s v="Sandy Springs"/>
    <s v="Georgia"/>
    <n v="30328"/>
    <s v="South"/>
    <x v="199"/>
    <s v="Furniture"/>
    <s v="Bookcases"/>
    <x v="200"/>
    <x v="5115"/>
    <n v="7"/>
    <n v="0"/>
    <n v="291.37779999999998"/>
  </r>
  <r>
    <n v="8233"/>
    <s v="CA-2014-158225"/>
    <x v="358"/>
    <d v="2014-09-28T00:00:00"/>
    <s v="Standard Class"/>
    <x v="339"/>
    <x v="339"/>
    <s v="Consumer"/>
    <s v="United States"/>
    <s v="San Jose"/>
    <s v="California"/>
    <n v="95123"/>
    <s v="West"/>
    <x v="298"/>
    <s v="Office Supplies"/>
    <s v="Storage"/>
    <x v="298"/>
    <x v="3285"/>
    <n v="5"/>
    <n v="0"/>
    <n v="42.362499999999997"/>
  </r>
  <r>
    <n v="8234"/>
    <s v="CA-2014-158225"/>
    <x v="358"/>
    <d v="2014-09-28T00:00:00"/>
    <s v="Standard Class"/>
    <x v="339"/>
    <x v="339"/>
    <s v="Consumer"/>
    <s v="United States"/>
    <s v="San Jose"/>
    <s v="California"/>
    <n v="95123"/>
    <s v="West"/>
    <x v="1512"/>
    <s v="Office Supplies"/>
    <s v="Storage"/>
    <x v="1499"/>
    <x v="1374"/>
    <n v="2"/>
    <n v="0"/>
    <n v="0.40679999999999999"/>
  </r>
  <r>
    <n v="8235"/>
    <s v="CA-2017-102204"/>
    <x v="927"/>
    <d v="2017-05-06T00:00:00"/>
    <s v="Standard Class"/>
    <x v="170"/>
    <x v="170"/>
    <s v="Consumer"/>
    <s v="United States"/>
    <s v="Jacksonville"/>
    <s v="Florida"/>
    <n v="32216"/>
    <s v="South"/>
    <x v="1698"/>
    <s v="Office Supplies"/>
    <s v="Supplies"/>
    <x v="1686"/>
    <x v="5116"/>
    <n v="2"/>
    <n v="0.2"/>
    <n v="0.41599999999999998"/>
  </r>
  <r>
    <n v="8236"/>
    <s v="CA-2017-102204"/>
    <x v="927"/>
    <d v="2017-05-06T00:00:00"/>
    <s v="Standard Class"/>
    <x v="170"/>
    <x v="170"/>
    <s v="Consumer"/>
    <s v="United States"/>
    <s v="Jacksonville"/>
    <s v="Florida"/>
    <n v="32216"/>
    <s v="South"/>
    <x v="411"/>
    <s v="Furniture"/>
    <s v="Tables"/>
    <x v="411"/>
    <x v="5117"/>
    <n v="4"/>
    <n v="0.45"/>
    <n v="-458.14679999999998"/>
  </r>
  <r>
    <n v="8237"/>
    <s v="CA-2017-102204"/>
    <x v="927"/>
    <d v="2017-05-06T00:00:00"/>
    <s v="Standard Class"/>
    <x v="170"/>
    <x v="170"/>
    <s v="Consumer"/>
    <s v="United States"/>
    <s v="Jacksonville"/>
    <s v="Florida"/>
    <n v="32216"/>
    <s v="South"/>
    <x v="483"/>
    <s v="Furniture"/>
    <s v="Chairs"/>
    <x v="483"/>
    <x v="5118"/>
    <n v="5"/>
    <n v="0.2"/>
    <n v="0"/>
  </r>
  <r>
    <n v="8238"/>
    <s v="CA-2017-103065"/>
    <x v="179"/>
    <d v="2017-10-20T00:00:00"/>
    <s v="Same Day"/>
    <x v="690"/>
    <x v="690"/>
    <s v="Consumer"/>
    <s v="United States"/>
    <s v="Jacksonville"/>
    <s v="Florida"/>
    <n v="32216"/>
    <s v="South"/>
    <x v="383"/>
    <s v="Office Supplies"/>
    <s v="Storage"/>
    <x v="384"/>
    <x v="408"/>
    <n v="2"/>
    <n v="0.2"/>
    <n v="-0.77480000000000004"/>
  </r>
  <r>
    <n v="8239"/>
    <s v="CA-2017-103065"/>
    <x v="179"/>
    <d v="2017-10-20T00:00:00"/>
    <s v="Same Day"/>
    <x v="690"/>
    <x v="690"/>
    <s v="Consumer"/>
    <s v="United States"/>
    <s v="Jacksonville"/>
    <s v="Florida"/>
    <n v="32216"/>
    <s v="South"/>
    <x v="1305"/>
    <s v="Office Supplies"/>
    <s v="Paper"/>
    <x v="1290"/>
    <x v="405"/>
    <n v="1"/>
    <n v="0.2"/>
    <n v="2.5019999999999998"/>
  </r>
  <r>
    <n v="8240"/>
    <s v="CA-2017-103065"/>
    <x v="179"/>
    <d v="2017-10-20T00:00:00"/>
    <s v="Same Day"/>
    <x v="690"/>
    <x v="690"/>
    <s v="Consumer"/>
    <s v="United States"/>
    <s v="Jacksonville"/>
    <s v="Florida"/>
    <n v="32216"/>
    <s v="South"/>
    <x v="1061"/>
    <s v="Office Supplies"/>
    <s v="Art"/>
    <x v="1050"/>
    <x v="2999"/>
    <n v="2"/>
    <n v="0.2"/>
    <n v="1.1120000000000001"/>
  </r>
  <r>
    <n v="8241"/>
    <s v="CA-2017-103065"/>
    <x v="179"/>
    <d v="2017-10-20T00:00:00"/>
    <s v="Same Day"/>
    <x v="690"/>
    <x v="690"/>
    <s v="Consumer"/>
    <s v="United States"/>
    <s v="Jacksonville"/>
    <s v="Florida"/>
    <n v="32216"/>
    <s v="South"/>
    <x v="1649"/>
    <s v="Furniture"/>
    <s v="Furnishings"/>
    <x v="1638"/>
    <x v="5119"/>
    <n v="4"/>
    <n v="0.2"/>
    <n v="6.0411999999999999"/>
  </r>
  <r>
    <n v="8242"/>
    <s v="CA-2014-109855"/>
    <x v="416"/>
    <d v="2014-09-05T00:00:00"/>
    <s v="Standard Class"/>
    <x v="23"/>
    <x v="23"/>
    <s v="Consumer"/>
    <s v="United States"/>
    <s v="New York City"/>
    <s v="New York"/>
    <n v="10009"/>
    <s v="East"/>
    <x v="708"/>
    <s v="Office Supplies"/>
    <s v="Binders"/>
    <x v="707"/>
    <x v="5120"/>
    <n v="2"/>
    <n v="0.2"/>
    <n v="8.3103999999999996"/>
  </r>
  <r>
    <n v="8243"/>
    <s v="CA-2014-109855"/>
    <x v="416"/>
    <d v="2014-09-05T00:00:00"/>
    <s v="Standard Class"/>
    <x v="23"/>
    <x v="23"/>
    <s v="Consumer"/>
    <s v="United States"/>
    <s v="New York City"/>
    <s v="New York"/>
    <n v="10009"/>
    <s v="East"/>
    <x v="1200"/>
    <s v="Technology"/>
    <s v="Accessories"/>
    <x v="1185"/>
    <x v="5121"/>
    <n v="3"/>
    <n v="0"/>
    <n v="57.12"/>
  </r>
  <r>
    <n v="8244"/>
    <s v="CA-2014-109897"/>
    <x v="1132"/>
    <d v="2014-08-16T00:00:00"/>
    <s v="Standard Class"/>
    <x v="572"/>
    <x v="572"/>
    <s v="Consumer"/>
    <s v="United States"/>
    <s v="San Francisco"/>
    <s v="California"/>
    <n v="94122"/>
    <s v="West"/>
    <x v="1419"/>
    <s v="Technology"/>
    <s v="Phones"/>
    <x v="1407"/>
    <x v="5122"/>
    <n v="8"/>
    <n v="0.2"/>
    <n v="50.396000000000001"/>
  </r>
  <r>
    <n v="8245"/>
    <s v="CA-2014-109897"/>
    <x v="1132"/>
    <d v="2014-08-16T00:00:00"/>
    <s v="Standard Class"/>
    <x v="572"/>
    <x v="572"/>
    <s v="Consumer"/>
    <s v="United States"/>
    <s v="San Francisco"/>
    <s v="California"/>
    <n v="94122"/>
    <s v="West"/>
    <x v="1146"/>
    <s v="Furniture"/>
    <s v="Furnishings"/>
    <x v="1134"/>
    <x v="5123"/>
    <n v="3"/>
    <n v="0"/>
    <n v="31.6128"/>
  </r>
  <r>
    <n v="8246"/>
    <s v="US-2014-143581"/>
    <x v="710"/>
    <d v="2014-08-23T00:00:00"/>
    <s v="Standard Class"/>
    <x v="740"/>
    <x v="740"/>
    <s v="Corporate"/>
    <s v="United States"/>
    <s v="Columbus"/>
    <s v="Georgia"/>
    <n v="31907"/>
    <s v="South"/>
    <x v="156"/>
    <s v="Office Supplies"/>
    <s v="Storage"/>
    <x v="157"/>
    <x v="3129"/>
    <n v="3"/>
    <n v="0"/>
    <n v="10.347300000000001"/>
  </r>
  <r>
    <n v="8247"/>
    <s v="CA-2015-129217"/>
    <x v="1187"/>
    <d v="2015-05-10T00:00:00"/>
    <s v="Same Day"/>
    <x v="503"/>
    <x v="503"/>
    <s v="Home Office"/>
    <s v="United States"/>
    <s v="Aurora"/>
    <s v="Illinois"/>
    <n v="60505"/>
    <s v="Central"/>
    <x v="554"/>
    <s v="Office Supplies"/>
    <s v="Appliances"/>
    <x v="553"/>
    <x v="5124"/>
    <n v="5"/>
    <n v="0.8"/>
    <n v="-191.619"/>
  </r>
  <r>
    <n v="8248"/>
    <s v="CA-2015-129217"/>
    <x v="1187"/>
    <d v="2015-05-10T00:00:00"/>
    <s v="Same Day"/>
    <x v="503"/>
    <x v="503"/>
    <s v="Home Office"/>
    <s v="United States"/>
    <s v="Aurora"/>
    <s v="Illinois"/>
    <n v="60505"/>
    <s v="Central"/>
    <x v="1243"/>
    <s v="Office Supplies"/>
    <s v="Art"/>
    <x v="1226"/>
    <x v="2790"/>
    <n v="2"/>
    <n v="0.2"/>
    <n v="3.6783999999999999"/>
  </r>
  <r>
    <n v="8249"/>
    <s v="CA-2016-133816"/>
    <x v="1120"/>
    <d v="2016-05-13T00:00:00"/>
    <s v="Second Class"/>
    <x v="37"/>
    <x v="37"/>
    <s v="Home Office"/>
    <s v="United States"/>
    <s v="Philadelphia"/>
    <s v="Pennsylvania"/>
    <n v="19134"/>
    <s v="East"/>
    <x v="647"/>
    <s v="Technology"/>
    <s v="Phones"/>
    <x v="647"/>
    <x v="5125"/>
    <n v="2"/>
    <n v="0.4"/>
    <n v="-123.998"/>
  </r>
  <r>
    <n v="8250"/>
    <s v="CA-2015-140221"/>
    <x v="616"/>
    <d v="2015-03-09T00:00:00"/>
    <s v="Second Class"/>
    <x v="333"/>
    <x v="333"/>
    <s v="Consumer"/>
    <s v="United States"/>
    <s v="Chicago"/>
    <s v="Illinois"/>
    <n v="60653"/>
    <s v="Central"/>
    <x v="912"/>
    <s v="Office Supplies"/>
    <s v="Binders"/>
    <x v="904"/>
    <x v="5126"/>
    <n v="2"/>
    <n v="0.8"/>
    <n v="-16.818000000000001"/>
  </r>
  <r>
    <n v="8251"/>
    <s v="CA-2015-140221"/>
    <x v="616"/>
    <d v="2015-03-09T00:00:00"/>
    <s v="Second Class"/>
    <x v="333"/>
    <x v="333"/>
    <s v="Consumer"/>
    <s v="United States"/>
    <s v="Chicago"/>
    <s v="Illinois"/>
    <n v="60653"/>
    <s v="Central"/>
    <x v="325"/>
    <s v="Furniture"/>
    <s v="Furnishings"/>
    <x v="325"/>
    <x v="5127"/>
    <n v="2"/>
    <n v="0.6"/>
    <n v="-1.8848"/>
  </r>
  <r>
    <n v="8252"/>
    <s v="CA-2015-140221"/>
    <x v="616"/>
    <d v="2015-03-09T00:00:00"/>
    <s v="Second Class"/>
    <x v="333"/>
    <x v="333"/>
    <s v="Consumer"/>
    <s v="United States"/>
    <s v="Chicago"/>
    <s v="Illinois"/>
    <n v="60653"/>
    <s v="Central"/>
    <x v="1107"/>
    <s v="Office Supplies"/>
    <s v="Appliances"/>
    <x v="1096"/>
    <x v="2699"/>
    <n v="5"/>
    <n v="0.8"/>
    <n v="-470.548"/>
  </r>
  <r>
    <n v="8253"/>
    <s v="CA-2015-140221"/>
    <x v="616"/>
    <d v="2015-03-09T00:00:00"/>
    <s v="Second Class"/>
    <x v="333"/>
    <x v="333"/>
    <s v="Consumer"/>
    <s v="United States"/>
    <s v="Chicago"/>
    <s v="Illinois"/>
    <n v="60653"/>
    <s v="Central"/>
    <x v="117"/>
    <s v="Office Supplies"/>
    <s v="Storage"/>
    <x v="117"/>
    <x v="1532"/>
    <n v="2"/>
    <n v="0.2"/>
    <n v="6.0415999999999999"/>
  </r>
  <r>
    <n v="8254"/>
    <s v="CA-2017-152310"/>
    <x v="801"/>
    <d v="2017-08-19T00:00:00"/>
    <s v="Standard Class"/>
    <x v="729"/>
    <x v="729"/>
    <s v="Consumer"/>
    <s v="United States"/>
    <s v="Seattle"/>
    <s v="Washington"/>
    <n v="98103"/>
    <s v="West"/>
    <x v="1327"/>
    <s v="Technology"/>
    <s v="Copiers"/>
    <x v="1313"/>
    <x v="5128"/>
    <n v="1"/>
    <n v="0"/>
    <n v="89.997"/>
  </r>
  <r>
    <n v="8255"/>
    <s v="CA-2017-152310"/>
    <x v="801"/>
    <d v="2017-08-19T00:00:00"/>
    <s v="Standard Class"/>
    <x v="729"/>
    <x v="729"/>
    <s v="Consumer"/>
    <s v="United States"/>
    <s v="Seattle"/>
    <s v="Washington"/>
    <n v="98103"/>
    <s v="West"/>
    <x v="1684"/>
    <s v="Office Supplies"/>
    <s v="Paper"/>
    <x v="1672"/>
    <x v="801"/>
    <n v="4"/>
    <n v="0"/>
    <n v="92.236800000000002"/>
  </r>
  <r>
    <n v="8256"/>
    <s v="CA-2017-152310"/>
    <x v="801"/>
    <d v="2017-08-19T00:00:00"/>
    <s v="Standard Class"/>
    <x v="729"/>
    <x v="729"/>
    <s v="Consumer"/>
    <s v="United States"/>
    <s v="Seattle"/>
    <s v="Washington"/>
    <n v="98103"/>
    <s v="West"/>
    <x v="529"/>
    <s v="Technology"/>
    <s v="Phones"/>
    <x v="529"/>
    <x v="5129"/>
    <n v="8"/>
    <n v="0.2"/>
    <n v="27.295200000000001"/>
  </r>
  <r>
    <n v="8257"/>
    <s v="CA-2017-152310"/>
    <x v="801"/>
    <d v="2017-08-19T00:00:00"/>
    <s v="Standard Class"/>
    <x v="729"/>
    <x v="729"/>
    <s v="Consumer"/>
    <s v="United States"/>
    <s v="Seattle"/>
    <s v="Washington"/>
    <n v="98103"/>
    <s v="West"/>
    <x v="230"/>
    <s v="Office Supplies"/>
    <s v="Storage"/>
    <x v="450"/>
    <x v="481"/>
    <n v="3"/>
    <n v="0"/>
    <n v="11.685"/>
  </r>
  <r>
    <n v="8258"/>
    <s v="CA-2017-152310"/>
    <x v="801"/>
    <d v="2017-08-19T00:00:00"/>
    <s v="Standard Class"/>
    <x v="729"/>
    <x v="729"/>
    <s v="Consumer"/>
    <s v="United States"/>
    <s v="Seattle"/>
    <s v="Washington"/>
    <n v="98103"/>
    <s v="West"/>
    <x v="1481"/>
    <s v="Technology"/>
    <s v="Accessories"/>
    <x v="1468"/>
    <x v="5130"/>
    <n v="5"/>
    <n v="0"/>
    <n v="12.246499999999999"/>
  </r>
  <r>
    <n v="8259"/>
    <s v="CA-2017-152310"/>
    <x v="801"/>
    <d v="2017-08-19T00:00:00"/>
    <s v="Standard Class"/>
    <x v="729"/>
    <x v="729"/>
    <s v="Consumer"/>
    <s v="United States"/>
    <s v="Seattle"/>
    <s v="Washington"/>
    <n v="98103"/>
    <s v="West"/>
    <x v="1786"/>
    <s v="Office Supplies"/>
    <s v="Binders"/>
    <x v="1776"/>
    <x v="989"/>
    <n v="6"/>
    <n v="0.2"/>
    <n v="37.764000000000003"/>
  </r>
  <r>
    <n v="8260"/>
    <s v="CA-2016-118101"/>
    <x v="190"/>
    <d v="2016-06-26T00:00:00"/>
    <s v="Same Day"/>
    <x v="381"/>
    <x v="381"/>
    <s v="Home Office"/>
    <s v="United States"/>
    <s v="Roseville"/>
    <s v="Michigan"/>
    <n v="48066"/>
    <s v="Central"/>
    <x v="447"/>
    <s v="Office Supplies"/>
    <s v="Paper"/>
    <x v="447"/>
    <x v="1519"/>
    <n v="9"/>
    <n v="0"/>
    <n v="180.76589999999999"/>
  </r>
  <r>
    <n v="8261"/>
    <s v="CA-2016-118101"/>
    <x v="190"/>
    <d v="2016-06-26T00:00:00"/>
    <s v="Same Day"/>
    <x v="381"/>
    <x v="381"/>
    <s v="Home Office"/>
    <s v="United States"/>
    <s v="Roseville"/>
    <s v="Michigan"/>
    <n v="48066"/>
    <s v="Central"/>
    <x v="385"/>
    <s v="Office Supplies"/>
    <s v="Binders"/>
    <x v="386"/>
    <x v="5131"/>
    <n v="1"/>
    <n v="0"/>
    <n v="3.7694000000000001"/>
  </r>
  <r>
    <n v="8262"/>
    <s v="CA-2016-118101"/>
    <x v="190"/>
    <d v="2016-06-26T00:00:00"/>
    <s v="Same Day"/>
    <x v="381"/>
    <x v="381"/>
    <s v="Home Office"/>
    <s v="United States"/>
    <s v="Roseville"/>
    <s v="Michigan"/>
    <n v="48066"/>
    <s v="Central"/>
    <x v="1354"/>
    <s v="Office Supplies"/>
    <s v="Storage"/>
    <x v="1340"/>
    <x v="5132"/>
    <n v="4"/>
    <n v="0"/>
    <n v="44.470399999999998"/>
  </r>
  <r>
    <n v="8263"/>
    <s v="CA-2016-100307"/>
    <x v="272"/>
    <d v="2016-12-19T00:00:00"/>
    <s v="Standard Class"/>
    <x v="679"/>
    <x v="679"/>
    <s v="Home Office"/>
    <s v="United States"/>
    <s v="Fayetteville"/>
    <s v="Arkansas"/>
    <n v="72701"/>
    <s v="South"/>
    <x v="353"/>
    <s v="Office Supplies"/>
    <s v="Paper"/>
    <x v="353"/>
    <x v="537"/>
    <n v="3"/>
    <n v="0"/>
    <n v="9.3312000000000008"/>
  </r>
  <r>
    <n v="8264"/>
    <s v="CA-2015-138457"/>
    <x v="1023"/>
    <d v="2015-09-17T00:00:00"/>
    <s v="Standard Class"/>
    <x v="562"/>
    <x v="562"/>
    <s v="Consumer"/>
    <s v="United States"/>
    <s v="Jacksonville"/>
    <s v="North Carolina"/>
    <n v="28540"/>
    <s v="South"/>
    <x v="634"/>
    <s v="Office Supplies"/>
    <s v="Binders"/>
    <x v="634"/>
    <x v="3587"/>
    <n v="4"/>
    <n v="0.7"/>
    <n v="-10.0372"/>
  </r>
  <r>
    <n v="8265"/>
    <s v="CA-2014-131800"/>
    <x v="125"/>
    <d v="2015-01-04T00:00:00"/>
    <s v="Standard Class"/>
    <x v="195"/>
    <x v="195"/>
    <s v="Consumer"/>
    <s v="United States"/>
    <s v="New York City"/>
    <s v="New York"/>
    <n v="10035"/>
    <s v="East"/>
    <x v="1836"/>
    <s v="Office Supplies"/>
    <s v="Appliances"/>
    <x v="1824"/>
    <x v="1522"/>
    <n v="3"/>
    <n v="0"/>
    <n v="30.734999999999999"/>
  </r>
  <r>
    <n v="8266"/>
    <s v="CA-2014-131800"/>
    <x v="125"/>
    <d v="2015-01-04T00:00:00"/>
    <s v="Standard Class"/>
    <x v="195"/>
    <x v="195"/>
    <s v="Consumer"/>
    <s v="United States"/>
    <s v="New York City"/>
    <s v="New York"/>
    <n v="10035"/>
    <s v="East"/>
    <x v="858"/>
    <s v="Office Supplies"/>
    <s v="Binders"/>
    <x v="852"/>
    <x v="5133"/>
    <n v="7"/>
    <n v="0.2"/>
    <n v="12.8499"/>
  </r>
  <r>
    <n v="8267"/>
    <s v="CA-2014-118304"/>
    <x v="333"/>
    <d v="2014-05-04T00:00:00"/>
    <s v="Standard Class"/>
    <x v="347"/>
    <x v="347"/>
    <s v="Consumer"/>
    <s v="United States"/>
    <s v="Dover"/>
    <s v="Delaware"/>
    <n v="19901"/>
    <s v="East"/>
    <x v="433"/>
    <s v="Technology"/>
    <s v="Phones"/>
    <x v="433"/>
    <x v="1016"/>
    <n v="2"/>
    <n v="0"/>
    <n v="5.1947999999999999"/>
  </r>
  <r>
    <n v="8268"/>
    <s v="CA-2017-121790"/>
    <x v="289"/>
    <d v="2017-02-06T00:00:00"/>
    <s v="Standard Class"/>
    <x v="431"/>
    <x v="431"/>
    <s v="Consumer"/>
    <s v="United States"/>
    <s v="Aurora"/>
    <s v="Illinois"/>
    <n v="60505"/>
    <s v="Central"/>
    <x v="1582"/>
    <s v="Furniture"/>
    <s v="Tables"/>
    <x v="1573"/>
    <x v="5134"/>
    <n v="1"/>
    <n v="0.5"/>
    <n v="-47.174999999999997"/>
  </r>
  <r>
    <n v="8269"/>
    <s v="CA-2017-121790"/>
    <x v="289"/>
    <d v="2017-02-06T00:00:00"/>
    <s v="Standard Class"/>
    <x v="431"/>
    <x v="431"/>
    <s v="Consumer"/>
    <s v="United States"/>
    <s v="Aurora"/>
    <s v="Illinois"/>
    <n v="60505"/>
    <s v="Central"/>
    <x v="558"/>
    <s v="Office Supplies"/>
    <s v="Supplies"/>
    <x v="557"/>
    <x v="2458"/>
    <n v="4"/>
    <n v="0.2"/>
    <n v="2.7719999999999998"/>
  </r>
  <r>
    <n v="8270"/>
    <s v="CA-2017-121790"/>
    <x v="289"/>
    <d v="2017-02-06T00:00:00"/>
    <s v="Standard Class"/>
    <x v="431"/>
    <x v="431"/>
    <s v="Consumer"/>
    <s v="United States"/>
    <s v="Aurora"/>
    <s v="Illinois"/>
    <n v="60505"/>
    <s v="Central"/>
    <x v="1718"/>
    <s v="Technology"/>
    <s v="Phones"/>
    <x v="1705"/>
    <x v="5135"/>
    <n v="4"/>
    <n v="0.2"/>
    <n v="250.39599999999999"/>
  </r>
  <r>
    <n v="8271"/>
    <s v="CA-2017-121790"/>
    <x v="289"/>
    <d v="2017-02-06T00:00:00"/>
    <s v="Standard Class"/>
    <x v="431"/>
    <x v="431"/>
    <s v="Consumer"/>
    <s v="United States"/>
    <s v="Aurora"/>
    <s v="Illinois"/>
    <n v="60505"/>
    <s v="Central"/>
    <x v="241"/>
    <s v="Office Supplies"/>
    <s v="Art"/>
    <x v="242"/>
    <x v="560"/>
    <n v="2"/>
    <n v="0.2"/>
    <n v="3.1536"/>
  </r>
  <r>
    <n v="8272"/>
    <s v="CA-2016-169670"/>
    <x v="591"/>
    <d v="2016-12-31T00:00:00"/>
    <s v="Standard Class"/>
    <x v="555"/>
    <x v="555"/>
    <s v="Consumer"/>
    <s v="United States"/>
    <s v="New York City"/>
    <s v="New York"/>
    <n v="10009"/>
    <s v="East"/>
    <x v="406"/>
    <s v="Furniture"/>
    <s v="Chairs"/>
    <x v="407"/>
    <x v="5136"/>
    <n v="8"/>
    <n v="0.1"/>
    <n v="313.26240000000001"/>
  </r>
  <r>
    <n v="8273"/>
    <s v="CA-2016-139549"/>
    <x v="201"/>
    <d v="2016-10-25T00:00:00"/>
    <s v="Standard Class"/>
    <x v="501"/>
    <x v="501"/>
    <s v="Corporate"/>
    <s v="United States"/>
    <s v="El Cajon"/>
    <s v="California"/>
    <n v="92020"/>
    <s v="West"/>
    <x v="1708"/>
    <s v="Furniture"/>
    <s v="Chairs"/>
    <x v="1697"/>
    <x v="2342"/>
    <n v="4"/>
    <n v="0.2"/>
    <n v="4.8391999999999999"/>
  </r>
  <r>
    <n v="8274"/>
    <s v="CA-2015-104059"/>
    <x v="385"/>
    <d v="2015-06-15T00:00:00"/>
    <s v="Second Class"/>
    <x v="763"/>
    <x v="763"/>
    <s v="Home Office"/>
    <s v="United States"/>
    <s v="Springfield"/>
    <s v="Ohio"/>
    <n v="45503"/>
    <s v="East"/>
    <x v="1005"/>
    <s v="Office Supplies"/>
    <s v="Art"/>
    <x v="997"/>
    <x v="1306"/>
    <n v="1"/>
    <n v="0.2"/>
    <n v="0.29959999999999998"/>
  </r>
  <r>
    <n v="8275"/>
    <s v="CA-2017-164112"/>
    <x v="160"/>
    <d v="2017-07-04T00:00:00"/>
    <s v="Standard Class"/>
    <x v="540"/>
    <x v="540"/>
    <s v="Corporate"/>
    <s v="United States"/>
    <s v="Mount Vernon"/>
    <s v="New York"/>
    <n v="10550"/>
    <s v="East"/>
    <x v="1449"/>
    <s v="Office Supplies"/>
    <s v="Storage"/>
    <x v="1436"/>
    <x v="2892"/>
    <n v="7"/>
    <n v="0"/>
    <n v="282.20920000000001"/>
  </r>
  <r>
    <n v="8276"/>
    <s v="CA-2015-143882"/>
    <x v="153"/>
    <d v="2015-06-30T00:00:00"/>
    <s v="Standard Class"/>
    <x v="748"/>
    <x v="748"/>
    <s v="Home Office"/>
    <s v="United States"/>
    <s v="Lakewood"/>
    <s v="Ohio"/>
    <n v="44107"/>
    <s v="East"/>
    <x v="99"/>
    <s v="Office Supplies"/>
    <s v="Paper"/>
    <x v="99"/>
    <x v="5137"/>
    <n v="9"/>
    <n v="0.2"/>
    <n v="15.607799999999999"/>
  </r>
  <r>
    <n v="8277"/>
    <s v="US-2016-139262"/>
    <x v="823"/>
    <d v="2016-02-25T00:00:00"/>
    <s v="Standard Class"/>
    <x v="784"/>
    <x v="784"/>
    <s v="Home Office"/>
    <s v="United States"/>
    <s v="Tampa"/>
    <s v="Florida"/>
    <n v="33614"/>
    <s v="South"/>
    <x v="807"/>
    <s v="Office Supplies"/>
    <s v="Binders"/>
    <x v="805"/>
    <x v="5010"/>
    <n v="3"/>
    <n v="0.7"/>
    <n v="-2.7587999999999999"/>
  </r>
  <r>
    <n v="8278"/>
    <s v="US-2016-139262"/>
    <x v="823"/>
    <d v="2016-02-25T00:00:00"/>
    <s v="Standard Class"/>
    <x v="784"/>
    <x v="784"/>
    <s v="Home Office"/>
    <s v="United States"/>
    <s v="Tampa"/>
    <s v="Florida"/>
    <n v="33614"/>
    <s v="South"/>
    <x v="920"/>
    <s v="Office Supplies"/>
    <s v="Binders"/>
    <x v="912"/>
    <x v="1950"/>
    <n v="2"/>
    <n v="0.7"/>
    <n v="-26.725999999999999"/>
  </r>
  <r>
    <n v="8279"/>
    <s v="US-2016-139262"/>
    <x v="823"/>
    <d v="2016-02-25T00:00:00"/>
    <s v="Standard Class"/>
    <x v="784"/>
    <x v="784"/>
    <s v="Home Office"/>
    <s v="United States"/>
    <s v="Tampa"/>
    <s v="Florida"/>
    <n v="33614"/>
    <s v="South"/>
    <x v="734"/>
    <s v="Office Supplies"/>
    <s v="Storage"/>
    <x v="733"/>
    <x v="5138"/>
    <n v="3"/>
    <n v="0.2"/>
    <n v="32.434199999999997"/>
  </r>
  <r>
    <n v="8280"/>
    <s v="CA-2017-146192"/>
    <x v="300"/>
    <d v="2017-04-26T00:00:00"/>
    <s v="Standard Class"/>
    <x v="232"/>
    <x v="232"/>
    <s v="Consumer"/>
    <s v="United States"/>
    <s v="Columbus"/>
    <s v="Georgia"/>
    <n v="31907"/>
    <s v="South"/>
    <x v="906"/>
    <s v="Office Supplies"/>
    <s v="Storage"/>
    <x v="898"/>
    <x v="5139"/>
    <n v="3"/>
    <n v="0"/>
    <n v="87.757800000000003"/>
  </r>
  <r>
    <n v="8281"/>
    <s v="CA-2017-134810"/>
    <x v="1188"/>
    <d v="2017-05-10T00:00:00"/>
    <s v="First Class"/>
    <x v="204"/>
    <x v="204"/>
    <s v="Corporate"/>
    <s v="United States"/>
    <s v="Jacksonville"/>
    <s v="North Carolina"/>
    <n v="28540"/>
    <s v="South"/>
    <x v="113"/>
    <s v="Office Supplies"/>
    <s v="Envelopes"/>
    <x v="113"/>
    <x v="5140"/>
    <n v="3"/>
    <n v="0.2"/>
    <n v="22.015799999999999"/>
  </r>
  <r>
    <n v="8282"/>
    <s v="CA-2017-134810"/>
    <x v="1188"/>
    <d v="2017-05-10T00:00:00"/>
    <s v="First Class"/>
    <x v="204"/>
    <x v="204"/>
    <s v="Corporate"/>
    <s v="United States"/>
    <s v="Jacksonville"/>
    <s v="North Carolina"/>
    <n v="28540"/>
    <s v="South"/>
    <x v="866"/>
    <s v="Furniture"/>
    <s v="Chairs"/>
    <x v="860"/>
    <x v="718"/>
    <n v="3"/>
    <n v="0.2"/>
    <n v="25.875"/>
  </r>
  <r>
    <n v="8283"/>
    <s v="CA-2015-154284"/>
    <x v="379"/>
    <d v="2015-12-26T00:00:00"/>
    <s v="Second Class"/>
    <x v="449"/>
    <x v="449"/>
    <s v="Home Office"/>
    <s v="United States"/>
    <s v="Saint Charles"/>
    <s v="Illinois"/>
    <n v="60174"/>
    <s v="Central"/>
    <x v="846"/>
    <s v="Technology"/>
    <s v="Machines"/>
    <x v="840"/>
    <x v="5141"/>
    <n v="2"/>
    <n v="0.3"/>
    <n v="137.26400000000001"/>
  </r>
  <r>
    <n v="8284"/>
    <s v="CA-2015-154284"/>
    <x v="379"/>
    <d v="2015-12-26T00:00:00"/>
    <s v="Second Class"/>
    <x v="449"/>
    <x v="449"/>
    <s v="Home Office"/>
    <s v="United States"/>
    <s v="Saint Charles"/>
    <s v="Illinois"/>
    <n v="60174"/>
    <s v="Central"/>
    <x v="726"/>
    <s v="Office Supplies"/>
    <s v="Art"/>
    <x v="725"/>
    <x v="3396"/>
    <n v="2"/>
    <n v="0.2"/>
    <n v="14.2272"/>
  </r>
  <r>
    <n v="8285"/>
    <s v="CA-2015-154284"/>
    <x v="379"/>
    <d v="2015-12-26T00:00:00"/>
    <s v="Second Class"/>
    <x v="449"/>
    <x v="449"/>
    <s v="Home Office"/>
    <s v="United States"/>
    <s v="Saint Charles"/>
    <s v="Illinois"/>
    <n v="60174"/>
    <s v="Central"/>
    <x v="769"/>
    <s v="Technology"/>
    <s v="Accessories"/>
    <x v="768"/>
    <x v="5142"/>
    <n v="8"/>
    <n v="0.2"/>
    <n v="135.45599999999999"/>
  </r>
  <r>
    <n v="8286"/>
    <s v="CA-2015-154284"/>
    <x v="379"/>
    <d v="2015-12-26T00:00:00"/>
    <s v="Second Class"/>
    <x v="449"/>
    <x v="449"/>
    <s v="Home Office"/>
    <s v="United States"/>
    <s v="Saint Charles"/>
    <s v="Illinois"/>
    <n v="60174"/>
    <s v="Central"/>
    <x v="484"/>
    <s v="Furniture"/>
    <s v="Furnishings"/>
    <x v="484"/>
    <x v="5143"/>
    <n v="3"/>
    <n v="0.6"/>
    <n v="-33.641399999999997"/>
  </r>
  <r>
    <n v="8287"/>
    <s v="CA-2014-156244"/>
    <x v="1132"/>
    <d v="2014-08-16T00:00:00"/>
    <s v="Standard Class"/>
    <x v="723"/>
    <x v="723"/>
    <s v="Home Office"/>
    <s v="United States"/>
    <s v="Miami"/>
    <s v="Florida"/>
    <n v="33180"/>
    <s v="South"/>
    <x v="1798"/>
    <s v="Office Supplies"/>
    <s v="Paper"/>
    <x v="1788"/>
    <x v="276"/>
    <n v="6"/>
    <n v="0.2"/>
    <n v="10.8864"/>
  </r>
  <r>
    <n v="8288"/>
    <s v="CA-2014-156244"/>
    <x v="1132"/>
    <d v="2014-08-16T00:00:00"/>
    <s v="Standard Class"/>
    <x v="723"/>
    <x v="723"/>
    <s v="Home Office"/>
    <s v="United States"/>
    <s v="Miami"/>
    <s v="Florida"/>
    <n v="33180"/>
    <s v="South"/>
    <x v="369"/>
    <s v="Office Supplies"/>
    <s v="Art"/>
    <x v="370"/>
    <x v="1883"/>
    <n v="5"/>
    <n v="0.2"/>
    <n v="4.1965000000000003"/>
  </r>
  <r>
    <n v="8289"/>
    <s v="CA-2014-156244"/>
    <x v="1132"/>
    <d v="2014-08-16T00:00:00"/>
    <s v="Standard Class"/>
    <x v="723"/>
    <x v="723"/>
    <s v="Home Office"/>
    <s v="United States"/>
    <s v="Miami"/>
    <s v="Florida"/>
    <n v="33180"/>
    <s v="South"/>
    <x v="721"/>
    <s v="Technology"/>
    <s v="Accessories"/>
    <x v="720"/>
    <x v="1996"/>
    <n v="7"/>
    <n v="0.2"/>
    <n v="41.718600000000002"/>
  </r>
  <r>
    <n v="8290"/>
    <s v="CA-2014-156244"/>
    <x v="1132"/>
    <d v="2014-08-16T00:00:00"/>
    <s v="Standard Class"/>
    <x v="723"/>
    <x v="723"/>
    <s v="Home Office"/>
    <s v="United States"/>
    <s v="Miami"/>
    <s v="Florida"/>
    <n v="33180"/>
    <s v="South"/>
    <x v="1324"/>
    <s v="Office Supplies"/>
    <s v="Appliances"/>
    <x v="1311"/>
    <x v="5144"/>
    <n v="6"/>
    <n v="0.2"/>
    <n v="15.8436"/>
  </r>
  <r>
    <n v="8291"/>
    <s v="CA-2014-156244"/>
    <x v="1132"/>
    <d v="2014-08-16T00:00:00"/>
    <s v="Standard Class"/>
    <x v="723"/>
    <x v="723"/>
    <s v="Home Office"/>
    <s v="United States"/>
    <s v="Miami"/>
    <s v="Florida"/>
    <n v="33180"/>
    <s v="South"/>
    <x v="1567"/>
    <s v="Office Supplies"/>
    <s v="Supplies"/>
    <x v="1558"/>
    <x v="4643"/>
    <n v="2"/>
    <n v="0.2"/>
    <n v="-1.0409999999999999"/>
  </r>
  <r>
    <n v="8292"/>
    <s v="CA-2014-156244"/>
    <x v="1132"/>
    <d v="2014-08-16T00:00:00"/>
    <s v="Standard Class"/>
    <x v="723"/>
    <x v="723"/>
    <s v="Home Office"/>
    <s v="United States"/>
    <s v="Miami"/>
    <s v="Florida"/>
    <n v="33180"/>
    <s v="South"/>
    <x v="1139"/>
    <s v="Office Supplies"/>
    <s v="Labels"/>
    <x v="1127"/>
    <x v="1620"/>
    <n v="1"/>
    <n v="0.2"/>
    <n v="0.99629999999999996"/>
  </r>
  <r>
    <n v="8293"/>
    <s v="CA-2015-106362"/>
    <x v="555"/>
    <d v="2015-12-15T00:00:00"/>
    <s v="Standard Class"/>
    <x v="62"/>
    <x v="62"/>
    <s v="Consumer"/>
    <s v="United States"/>
    <s v="Troy"/>
    <s v="Ohio"/>
    <n v="45373"/>
    <s v="East"/>
    <x v="1426"/>
    <s v="Office Supplies"/>
    <s v="Binders"/>
    <x v="1414"/>
    <x v="2250"/>
    <n v="3"/>
    <n v="0.7"/>
    <n v="-7.5768000000000004"/>
  </r>
  <r>
    <n v="8294"/>
    <s v="US-2017-168802"/>
    <x v="132"/>
    <d v="2017-11-07T00:00:00"/>
    <s v="Standard Class"/>
    <x v="705"/>
    <x v="705"/>
    <s v="Corporate"/>
    <s v="United States"/>
    <s v="Seattle"/>
    <s v="Washington"/>
    <n v="98103"/>
    <s v="West"/>
    <x v="1212"/>
    <s v="Office Supplies"/>
    <s v="Binders"/>
    <x v="1197"/>
    <x v="5145"/>
    <n v="4"/>
    <n v="0.2"/>
    <n v="5.9695999999999998"/>
  </r>
  <r>
    <n v="8295"/>
    <s v="US-2017-146906"/>
    <x v="677"/>
    <d v="2017-03-17T00:00:00"/>
    <s v="Standard Class"/>
    <x v="363"/>
    <x v="363"/>
    <s v="Consumer"/>
    <s v="United States"/>
    <s v="New York City"/>
    <s v="New York"/>
    <n v="10011"/>
    <s v="East"/>
    <x v="1187"/>
    <s v="Technology"/>
    <s v="Phones"/>
    <x v="1173"/>
    <x v="1629"/>
    <n v="2"/>
    <n v="0"/>
    <n v="74.974999999999994"/>
  </r>
  <r>
    <n v="8296"/>
    <s v="CA-2016-166380"/>
    <x v="198"/>
    <d v="2016-06-03T00:00:00"/>
    <s v="Standard Class"/>
    <x v="494"/>
    <x v="494"/>
    <s v="Corporate"/>
    <s v="United States"/>
    <s v="Arlington"/>
    <s v="Virginia"/>
    <n v="22204"/>
    <s v="South"/>
    <x v="111"/>
    <s v="Office Supplies"/>
    <s v="Envelopes"/>
    <x v="111"/>
    <x v="1756"/>
    <n v="9"/>
    <n v="0"/>
    <n v="12.744"/>
  </r>
  <r>
    <n v="8297"/>
    <s v="CA-2016-166380"/>
    <x v="198"/>
    <d v="2016-06-03T00:00:00"/>
    <s v="Standard Class"/>
    <x v="494"/>
    <x v="494"/>
    <s v="Corporate"/>
    <s v="United States"/>
    <s v="Arlington"/>
    <s v="Virginia"/>
    <n v="22204"/>
    <s v="South"/>
    <x v="201"/>
    <s v="Technology"/>
    <s v="Accessories"/>
    <x v="202"/>
    <x v="5146"/>
    <n v="2"/>
    <n v="0"/>
    <n v="26.8752"/>
  </r>
  <r>
    <n v="8298"/>
    <s v="US-2015-158911"/>
    <x v="761"/>
    <d v="2015-07-11T00:00:00"/>
    <s v="Standard Class"/>
    <x v="276"/>
    <x v="276"/>
    <s v="Corporate"/>
    <s v="United States"/>
    <s v="Charlotte"/>
    <s v="North Carolina"/>
    <n v="28205"/>
    <s v="South"/>
    <x v="1392"/>
    <s v="Furniture"/>
    <s v="Furnishings"/>
    <x v="1378"/>
    <x v="1253"/>
    <n v="2"/>
    <n v="0.2"/>
    <n v="0.73919999999999997"/>
  </r>
  <r>
    <n v="8299"/>
    <s v="US-2015-158911"/>
    <x v="761"/>
    <d v="2015-07-11T00:00:00"/>
    <s v="Standard Class"/>
    <x v="276"/>
    <x v="276"/>
    <s v="Corporate"/>
    <s v="United States"/>
    <s v="Charlotte"/>
    <s v="North Carolina"/>
    <n v="28205"/>
    <s v="South"/>
    <x v="607"/>
    <s v="Office Supplies"/>
    <s v="Labels"/>
    <x v="607"/>
    <x v="692"/>
    <n v="3"/>
    <n v="0.2"/>
    <n v="4.2717000000000001"/>
  </r>
  <r>
    <n v="8300"/>
    <s v="US-2014-103338"/>
    <x v="518"/>
    <d v="2014-03-15T00:00:00"/>
    <s v="Standard Class"/>
    <x v="579"/>
    <x v="579"/>
    <s v="Consumer"/>
    <s v="United States"/>
    <s v="Roseville"/>
    <s v="California"/>
    <n v="95661"/>
    <s v="West"/>
    <x v="1596"/>
    <s v="Office Supplies"/>
    <s v="Art"/>
    <x v="1588"/>
    <x v="3277"/>
    <n v="3"/>
    <n v="0"/>
    <n v="2.0748000000000002"/>
  </r>
  <r>
    <n v="8301"/>
    <s v="CA-2015-109169"/>
    <x v="704"/>
    <d v="2015-04-24T00:00:00"/>
    <s v="Standard Class"/>
    <x v="220"/>
    <x v="220"/>
    <s v="Consumer"/>
    <s v="United States"/>
    <s v="Detroit"/>
    <s v="Michigan"/>
    <n v="48234"/>
    <s v="Central"/>
    <x v="231"/>
    <s v="Office Supplies"/>
    <s v="Envelopes"/>
    <x v="232"/>
    <x v="2131"/>
    <n v="2"/>
    <n v="0"/>
    <n v="81.432000000000002"/>
  </r>
  <r>
    <n v="8302"/>
    <s v="US-2017-167318"/>
    <x v="1189"/>
    <d v="2017-08-01T00:00:00"/>
    <s v="Standard Class"/>
    <x v="433"/>
    <x v="433"/>
    <s v="Corporate"/>
    <s v="United States"/>
    <s v="Los Angeles"/>
    <s v="California"/>
    <n v="90036"/>
    <s v="West"/>
    <x v="1738"/>
    <s v="Technology"/>
    <s v="Accessories"/>
    <x v="1727"/>
    <x v="3808"/>
    <n v="5"/>
    <n v="0"/>
    <n v="659.98"/>
  </r>
  <r>
    <n v="8303"/>
    <s v="US-2017-167318"/>
    <x v="1189"/>
    <d v="2017-08-01T00:00:00"/>
    <s v="Standard Class"/>
    <x v="433"/>
    <x v="433"/>
    <s v="Corporate"/>
    <s v="United States"/>
    <s v="Los Angeles"/>
    <s v="California"/>
    <n v="90036"/>
    <s v="West"/>
    <x v="662"/>
    <s v="Furniture"/>
    <s v="Chairs"/>
    <x v="662"/>
    <x v="1575"/>
    <n v="3"/>
    <n v="0.2"/>
    <n v="45.293999999999997"/>
  </r>
  <r>
    <n v="8304"/>
    <s v="US-2014-120313"/>
    <x v="656"/>
    <d v="2014-11-02T00:00:00"/>
    <s v="Second Class"/>
    <x v="644"/>
    <x v="644"/>
    <s v="Home Office"/>
    <s v="United States"/>
    <s v="San Francisco"/>
    <s v="California"/>
    <n v="94110"/>
    <s v="West"/>
    <x v="521"/>
    <s v="Technology"/>
    <s v="Phones"/>
    <x v="521"/>
    <x v="89"/>
    <n v="2"/>
    <n v="0.2"/>
    <n v="8.2782"/>
  </r>
  <r>
    <n v="8305"/>
    <s v="CA-2017-135419"/>
    <x v="132"/>
    <d v="2017-11-09T00:00:00"/>
    <s v="Standard Class"/>
    <x v="696"/>
    <x v="696"/>
    <s v="Consumer"/>
    <s v="United States"/>
    <s v="Bakersfield"/>
    <s v="California"/>
    <n v="93309"/>
    <s v="West"/>
    <x v="1746"/>
    <s v="Furniture"/>
    <s v="Tables"/>
    <x v="1736"/>
    <x v="5147"/>
    <n v="4"/>
    <n v="0.2"/>
    <n v="36.477600000000002"/>
  </r>
  <r>
    <n v="8306"/>
    <s v="CA-2016-128671"/>
    <x v="1190"/>
    <d v="2016-08-16T00:00:00"/>
    <s v="Standard Class"/>
    <x v="192"/>
    <x v="192"/>
    <s v="Home Office"/>
    <s v="United States"/>
    <s v="Tulsa"/>
    <s v="Oklahoma"/>
    <n v="74133"/>
    <s v="Central"/>
    <x v="680"/>
    <s v="Office Supplies"/>
    <s v="Paper"/>
    <x v="680"/>
    <x v="56"/>
    <n v="5"/>
    <n v="0"/>
    <n v="15.552"/>
  </r>
  <r>
    <n v="8307"/>
    <s v="CA-2016-128671"/>
    <x v="1190"/>
    <d v="2016-08-16T00:00:00"/>
    <s v="Standard Class"/>
    <x v="192"/>
    <x v="192"/>
    <s v="Home Office"/>
    <s v="United States"/>
    <s v="Tulsa"/>
    <s v="Oklahoma"/>
    <n v="74133"/>
    <s v="Central"/>
    <x v="570"/>
    <s v="Office Supplies"/>
    <s v="Binders"/>
    <x v="570"/>
    <x v="1075"/>
    <n v="7"/>
    <n v="0"/>
    <n v="19.255600000000001"/>
  </r>
  <r>
    <n v="8308"/>
    <s v="CA-2016-128671"/>
    <x v="1190"/>
    <d v="2016-08-16T00:00:00"/>
    <s v="Standard Class"/>
    <x v="192"/>
    <x v="192"/>
    <s v="Home Office"/>
    <s v="United States"/>
    <s v="Tulsa"/>
    <s v="Oklahoma"/>
    <n v="74133"/>
    <s v="Central"/>
    <x v="1561"/>
    <s v="Office Supplies"/>
    <s v="Binders"/>
    <x v="1551"/>
    <x v="4081"/>
    <n v="2"/>
    <n v="0"/>
    <n v="35.677599999999998"/>
  </r>
  <r>
    <n v="8309"/>
    <s v="CA-2016-149335"/>
    <x v="197"/>
    <d v="2016-07-25T00:00:00"/>
    <s v="Same Day"/>
    <x v="604"/>
    <x v="604"/>
    <s v="Home Office"/>
    <s v="United States"/>
    <s v="San Francisco"/>
    <s v="California"/>
    <n v="94122"/>
    <s v="West"/>
    <x v="1024"/>
    <s v="Office Supplies"/>
    <s v="Art"/>
    <x v="1015"/>
    <x v="5148"/>
    <n v="9"/>
    <n v="0"/>
    <n v="11.151"/>
  </r>
  <r>
    <n v="8310"/>
    <s v="CA-2014-168312"/>
    <x v="72"/>
    <d v="2014-03-07T00:00:00"/>
    <s v="Standard Class"/>
    <x v="543"/>
    <x v="543"/>
    <s v="Consumer"/>
    <s v="United States"/>
    <s v="Houston"/>
    <s v="Texas"/>
    <n v="77036"/>
    <s v="Central"/>
    <x v="1277"/>
    <s v="Office Supplies"/>
    <s v="Storage"/>
    <x v="1262"/>
    <x v="5149"/>
    <n v="3"/>
    <n v="0.2"/>
    <n v="8.5845000000000002"/>
  </r>
  <r>
    <n v="8311"/>
    <s v="CA-2014-168312"/>
    <x v="72"/>
    <d v="2014-03-07T00:00:00"/>
    <s v="Standard Class"/>
    <x v="543"/>
    <x v="543"/>
    <s v="Consumer"/>
    <s v="United States"/>
    <s v="Houston"/>
    <s v="Texas"/>
    <n v="77036"/>
    <s v="Central"/>
    <x v="1294"/>
    <s v="Furniture"/>
    <s v="Tables"/>
    <x v="1280"/>
    <x v="5150"/>
    <n v="3"/>
    <n v="0.3"/>
    <n v="-43.029600000000002"/>
  </r>
  <r>
    <n v="8312"/>
    <s v="US-2017-105935"/>
    <x v="795"/>
    <d v="2017-01-31T00:00:00"/>
    <s v="Standard Class"/>
    <x v="214"/>
    <x v="214"/>
    <s v="Consumer"/>
    <s v="United States"/>
    <s v="Columbus"/>
    <s v="Georgia"/>
    <n v="31907"/>
    <s v="South"/>
    <x v="116"/>
    <s v="Furniture"/>
    <s v="Furnishings"/>
    <x v="116"/>
    <x v="5151"/>
    <n v="4"/>
    <n v="0"/>
    <n v="24.460799999999999"/>
  </r>
  <r>
    <n v="8313"/>
    <s v="US-2017-105935"/>
    <x v="795"/>
    <d v="2017-01-31T00:00:00"/>
    <s v="Standard Class"/>
    <x v="214"/>
    <x v="214"/>
    <s v="Consumer"/>
    <s v="United States"/>
    <s v="Columbus"/>
    <s v="Georgia"/>
    <n v="31907"/>
    <s v="South"/>
    <x v="1461"/>
    <s v="Technology"/>
    <s v="Phones"/>
    <x v="1447"/>
    <x v="5152"/>
    <n v="7"/>
    <n v="0"/>
    <n v="764.3818"/>
  </r>
  <r>
    <n v="8314"/>
    <s v="CA-2014-161508"/>
    <x v="136"/>
    <d v="2014-07-16T00:00:00"/>
    <s v="Standard Class"/>
    <x v="391"/>
    <x v="391"/>
    <s v="Home Office"/>
    <s v="United States"/>
    <s v="League City"/>
    <s v="Texas"/>
    <n v="77573"/>
    <s v="Central"/>
    <x v="856"/>
    <s v="Furniture"/>
    <s v="Chairs"/>
    <x v="849"/>
    <x v="5153"/>
    <n v="3"/>
    <n v="0.3"/>
    <n v="-14.6388"/>
  </r>
  <r>
    <n v="8315"/>
    <s v="CA-2014-161508"/>
    <x v="136"/>
    <d v="2014-07-16T00:00:00"/>
    <s v="Standard Class"/>
    <x v="391"/>
    <x v="391"/>
    <s v="Home Office"/>
    <s v="United States"/>
    <s v="League City"/>
    <s v="Texas"/>
    <n v="77573"/>
    <s v="Central"/>
    <x v="845"/>
    <s v="Office Supplies"/>
    <s v="Fasteners"/>
    <x v="839"/>
    <x v="4120"/>
    <n v="2"/>
    <n v="0.2"/>
    <n v="0.56679999999999997"/>
  </r>
  <r>
    <n v="8316"/>
    <s v="CA-2014-161508"/>
    <x v="136"/>
    <d v="2014-07-16T00:00:00"/>
    <s v="Standard Class"/>
    <x v="391"/>
    <x v="391"/>
    <s v="Home Office"/>
    <s v="United States"/>
    <s v="League City"/>
    <s v="Texas"/>
    <n v="77573"/>
    <s v="Central"/>
    <x v="703"/>
    <s v="Office Supplies"/>
    <s v="Art"/>
    <x v="703"/>
    <x v="2653"/>
    <n v="7"/>
    <n v="0.2"/>
    <n v="3.9003999999999999"/>
  </r>
  <r>
    <n v="8317"/>
    <s v="CA-2014-161508"/>
    <x v="136"/>
    <d v="2014-07-16T00:00:00"/>
    <s v="Standard Class"/>
    <x v="391"/>
    <x v="391"/>
    <s v="Home Office"/>
    <s v="United States"/>
    <s v="League City"/>
    <s v="Texas"/>
    <n v="77573"/>
    <s v="Central"/>
    <x v="128"/>
    <s v="Office Supplies"/>
    <s v="Paper"/>
    <x v="129"/>
    <x v="2897"/>
    <n v="3"/>
    <n v="0.2"/>
    <n v="5.6112000000000002"/>
  </r>
  <r>
    <n v="8318"/>
    <s v="CA-2017-130904"/>
    <x v="645"/>
    <d v="2017-04-16T00:00:00"/>
    <s v="Standard Class"/>
    <x v="31"/>
    <x v="31"/>
    <s v="Consumer"/>
    <s v="United States"/>
    <s v="Burlington"/>
    <s v="North Carolina"/>
    <n v="27217"/>
    <s v="South"/>
    <x v="909"/>
    <s v="Office Supplies"/>
    <s v="Art"/>
    <x v="901"/>
    <x v="5154"/>
    <n v="1"/>
    <n v="0.2"/>
    <n v="0.15329999999999999"/>
  </r>
  <r>
    <n v="8319"/>
    <s v="CA-2017-130904"/>
    <x v="645"/>
    <d v="2017-04-16T00:00:00"/>
    <s v="Standard Class"/>
    <x v="31"/>
    <x v="31"/>
    <s v="Consumer"/>
    <s v="United States"/>
    <s v="Burlington"/>
    <s v="North Carolina"/>
    <n v="27217"/>
    <s v="South"/>
    <x v="1210"/>
    <s v="Office Supplies"/>
    <s v="Art"/>
    <x v="1195"/>
    <x v="5155"/>
    <n v="8"/>
    <n v="0.2"/>
    <n v="2.3616000000000001"/>
  </r>
  <r>
    <n v="8320"/>
    <s v="CA-2017-133620"/>
    <x v="38"/>
    <d v="2017-11-18T00:00:00"/>
    <s v="Standard Class"/>
    <x v="191"/>
    <x v="191"/>
    <s v="Consumer"/>
    <s v="United States"/>
    <s v="New York City"/>
    <s v="New York"/>
    <n v="10009"/>
    <s v="East"/>
    <x v="602"/>
    <s v="Office Supplies"/>
    <s v="Storage"/>
    <x v="602"/>
    <x v="1072"/>
    <n v="1"/>
    <n v="0"/>
    <n v="3.363"/>
  </r>
  <r>
    <n v="8321"/>
    <s v="CA-2015-142937"/>
    <x v="901"/>
    <d v="2015-12-06T00:00:00"/>
    <s v="First Class"/>
    <x v="11"/>
    <x v="11"/>
    <s v="Consumer"/>
    <s v="United States"/>
    <s v="Dallas"/>
    <s v="Texas"/>
    <n v="75220"/>
    <s v="Central"/>
    <x v="1473"/>
    <s v="Office Supplies"/>
    <s v="Art"/>
    <x v="1460"/>
    <x v="3696"/>
    <n v="2"/>
    <n v="0.2"/>
    <n v="4.5039999999999996"/>
  </r>
  <r>
    <n v="8322"/>
    <s v="US-2016-149790"/>
    <x v="182"/>
    <d v="2016-10-01T00:00:00"/>
    <s v="Standard Class"/>
    <x v="618"/>
    <x v="618"/>
    <s v="Consumer"/>
    <s v="United States"/>
    <s v="Houston"/>
    <s v="Texas"/>
    <n v="77095"/>
    <s v="Central"/>
    <x v="920"/>
    <s v="Office Supplies"/>
    <s v="Binders"/>
    <x v="1758"/>
    <x v="5156"/>
    <n v="2"/>
    <n v="0.8"/>
    <n v="-24.9984"/>
  </r>
  <r>
    <n v="8323"/>
    <s v="CA-2016-130778"/>
    <x v="258"/>
    <d v="2016-11-25T00:00:00"/>
    <s v="Standard Class"/>
    <x v="444"/>
    <x v="444"/>
    <s v="Consumer"/>
    <s v="United States"/>
    <s v="Long Beach"/>
    <s v="New York"/>
    <n v="11561"/>
    <s v="East"/>
    <x v="1518"/>
    <s v="Office Supplies"/>
    <s v="Appliances"/>
    <x v="1505"/>
    <x v="4449"/>
    <n v="2"/>
    <n v="0"/>
    <n v="2.2724000000000002"/>
  </r>
  <r>
    <n v="8324"/>
    <s v="CA-2016-130778"/>
    <x v="258"/>
    <d v="2016-11-25T00:00:00"/>
    <s v="Standard Class"/>
    <x v="444"/>
    <x v="444"/>
    <s v="Consumer"/>
    <s v="United States"/>
    <s v="Long Beach"/>
    <s v="New York"/>
    <n v="11561"/>
    <s v="East"/>
    <x v="422"/>
    <s v="Office Supplies"/>
    <s v="Paper"/>
    <x v="422"/>
    <x v="908"/>
    <n v="5"/>
    <n v="0"/>
    <n v="20.585000000000001"/>
  </r>
  <r>
    <n v="8325"/>
    <s v="CA-2017-144456"/>
    <x v="565"/>
    <d v="2017-09-09T00:00:00"/>
    <s v="First Class"/>
    <x v="763"/>
    <x v="763"/>
    <s v="Home Office"/>
    <s v="United States"/>
    <s v="Hialeah"/>
    <s v="Florida"/>
    <n v="33012"/>
    <s v="South"/>
    <x v="421"/>
    <s v="Office Supplies"/>
    <s v="Storage"/>
    <x v="421"/>
    <x v="2978"/>
    <n v="5"/>
    <n v="0.2"/>
    <n v="5.3970000000000002"/>
  </r>
  <r>
    <n v="8326"/>
    <s v="CA-2017-144456"/>
    <x v="565"/>
    <d v="2017-09-09T00:00:00"/>
    <s v="First Class"/>
    <x v="763"/>
    <x v="763"/>
    <s v="Home Office"/>
    <s v="United States"/>
    <s v="Hialeah"/>
    <s v="Florida"/>
    <n v="33012"/>
    <s v="South"/>
    <x v="984"/>
    <s v="Technology"/>
    <s v="Phones"/>
    <x v="977"/>
    <x v="3097"/>
    <n v="3"/>
    <n v="0.2"/>
    <n v="13.857900000000001"/>
  </r>
  <r>
    <n v="8327"/>
    <s v="CA-2017-103478"/>
    <x v="246"/>
    <d v="2017-07-24T00:00:00"/>
    <s v="Second Class"/>
    <x v="126"/>
    <x v="126"/>
    <s v="Corporate"/>
    <s v="United States"/>
    <s v="Aurora"/>
    <s v="Illinois"/>
    <n v="60505"/>
    <s v="Central"/>
    <x v="175"/>
    <s v="Office Supplies"/>
    <s v="Binders"/>
    <x v="176"/>
    <x v="5157"/>
    <n v="4"/>
    <n v="0.8"/>
    <n v="-4.5823999999999998"/>
  </r>
  <r>
    <n v="8328"/>
    <s v="CA-2017-103478"/>
    <x v="246"/>
    <d v="2017-07-24T00:00:00"/>
    <s v="Second Class"/>
    <x v="126"/>
    <x v="126"/>
    <s v="Corporate"/>
    <s v="United States"/>
    <s v="Aurora"/>
    <s v="Illinois"/>
    <n v="60505"/>
    <s v="Central"/>
    <x v="1080"/>
    <s v="Office Supplies"/>
    <s v="Binders"/>
    <x v="1070"/>
    <x v="5158"/>
    <n v="7"/>
    <n v="0.8"/>
    <n v="-164.83600000000001"/>
  </r>
  <r>
    <n v="8329"/>
    <s v="CA-2017-118577"/>
    <x v="833"/>
    <d v="2017-10-11T00:00:00"/>
    <s v="Standard Class"/>
    <x v="190"/>
    <x v="190"/>
    <s v="Consumer"/>
    <s v="United States"/>
    <s v="Belleville"/>
    <s v="New Jersey"/>
    <n v="7109"/>
    <s v="East"/>
    <x v="1052"/>
    <s v="Office Supplies"/>
    <s v="Paper"/>
    <x v="1041"/>
    <x v="140"/>
    <n v="3"/>
    <n v="0"/>
    <n v="68.975999999999999"/>
  </r>
  <r>
    <n v="8330"/>
    <s v="CA-2017-118577"/>
    <x v="833"/>
    <d v="2017-10-11T00:00:00"/>
    <s v="Standard Class"/>
    <x v="190"/>
    <x v="190"/>
    <s v="Consumer"/>
    <s v="United States"/>
    <s v="Belleville"/>
    <s v="New Jersey"/>
    <n v="7109"/>
    <s v="East"/>
    <x v="974"/>
    <s v="Office Supplies"/>
    <s v="Paper"/>
    <x v="968"/>
    <x v="90"/>
    <n v="1"/>
    <n v="0"/>
    <n v="3.1103999999999998"/>
  </r>
  <r>
    <n v="8331"/>
    <s v="CA-2017-113572"/>
    <x v="659"/>
    <d v="2017-11-11T00:00:00"/>
    <s v="Standard Class"/>
    <x v="224"/>
    <x v="224"/>
    <s v="Consumer"/>
    <s v="United States"/>
    <s v="New York City"/>
    <s v="New York"/>
    <n v="10024"/>
    <s v="East"/>
    <x v="1837"/>
    <s v="Technology"/>
    <s v="Accessories"/>
    <x v="1825"/>
    <x v="2273"/>
    <n v="4"/>
    <n v="0"/>
    <n v="2.5215999999999998"/>
  </r>
  <r>
    <n v="8332"/>
    <s v="CA-2016-153269"/>
    <x v="1185"/>
    <d v="2016-03-12T00:00:00"/>
    <s v="First Class"/>
    <x v="519"/>
    <x v="519"/>
    <s v="Consumer"/>
    <s v="United States"/>
    <s v="Andover"/>
    <s v="Massachusetts"/>
    <n v="1810"/>
    <s v="East"/>
    <x v="602"/>
    <s v="Office Supplies"/>
    <s v="Storage"/>
    <x v="602"/>
    <x v="1072"/>
    <n v="1"/>
    <n v="0"/>
    <n v="3.363"/>
  </r>
  <r>
    <n v="8333"/>
    <s v="CA-2016-153269"/>
    <x v="1185"/>
    <d v="2016-03-12T00:00:00"/>
    <s v="First Class"/>
    <x v="519"/>
    <x v="519"/>
    <s v="Consumer"/>
    <s v="United States"/>
    <s v="Andover"/>
    <s v="Massachusetts"/>
    <n v="1810"/>
    <s v="East"/>
    <x v="474"/>
    <s v="Furniture"/>
    <s v="Chairs"/>
    <x v="475"/>
    <x v="1367"/>
    <n v="5"/>
    <n v="0"/>
    <n v="88.724999999999994"/>
  </r>
  <r>
    <n v="8334"/>
    <s v="CA-2016-153269"/>
    <x v="1185"/>
    <d v="2016-03-12T00:00:00"/>
    <s v="First Class"/>
    <x v="519"/>
    <x v="519"/>
    <s v="Consumer"/>
    <s v="United States"/>
    <s v="Andover"/>
    <s v="Massachusetts"/>
    <n v="1810"/>
    <s v="East"/>
    <x v="1776"/>
    <s v="Office Supplies"/>
    <s v="Paper"/>
    <x v="1766"/>
    <x v="1444"/>
    <n v="3"/>
    <n v="0"/>
    <n v="8.7905999999999995"/>
  </r>
  <r>
    <n v="8335"/>
    <s v="CA-2016-153269"/>
    <x v="1185"/>
    <d v="2016-03-12T00:00:00"/>
    <s v="First Class"/>
    <x v="519"/>
    <x v="519"/>
    <s v="Consumer"/>
    <s v="United States"/>
    <s v="Andover"/>
    <s v="Massachusetts"/>
    <n v="1810"/>
    <s v="East"/>
    <x v="569"/>
    <s v="Office Supplies"/>
    <s v="Binders"/>
    <x v="919"/>
    <x v="5159"/>
    <n v="4"/>
    <n v="0"/>
    <n v="23.31"/>
  </r>
  <r>
    <n v="8336"/>
    <s v="CA-2017-161655"/>
    <x v="726"/>
    <d v="2017-05-18T00:00:00"/>
    <s v="Second Class"/>
    <x v="194"/>
    <x v="194"/>
    <s v="Home Office"/>
    <s v="United States"/>
    <s v="Newark"/>
    <s v="Delaware"/>
    <n v="19711"/>
    <s v="East"/>
    <x v="1197"/>
    <s v="Office Supplies"/>
    <s v="Binders"/>
    <x v="1182"/>
    <x v="5160"/>
    <n v="9"/>
    <n v="0"/>
    <n v="149.76"/>
  </r>
  <r>
    <n v="8337"/>
    <s v="CA-2016-101469"/>
    <x v="415"/>
    <d v="2016-07-08T00:00:00"/>
    <s v="Standard Class"/>
    <x v="347"/>
    <x v="347"/>
    <s v="Consumer"/>
    <s v="United States"/>
    <s v="Arlington"/>
    <s v="Virginia"/>
    <n v="22204"/>
    <s v="South"/>
    <x v="1838"/>
    <s v="Office Supplies"/>
    <s v="Art"/>
    <x v="1826"/>
    <x v="5161"/>
    <n v="2"/>
    <n v="0"/>
    <n v="3.157"/>
  </r>
  <r>
    <n v="8338"/>
    <s v="CA-2014-153087"/>
    <x v="422"/>
    <d v="2015-01-03T00:00:00"/>
    <s v="Standard Class"/>
    <x v="568"/>
    <x v="568"/>
    <s v="Corporate"/>
    <s v="United States"/>
    <s v="Decatur"/>
    <s v="Alabama"/>
    <n v="35601"/>
    <s v="South"/>
    <x v="1813"/>
    <s v="Office Supplies"/>
    <s v="Paper"/>
    <x v="1803"/>
    <x v="100"/>
    <n v="4"/>
    <n v="0"/>
    <n v="11.720800000000001"/>
  </r>
  <r>
    <n v="8339"/>
    <s v="CA-2014-153087"/>
    <x v="422"/>
    <d v="2015-01-03T00:00:00"/>
    <s v="Standard Class"/>
    <x v="568"/>
    <x v="568"/>
    <s v="Corporate"/>
    <s v="United States"/>
    <s v="Decatur"/>
    <s v="Alabama"/>
    <n v="35601"/>
    <s v="South"/>
    <x v="769"/>
    <s v="Technology"/>
    <s v="Accessories"/>
    <x v="768"/>
    <x v="5162"/>
    <n v="5"/>
    <n v="0"/>
    <n v="184.26"/>
  </r>
  <r>
    <n v="8340"/>
    <s v="CA-2017-135076"/>
    <x v="669"/>
    <d v="2017-04-17T00:00:00"/>
    <s v="Standard Class"/>
    <x v="453"/>
    <x v="453"/>
    <s v="Corporate"/>
    <s v="United States"/>
    <s v="Hesperia"/>
    <s v="California"/>
    <n v="92345"/>
    <s v="West"/>
    <x v="1209"/>
    <s v="Furniture"/>
    <s v="Chairs"/>
    <x v="1194"/>
    <x v="5163"/>
    <n v="6"/>
    <n v="0.2"/>
    <n v="-38.211599999999997"/>
  </r>
  <r>
    <n v="8341"/>
    <s v="CA-2014-161634"/>
    <x v="687"/>
    <d v="2014-11-20T00:00:00"/>
    <s v="Standard Class"/>
    <x v="417"/>
    <x v="417"/>
    <s v="Consumer"/>
    <s v="United States"/>
    <s v="Chesapeake"/>
    <s v="Virginia"/>
    <n v="23320"/>
    <s v="South"/>
    <x v="1009"/>
    <s v="Office Supplies"/>
    <s v="Paper"/>
    <x v="1001"/>
    <x v="56"/>
    <n v="5"/>
    <n v="0"/>
    <n v="15.552"/>
  </r>
  <r>
    <n v="8342"/>
    <s v="CA-2017-141481"/>
    <x v="532"/>
    <d v="2017-06-14T00:00:00"/>
    <s v="First Class"/>
    <x v="9"/>
    <x v="9"/>
    <s v="Consumer"/>
    <s v="United States"/>
    <s v="Los Angeles"/>
    <s v="California"/>
    <n v="90036"/>
    <s v="West"/>
    <x v="564"/>
    <s v="Office Supplies"/>
    <s v="Appliances"/>
    <x v="564"/>
    <x v="635"/>
    <n v="3"/>
    <n v="0"/>
    <n v="16.588799999999999"/>
  </r>
  <r>
    <n v="8343"/>
    <s v="CA-2016-132549"/>
    <x v="881"/>
    <d v="2016-11-30T00:00:00"/>
    <s v="Standard Class"/>
    <x v="271"/>
    <x v="271"/>
    <s v="Consumer"/>
    <s v="United States"/>
    <s v="Huntsville"/>
    <s v="Alabama"/>
    <n v="35810"/>
    <s v="South"/>
    <x v="470"/>
    <s v="Office Supplies"/>
    <s v="Storage"/>
    <x v="471"/>
    <x v="5164"/>
    <n v="7"/>
    <n v="0"/>
    <n v="19.807200000000002"/>
  </r>
  <r>
    <n v="8344"/>
    <s v="US-2014-155544"/>
    <x v="90"/>
    <d v="2014-03-25T00:00:00"/>
    <s v="Standard Class"/>
    <x v="306"/>
    <x v="306"/>
    <s v="Consumer"/>
    <s v="United States"/>
    <s v="Knoxville"/>
    <s v="Tennessee"/>
    <n v="37918"/>
    <s v="South"/>
    <x v="198"/>
    <s v="Office Supplies"/>
    <s v="Labels"/>
    <x v="199"/>
    <x v="2261"/>
    <n v="5"/>
    <n v="0.2"/>
    <n v="22.2"/>
  </r>
  <r>
    <n v="8345"/>
    <s v="US-2014-155544"/>
    <x v="90"/>
    <d v="2014-03-25T00:00:00"/>
    <s v="Standard Class"/>
    <x v="306"/>
    <x v="306"/>
    <s v="Consumer"/>
    <s v="United States"/>
    <s v="Knoxville"/>
    <s v="Tennessee"/>
    <n v="37918"/>
    <s v="South"/>
    <x v="1001"/>
    <s v="Furniture"/>
    <s v="Furnishings"/>
    <x v="993"/>
    <x v="2377"/>
    <n v="3"/>
    <n v="0.2"/>
    <n v="6.5903999999999998"/>
  </r>
  <r>
    <n v="8346"/>
    <s v="US-2014-155544"/>
    <x v="90"/>
    <d v="2014-03-25T00:00:00"/>
    <s v="Standard Class"/>
    <x v="306"/>
    <x v="306"/>
    <s v="Consumer"/>
    <s v="United States"/>
    <s v="Knoxville"/>
    <s v="Tennessee"/>
    <n v="37918"/>
    <s v="South"/>
    <x v="1455"/>
    <s v="Furniture"/>
    <s v="Chairs"/>
    <x v="1441"/>
    <x v="5165"/>
    <n v="3"/>
    <n v="0.2"/>
    <n v="-10.918799999999999"/>
  </r>
  <r>
    <n v="8347"/>
    <s v="US-2015-115238"/>
    <x v="28"/>
    <d v="2015-05-04T00:00:00"/>
    <s v="Standard Class"/>
    <x v="478"/>
    <x v="478"/>
    <s v="Corporate"/>
    <s v="United States"/>
    <s v="Lawrence"/>
    <s v="Massachusetts"/>
    <n v="1841"/>
    <s v="East"/>
    <x v="191"/>
    <s v="Furniture"/>
    <s v="Furnishings"/>
    <x v="192"/>
    <x v="809"/>
    <n v="5"/>
    <n v="0"/>
    <n v="13.188000000000001"/>
  </r>
  <r>
    <n v="8348"/>
    <s v="US-2015-115238"/>
    <x v="28"/>
    <d v="2015-05-04T00:00:00"/>
    <s v="Standard Class"/>
    <x v="478"/>
    <x v="478"/>
    <s v="Corporate"/>
    <s v="United States"/>
    <s v="Lawrence"/>
    <s v="Massachusetts"/>
    <n v="1841"/>
    <s v="East"/>
    <x v="1462"/>
    <s v="Furniture"/>
    <s v="Furnishings"/>
    <x v="1448"/>
    <x v="5166"/>
    <n v="1"/>
    <n v="0"/>
    <n v="3.7919999999999998"/>
  </r>
  <r>
    <n v="8349"/>
    <s v="US-2015-115238"/>
    <x v="28"/>
    <d v="2015-05-04T00:00:00"/>
    <s v="Standard Class"/>
    <x v="478"/>
    <x v="478"/>
    <s v="Corporate"/>
    <s v="United States"/>
    <s v="Lawrence"/>
    <s v="Massachusetts"/>
    <n v="1841"/>
    <s v="East"/>
    <x v="1020"/>
    <s v="Technology"/>
    <s v="Phones"/>
    <x v="1011"/>
    <x v="5167"/>
    <n v="10"/>
    <n v="0"/>
    <n v="58.66"/>
  </r>
  <r>
    <n v="8350"/>
    <s v="US-2015-115238"/>
    <x v="28"/>
    <d v="2015-05-04T00:00:00"/>
    <s v="Standard Class"/>
    <x v="478"/>
    <x v="478"/>
    <s v="Corporate"/>
    <s v="United States"/>
    <s v="Lawrence"/>
    <s v="Massachusetts"/>
    <n v="1841"/>
    <s v="East"/>
    <x v="1721"/>
    <s v="Furniture"/>
    <s v="Furnishings"/>
    <x v="1708"/>
    <x v="5168"/>
    <n v="5"/>
    <n v="0"/>
    <n v="10.449"/>
  </r>
  <r>
    <n v="8351"/>
    <s v="US-2015-115238"/>
    <x v="28"/>
    <d v="2015-05-04T00:00:00"/>
    <s v="Standard Class"/>
    <x v="478"/>
    <x v="478"/>
    <s v="Corporate"/>
    <s v="United States"/>
    <s v="Lawrence"/>
    <s v="Massachusetts"/>
    <n v="1841"/>
    <s v="East"/>
    <x v="1076"/>
    <s v="Office Supplies"/>
    <s v="Paper"/>
    <x v="1066"/>
    <x v="90"/>
    <n v="1"/>
    <n v="0"/>
    <n v="3.1103999999999998"/>
  </r>
  <r>
    <n v="8352"/>
    <s v="CA-2017-132199"/>
    <x v="898"/>
    <d v="2017-05-08T00:00:00"/>
    <s v="Standard Class"/>
    <x v="635"/>
    <x v="635"/>
    <s v="Corporate"/>
    <s v="United States"/>
    <s v="Philadelphia"/>
    <s v="Pennsylvania"/>
    <n v="19134"/>
    <s v="East"/>
    <x v="1757"/>
    <s v="Furniture"/>
    <s v="Furnishings"/>
    <x v="1747"/>
    <x v="5169"/>
    <n v="2"/>
    <n v="0.2"/>
    <n v="7.3007999999999997"/>
  </r>
  <r>
    <n v="8353"/>
    <s v="CA-2017-132199"/>
    <x v="898"/>
    <d v="2017-05-08T00:00:00"/>
    <s v="Standard Class"/>
    <x v="635"/>
    <x v="635"/>
    <s v="Corporate"/>
    <s v="United States"/>
    <s v="Philadelphia"/>
    <s v="Pennsylvania"/>
    <n v="19134"/>
    <s v="East"/>
    <x v="715"/>
    <s v="Office Supplies"/>
    <s v="Binders"/>
    <x v="714"/>
    <x v="5170"/>
    <n v="4"/>
    <n v="0.7"/>
    <n v="-17.591999999999999"/>
  </r>
  <r>
    <n v="8354"/>
    <s v="CA-2017-132199"/>
    <x v="898"/>
    <d v="2017-05-08T00:00:00"/>
    <s v="Standard Class"/>
    <x v="635"/>
    <x v="635"/>
    <s v="Corporate"/>
    <s v="United States"/>
    <s v="Philadelphia"/>
    <s v="Pennsylvania"/>
    <n v="19134"/>
    <s v="East"/>
    <x v="209"/>
    <s v="Furniture"/>
    <s v="Tables"/>
    <x v="210"/>
    <x v="5171"/>
    <n v="5"/>
    <n v="0.4"/>
    <n v="-112.041"/>
  </r>
  <r>
    <n v="8355"/>
    <s v="CA-2017-132199"/>
    <x v="898"/>
    <d v="2017-05-08T00:00:00"/>
    <s v="Standard Class"/>
    <x v="635"/>
    <x v="635"/>
    <s v="Corporate"/>
    <s v="United States"/>
    <s v="Philadelphia"/>
    <s v="Pennsylvania"/>
    <n v="19134"/>
    <s v="East"/>
    <x v="1160"/>
    <s v="Office Supplies"/>
    <s v="Binders"/>
    <x v="1147"/>
    <x v="4010"/>
    <n v="5"/>
    <n v="0.7"/>
    <n v="-44.94"/>
  </r>
  <r>
    <n v="8356"/>
    <s v="CA-2017-132199"/>
    <x v="898"/>
    <d v="2017-05-08T00:00:00"/>
    <s v="Standard Class"/>
    <x v="635"/>
    <x v="635"/>
    <s v="Corporate"/>
    <s v="United States"/>
    <s v="Philadelphia"/>
    <s v="Pennsylvania"/>
    <n v="19134"/>
    <s v="East"/>
    <x v="659"/>
    <s v="Office Supplies"/>
    <s v="Fasteners"/>
    <x v="659"/>
    <x v="3778"/>
    <n v="2"/>
    <n v="0.2"/>
    <n v="2.8"/>
  </r>
  <r>
    <n v="8357"/>
    <s v="CA-2016-163174"/>
    <x v="370"/>
    <d v="2016-08-30T00:00:00"/>
    <s v="Standard Class"/>
    <x v="190"/>
    <x v="190"/>
    <s v="Consumer"/>
    <s v="United States"/>
    <s v="Athens"/>
    <s v="Georgia"/>
    <n v="30605"/>
    <s v="South"/>
    <x v="1292"/>
    <s v="Furniture"/>
    <s v="Furnishings"/>
    <x v="1278"/>
    <x v="4519"/>
    <n v="3"/>
    <n v="0"/>
    <n v="41.038800000000002"/>
  </r>
  <r>
    <n v="8358"/>
    <s v="CA-2014-110555"/>
    <x v="909"/>
    <d v="2014-04-18T00:00:00"/>
    <s v="Standard Class"/>
    <x v="514"/>
    <x v="514"/>
    <s v="Consumer"/>
    <s v="United States"/>
    <s v="Great Falls"/>
    <s v="Montana"/>
    <n v="59405"/>
    <s v="West"/>
    <x v="253"/>
    <s v="Office Supplies"/>
    <s v="Storage"/>
    <x v="254"/>
    <x v="5172"/>
    <n v="7"/>
    <n v="0"/>
    <n v="24.382400000000001"/>
  </r>
  <r>
    <n v="8359"/>
    <s v="CA-2014-110555"/>
    <x v="909"/>
    <d v="2014-04-18T00:00:00"/>
    <s v="Standard Class"/>
    <x v="514"/>
    <x v="514"/>
    <s v="Consumer"/>
    <s v="United States"/>
    <s v="Great Falls"/>
    <s v="Montana"/>
    <n v="59405"/>
    <s v="West"/>
    <x v="506"/>
    <s v="Technology"/>
    <s v="Phones"/>
    <x v="506"/>
    <x v="550"/>
    <n v="2"/>
    <n v="0.2"/>
    <n v="9.2385999999999999"/>
  </r>
  <r>
    <n v="8360"/>
    <s v="CA-2014-110555"/>
    <x v="909"/>
    <d v="2014-04-18T00:00:00"/>
    <s v="Standard Class"/>
    <x v="514"/>
    <x v="514"/>
    <s v="Consumer"/>
    <s v="United States"/>
    <s v="Great Falls"/>
    <s v="Montana"/>
    <n v="59405"/>
    <s v="West"/>
    <x v="1519"/>
    <s v="Technology"/>
    <s v="Accessories"/>
    <x v="1506"/>
    <x v="5173"/>
    <n v="6"/>
    <n v="0"/>
    <n v="91.324799999999996"/>
  </r>
  <r>
    <n v="8361"/>
    <s v="CA-2017-147207"/>
    <x v="460"/>
    <d v="2017-01-04T00:00:00"/>
    <s v="Second Class"/>
    <x v="772"/>
    <x v="772"/>
    <s v="Consumer"/>
    <s v="United States"/>
    <s v="El Paso"/>
    <s v="Texas"/>
    <n v="79907"/>
    <s v="Central"/>
    <x v="1041"/>
    <s v="Office Supplies"/>
    <s v="Art"/>
    <x v="1030"/>
    <x v="3993"/>
    <n v="2"/>
    <n v="0.2"/>
    <n v="3.968"/>
  </r>
  <r>
    <n v="8362"/>
    <s v="CA-2017-147207"/>
    <x v="460"/>
    <d v="2017-01-04T00:00:00"/>
    <s v="Second Class"/>
    <x v="772"/>
    <x v="772"/>
    <s v="Consumer"/>
    <s v="United States"/>
    <s v="El Paso"/>
    <s v="Texas"/>
    <n v="79907"/>
    <s v="Central"/>
    <x v="1825"/>
    <s v="Office Supplies"/>
    <s v="Appliances"/>
    <x v="1813"/>
    <x v="5174"/>
    <n v="2"/>
    <n v="0.8"/>
    <n v="-13.58"/>
  </r>
  <r>
    <n v="8363"/>
    <s v="CA-2017-147207"/>
    <x v="460"/>
    <d v="2017-01-04T00:00:00"/>
    <s v="Second Class"/>
    <x v="772"/>
    <x v="772"/>
    <s v="Consumer"/>
    <s v="United States"/>
    <s v="El Paso"/>
    <s v="Texas"/>
    <n v="79907"/>
    <s v="Central"/>
    <x v="971"/>
    <s v="Furniture"/>
    <s v="Tables"/>
    <x v="965"/>
    <x v="3245"/>
    <n v="5"/>
    <n v="0.3"/>
    <n v="-169.637"/>
  </r>
  <r>
    <n v="8364"/>
    <s v="CA-2017-147207"/>
    <x v="460"/>
    <d v="2017-01-04T00:00:00"/>
    <s v="Second Class"/>
    <x v="772"/>
    <x v="772"/>
    <s v="Consumer"/>
    <s v="United States"/>
    <s v="El Paso"/>
    <s v="Texas"/>
    <n v="79907"/>
    <s v="Central"/>
    <x v="1449"/>
    <s v="Office Supplies"/>
    <s v="Storage"/>
    <x v="1436"/>
    <x v="5175"/>
    <n v="3"/>
    <n v="0.2"/>
    <n v="27.910799999999998"/>
  </r>
  <r>
    <n v="8365"/>
    <s v="CA-2017-137631"/>
    <x v="1045"/>
    <d v="2017-05-02T00:00:00"/>
    <s v="Standard Class"/>
    <x v="538"/>
    <x v="538"/>
    <s v="Consumer"/>
    <s v="United States"/>
    <s v="Kissimmee"/>
    <s v="Florida"/>
    <n v="34741"/>
    <s v="South"/>
    <x v="1147"/>
    <s v="Technology"/>
    <s v="Phones"/>
    <x v="1135"/>
    <x v="5176"/>
    <n v="2"/>
    <n v="0.2"/>
    <n v="84.598200000000006"/>
  </r>
  <r>
    <n v="8366"/>
    <s v="CA-2017-157273"/>
    <x v="289"/>
    <d v="2017-02-02T00:00:00"/>
    <s v="First Class"/>
    <x v="449"/>
    <x v="449"/>
    <s v="Home Office"/>
    <s v="United States"/>
    <s v="Seattle"/>
    <s v="Washington"/>
    <n v="98105"/>
    <s v="West"/>
    <x v="7"/>
    <s v="Technology"/>
    <s v="Phones"/>
    <x v="7"/>
    <x v="5177"/>
    <n v="4"/>
    <n v="0.2"/>
    <n v="60.476799999999997"/>
  </r>
  <r>
    <n v="8367"/>
    <s v="CA-2014-109918"/>
    <x v="557"/>
    <d v="2014-09-12T00:00:00"/>
    <s v="Second Class"/>
    <x v="756"/>
    <x v="756"/>
    <s v="Corporate"/>
    <s v="United States"/>
    <s v="Santa Clara"/>
    <s v="California"/>
    <n v="95051"/>
    <s v="West"/>
    <x v="1839"/>
    <s v="Office Supplies"/>
    <s v="Supplies"/>
    <x v="1827"/>
    <x v="3251"/>
    <n v="4"/>
    <n v="0"/>
    <n v="7.3872"/>
  </r>
  <r>
    <n v="8368"/>
    <s v="CA-2014-109918"/>
    <x v="557"/>
    <d v="2014-09-12T00:00:00"/>
    <s v="Second Class"/>
    <x v="756"/>
    <x v="756"/>
    <s v="Corporate"/>
    <s v="United States"/>
    <s v="Santa Clara"/>
    <s v="California"/>
    <n v="95051"/>
    <s v="West"/>
    <x v="1536"/>
    <s v="Office Supplies"/>
    <s v="Paper"/>
    <x v="1524"/>
    <x v="5178"/>
    <n v="2"/>
    <n v="0"/>
    <n v="9.6631999999999998"/>
  </r>
  <r>
    <n v="8369"/>
    <s v="CA-2014-109918"/>
    <x v="557"/>
    <d v="2014-09-12T00:00:00"/>
    <s v="Second Class"/>
    <x v="756"/>
    <x v="756"/>
    <s v="Corporate"/>
    <s v="United States"/>
    <s v="Santa Clara"/>
    <s v="California"/>
    <n v="95051"/>
    <s v="West"/>
    <x v="1786"/>
    <s v="Office Supplies"/>
    <s v="Binders"/>
    <x v="1776"/>
    <x v="202"/>
    <n v="5"/>
    <n v="0.2"/>
    <n v="31.47"/>
  </r>
  <r>
    <n v="8370"/>
    <s v="CA-2016-118745"/>
    <x v="725"/>
    <d v="2016-06-16T00:00:00"/>
    <s v="Standard Class"/>
    <x v="277"/>
    <x v="277"/>
    <s v="Consumer"/>
    <s v="United States"/>
    <s v="Los Angeles"/>
    <s v="California"/>
    <n v="90049"/>
    <s v="West"/>
    <x v="215"/>
    <s v="Furniture"/>
    <s v="Tables"/>
    <x v="216"/>
    <x v="3359"/>
    <n v="3"/>
    <n v="0.2"/>
    <n v="33.851700000000001"/>
  </r>
  <r>
    <n v="8371"/>
    <s v="CA-2016-163972"/>
    <x v="508"/>
    <d v="2016-10-21T00:00:00"/>
    <s v="Standard Class"/>
    <x v="450"/>
    <x v="450"/>
    <s v="Home Office"/>
    <s v="United States"/>
    <s v="Fresno"/>
    <s v="California"/>
    <n v="93727"/>
    <s v="West"/>
    <x v="1638"/>
    <s v="Furniture"/>
    <s v="Bookcases"/>
    <x v="1628"/>
    <x v="2446"/>
    <n v="2"/>
    <n v="0.15"/>
    <n v="21.294"/>
  </r>
  <r>
    <n v="8372"/>
    <s v="CA-2014-165393"/>
    <x v="422"/>
    <d v="2014-12-30T00:00:00"/>
    <s v="First Class"/>
    <x v="720"/>
    <x v="720"/>
    <s v="Consumer"/>
    <s v="United States"/>
    <s v="Fort Worth"/>
    <s v="Texas"/>
    <n v="76106"/>
    <s v="Central"/>
    <x v="444"/>
    <s v="Office Supplies"/>
    <s v="Binders"/>
    <x v="444"/>
    <x v="5179"/>
    <n v="1"/>
    <n v="0.8"/>
    <n v="-8.4727999999999994"/>
  </r>
  <r>
    <n v="8373"/>
    <s v="CA-2016-113726"/>
    <x v="390"/>
    <d v="2016-12-01T00:00:00"/>
    <s v="Standard Class"/>
    <x v="649"/>
    <x v="649"/>
    <s v="Home Office"/>
    <s v="United States"/>
    <s v="Seattle"/>
    <s v="Washington"/>
    <n v="98105"/>
    <s v="West"/>
    <x v="905"/>
    <s v="Furniture"/>
    <s v="Furnishings"/>
    <x v="897"/>
    <x v="4303"/>
    <n v="3"/>
    <n v="0"/>
    <n v="33.726599999999998"/>
  </r>
  <r>
    <n v="8374"/>
    <s v="CA-2016-152940"/>
    <x v="338"/>
    <d v="2016-11-13T00:00:00"/>
    <s v="First Class"/>
    <x v="197"/>
    <x v="197"/>
    <s v="Consumer"/>
    <s v="United States"/>
    <s v="San Francisco"/>
    <s v="California"/>
    <n v="94110"/>
    <s v="West"/>
    <x v="1069"/>
    <s v="Office Supplies"/>
    <s v="Storage"/>
    <x v="1058"/>
    <x v="5180"/>
    <n v="1"/>
    <n v="0"/>
    <n v="4.4610000000000003"/>
  </r>
  <r>
    <n v="8375"/>
    <s v="CA-2015-158701"/>
    <x v="956"/>
    <d v="2015-01-10T00:00:00"/>
    <s v="Standard Class"/>
    <x v="311"/>
    <x v="311"/>
    <s v="Home Office"/>
    <s v="United States"/>
    <s v="San Francisco"/>
    <s v="California"/>
    <n v="94110"/>
    <s v="West"/>
    <x v="937"/>
    <s v="Office Supplies"/>
    <s v="Appliances"/>
    <x v="930"/>
    <x v="5181"/>
    <n v="6"/>
    <n v="0"/>
    <n v="23.587199999999999"/>
  </r>
  <r>
    <n v="8376"/>
    <s v="CA-2015-158701"/>
    <x v="956"/>
    <d v="2015-01-10T00:00:00"/>
    <s v="Standard Class"/>
    <x v="311"/>
    <x v="311"/>
    <s v="Home Office"/>
    <s v="United States"/>
    <s v="San Francisco"/>
    <s v="California"/>
    <n v="94110"/>
    <s v="West"/>
    <x v="673"/>
    <s v="Office Supplies"/>
    <s v="Binders"/>
    <x v="673"/>
    <x v="5182"/>
    <n v="6"/>
    <n v="0.2"/>
    <n v="17.55"/>
  </r>
  <r>
    <n v="8377"/>
    <s v="CA-2017-156272"/>
    <x v="708"/>
    <d v="2017-03-27T00:00:00"/>
    <s v="Standard Class"/>
    <x v="463"/>
    <x v="463"/>
    <s v="Corporate"/>
    <s v="United States"/>
    <s v="Pompano Beach"/>
    <s v="Florida"/>
    <n v="33068"/>
    <s v="South"/>
    <x v="1429"/>
    <s v="Office Supplies"/>
    <s v="Appliances"/>
    <x v="1417"/>
    <x v="5183"/>
    <n v="1"/>
    <n v="0.2"/>
    <n v="8.048"/>
  </r>
  <r>
    <n v="8378"/>
    <s v="CA-2015-162964"/>
    <x v="768"/>
    <d v="2015-11-18T00:00:00"/>
    <s v="Standard Class"/>
    <x v="751"/>
    <x v="751"/>
    <s v="Corporate"/>
    <s v="United States"/>
    <s v="Houston"/>
    <s v="Texas"/>
    <n v="77095"/>
    <s v="Central"/>
    <x v="871"/>
    <s v="Office Supplies"/>
    <s v="Storage"/>
    <x v="865"/>
    <x v="1445"/>
    <n v="1"/>
    <n v="0.2"/>
    <n v="-14.5764"/>
  </r>
  <r>
    <n v="8379"/>
    <s v="CA-2015-162964"/>
    <x v="768"/>
    <d v="2015-11-18T00:00:00"/>
    <s v="Standard Class"/>
    <x v="751"/>
    <x v="751"/>
    <s v="Corporate"/>
    <s v="United States"/>
    <s v="Houston"/>
    <s v="Texas"/>
    <n v="77095"/>
    <s v="Central"/>
    <x v="219"/>
    <s v="Office Supplies"/>
    <s v="Paper"/>
    <x v="220"/>
    <x v="12"/>
    <n v="3"/>
    <n v="0.2"/>
    <n v="5.6375999999999999"/>
  </r>
  <r>
    <n v="8380"/>
    <s v="CA-2015-162964"/>
    <x v="768"/>
    <d v="2015-11-18T00:00:00"/>
    <s v="Standard Class"/>
    <x v="751"/>
    <x v="751"/>
    <s v="Corporate"/>
    <s v="United States"/>
    <s v="Houston"/>
    <s v="Texas"/>
    <n v="77095"/>
    <s v="Central"/>
    <x v="889"/>
    <s v="Office Supplies"/>
    <s v="Envelopes"/>
    <x v="882"/>
    <x v="5184"/>
    <n v="7"/>
    <n v="0.2"/>
    <n v="69.965000000000003"/>
  </r>
  <r>
    <n v="8381"/>
    <s v="CA-2014-103527"/>
    <x v="340"/>
    <d v="2014-09-14T00:00:00"/>
    <s v="Second Class"/>
    <x v="417"/>
    <x v="417"/>
    <s v="Consumer"/>
    <s v="United States"/>
    <s v="Chicago"/>
    <s v="Illinois"/>
    <n v="60653"/>
    <s v="Central"/>
    <x v="702"/>
    <s v="Office Supplies"/>
    <s v="Paper"/>
    <x v="702"/>
    <x v="2944"/>
    <n v="3"/>
    <n v="0.2"/>
    <n v="3.4049999999999998"/>
  </r>
  <r>
    <n v="8382"/>
    <s v="CA-2016-134544"/>
    <x v="716"/>
    <d v="2016-03-19T00:00:00"/>
    <s v="Second Class"/>
    <x v="663"/>
    <x v="663"/>
    <s v="Consumer"/>
    <s v="United States"/>
    <s v="San Francisco"/>
    <s v="California"/>
    <n v="94109"/>
    <s v="West"/>
    <x v="509"/>
    <s v="Technology"/>
    <s v="Phones"/>
    <x v="509"/>
    <x v="556"/>
    <n v="2"/>
    <n v="0.2"/>
    <n v="-20.136199999999999"/>
  </r>
  <r>
    <n v="8383"/>
    <s v="CA-2016-163048"/>
    <x v="597"/>
    <d v="2016-02-15T00:00:00"/>
    <s v="Standard Class"/>
    <x v="775"/>
    <x v="775"/>
    <s v="Corporate"/>
    <s v="United States"/>
    <s v="Houston"/>
    <s v="Texas"/>
    <n v="77036"/>
    <s v="Central"/>
    <x v="866"/>
    <s v="Furniture"/>
    <s v="Chairs"/>
    <x v="860"/>
    <x v="5185"/>
    <n v="4"/>
    <n v="0.3"/>
    <n v="0"/>
  </r>
  <r>
    <n v="8384"/>
    <s v="CA-2016-145135"/>
    <x v="491"/>
    <d v="2016-11-28T00:00:00"/>
    <s v="First Class"/>
    <x v="522"/>
    <x v="522"/>
    <s v="Home Office"/>
    <s v="United States"/>
    <s v="Shelton"/>
    <s v="Connecticut"/>
    <n v="6484"/>
    <s v="East"/>
    <x v="808"/>
    <s v="Technology"/>
    <s v="Accessories"/>
    <x v="806"/>
    <x v="127"/>
    <n v="3"/>
    <n v="0"/>
    <n v="14.9925"/>
  </r>
  <r>
    <n v="8385"/>
    <s v="CA-2016-145135"/>
    <x v="491"/>
    <d v="2016-11-28T00:00:00"/>
    <s v="First Class"/>
    <x v="522"/>
    <x v="522"/>
    <s v="Home Office"/>
    <s v="United States"/>
    <s v="Shelton"/>
    <s v="Connecticut"/>
    <n v="6484"/>
    <s v="East"/>
    <x v="1283"/>
    <s v="Office Supplies"/>
    <s v="Paper"/>
    <x v="1268"/>
    <x v="518"/>
    <n v="2"/>
    <n v="0"/>
    <n v="6.4127999999999998"/>
  </r>
  <r>
    <n v="8386"/>
    <s v="CA-2017-137582"/>
    <x v="507"/>
    <d v="2017-09-08T00:00:00"/>
    <s v="Standard Class"/>
    <x v="51"/>
    <x v="51"/>
    <s v="Corporate"/>
    <s v="United States"/>
    <s v="Oakland"/>
    <s v="California"/>
    <n v="94601"/>
    <s v="West"/>
    <x v="1181"/>
    <s v="Office Supplies"/>
    <s v="Binders"/>
    <x v="1167"/>
    <x v="921"/>
    <n v="3"/>
    <n v="0.2"/>
    <n v="4.1327999999999996"/>
  </r>
  <r>
    <n v="8387"/>
    <s v="CA-2015-149601"/>
    <x v="71"/>
    <d v="2015-06-03T00:00:00"/>
    <s v="Standard Class"/>
    <x v="577"/>
    <x v="577"/>
    <s v="Consumer"/>
    <s v="United States"/>
    <s v="Manchester"/>
    <s v="Connecticut"/>
    <n v="6040"/>
    <s v="East"/>
    <x v="720"/>
    <s v="Office Supplies"/>
    <s v="Storage"/>
    <x v="719"/>
    <x v="5186"/>
    <n v="1"/>
    <n v="0"/>
    <n v="2.4359999999999999"/>
  </r>
  <r>
    <n v="8388"/>
    <s v="CA-2015-149601"/>
    <x v="71"/>
    <d v="2015-06-03T00:00:00"/>
    <s v="Standard Class"/>
    <x v="577"/>
    <x v="577"/>
    <s v="Consumer"/>
    <s v="United States"/>
    <s v="Manchester"/>
    <s v="Connecticut"/>
    <n v="6040"/>
    <s v="East"/>
    <x v="177"/>
    <s v="Office Supplies"/>
    <s v="Storage"/>
    <x v="178"/>
    <x v="3378"/>
    <n v="5"/>
    <n v="0"/>
    <n v="21.713999999999999"/>
  </r>
  <r>
    <n v="8389"/>
    <s v="CA-2014-139423"/>
    <x v="301"/>
    <d v="2014-11-05T00:00:00"/>
    <s v="Standard Class"/>
    <x v="375"/>
    <x v="375"/>
    <s v="Corporate"/>
    <s v="United States"/>
    <s v="Orange"/>
    <s v="New Jersey"/>
    <n v="7050"/>
    <s v="East"/>
    <x v="513"/>
    <s v="Office Supplies"/>
    <s v="Appliances"/>
    <x v="513"/>
    <x v="562"/>
    <n v="2"/>
    <n v="0"/>
    <n v="22.0748"/>
  </r>
  <r>
    <n v="8390"/>
    <s v="CA-2016-102596"/>
    <x v="797"/>
    <d v="2016-12-30T00:00:00"/>
    <s v="First Class"/>
    <x v="279"/>
    <x v="279"/>
    <s v="Home Office"/>
    <s v="United States"/>
    <s v="Akron"/>
    <s v="Ohio"/>
    <n v="44312"/>
    <s v="East"/>
    <x v="110"/>
    <s v="Office Supplies"/>
    <s v="Fasteners"/>
    <x v="110"/>
    <x v="5187"/>
    <n v="6"/>
    <n v="0.2"/>
    <n v="6.2291999999999996"/>
  </r>
  <r>
    <n v="8391"/>
    <s v="CA-2017-153227"/>
    <x v="769"/>
    <d v="2017-12-06T00:00:00"/>
    <s v="First Class"/>
    <x v="294"/>
    <x v="294"/>
    <s v="Corporate"/>
    <s v="United States"/>
    <s v="Los Angeles"/>
    <s v="California"/>
    <n v="90032"/>
    <s v="West"/>
    <x v="1017"/>
    <s v="Office Supplies"/>
    <s v="Paper"/>
    <x v="1008"/>
    <x v="2660"/>
    <n v="2"/>
    <n v="0"/>
    <n v="5.7624000000000004"/>
  </r>
  <r>
    <n v="8392"/>
    <s v="CA-2017-110625"/>
    <x v="331"/>
    <d v="2017-12-30T00:00:00"/>
    <s v="Standard Class"/>
    <x v="674"/>
    <x v="674"/>
    <s v="Home Office"/>
    <s v="United States"/>
    <s v="Danbury"/>
    <s v="Connecticut"/>
    <n v="6810"/>
    <s v="East"/>
    <x v="1001"/>
    <s v="Furniture"/>
    <s v="Furnishings"/>
    <x v="993"/>
    <x v="1287"/>
    <n v="2"/>
    <n v="0"/>
    <n v="9.8856000000000002"/>
  </r>
  <r>
    <n v="8393"/>
    <s v="CA-2016-142594"/>
    <x v="49"/>
    <d v="2016-12-06T00:00:00"/>
    <s v="Second Class"/>
    <x v="412"/>
    <x v="412"/>
    <s v="Consumer"/>
    <s v="United States"/>
    <s v="Franklin"/>
    <s v="Massachusetts"/>
    <n v="2038"/>
    <s v="East"/>
    <x v="1676"/>
    <s v="Technology"/>
    <s v="Phones"/>
    <x v="1664"/>
    <x v="4658"/>
    <n v="3"/>
    <n v="0"/>
    <n v="35.864400000000003"/>
  </r>
  <r>
    <n v="8394"/>
    <s v="CA-2016-142594"/>
    <x v="49"/>
    <d v="2016-12-06T00:00:00"/>
    <s v="Second Class"/>
    <x v="412"/>
    <x v="412"/>
    <s v="Consumer"/>
    <s v="United States"/>
    <s v="Franklin"/>
    <s v="Massachusetts"/>
    <n v="2038"/>
    <s v="East"/>
    <x v="1380"/>
    <s v="Furniture"/>
    <s v="Furnishings"/>
    <x v="1365"/>
    <x v="4623"/>
    <n v="5"/>
    <n v="0"/>
    <n v="48.905999999999999"/>
  </r>
  <r>
    <n v="8395"/>
    <s v="CA-2016-142594"/>
    <x v="49"/>
    <d v="2016-12-06T00:00:00"/>
    <s v="Second Class"/>
    <x v="412"/>
    <x v="412"/>
    <s v="Consumer"/>
    <s v="United States"/>
    <s v="Franklin"/>
    <s v="Massachusetts"/>
    <n v="2038"/>
    <s v="East"/>
    <x v="227"/>
    <s v="Office Supplies"/>
    <s v="Appliances"/>
    <x v="228"/>
    <x v="3256"/>
    <n v="3"/>
    <n v="0"/>
    <n v="297.64350000000002"/>
  </r>
  <r>
    <n v="8396"/>
    <s v="CA-2016-142594"/>
    <x v="49"/>
    <d v="2016-12-06T00:00:00"/>
    <s v="Second Class"/>
    <x v="412"/>
    <x v="412"/>
    <s v="Consumer"/>
    <s v="United States"/>
    <s v="Franklin"/>
    <s v="Massachusetts"/>
    <n v="2038"/>
    <s v="East"/>
    <x v="616"/>
    <s v="Furniture"/>
    <s v="Tables"/>
    <x v="616"/>
    <x v="5188"/>
    <n v="3"/>
    <n v="0.3"/>
    <n v="-47.058300000000003"/>
  </r>
  <r>
    <n v="8397"/>
    <s v="CA-2014-152254"/>
    <x v="479"/>
    <d v="2014-06-30T00:00:00"/>
    <s v="Same Day"/>
    <x v="379"/>
    <x v="379"/>
    <s v="Consumer"/>
    <s v="United States"/>
    <s v="Wilmington"/>
    <s v="North Carolina"/>
    <n v="28403"/>
    <s v="South"/>
    <x v="162"/>
    <s v="Office Supplies"/>
    <s v="Paper"/>
    <x v="163"/>
    <x v="5189"/>
    <n v="7"/>
    <n v="0.2"/>
    <n v="108.74079999999999"/>
  </r>
  <r>
    <n v="8398"/>
    <s v="US-2014-120236"/>
    <x v="1010"/>
    <d v="2014-09-04T00:00:00"/>
    <s v="First Class"/>
    <x v="280"/>
    <x v="280"/>
    <s v="Home Office"/>
    <s v="United States"/>
    <s v="Houston"/>
    <s v="Texas"/>
    <n v="77095"/>
    <s v="Central"/>
    <x v="1736"/>
    <s v="Office Supplies"/>
    <s v="Binders"/>
    <x v="1725"/>
    <x v="5190"/>
    <n v="5"/>
    <n v="0.8"/>
    <n v="-11.52"/>
  </r>
  <r>
    <n v="8399"/>
    <s v="CA-2017-120061"/>
    <x v="808"/>
    <d v="2017-11-07T00:00:00"/>
    <s v="Second Class"/>
    <x v="676"/>
    <x v="676"/>
    <s v="Home Office"/>
    <s v="United States"/>
    <s v="Springfield"/>
    <s v="Ohio"/>
    <n v="45503"/>
    <s v="East"/>
    <x v="913"/>
    <s v="Furniture"/>
    <s v="Chairs"/>
    <x v="905"/>
    <x v="1165"/>
    <n v="2"/>
    <n v="0.3"/>
    <n v="-35.513599999999997"/>
  </r>
  <r>
    <n v="8400"/>
    <s v="CA-2015-133837"/>
    <x v="657"/>
    <d v="2015-04-18T00:00:00"/>
    <s v="Standard Class"/>
    <x v="513"/>
    <x v="513"/>
    <s v="Consumer"/>
    <s v="United States"/>
    <s v="Glendale"/>
    <s v="Arizona"/>
    <n v="85301"/>
    <s v="West"/>
    <x v="1031"/>
    <s v="Office Supplies"/>
    <s v="Storage"/>
    <x v="1022"/>
    <x v="1340"/>
    <n v="1"/>
    <n v="0.2"/>
    <n v="0.80579999999999996"/>
  </r>
  <r>
    <n v="8401"/>
    <s v="CA-2015-110814"/>
    <x v="901"/>
    <d v="2015-12-09T00:00:00"/>
    <s v="Second Class"/>
    <x v="631"/>
    <x v="631"/>
    <s v="Consumer"/>
    <s v="United States"/>
    <s v="New York City"/>
    <s v="New York"/>
    <n v="10009"/>
    <s v="East"/>
    <x v="920"/>
    <s v="Office Supplies"/>
    <s v="Binders"/>
    <x v="912"/>
    <x v="2595"/>
    <n v="5"/>
    <n v="0.2"/>
    <n v="78.435000000000002"/>
  </r>
  <r>
    <n v="8402"/>
    <s v="CA-2015-110814"/>
    <x v="901"/>
    <d v="2015-12-09T00:00:00"/>
    <s v="Second Class"/>
    <x v="631"/>
    <x v="631"/>
    <s v="Consumer"/>
    <s v="United States"/>
    <s v="New York City"/>
    <s v="New York"/>
    <n v="10009"/>
    <s v="East"/>
    <x v="1534"/>
    <s v="Furniture"/>
    <s v="Chairs"/>
    <x v="1522"/>
    <x v="5191"/>
    <n v="3"/>
    <n v="0.1"/>
    <n v="12.8058"/>
  </r>
  <r>
    <n v="8403"/>
    <s v="CA-2015-110814"/>
    <x v="901"/>
    <d v="2015-12-09T00:00:00"/>
    <s v="Second Class"/>
    <x v="631"/>
    <x v="631"/>
    <s v="Consumer"/>
    <s v="United States"/>
    <s v="New York City"/>
    <s v="New York"/>
    <n v="10009"/>
    <s v="East"/>
    <x v="752"/>
    <s v="Office Supplies"/>
    <s v="Paper"/>
    <x v="750"/>
    <x v="5192"/>
    <n v="2"/>
    <n v="0"/>
    <n v="11.113200000000001"/>
  </r>
  <r>
    <n v="8404"/>
    <s v="CA-2016-154067"/>
    <x v="854"/>
    <d v="2016-02-07T00:00:00"/>
    <s v="Standard Class"/>
    <x v="416"/>
    <x v="416"/>
    <s v="Corporate"/>
    <s v="United States"/>
    <s v="Los Angeles"/>
    <s v="California"/>
    <n v="90036"/>
    <s v="West"/>
    <x v="145"/>
    <s v="Office Supplies"/>
    <s v="Paper"/>
    <x v="146"/>
    <x v="151"/>
    <n v="4"/>
    <n v="0"/>
    <n v="48.539200000000001"/>
  </r>
  <r>
    <n v="8405"/>
    <s v="CA-2017-140480"/>
    <x v="141"/>
    <d v="2017-07-12T00:00:00"/>
    <s v="Standard Class"/>
    <x v="785"/>
    <x v="785"/>
    <s v="Corporate"/>
    <s v="United States"/>
    <s v="Newark"/>
    <s v="Delaware"/>
    <n v="19711"/>
    <s v="East"/>
    <x v="1478"/>
    <s v="Furniture"/>
    <s v="Furnishings"/>
    <x v="1465"/>
    <x v="202"/>
    <n v="4"/>
    <n v="0"/>
    <n v="5.8743999999999996"/>
  </r>
  <r>
    <n v="8406"/>
    <s v="CA-2017-140480"/>
    <x v="141"/>
    <d v="2017-07-12T00:00:00"/>
    <s v="Standard Class"/>
    <x v="785"/>
    <x v="785"/>
    <s v="Corporate"/>
    <s v="United States"/>
    <s v="Newark"/>
    <s v="Delaware"/>
    <n v="19711"/>
    <s v="East"/>
    <x v="721"/>
    <s v="Technology"/>
    <s v="Accessories"/>
    <x v="720"/>
    <x v="5193"/>
    <n v="5"/>
    <n v="0"/>
    <n v="58.179000000000002"/>
  </r>
  <r>
    <n v="8407"/>
    <s v="CA-2017-140480"/>
    <x v="141"/>
    <d v="2017-07-12T00:00:00"/>
    <s v="Standard Class"/>
    <x v="785"/>
    <x v="785"/>
    <s v="Corporate"/>
    <s v="United States"/>
    <s v="Newark"/>
    <s v="Delaware"/>
    <n v="19711"/>
    <s v="East"/>
    <x v="1801"/>
    <s v="Furniture"/>
    <s v="Furnishings"/>
    <x v="1791"/>
    <x v="369"/>
    <n v="2"/>
    <n v="0"/>
    <n v="9.1953999999999994"/>
  </r>
  <r>
    <n v="8408"/>
    <s v="CA-2017-140480"/>
    <x v="141"/>
    <d v="2017-07-12T00:00:00"/>
    <s v="Standard Class"/>
    <x v="785"/>
    <x v="785"/>
    <s v="Corporate"/>
    <s v="United States"/>
    <s v="Newark"/>
    <s v="Delaware"/>
    <n v="19711"/>
    <s v="East"/>
    <x v="1024"/>
    <s v="Office Supplies"/>
    <s v="Art"/>
    <x v="1015"/>
    <x v="1301"/>
    <n v="7"/>
    <n v="0"/>
    <n v="8.673"/>
  </r>
  <r>
    <n v="8409"/>
    <s v="CA-2017-140480"/>
    <x v="141"/>
    <d v="2017-07-12T00:00:00"/>
    <s v="Standard Class"/>
    <x v="785"/>
    <x v="785"/>
    <s v="Corporate"/>
    <s v="United States"/>
    <s v="Newark"/>
    <s v="Delaware"/>
    <n v="19711"/>
    <s v="East"/>
    <x v="1753"/>
    <s v="Office Supplies"/>
    <s v="Art"/>
    <x v="1743"/>
    <x v="5130"/>
    <n v="5"/>
    <n v="0"/>
    <n v="45.487000000000002"/>
  </r>
  <r>
    <n v="8410"/>
    <s v="CA-2015-134082"/>
    <x v="555"/>
    <d v="2015-12-17T00:00:00"/>
    <s v="Standard Class"/>
    <x v="82"/>
    <x v="82"/>
    <s v="Home Office"/>
    <s v="United States"/>
    <s v="San Bernardino"/>
    <s v="California"/>
    <n v="92404"/>
    <s v="West"/>
    <x v="655"/>
    <s v="Office Supplies"/>
    <s v="Binders"/>
    <x v="655"/>
    <x v="5194"/>
    <n v="4"/>
    <n v="0.2"/>
    <n v="38.684800000000003"/>
  </r>
  <r>
    <n v="8411"/>
    <s v="CA-2016-130820"/>
    <x v="625"/>
    <d v="2016-11-15T00:00:00"/>
    <s v="Same Day"/>
    <x v="21"/>
    <x v="21"/>
    <s v="Corporate"/>
    <s v="United States"/>
    <s v="Burlington"/>
    <s v="North Carolina"/>
    <n v="27217"/>
    <s v="South"/>
    <x v="114"/>
    <s v="Furniture"/>
    <s v="Tables"/>
    <x v="114"/>
    <x v="5195"/>
    <n v="4"/>
    <n v="0.4"/>
    <n v="-199.5076"/>
  </r>
  <r>
    <n v="8412"/>
    <s v="CA-2016-159765"/>
    <x v="195"/>
    <d v="2016-05-12T00:00:00"/>
    <s v="Second Class"/>
    <x v="513"/>
    <x v="513"/>
    <s v="Consumer"/>
    <s v="United States"/>
    <s v="Salem"/>
    <s v="Virginia"/>
    <n v="24153"/>
    <s v="South"/>
    <x v="181"/>
    <s v="Office Supplies"/>
    <s v="Art"/>
    <x v="182"/>
    <x v="5196"/>
    <n v="7"/>
    <n v="0"/>
    <n v="9.1937999999999995"/>
  </r>
  <r>
    <n v="8413"/>
    <s v="CA-2017-132290"/>
    <x v="434"/>
    <d v="2017-03-14T00:00:00"/>
    <s v="Standard Class"/>
    <x v="198"/>
    <x v="198"/>
    <s v="Consumer"/>
    <s v="United States"/>
    <s v="Dallas"/>
    <s v="Texas"/>
    <n v="75217"/>
    <s v="Central"/>
    <x v="601"/>
    <s v="Furniture"/>
    <s v="Tables"/>
    <x v="601"/>
    <x v="5197"/>
    <n v="4"/>
    <n v="0.3"/>
    <n v="-173.34719999999999"/>
  </r>
  <r>
    <n v="8414"/>
    <s v="CA-2016-147109"/>
    <x v="907"/>
    <d v="2016-12-21T00:00:00"/>
    <s v="Standard Class"/>
    <x v="340"/>
    <x v="340"/>
    <s v="Corporate"/>
    <s v="United States"/>
    <s v="Arlington"/>
    <s v="Texas"/>
    <n v="76017"/>
    <s v="Central"/>
    <x v="1193"/>
    <s v="Office Supplies"/>
    <s v="Paper"/>
    <x v="1178"/>
    <x v="187"/>
    <n v="10"/>
    <n v="0.2"/>
    <n v="18.143999999999998"/>
  </r>
  <r>
    <n v="8415"/>
    <s v="CA-2016-147109"/>
    <x v="907"/>
    <d v="2016-12-21T00:00:00"/>
    <s v="Standard Class"/>
    <x v="340"/>
    <x v="340"/>
    <s v="Corporate"/>
    <s v="United States"/>
    <s v="Arlington"/>
    <s v="Texas"/>
    <n v="76017"/>
    <s v="Central"/>
    <x v="1615"/>
    <s v="Technology"/>
    <s v="Accessories"/>
    <x v="1606"/>
    <x v="5198"/>
    <n v="3"/>
    <n v="0.2"/>
    <n v="-6.21"/>
  </r>
  <r>
    <n v="8416"/>
    <s v="CA-2017-107265"/>
    <x v="1191"/>
    <d v="2017-04-12T00:00:00"/>
    <s v="Standard Class"/>
    <x v="529"/>
    <x v="529"/>
    <s v="Home Office"/>
    <s v="United States"/>
    <s v="Marion"/>
    <s v="Iowa"/>
    <n v="52302"/>
    <s v="Central"/>
    <x v="258"/>
    <s v="Office Supplies"/>
    <s v="Paper"/>
    <x v="33"/>
    <x v="1907"/>
    <n v="3"/>
    <n v="0"/>
    <n v="49.970399999999998"/>
  </r>
  <r>
    <n v="8417"/>
    <s v="CA-2017-118199"/>
    <x v="1188"/>
    <d v="2017-05-11T00:00:00"/>
    <s v="First Class"/>
    <x v="697"/>
    <x v="697"/>
    <s v="Home Office"/>
    <s v="United States"/>
    <s v="Seattle"/>
    <s v="Washington"/>
    <n v="98105"/>
    <s v="West"/>
    <x v="805"/>
    <s v="Office Supplies"/>
    <s v="Binders"/>
    <x v="803"/>
    <x v="5199"/>
    <n v="5"/>
    <n v="0.2"/>
    <n v="46.225000000000001"/>
  </r>
  <r>
    <n v="8418"/>
    <s v="CA-2017-118199"/>
    <x v="1188"/>
    <d v="2017-05-11T00:00:00"/>
    <s v="First Class"/>
    <x v="697"/>
    <x v="697"/>
    <s v="Home Office"/>
    <s v="United States"/>
    <s v="Seattle"/>
    <s v="Washington"/>
    <n v="98105"/>
    <s v="West"/>
    <x v="54"/>
    <s v="Office Supplies"/>
    <s v="Storage"/>
    <x v="54"/>
    <x v="1443"/>
    <n v="3"/>
    <n v="0"/>
    <n v="26.07"/>
  </r>
  <r>
    <n v="8419"/>
    <s v="CA-2017-118199"/>
    <x v="1188"/>
    <d v="2017-05-11T00:00:00"/>
    <s v="First Class"/>
    <x v="697"/>
    <x v="697"/>
    <s v="Home Office"/>
    <s v="United States"/>
    <s v="Seattle"/>
    <s v="Washington"/>
    <n v="98105"/>
    <s v="West"/>
    <x v="738"/>
    <s v="Furniture"/>
    <s v="Tables"/>
    <x v="737"/>
    <x v="5200"/>
    <n v="1"/>
    <n v="0"/>
    <n v="63.106999999999999"/>
  </r>
  <r>
    <n v="8420"/>
    <s v="CA-2017-118199"/>
    <x v="1188"/>
    <d v="2017-05-11T00:00:00"/>
    <s v="First Class"/>
    <x v="697"/>
    <x v="697"/>
    <s v="Home Office"/>
    <s v="United States"/>
    <s v="Seattle"/>
    <s v="Washington"/>
    <n v="98105"/>
    <s v="West"/>
    <x v="1764"/>
    <s v="Office Supplies"/>
    <s v="Storage"/>
    <x v="1753"/>
    <x v="5003"/>
    <n v="4"/>
    <n v="0"/>
    <n v="2.6783999999999999"/>
  </r>
  <r>
    <n v="8421"/>
    <s v="CA-2017-118199"/>
    <x v="1188"/>
    <d v="2017-05-11T00:00:00"/>
    <s v="First Class"/>
    <x v="697"/>
    <x v="697"/>
    <s v="Home Office"/>
    <s v="United States"/>
    <s v="Seattle"/>
    <s v="Washington"/>
    <n v="98105"/>
    <s v="West"/>
    <x v="1336"/>
    <s v="Technology"/>
    <s v="Accessories"/>
    <x v="1321"/>
    <x v="1636"/>
    <n v="2"/>
    <n v="0"/>
    <n v="87.991200000000006"/>
  </r>
  <r>
    <n v="8422"/>
    <s v="CA-2017-150091"/>
    <x v="386"/>
    <d v="2017-10-16T00:00:00"/>
    <s v="Standard Class"/>
    <x v="73"/>
    <x v="73"/>
    <s v="Consumer"/>
    <s v="United States"/>
    <s v="Lakewood"/>
    <s v="New Jersey"/>
    <n v="8701"/>
    <s v="East"/>
    <x v="46"/>
    <s v="Technology"/>
    <s v="Accessories"/>
    <x v="46"/>
    <x v="47"/>
    <n v="3"/>
    <n v="0"/>
    <n v="4.95"/>
  </r>
  <r>
    <n v="8423"/>
    <s v="CA-2017-150091"/>
    <x v="386"/>
    <d v="2017-10-16T00:00:00"/>
    <s v="Standard Class"/>
    <x v="73"/>
    <x v="73"/>
    <s v="Consumer"/>
    <s v="United States"/>
    <s v="Lakewood"/>
    <s v="New Jersey"/>
    <n v="8701"/>
    <s v="East"/>
    <x v="110"/>
    <s v="Office Supplies"/>
    <s v="Fasteners"/>
    <x v="110"/>
    <x v="1488"/>
    <n v="5"/>
    <n v="0"/>
    <n v="8.7710000000000008"/>
  </r>
  <r>
    <n v="8424"/>
    <s v="CA-2017-150091"/>
    <x v="386"/>
    <d v="2017-10-16T00:00:00"/>
    <s v="Standard Class"/>
    <x v="73"/>
    <x v="73"/>
    <s v="Consumer"/>
    <s v="United States"/>
    <s v="Lakewood"/>
    <s v="New Jersey"/>
    <n v="8701"/>
    <s v="East"/>
    <x v="1653"/>
    <s v="Furniture"/>
    <s v="Furnishings"/>
    <x v="1642"/>
    <x v="582"/>
    <n v="2"/>
    <n v="0"/>
    <n v="17.406400000000001"/>
  </r>
  <r>
    <n v="8425"/>
    <s v="CA-2017-150091"/>
    <x v="386"/>
    <d v="2017-10-16T00:00:00"/>
    <s v="Standard Class"/>
    <x v="73"/>
    <x v="73"/>
    <s v="Consumer"/>
    <s v="United States"/>
    <s v="Lakewood"/>
    <s v="New Jersey"/>
    <n v="8701"/>
    <s v="East"/>
    <x v="1398"/>
    <s v="Furniture"/>
    <s v="Bookcases"/>
    <x v="1385"/>
    <x v="5201"/>
    <n v="5"/>
    <n v="0"/>
    <n v="129.29400000000001"/>
  </r>
  <r>
    <n v="8426"/>
    <s v="CA-2016-137652"/>
    <x v="770"/>
    <d v="2016-08-30T00:00:00"/>
    <s v="First Class"/>
    <x v="494"/>
    <x v="494"/>
    <s v="Corporate"/>
    <s v="United States"/>
    <s v="Cincinnati"/>
    <s v="Ohio"/>
    <n v="45231"/>
    <s v="East"/>
    <x v="1736"/>
    <s v="Office Supplies"/>
    <s v="Binders"/>
    <x v="1725"/>
    <x v="3584"/>
    <n v="8"/>
    <n v="0.7"/>
    <n v="-12.288"/>
  </r>
  <r>
    <n v="8427"/>
    <s v="CA-2015-128356"/>
    <x v="653"/>
    <d v="2015-10-07T00:00:00"/>
    <s v="Standard Class"/>
    <x v="261"/>
    <x v="261"/>
    <s v="Consumer"/>
    <s v="United States"/>
    <s v="Thornton"/>
    <s v="Colorado"/>
    <n v="80229"/>
    <s v="West"/>
    <x v="1839"/>
    <s v="Office Supplies"/>
    <s v="Supplies"/>
    <x v="1827"/>
    <x v="5202"/>
    <n v="2"/>
    <n v="0.2"/>
    <n v="0.95760000000000001"/>
  </r>
  <r>
    <n v="8428"/>
    <s v="CA-2017-167017"/>
    <x v="51"/>
    <d v="2017-11-25T00:00:00"/>
    <s v="First Class"/>
    <x v="419"/>
    <x v="419"/>
    <s v="Consumer"/>
    <s v="United States"/>
    <s v="Roseville"/>
    <s v="Michigan"/>
    <n v="48066"/>
    <s v="Central"/>
    <x v="482"/>
    <s v="Office Supplies"/>
    <s v="Supplies"/>
    <x v="327"/>
    <x v="1001"/>
    <n v="2"/>
    <n v="0"/>
    <n v="0.1744"/>
  </r>
  <r>
    <n v="8429"/>
    <s v="US-2017-132220"/>
    <x v="105"/>
    <d v="2017-11-16T00:00:00"/>
    <s v="Standard Class"/>
    <x v="137"/>
    <x v="137"/>
    <s v="Corporate"/>
    <s v="United States"/>
    <s v="Tempe"/>
    <s v="Arizona"/>
    <n v="85281"/>
    <s v="West"/>
    <x v="1421"/>
    <s v="Technology"/>
    <s v="Accessories"/>
    <x v="1409"/>
    <x v="5203"/>
    <n v="6"/>
    <n v="0.2"/>
    <n v="-10.9116"/>
  </r>
  <r>
    <n v="8430"/>
    <s v="CA-2016-118129"/>
    <x v="1054"/>
    <d v="2016-12-21T00:00:00"/>
    <s v="Second Class"/>
    <x v="52"/>
    <x v="52"/>
    <s v="Consumer"/>
    <s v="United States"/>
    <s v="Reading"/>
    <s v="Pennsylvania"/>
    <n v="19601"/>
    <s v="East"/>
    <x v="1597"/>
    <s v="Furniture"/>
    <s v="Furnishings"/>
    <x v="1589"/>
    <x v="5204"/>
    <n v="5"/>
    <n v="0.2"/>
    <n v="-30.391999999999999"/>
  </r>
  <r>
    <n v="8431"/>
    <s v="US-2014-113124"/>
    <x v="809"/>
    <d v="2014-04-05T00:00:00"/>
    <s v="Standard Class"/>
    <x v="396"/>
    <x v="396"/>
    <s v="Consumer"/>
    <s v="United States"/>
    <s v="Apple Valley"/>
    <s v="Minnesota"/>
    <n v="55124"/>
    <s v="Central"/>
    <x v="557"/>
    <s v="Office Supplies"/>
    <s v="Storage"/>
    <x v="556"/>
    <x v="2349"/>
    <n v="2"/>
    <n v="0"/>
    <n v="6.4649999999999999"/>
  </r>
  <r>
    <n v="8432"/>
    <s v="CA-2017-155621"/>
    <x v="1183"/>
    <d v="2017-11-13T00:00:00"/>
    <s v="Standard Class"/>
    <x v="634"/>
    <x v="634"/>
    <s v="Corporate"/>
    <s v="United States"/>
    <s v="Baltimore"/>
    <s v="Maryland"/>
    <n v="21215"/>
    <s v="East"/>
    <x v="905"/>
    <s v="Furniture"/>
    <s v="Furnishings"/>
    <x v="897"/>
    <x v="5205"/>
    <n v="10"/>
    <n v="0"/>
    <n v="112.422"/>
  </r>
  <r>
    <n v="8433"/>
    <s v="US-2014-127635"/>
    <x v="80"/>
    <d v="2014-09-18T00:00:00"/>
    <s v="Second Class"/>
    <x v="609"/>
    <x v="609"/>
    <s v="Corporate"/>
    <s v="United States"/>
    <s v="Corpus Christi"/>
    <s v="Texas"/>
    <n v="78415"/>
    <s v="Central"/>
    <x v="969"/>
    <s v="Office Supplies"/>
    <s v="Fasteners"/>
    <x v="962"/>
    <x v="192"/>
    <n v="4"/>
    <n v="0.2"/>
    <n v="-1.3608"/>
  </r>
  <r>
    <n v="8434"/>
    <s v="US-2014-127635"/>
    <x v="80"/>
    <d v="2014-09-18T00:00:00"/>
    <s v="Second Class"/>
    <x v="609"/>
    <x v="609"/>
    <s v="Corporate"/>
    <s v="United States"/>
    <s v="Corpus Christi"/>
    <s v="Texas"/>
    <n v="78415"/>
    <s v="Central"/>
    <x v="1532"/>
    <s v="Office Supplies"/>
    <s v="Paper"/>
    <x v="1520"/>
    <x v="1297"/>
    <n v="2"/>
    <n v="0.2"/>
    <n v="2.14"/>
  </r>
  <r>
    <n v="8435"/>
    <s v="US-2014-127635"/>
    <x v="80"/>
    <d v="2014-09-18T00:00:00"/>
    <s v="Second Class"/>
    <x v="609"/>
    <x v="609"/>
    <s v="Corporate"/>
    <s v="United States"/>
    <s v="Corpus Christi"/>
    <s v="Texas"/>
    <n v="78415"/>
    <s v="Central"/>
    <x v="1467"/>
    <s v="Furniture"/>
    <s v="Furnishings"/>
    <x v="1454"/>
    <x v="739"/>
    <n v="5"/>
    <n v="0.6"/>
    <n v="-6.7229999999999999"/>
  </r>
  <r>
    <n v="8436"/>
    <s v="US-2014-127635"/>
    <x v="80"/>
    <d v="2014-09-18T00:00:00"/>
    <s v="Second Class"/>
    <x v="609"/>
    <x v="609"/>
    <s v="Corporate"/>
    <s v="United States"/>
    <s v="Corpus Christi"/>
    <s v="Texas"/>
    <n v="78415"/>
    <s v="Central"/>
    <x v="94"/>
    <s v="Office Supplies"/>
    <s v="Binders"/>
    <x v="94"/>
    <x v="5206"/>
    <n v="2"/>
    <n v="0.8"/>
    <n v="-13.683199999999999"/>
  </r>
  <r>
    <n v="8437"/>
    <s v="CA-2015-151470"/>
    <x v="1181"/>
    <d v="2015-09-26T00:00:00"/>
    <s v="Standard Class"/>
    <x v="562"/>
    <x v="562"/>
    <s v="Consumer"/>
    <s v="United States"/>
    <s v="Las Vegas"/>
    <s v="Nevada"/>
    <n v="89115"/>
    <s v="West"/>
    <x v="1499"/>
    <s v="Office Supplies"/>
    <s v="Binders"/>
    <x v="1487"/>
    <x v="678"/>
    <n v="11"/>
    <n v="0.2"/>
    <n v="16.5242"/>
  </r>
  <r>
    <n v="8438"/>
    <s v="CA-2015-112823"/>
    <x v="895"/>
    <d v="2015-12-16T00:00:00"/>
    <s v="Standard Class"/>
    <x v="362"/>
    <x v="362"/>
    <s v="Consumer"/>
    <s v="United States"/>
    <s v="Cleveland"/>
    <s v="Ohio"/>
    <n v="44105"/>
    <s v="East"/>
    <x v="1365"/>
    <s v="Technology"/>
    <s v="Accessories"/>
    <x v="1351"/>
    <x v="2079"/>
    <n v="2"/>
    <n v="0.2"/>
    <n v="4.4603999999999999"/>
  </r>
  <r>
    <n v="8439"/>
    <s v="CA-2014-108861"/>
    <x v="1061"/>
    <d v="2014-06-01T00:00:00"/>
    <s v="Standard Class"/>
    <x v="570"/>
    <x v="570"/>
    <s v="Consumer"/>
    <s v="United States"/>
    <s v="Seattle"/>
    <s v="Washington"/>
    <n v="98105"/>
    <s v="West"/>
    <x v="1636"/>
    <s v="Office Supplies"/>
    <s v="Binders"/>
    <x v="1626"/>
    <x v="5207"/>
    <n v="4"/>
    <n v="0.2"/>
    <n v="51.36"/>
  </r>
  <r>
    <n v="8440"/>
    <s v="CA-2017-114370"/>
    <x v="1192"/>
    <d v="2017-03-17T00:00:00"/>
    <s v="Second Class"/>
    <x v="272"/>
    <x v="272"/>
    <s v="Corporate"/>
    <s v="United States"/>
    <s v="Chicago"/>
    <s v="Illinois"/>
    <n v="60623"/>
    <s v="Central"/>
    <x v="1670"/>
    <s v="Technology"/>
    <s v="Phones"/>
    <x v="1658"/>
    <x v="4812"/>
    <n v="2"/>
    <n v="0.2"/>
    <n v="4.9615999999999998"/>
  </r>
  <r>
    <n v="8441"/>
    <s v="CA-2016-158302"/>
    <x v="16"/>
    <d v="2016-12-12T00:00:00"/>
    <s v="Second Class"/>
    <x v="674"/>
    <x v="674"/>
    <s v="Home Office"/>
    <s v="United States"/>
    <s v="Columbus"/>
    <s v="Ohio"/>
    <n v="43229"/>
    <s v="East"/>
    <x v="249"/>
    <s v="Office Supplies"/>
    <s v="Paper"/>
    <x v="250"/>
    <x v="1785"/>
    <n v="3"/>
    <n v="0.2"/>
    <n v="3.4398"/>
  </r>
  <r>
    <n v="8442"/>
    <s v="CA-2017-145779"/>
    <x v="636"/>
    <d v="2017-05-10T00:00:00"/>
    <s v="Standard Class"/>
    <x v="140"/>
    <x v="140"/>
    <s v="Consumer"/>
    <s v="United States"/>
    <s v="Tucson"/>
    <s v="Arizona"/>
    <n v="85705"/>
    <s v="West"/>
    <x v="145"/>
    <s v="Office Supplies"/>
    <s v="Paper"/>
    <x v="146"/>
    <x v="5208"/>
    <n v="4"/>
    <n v="0.2"/>
    <n v="27.435199999999998"/>
  </r>
  <r>
    <n v="8443"/>
    <s v="US-2016-155173"/>
    <x v="1193"/>
    <d v="2016-03-10T00:00:00"/>
    <s v="Standard Class"/>
    <x v="674"/>
    <x v="674"/>
    <s v="Home Office"/>
    <s v="United States"/>
    <s v="Philadelphia"/>
    <s v="Pennsylvania"/>
    <n v="19120"/>
    <s v="East"/>
    <x v="907"/>
    <s v="Technology"/>
    <s v="Phones"/>
    <x v="899"/>
    <x v="5209"/>
    <n v="2"/>
    <n v="0.4"/>
    <n v="-71.989999999999995"/>
  </r>
  <r>
    <n v="8444"/>
    <s v="US-2016-155173"/>
    <x v="1193"/>
    <d v="2016-03-10T00:00:00"/>
    <s v="Standard Class"/>
    <x v="674"/>
    <x v="674"/>
    <s v="Home Office"/>
    <s v="United States"/>
    <s v="Philadelphia"/>
    <s v="Pennsylvania"/>
    <n v="19120"/>
    <s v="East"/>
    <x v="1282"/>
    <s v="Office Supplies"/>
    <s v="Binders"/>
    <x v="1267"/>
    <x v="5210"/>
    <n v="1"/>
    <n v="0.7"/>
    <n v="-1.4982"/>
  </r>
  <r>
    <n v="8445"/>
    <s v="US-2016-155173"/>
    <x v="1193"/>
    <d v="2016-03-10T00:00:00"/>
    <s v="Standard Class"/>
    <x v="674"/>
    <x v="674"/>
    <s v="Home Office"/>
    <s v="United States"/>
    <s v="Philadelphia"/>
    <s v="Pennsylvania"/>
    <n v="19120"/>
    <s v="East"/>
    <x v="529"/>
    <s v="Technology"/>
    <s v="Phones"/>
    <x v="529"/>
    <x v="5211"/>
    <n v="3"/>
    <n v="0.4"/>
    <n v="-12.510300000000001"/>
  </r>
  <r>
    <n v="8446"/>
    <s v="CA-2017-125451"/>
    <x v="436"/>
    <d v="2017-10-24T00:00:00"/>
    <s v="First Class"/>
    <x v="340"/>
    <x v="340"/>
    <s v="Corporate"/>
    <s v="United States"/>
    <s v="Cranston"/>
    <s v="Rhode Island"/>
    <n v="2920"/>
    <s v="East"/>
    <x v="977"/>
    <s v="Furniture"/>
    <s v="Tables"/>
    <x v="832"/>
    <x v="5212"/>
    <n v="4"/>
    <n v="0.3"/>
    <n v="-13.7568"/>
  </r>
  <r>
    <n v="8447"/>
    <s v="CA-2017-125451"/>
    <x v="436"/>
    <d v="2017-10-24T00:00:00"/>
    <s v="First Class"/>
    <x v="340"/>
    <x v="340"/>
    <s v="Corporate"/>
    <s v="United States"/>
    <s v="Cranston"/>
    <s v="Rhode Island"/>
    <n v="2920"/>
    <s v="East"/>
    <x v="1457"/>
    <s v="Furniture"/>
    <s v="Furnishings"/>
    <x v="1443"/>
    <x v="762"/>
    <n v="4"/>
    <n v="0"/>
    <n v="14.7"/>
  </r>
  <r>
    <n v="8448"/>
    <s v="CA-2017-125451"/>
    <x v="436"/>
    <d v="2017-10-24T00:00:00"/>
    <s v="First Class"/>
    <x v="340"/>
    <x v="340"/>
    <s v="Corporate"/>
    <s v="United States"/>
    <s v="Cranston"/>
    <s v="Rhode Island"/>
    <n v="2920"/>
    <s v="East"/>
    <x v="1805"/>
    <s v="Furniture"/>
    <s v="Furnishings"/>
    <x v="1795"/>
    <x v="5031"/>
    <n v="2"/>
    <n v="0"/>
    <n v="50.563200000000002"/>
  </r>
  <r>
    <n v="8449"/>
    <s v="CA-2017-125451"/>
    <x v="436"/>
    <d v="2017-10-24T00:00:00"/>
    <s v="First Class"/>
    <x v="340"/>
    <x v="340"/>
    <s v="Corporate"/>
    <s v="United States"/>
    <s v="Cranston"/>
    <s v="Rhode Island"/>
    <n v="2920"/>
    <s v="East"/>
    <x v="335"/>
    <s v="Furniture"/>
    <s v="Tables"/>
    <x v="335"/>
    <x v="3029"/>
    <n v="3"/>
    <n v="0.3"/>
    <n v="-127.5792"/>
  </r>
  <r>
    <n v="8450"/>
    <s v="CA-2017-125451"/>
    <x v="436"/>
    <d v="2017-10-24T00:00:00"/>
    <s v="First Class"/>
    <x v="340"/>
    <x v="340"/>
    <s v="Corporate"/>
    <s v="United States"/>
    <s v="Cranston"/>
    <s v="Rhode Island"/>
    <n v="2920"/>
    <s v="East"/>
    <x v="362"/>
    <s v="Office Supplies"/>
    <s v="Paper"/>
    <x v="362"/>
    <x v="5213"/>
    <n v="8"/>
    <n v="0"/>
    <n v="21.285599999999999"/>
  </r>
  <r>
    <n v="8451"/>
    <s v="CA-2017-125451"/>
    <x v="436"/>
    <d v="2017-10-24T00:00:00"/>
    <s v="First Class"/>
    <x v="340"/>
    <x v="340"/>
    <s v="Corporate"/>
    <s v="United States"/>
    <s v="Cranston"/>
    <s v="Rhode Island"/>
    <n v="2920"/>
    <s v="East"/>
    <x v="1108"/>
    <s v="Office Supplies"/>
    <s v="Appliances"/>
    <x v="1097"/>
    <x v="5214"/>
    <n v="1"/>
    <n v="0"/>
    <n v="0.66600000000000004"/>
  </r>
  <r>
    <n v="8452"/>
    <s v="CA-2014-131387"/>
    <x v="582"/>
    <d v="2014-04-30T00:00:00"/>
    <s v="First Class"/>
    <x v="482"/>
    <x v="482"/>
    <s v="Consumer"/>
    <s v="United States"/>
    <s v="San Francisco"/>
    <s v="California"/>
    <n v="94122"/>
    <s v="West"/>
    <x v="1461"/>
    <s v="Technology"/>
    <s v="Phones"/>
    <x v="1447"/>
    <x v="5215"/>
    <n v="5"/>
    <n v="0.2"/>
    <n v="125.997"/>
  </r>
  <r>
    <n v="8453"/>
    <s v="CA-2016-125087"/>
    <x v="724"/>
    <d v="2016-04-23T00:00:00"/>
    <s v="Standard Class"/>
    <x v="764"/>
    <x v="764"/>
    <s v="Corporate"/>
    <s v="United States"/>
    <s v="Houston"/>
    <s v="Texas"/>
    <n v="77070"/>
    <s v="Central"/>
    <x v="812"/>
    <s v="Furniture"/>
    <s v="Chairs"/>
    <x v="809"/>
    <x v="4988"/>
    <n v="4"/>
    <n v="0.3"/>
    <n v="-93.472399999999993"/>
  </r>
  <r>
    <n v="8454"/>
    <s v="CA-2016-125087"/>
    <x v="724"/>
    <d v="2016-04-23T00:00:00"/>
    <s v="Standard Class"/>
    <x v="764"/>
    <x v="764"/>
    <s v="Corporate"/>
    <s v="United States"/>
    <s v="Houston"/>
    <s v="Texas"/>
    <n v="77070"/>
    <s v="Central"/>
    <x v="486"/>
    <s v="Office Supplies"/>
    <s v="Storage"/>
    <x v="486"/>
    <x v="5216"/>
    <n v="3"/>
    <n v="0.2"/>
    <n v="77.746799999999993"/>
  </r>
  <r>
    <n v="8455"/>
    <s v="CA-2016-125087"/>
    <x v="724"/>
    <d v="2016-04-23T00:00:00"/>
    <s v="Standard Class"/>
    <x v="764"/>
    <x v="764"/>
    <s v="Corporate"/>
    <s v="United States"/>
    <s v="Houston"/>
    <s v="Texas"/>
    <n v="77070"/>
    <s v="Central"/>
    <x v="1268"/>
    <s v="Furniture"/>
    <s v="Furnishings"/>
    <x v="1252"/>
    <x v="1952"/>
    <n v="5"/>
    <n v="0.6"/>
    <n v="-67.137"/>
  </r>
  <r>
    <n v="8456"/>
    <s v="CA-2016-154081"/>
    <x v="730"/>
    <d v="2016-05-29T00:00:00"/>
    <s v="Standard Class"/>
    <x v="531"/>
    <x v="531"/>
    <s v="Corporate"/>
    <s v="United States"/>
    <s v="Los Angeles"/>
    <s v="California"/>
    <n v="90049"/>
    <s v="West"/>
    <x v="192"/>
    <s v="Technology"/>
    <s v="Phones"/>
    <x v="193"/>
    <x v="2643"/>
    <n v="2"/>
    <n v="0.2"/>
    <n v="22.238399999999999"/>
  </r>
  <r>
    <n v="8457"/>
    <s v="US-2017-118556"/>
    <x v="39"/>
    <d v="2017-06-02T00:00:00"/>
    <s v="Second Class"/>
    <x v="260"/>
    <x v="260"/>
    <s v="Corporate"/>
    <s v="United States"/>
    <s v="Chicago"/>
    <s v="Illinois"/>
    <n v="60653"/>
    <s v="Central"/>
    <x v="64"/>
    <s v="Furniture"/>
    <s v="Chairs"/>
    <x v="124"/>
    <x v="5217"/>
    <n v="3"/>
    <n v="0.3"/>
    <n v="-29.007300000000001"/>
  </r>
  <r>
    <n v="8458"/>
    <s v="US-2017-118556"/>
    <x v="39"/>
    <d v="2017-06-02T00:00:00"/>
    <s v="Second Class"/>
    <x v="260"/>
    <x v="260"/>
    <s v="Corporate"/>
    <s v="United States"/>
    <s v="Chicago"/>
    <s v="Illinois"/>
    <n v="60653"/>
    <s v="Central"/>
    <x v="990"/>
    <s v="Office Supplies"/>
    <s v="Binders"/>
    <x v="305"/>
    <x v="2940"/>
    <n v="3"/>
    <n v="0.8"/>
    <n v="-6.2370000000000001"/>
  </r>
  <r>
    <n v="8459"/>
    <s v="CA-2014-126200"/>
    <x v="55"/>
    <d v="2014-08-29T00:00:00"/>
    <s v="Standard Class"/>
    <x v="555"/>
    <x v="555"/>
    <s v="Consumer"/>
    <s v="United States"/>
    <s v="Houston"/>
    <s v="Texas"/>
    <n v="77070"/>
    <s v="Central"/>
    <x v="1160"/>
    <s v="Office Supplies"/>
    <s v="Binders"/>
    <x v="1147"/>
    <x v="2274"/>
    <n v="3"/>
    <n v="0.8"/>
    <n v="-39.804000000000002"/>
  </r>
  <r>
    <n v="8460"/>
    <s v="CA-2014-126200"/>
    <x v="55"/>
    <d v="2014-08-29T00:00:00"/>
    <s v="Standard Class"/>
    <x v="555"/>
    <x v="555"/>
    <s v="Consumer"/>
    <s v="United States"/>
    <s v="Houston"/>
    <s v="Texas"/>
    <n v="77070"/>
    <s v="Central"/>
    <x v="340"/>
    <s v="Office Supplies"/>
    <s v="Binders"/>
    <x v="340"/>
    <x v="5218"/>
    <n v="3"/>
    <n v="0.8"/>
    <n v="-19.814399999999999"/>
  </r>
  <r>
    <n v="8461"/>
    <s v="CA-2014-146500"/>
    <x v="1194"/>
    <d v="2014-09-04T00:00:00"/>
    <s v="Standard Class"/>
    <x v="247"/>
    <x v="247"/>
    <s v="Consumer"/>
    <s v="United States"/>
    <s v="Bristol"/>
    <s v="Connecticut"/>
    <n v="6010"/>
    <s v="East"/>
    <x v="881"/>
    <s v="Office Supplies"/>
    <s v="Binders"/>
    <x v="875"/>
    <x v="3186"/>
    <n v="5"/>
    <n v="0"/>
    <n v="11.891"/>
  </r>
  <r>
    <n v="8462"/>
    <s v="CA-2014-146500"/>
    <x v="1194"/>
    <d v="2014-09-04T00:00:00"/>
    <s v="Standard Class"/>
    <x v="247"/>
    <x v="247"/>
    <s v="Consumer"/>
    <s v="United States"/>
    <s v="Bristol"/>
    <s v="Connecticut"/>
    <n v="6010"/>
    <s v="East"/>
    <x v="911"/>
    <s v="Office Supplies"/>
    <s v="Storage"/>
    <x v="903"/>
    <x v="1429"/>
    <n v="3"/>
    <n v="0"/>
    <n v="9.5939999999999994"/>
  </r>
  <r>
    <n v="8463"/>
    <s v="CA-2015-169537"/>
    <x v="37"/>
    <d v="2015-09-07T00:00:00"/>
    <s v="Second Class"/>
    <x v="581"/>
    <x v="581"/>
    <s v="Consumer"/>
    <s v="United States"/>
    <s v="Holland"/>
    <s v="Michigan"/>
    <n v="49423"/>
    <s v="Central"/>
    <x v="1550"/>
    <s v="Office Supplies"/>
    <s v="Labels"/>
    <x v="1538"/>
    <x v="5219"/>
    <n v="2"/>
    <n v="0"/>
    <n v="3.6"/>
  </r>
  <r>
    <n v="8464"/>
    <s v="CA-2014-100881"/>
    <x v="1176"/>
    <d v="2014-04-01T00:00:00"/>
    <s v="Standard Class"/>
    <x v="660"/>
    <x v="660"/>
    <s v="Home Office"/>
    <s v="United States"/>
    <s v="Albuquerque"/>
    <s v="New Mexico"/>
    <n v="87105"/>
    <s v="West"/>
    <x v="172"/>
    <s v="Technology"/>
    <s v="Phones"/>
    <x v="173"/>
    <x v="214"/>
    <n v="3"/>
    <n v="0.2"/>
    <n v="22.6782"/>
  </r>
  <r>
    <n v="8465"/>
    <s v="CA-2015-144043"/>
    <x v="1187"/>
    <d v="2015-05-15T00:00:00"/>
    <s v="Standard Class"/>
    <x v="269"/>
    <x v="269"/>
    <s v="Consumer"/>
    <s v="United States"/>
    <s v="Louisville"/>
    <s v="Colorado"/>
    <n v="80027"/>
    <s v="West"/>
    <x v="1207"/>
    <s v="Technology"/>
    <s v="Accessories"/>
    <x v="1192"/>
    <x v="3728"/>
    <n v="4"/>
    <n v="0.2"/>
    <n v="-2.9180000000000001"/>
  </r>
  <r>
    <n v="8466"/>
    <s v="CA-2015-116512"/>
    <x v="265"/>
    <d v="2015-04-14T00:00:00"/>
    <s v="Standard Class"/>
    <x v="498"/>
    <x v="498"/>
    <s v="Consumer"/>
    <s v="United States"/>
    <s v="New York City"/>
    <s v="New York"/>
    <n v="10024"/>
    <s v="East"/>
    <x v="1198"/>
    <s v="Office Supplies"/>
    <s v="Storage"/>
    <x v="1183"/>
    <x v="1444"/>
    <n v="3"/>
    <n v="0"/>
    <n v="3.0497999999999998"/>
  </r>
  <r>
    <n v="8467"/>
    <s v="CA-2015-101000"/>
    <x v="265"/>
    <d v="2015-04-14T00:00:00"/>
    <s v="Standard Class"/>
    <x v="490"/>
    <x v="490"/>
    <s v="Consumer"/>
    <s v="United States"/>
    <s v="Norwich"/>
    <s v="Connecticut"/>
    <n v="6360"/>
    <s v="East"/>
    <x v="532"/>
    <s v="Office Supplies"/>
    <s v="Appliances"/>
    <x v="532"/>
    <x v="5220"/>
    <n v="3"/>
    <n v="0"/>
    <n v="144.3546"/>
  </r>
  <r>
    <n v="8468"/>
    <s v="CA-2016-168557"/>
    <x v="251"/>
    <d v="2016-09-23T00:00:00"/>
    <s v="Standard Class"/>
    <x v="395"/>
    <x v="395"/>
    <s v="Corporate"/>
    <s v="United States"/>
    <s v="San Francisco"/>
    <s v="California"/>
    <n v="94122"/>
    <s v="West"/>
    <x v="78"/>
    <s v="Office Supplies"/>
    <s v="Binders"/>
    <x v="78"/>
    <x v="433"/>
    <n v="2"/>
    <n v="0.2"/>
    <n v="3.1248"/>
  </r>
  <r>
    <n v="8469"/>
    <s v="US-2016-164196"/>
    <x v="583"/>
    <d v="2016-11-17T00:00:00"/>
    <s v="Standard Class"/>
    <x v="155"/>
    <x v="155"/>
    <s v="Corporate"/>
    <s v="United States"/>
    <s v="Noblesville"/>
    <s v="Indiana"/>
    <n v="46060"/>
    <s v="Central"/>
    <x v="1299"/>
    <s v="Furniture"/>
    <s v="Tables"/>
    <x v="1284"/>
    <x v="5221"/>
    <n v="6"/>
    <n v="0"/>
    <n v="241.1046"/>
  </r>
  <r>
    <n v="8470"/>
    <s v="US-2017-132031"/>
    <x v="756"/>
    <d v="2017-04-27T00:00:00"/>
    <s v="Standard Class"/>
    <x v="43"/>
    <x v="43"/>
    <s v="Home Office"/>
    <s v="United States"/>
    <s v="Clarksville"/>
    <s v="Tennessee"/>
    <n v="37042"/>
    <s v="South"/>
    <x v="366"/>
    <s v="Furniture"/>
    <s v="Bookcases"/>
    <x v="367"/>
    <x v="2342"/>
    <n v="4"/>
    <n v="0.2"/>
    <n v="-14.5176"/>
  </r>
  <r>
    <n v="8471"/>
    <s v="US-2017-132031"/>
    <x v="756"/>
    <d v="2017-04-27T00:00:00"/>
    <s v="Standard Class"/>
    <x v="43"/>
    <x v="43"/>
    <s v="Home Office"/>
    <s v="United States"/>
    <s v="Clarksville"/>
    <s v="Tennessee"/>
    <n v="37042"/>
    <s v="South"/>
    <x v="721"/>
    <s v="Technology"/>
    <s v="Accessories"/>
    <x v="720"/>
    <x v="5222"/>
    <n v="2"/>
    <n v="0.2"/>
    <n v="11.919600000000001"/>
  </r>
  <r>
    <n v="8472"/>
    <s v="US-2017-132031"/>
    <x v="756"/>
    <d v="2017-04-27T00:00:00"/>
    <s v="Standard Class"/>
    <x v="43"/>
    <x v="43"/>
    <s v="Home Office"/>
    <s v="United States"/>
    <s v="Clarksville"/>
    <s v="Tennessee"/>
    <n v="37042"/>
    <s v="South"/>
    <x v="1525"/>
    <s v="Furniture"/>
    <s v="Furnishings"/>
    <x v="1512"/>
    <x v="2486"/>
    <n v="3"/>
    <n v="0.2"/>
    <n v="-11.6928"/>
  </r>
  <r>
    <n v="8473"/>
    <s v="US-2017-132031"/>
    <x v="756"/>
    <d v="2017-04-27T00:00:00"/>
    <s v="Standard Class"/>
    <x v="43"/>
    <x v="43"/>
    <s v="Home Office"/>
    <s v="United States"/>
    <s v="Clarksville"/>
    <s v="Tennessee"/>
    <n v="37042"/>
    <s v="South"/>
    <x v="1345"/>
    <s v="Office Supplies"/>
    <s v="Labels"/>
    <x v="1330"/>
    <x v="3399"/>
    <n v="1"/>
    <n v="0.2"/>
    <n v="1.05"/>
  </r>
  <r>
    <n v="8474"/>
    <s v="CA-2015-169733"/>
    <x v="420"/>
    <d v="2015-10-26T00:00:00"/>
    <s v="Second Class"/>
    <x v="421"/>
    <x v="421"/>
    <s v="Consumer"/>
    <s v="United States"/>
    <s v="Hollywood"/>
    <s v="Florida"/>
    <n v="33021"/>
    <s v="South"/>
    <x v="253"/>
    <s v="Office Supplies"/>
    <s v="Storage"/>
    <x v="254"/>
    <x v="5223"/>
    <n v="1"/>
    <n v="0.2"/>
    <n v="0.99519999999999997"/>
  </r>
  <r>
    <n v="8475"/>
    <s v="CA-2017-169404"/>
    <x v="359"/>
    <d v="2017-04-14T00:00:00"/>
    <s v="Standard Class"/>
    <x v="544"/>
    <x v="544"/>
    <s v="Corporate"/>
    <s v="United States"/>
    <s v="York"/>
    <s v="Pennsylvania"/>
    <n v="17403"/>
    <s v="East"/>
    <x v="351"/>
    <s v="Office Supplies"/>
    <s v="Binders"/>
    <x v="351"/>
    <x v="5224"/>
    <n v="4"/>
    <n v="0.7"/>
    <n v="-29.053599999999999"/>
  </r>
  <r>
    <n v="8476"/>
    <s v="CA-2017-169404"/>
    <x v="359"/>
    <d v="2017-04-14T00:00:00"/>
    <s v="Standard Class"/>
    <x v="544"/>
    <x v="544"/>
    <s v="Corporate"/>
    <s v="United States"/>
    <s v="York"/>
    <s v="Pennsylvania"/>
    <n v="17403"/>
    <s v="East"/>
    <x v="1522"/>
    <s v="Office Supplies"/>
    <s v="Paper"/>
    <x v="1509"/>
    <x v="4771"/>
    <n v="2"/>
    <n v="0.2"/>
    <n v="23.7742"/>
  </r>
  <r>
    <n v="8477"/>
    <s v="CA-2017-134880"/>
    <x v="855"/>
    <d v="2017-11-01T00:00:00"/>
    <s v="Standard Class"/>
    <x v="69"/>
    <x v="69"/>
    <s v="Home Office"/>
    <s v="United States"/>
    <s v="Mesa"/>
    <s v="Arizona"/>
    <n v="85204"/>
    <s v="West"/>
    <x v="1558"/>
    <s v="Office Supplies"/>
    <s v="Paper"/>
    <x v="1547"/>
    <x v="2488"/>
    <n v="1"/>
    <n v="0.2"/>
    <n v="16.234200000000001"/>
  </r>
  <r>
    <n v="8478"/>
    <s v="CA-2015-145758"/>
    <x v="628"/>
    <d v="2015-10-30T00:00:00"/>
    <s v="Same Day"/>
    <x v="292"/>
    <x v="292"/>
    <s v="Corporate"/>
    <s v="United States"/>
    <s v="New York City"/>
    <s v="New York"/>
    <n v="10024"/>
    <s v="East"/>
    <x v="1840"/>
    <s v="Technology"/>
    <s v="Machines"/>
    <x v="1828"/>
    <x v="5225"/>
    <n v="4"/>
    <n v="0"/>
    <n v="269.30799999999999"/>
  </r>
  <r>
    <n v="8479"/>
    <s v="CA-2017-158736"/>
    <x v="404"/>
    <d v="2017-12-24T00:00:00"/>
    <s v="Standard Class"/>
    <x v="499"/>
    <x v="499"/>
    <s v="Home Office"/>
    <s v="United States"/>
    <s v="San Francisco"/>
    <s v="California"/>
    <n v="94110"/>
    <s v="West"/>
    <x v="671"/>
    <s v="Office Supplies"/>
    <s v="Art"/>
    <x v="671"/>
    <x v="1755"/>
    <n v="2"/>
    <n v="0"/>
    <n v="1.6704000000000001"/>
  </r>
  <r>
    <n v="8480"/>
    <s v="US-2016-119270"/>
    <x v="299"/>
    <d v="2016-03-16T00:00:00"/>
    <s v="Standard Class"/>
    <x v="573"/>
    <x v="573"/>
    <s v="Consumer"/>
    <s v="United States"/>
    <s v="Los Angeles"/>
    <s v="California"/>
    <n v="90036"/>
    <s v="West"/>
    <x v="1633"/>
    <s v="Office Supplies"/>
    <s v="Paper"/>
    <x v="1623"/>
    <x v="1016"/>
    <n v="2"/>
    <n v="0"/>
    <n v="8.9909999999999997"/>
  </r>
  <r>
    <n v="8481"/>
    <s v="CA-2014-109890"/>
    <x v="609"/>
    <d v="2014-07-27T00:00:00"/>
    <s v="Standard Class"/>
    <x v="310"/>
    <x v="310"/>
    <s v="Consumer"/>
    <s v="United States"/>
    <s v="Omaha"/>
    <s v="Nebraska"/>
    <n v="68104"/>
    <s v="Central"/>
    <x v="1763"/>
    <s v="Technology"/>
    <s v="Phones"/>
    <x v="1752"/>
    <x v="5226"/>
    <n v="2"/>
    <n v="0"/>
    <n v="10.074400000000001"/>
  </r>
  <r>
    <n v="8482"/>
    <s v="CA-2016-138583"/>
    <x v="1012"/>
    <d v="2016-05-28T00:00:00"/>
    <s v="Standard Class"/>
    <x v="503"/>
    <x v="503"/>
    <s v="Home Office"/>
    <s v="United States"/>
    <s v="Philadelphia"/>
    <s v="Pennsylvania"/>
    <n v="19120"/>
    <s v="East"/>
    <x v="924"/>
    <s v="Office Supplies"/>
    <s v="Art"/>
    <x v="916"/>
    <x v="3866"/>
    <n v="3"/>
    <n v="0.2"/>
    <n v="3.3311999999999999"/>
  </r>
  <r>
    <n v="8483"/>
    <s v="US-2017-118535"/>
    <x v="512"/>
    <d v="2017-02-15T00:00:00"/>
    <s v="Standard Class"/>
    <x v="137"/>
    <x v="137"/>
    <s v="Corporate"/>
    <s v="United States"/>
    <s v="New York City"/>
    <s v="New York"/>
    <n v="10024"/>
    <s v="East"/>
    <x v="488"/>
    <s v="Office Supplies"/>
    <s v="Labels"/>
    <x v="488"/>
    <x v="343"/>
    <n v="2"/>
    <n v="0"/>
    <n v="9.9359999999999999"/>
  </r>
  <r>
    <n v="8484"/>
    <s v="CA-2016-126284"/>
    <x v="873"/>
    <d v="2016-09-24T00:00:00"/>
    <s v="Standard Class"/>
    <x v="633"/>
    <x v="633"/>
    <s v="Consumer"/>
    <s v="United States"/>
    <s v="Grand Rapids"/>
    <s v="Michigan"/>
    <n v="49505"/>
    <s v="Central"/>
    <x v="1595"/>
    <s v="Office Supplies"/>
    <s v="Binders"/>
    <x v="1587"/>
    <x v="4013"/>
    <n v="5"/>
    <n v="0"/>
    <n v="41.012999999999998"/>
  </r>
  <r>
    <n v="8485"/>
    <s v="CA-2017-142391"/>
    <x v="241"/>
    <d v="2017-09-24T00:00:00"/>
    <s v="Same Day"/>
    <x v="171"/>
    <x v="171"/>
    <s v="Consumer"/>
    <s v="United States"/>
    <s v="Seattle"/>
    <s v="Washington"/>
    <n v="98115"/>
    <s v="West"/>
    <x v="561"/>
    <s v="Furniture"/>
    <s v="Furnishings"/>
    <x v="560"/>
    <x v="5227"/>
    <n v="10"/>
    <n v="0"/>
    <n v="71.927999999999997"/>
  </r>
  <r>
    <n v="8486"/>
    <s v="CA-2017-124716"/>
    <x v="996"/>
    <d v="2017-03-31T00:00:00"/>
    <s v="Standard Class"/>
    <x v="786"/>
    <x v="786"/>
    <s v="Home Office"/>
    <s v="United States"/>
    <s v="Fresno"/>
    <s v="California"/>
    <n v="93727"/>
    <s v="West"/>
    <x v="1264"/>
    <s v="Office Supplies"/>
    <s v="Paper"/>
    <x v="1248"/>
    <x v="1816"/>
    <n v="2"/>
    <n v="0"/>
    <n v="21.012799999999999"/>
  </r>
  <r>
    <n v="8487"/>
    <s v="CA-2017-124716"/>
    <x v="996"/>
    <d v="2017-03-31T00:00:00"/>
    <s v="Standard Class"/>
    <x v="786"/>
    <x v="786"/>
    <s v="Home Office"/>
    <s v="United States"/>
    <s v="Fresno"/>
    <s v="California"/>
    <n v="93727"/>
    <s v="West"/>
    <x v="162"/>
    <s v="Office Supplies"/>
    <s v="Paper"/>
    <x v="163"/>
    <x v="168"/>
    <n v="2"/>
    <n v="0"/>
    <n v="53.260800000000003"/>
  </r>
  <r>
    <n v="8488"/>
    <s v="CA-2017-124716"/>
    <x v="996"/>
    <d v="2017-03-31T00:00:00"/>
    <s v="Standard Class"/>
    <x v="786"/>
    <x v="786"/>
    <s v="Home Office"/>
    <s v="United States"/>
    <s v="Fresno"/>
    <s v="California"/>
    <n v="93727"/>
    <s v="West"/>
    <x v="1741"/>
    <s v="Office Supplies"/>
    <s v="Paper"/>
    <x v="1730"/>
    <x v="5228"/>
    <n v="3"/>
    <n v="0"/>
    <n v="5.97"/>
  </r>
  <r>
    <n v="8489"/>
    <s v="CA-2016-158841"/>
    <x v="1056"/>
    <d v="2016-02-04T00:00:00"/>
    <s v="Second Class"/>
    <x v="339"/>
    <x v="339"/>
    <s v="Consumer"/>
    <s v="United States"/>
    <s v="Arlington"/>
    <s v="Virginia"/>
    <n v="22204"/>
    <s v="South"/>
    <x v="1629"/>
    <s v="Technology"/>
    <s v="Machines"/>
    <x v="1619"/>
    <x v="5229"/>
    <n v="5"/>
    <n v="0"/>
    <n v="2799.9839999999999"/>
  </r>
  <r>
    <n v="8490"/>
    <s v="CA-2016-158841"/>
    <x v="1056"/>
    <d v="2016-02-04T00:00:00"/>
    <s v="Second Class"/>
    <x v="339"/>
    <x v="339"/>
    <s v="Consumer"/>
    <s v="United States"/>
    <s v="Arlington"/>
    <s v="Virginia"/>
    <n v="22204"/>
    <s v="South"/>
    <x v="248"/>
    <s v="Office Supplies"/>
    <s v="Binders"/>
    <x v="249"/>
    <x v="3343"/>
    <n v="8"/>
    <n v="0"/>
    <n v="18.2"/>
  </r>
  <r>
    <n v="8491"/>
    <s v="CA-2016-158841"/>
    <x v="1056"/>
    <d v="2016-02-04T00:00:00"/>
    <s v="Second Class"/>
    <x v="339"/>
    <x v="339"/>
    <s v="Consumer"/>
    <s v="United States"/>
    <s v="Arlington"/>
    <s v="Virginia"/>
    <n v="22204"/>
    <s v="South"/>
    <x v="1565"/>
    <s v="Furniture"/>
    <s v="Furnishings"/>
    <x v="1556"/>
    <x v="3450"/>
    <n v="7"/>
    <n v="0"/>
    <n v="7.1021999999999998"/>
  </r>
  <r>
    <n v="8492"/>
    <s v="CA-2017-106824"/>
    <x v="437"/>
    <d v="2017-07-11T00:00:00"/>
    <s v="Standard Class"/>
    <x v="247"/>
    <x v="247"/>
    <s v="Consumer"/>
    <s v="United States"/>
    <s v="Los Angeles"/>
    <s v="California"/>
    <n v="90049"/>
    <s v="West"/>
    <x v="1079"/>
    <s v="Office Supplies"/>
    <s v="Fasteners"/>
    <x v="1069"/>
    <x v="3949"/>
    <n v="3"/>
    <n v="0"/>
    <n v="0.1188"/>
  </r>
  <r>
    <n v="8493"/>
    <s v="CA-2015-109190"/>
    <x v="924"/>
    <d v="2015-10-28T00:00:00"/>
    <s v="Standard Class"/>
    <x v="530"/>
    <x v="530"/>
    <s v="Consumer"/>
    <s v="United States"/>
    <s v="Lubbock"/>
    <s v="Texas"/>
    <n v="79424"/>
    <s v="Central"/>
    <x v="1587"/>
    <s v="Office Supplies"/>
    <s v="Paper"/>
    <x v="1578"/>
    <x v="5230"/>
    <n v="8"/>
    <n v="0.2"/>
    <n v="20.4984"/>
  </r>
  <r>
    <n v="8494"/>
    <s v="CA-2015-109190"/>
    <x v="924"/>
    <d v="2015-10-28T00:00:00"/>
    <s v="Standard Class"/>
    <x v="530"/>
    <x v="530"/>
    <s v="Consumer"/>
    <s v="United States"/>
    <s v="Lubbock"/>
    <s v="Texas"/>
    <n v="79424"/>
    <s v="Central"/>
    <x v="1687"/>
    <s v="Technology"/>
    <s v="Copiers"/>
    <x v="1675"/>
    <x v="5231"/>
    <n v="3"/>
    <n v="0.2"/>
    <n v="161.99189999999999"/>
  </r>
  <r>
    <n v="8495"/>
    <s v="CA-2015-109190"/>
    <x v="924"/>
    <d v="2015-10-28T00:00:00"/>
    <s v="Standard Class"/>
    <x v="530"/>
    <x v="530"/>
    <s v="Consumer"/>
    <s v="United States"/>
    <s v="Lubbock"/>
    <s v="Texas"/>
    <n v="79424"/>
    <s v="Central"/>
    <x v="999"/>
    <s v="Office Supplies"/>
    <s v="Binders"/>
    <x v="991"/>
    <x v="2351"/>
    <n v="1"/>
    <n v="0.8"/>
    <n v="-10.336"/>
  </r>
  <r>
    <n v="8496"/>
    <s v="CA-2016-143154"/>
    <x v="499"/>
    <d v="2016-12-08T00:00:00"/>
    <s v="Standard Class"/>
    <x v="127"/>
    <x v="127"/>
    <s v="Corporate"/>
    <s v="United States"/>
    <s v="Longmont"/>
    <s v="Colorado"/>
    <n v="80501"/>
    <s v="West"/>
    <x v="1615"/>
    <s v="Technology"/>
    <s v="Accessories"/>
    <x v="1606"/>
    <x v="5198"/>
    <n v="3"/>
    <n v="0.2"/>
    <n v="-6.21"/>
  </r>
  <r>
    <n v="8497"/>
    <s v="CA-2014-169061"/>
    <x v="1195"/>
    <d v="2014-03-08T00:00:00"/>
    <s v="Second Class"/>
    <x v="492"/>
    <x v="492"/>
    <s v="Consumer"/>
    <s v="United States"/>
    <s v="Yonkers"/>
    <s v="New York"/>
    <n v="10701"/>
    <s v="East"/>
    <x v="397"/>
    <s v="Office Supplies"/>
    <s v="Art"/>
    <x v="398"/>
    <x v="423"/>
    <n v="3"/>
    <n v="0"/>
    <n v="15.475199999999999"/>
  </r>
  <r>
    <n v="8498"/>
    <s v="CA-2014-169061"/>
    <x v="1195"/>
    <d v="2014-03-08T00:00:00"/>
    <s v="Second Class"/>
    <x v="492"/>
    <x v="492"/>
    <s v="Consumer"/>
    <s v="United States"/>
    <s v="Yonkers"/>
    <s v="New York"/>
    <n v="10701"/>
    <s v="East"/>
    <x v="265"/>
    <s v="Technology"/>
    <s v="Accessories"/>
    <x v="265"/>
    <x v="647"/>
    <n v="3"/>
    <n v="0"/>
    <n v="177.5889"/>
  </r>
  <r>
    <n v="8499"/>
    <s v="CA-2014-169061"/>
    <x v="1195"/>
    <d v="2014-03-08T00:00:00"/>
    <s v="Second Class"/>
    <x v="492"/>
    <x v="492"/>
    <s v="Consumer"/>
    <s v="United States"/>
    <s v="Yonkers"/>
    <s v="New York"/>
    <n v="10701"/>
    <s v="East"/>
    <x v="660"/>
    <s v="Office Supplies"/>
    <s v="Supplies"/>
    <x v="660"/>
    <x v="5232"/>
    <n v="2"/>
    <n v="0"/>
    <n v="5.3997999999999999"/>
  </r>
  <r>
    <n v="8500"/>
    <s v="CA-2014-169061"/>
    <x v="1195"/>
    <d v="2014-03-08T00:00:00"/>
    <s v="Second Class"/>
    <x v="492"/>
    <x v="492"/>
    <s v="Consumer"/>
    <s v="United States"/>
    <s v="Yonkers"/>
    <s v="New York"/>
    <n v="10701"/>
    <s v="East"/>
    <x v="1339"/>
    <s v="Office Supplies"/>
    <s v="Binders"/>
    <x v="1324"/>
    <x v="1587"/>
    <n v="6"/>
    <n v="0.2"/>
    <n v="16.750800000000002"/>
  </r>
  <r>
    <n v="8501"/>
    <s v="CA-2014-169061"/>
    <x v="1195"/>
    <d v="2014-03-08T00:00:00"/>
    <s v="Second Class"/>
    <x v="492"/>
    <x v="492"/>
    <s v="Consumer"/>
    <s v="United States"/>
    <s v="Yonkers"/>
    <s v="New York"/>
    <n v="10701"/>
    <s v="East"/>
    <x v="1184"/>
    <s v="Office Supplies"/>
    <s v="Paper"/>
    <x v="1170"/>
    <x v="615"/>
    <n v="2"/>
    <n v="0"/>
    <n v="45.9754"/>
  </r>
  <r>
    <n v="8502"/>
    <s v="CA-2015-102316"/>
    <x v="879"/>
    <d v="2015-03-03T00:00:00"/>
    <s v="Second Class"/>
    <x v="704"/>
    <x v="704"/>
    <s v="Corporate"/>
    <s v="United States"/>
    <s v="Los Angeles"/>
    <s v="California"/>
    <n v="90045"/>
    <s v="West"/>
    <x v="433"/>
    <s v="Technology"/>
    <s v="Phones"/>
    <x v="433"/>
    <x v="2913"/>
    <n v="2"/>
    <n v="0.2"/>
    <n v="1.1988000000000001"/>
  </r>
  <r>
    <n v="8503"/>
    <s v="CA-2015-102316"/>
    <x v="879"/>
    <d v="2015-03-03T00:00:00"/>
    <s v="Second Class"/>
    <x v="704"/>
    <x v="704"/>
    <s v="Corporate"/>
    <s v="United States"/>
    <s v="Los Angeles"/>
    <s v="California"/>
    <n v="90045"/>
    <s v="West"/>
    <x v="389"/>
    <s v="Furniture"/>
    <s v="Chairs"/>
    <x v="390"/>
    <x v="4086"/>
    <n v="3"/>
    <n v="0.2"/>
    <n v="-20.784600000000001"/>
  </r>
  <r>
    <n v="8504"/>
    <s v="CA-2014-164903"/>
    <x v="980"/>
    <d v="2014-02-24T00:00:00"/>
    <s v="Standard Class"/>
    <x v="256"/>
    <x v="256"/>
    <s v="Home Office"/>
    <s v="United States"/>
    <s v="Los Angeles"/>
    <s v="California"/>
    <n v="90049"/>
    <s v="West"/>
    <x v="1541"/>
    <s v="Office Supplies"/>
    <s v="Paper"/>
    <x v="1529"/>
    <x v="91"/>
    <n v="2"/>
    <n v="0"/>
    <n v="6.2207999999999997"/>
  </r>
  <r>
    <n v="8505"/>
    <s v="CA-2016-109400"/>
    <x v="440"/>
    <d v="2016-05-06T00:00:00"/>
    <s v="Standard Class"/>
    <x v="749"/>
    <x v="749"/>
    <s v="Consumer"/>
    <s v="United States"/>
    <s v="Amarillo"/>
    <s v="Texas"/>
    <n v="79109"/>
    <s v="Central"/>
    <x v="1585"/>
    <s v="Furniture"/>
    <s v="Chairs"/>
    <x v="1576"/>
    <x v="4565"/>
    <n v="4"/>
    <n v="0.3"/>
    <n v="-110.0232"/>
  </r>
  <r>
    <n v="8506"/>
    <s v="CA-2016-130400"/>
    <x v="387"/>
    <d v="2016-03-12T00:00:00"/>
    <s v="Standard Class"/>
    <x v="319"/>
    <x v="319"/>
    <s v="Home Office"/>
    <s v="United States"/>
    <s v="Dallas"/>
    <s v="Texas"/>
    <n v="75217"/>
    <s v="Central"/>
    <x v="1181"/>
    <s v="Office Supplies"/>
    <s v="Binders"/>
    <x v="1167"/>
    <x v="3096"/>
    <n v="9"/>
    <n v="0.8"/>
    <n v="-14.169600000000001"/>
  </r>
  <r>
    <n v="8507"/>
    <s v="CA-2016-130400"/>
    <x v="387"/>
    <d v="2016-03-12T00:00:00"/>
    <s v="Standard Class"/>
    <x v="319"/>
    <x v="319"/>
    <s v="Home Office"/>
    <s v="United States"/>
    <s v="Dallas"/>
    <s v="Texas"/>
    <n v="75217"/>
    <s v="Central"/>
    <x v="60"/>
    <s v="Technology"/>
    <s v="Accessories"/>
    <x v="60"/>
    <x v="5233"/>
    <n v="5"/>
    <n v="0.2"/>
    <n v="8.3879999999999999"/>
  </r>
  <r>
    <n v="8508"/>
    <s v="CA-2016-130400"/>
    <x v="387"/>
    <d v="2016-03-12T00:00:00"/>
    <s v="Standard Class"/>
    <x v="319"/>
    <x v="319"/>
    <s v="Home Office"/>
    <s v="United States"/>
    <s v="Dallas"/>
    <s v="Texas"/>
    <n v="75217"/>
    <s v="Central"/>
    <x v="1697"/>
    <s v="Office Supplies"/>
    <s v="Envelopes"/>
    <x v="1685"/>
    <x v="1741"/>
    <n v="3"/>
    <n v="0.2"/>
    <n v="49.393799999999999"/>
  </r>
  <r>
    <n v="8509"/>
    <s v="CA-2015-135853"/>
    <x v="555"/>
    <d v="2015-12-14T00:00:00"/>
    <s v="First Class"/>
    <x v="222"/>
    <x v="222"/>
    <s v="Consumer"/>
    <s v="United States"/>
    <s v="Detroit"/>
    <s v="Michigan"/>
    <n v="48205"/>
    <s v="Central"/>
    <x v="788"/>
    <s v="Technology"/>
    <s v="Accessories"/>
    <x v="786"/>
    <x v="5234"/>
    <n v="11"/>
    <n v="0"/>
    <n v="61.330500000000001"/>
  </r>
  <r>
    <n v="8510"/>
    <s v="CA-2015-135853"/>
    <x v="555"/>
    <d v="2015-12-14T00:00:00"/>
    <s v="First Class"/>
    <x v="222"/>
    <x v="222"/>
    <s v="Consumer"/>
    <s v="United States"/>
    <s v="Detroit"/>
    <s v="Michigan"/>
    <n v="48205"/>
    <s v="Central"/>
    <x v="1419"/>
    <s v="Technology"/>
    <s v="Phones"/>
    <x v="1407"/>
    <x v="4675"/>
    <n v="1"/>
    <n v="0"/>
    <n v="31.497499999999999"/>
  </r>
  <r>
    <n v="8511"/>
    <s v="CA-2015-135853"/>
    <x v="555"/>
    <d v="2015-12-14T00:00:00"/>
    <s v="First Class"/>
    <x v="222"/>
    <x v="222"/>
    <s v="Consumer"/>
    <s v="United States"/>
    <s v="Detroit"/>
    <s v="Michigan"/>
    <n v="48205"/>
    <s v="Central"/>
    <x v="1023"/>
    <s v="Office Supplies"/>
    <s v="Binders"/>
    <x v="1014"/>
    <x v="5235"/>
    <n v="2"/>
    <n v="0"/>
    <n v="10.35"/>
  </r>
  <r>
    <n v="8512"/>
    <s v="CA-2016-103359"/>
    <x v="596"/>
    <d v="2016-12-26T00:00:00"/>
    <s v="Standard Class"/>
    <x v="62"/>
    <x v="62"/>
    <s v="Consumer"/>
    <s v="United States"/>
    <s v="New York City"/>
    <s v="New York"/>
    <n v="10035"/>
    <s v="East"/>
    <x v="1399"/>
    <s v="Office Supplies"/>
    <s v="Binders"/>
    <x v="1386"/>
    <x v="2171"/>
    <n v="2"/>
    <n v="0.2"/>
    <n v="8.9543999999999997"/>
  </r>
  <r>
    <n v="8513"/>
    <s v="CA-2016-144645"/>
    <x v="1056"/>
    <d v="2016-02-08T00:00:00"/>
    <s v="Standard Class"/>
    <x v="374"/>
    <x v="374"/>
    <s v="Corporate"/>
    <s v="United States"/>
    <s v="Houston"/>
    <s v="Texas"/>
    <n v="77041"/>
    <s v="Central"/>
    <x v="737"/>
    <s v="Furniture"/>
    <s v="Furnishings"/>
    <x v="736"/>
    <x v="5236"/>
    <n v="2"/>
    <n v="0.6"/>
    <n v="-77.473200000000006"/>
  </r>
  <r>
    <n v="8514"/>
    <s v="CA-2017-141614"/>
    <x v="929"/>
    <d v="2017-06-09T00:00:00"/>
    <s v="Standard Class"/>
    <x v="374"/>
    <x v="374"/>
    <s v="Corporate"/>
    <s v="United States"/>
    <s v="Orlando"/>
    <s v="Florida"/>
    <n v="32839"/>
    <s v="South"/>
    <x v="1290"/>
    <s v="Office Supplies"/>
    <s v="Paper"/>
    <x v="1276"/>
    <x v="557"/>
    <n v="4"/>
    <n v="0.2"/>
    <n v="7.2576000000000001"/>
  </r>
  <r>
    <n v="8515"/>
    <s v="CA-2015-122168"/>
    <x v="291"/>
    <d v="2015-08-26T00:00:00"/>
    <s v="Standard Class"/>
    <x v="428"/>
    <x v="428"/>
    <s v="Corporate"/>
    <s v="United States"/>
    <s v="Florence"/>
    <s v="Kentucky"/>
    <n v="41042"/>
    <s v="South"/>
    <x v="241"/>
    <s v="Office Supplies"/>
    <s v="Art"/>
    <x v="242"/>
    <x v="254"/>
    <n v="3"/>
    <n v="0"/>
    <n v="8.2344000000000008"/>
  </r>
  <r>
    <n v="8516"/>
    <s v="CA-2015-122168"/>
    <x v="291"/>
    <d v="2015-08-26T00:00:00"/>
    <s v="Standard Class"/>
    <x v="428"/>
    <x v="428"/>
    <s v="Corporate"/>
    <s v="United States"/>
    <s v="Florence"/>
    <s v="Kentucky"/>
    <n v="41042"/>
    <s v="South"/>
    <x v="79"/>
    <s v="Office Supplies"/>
    <s v="Art"/>
    <x v="79"/>
    <x v="5237"/>
    <n v="12"/>
    <n v="0"/>
    <n v="10.0128"/>
  </r>
  <r>
    <n v="8517"/>
    <s v="CA-2016-132899"/>
    <x v="281"/>
    <d v="2016-04-11T00:00:00"/>
    <s v="Standard Class"/>
    <x v="227"/>
    <x v="227"/>
    <s v="Consumer"/>
    <s v="United States"/>
    <s v="New York City"/>
    <s v="New York"/>
    <n v="10009"/>
    <s v="East"/>
    <x v="6"/>
    <s v="Office Supplies"/>
    <s v="Art"/>
    <x v="6"/>
    <x v="1026"/>
    <n v="2"/>
    <n v="0"/>
    <n v="0.98280000000000001"/>
  </r>
  <r>
    <n v="8518"/>
    <s v="CA-2017-149720"/>
    <x v="400"/>
    <d v="2017-06-07T00:00:00"/>
    <s v="Second Class"/>
    <x v="191"/>
    <x v="191"/>
    <s v="Consumer"/>
    <s v="United States"/>
    <s v="Frisco"/>
    <s v="Texas"/>
    <n v="75034"/>
    <s v="Central"/>
    <x v="1308"/>
    <s v="Furniture"/>
    <s v="Furnishings"/>
    <x v="1293"/>
    <x v="5238"/>
    <n v="6"/>
    <n v="0.6"/>
    <n v="-17.443200000000001"/>
  </r>
  <r>
    <n v="8519"/>
    <s v="CA-2017-118003"/>
    <x v="769"/>
    <d v="2017-12-10T00:00:00"/>
    <s v="Standard Class"/>
    <x v="770"/>
    <x v="770"/>
    <s v="Consumer"/>
    <s v="United States"/>
    <s v="Paterson"/>
    <s v="New Jersey"/>
    <n v="7501"/>
    <s v="East"/>
    <x v="1823"/>
    <s v="Furniture"/>
    <s v="Furnishings"/>
    <x v="1811"/>
    <x v="2391"/>
    <n v="1"/>
    <n v="0"/>
    <n v="1.5588"/>
  </r>
  <r>
    <n v="8520"/>
    <s v="CA-2017-118003"/>
    <x v="769"/>
    <d v="2017-12-10T00:00:00"/>
    <s v="Standard Class"/>
    <x v="770"/>
    <x v="770"/>
    <s v="Consumer"/>
    <s v="United States"/>
    <s v="Paterson"/>
    <s v="New Jersey"/>
    <n v="7501"/>
    <s v="East"/>
    <x v="163"/>
    <s v="Furniture"/>
    <s v="Chairs"/>
    <x v="164"/>
    <x v="5239"/>
    <n v="3"/>
    <n v="0"/>
    <n v="45.555"/>
  </r>
  <r>
    <n v="8521"/>
    <s v="CA-2017-118003"/>
    <x v="769"/>
    <d v="2017-12-10T00:00:00"/>
    <s v="Standard Class"/>
    <x v="770"/>
    <x v="770"/>
    <s v="Consumer"/>
    <s v="United States"/>
    <s v="Paterson"/>
    <s v="New Jersey"/>
    <n v="7501"/>
    <s v="East"/>
    <x v="211"/>
    <s v="Furniture"/>
    <s v="Chairs"/>
    <x v="212"/>
    <x v="3271"/>
    <n v="3"/>
    <n v="0"/>
    <n v="18.176400000000001"/>
  </r>
  <r>
    <n v="8522"/>
    <s v="CA-2016-141887"/>
    <x v="383"/>
    <d v="2016-01-15T00:00:00"/>
    <s v="Standard Class"/>
    <x v="88"/>
    <x v="88"/>
    <s v="Home Office"/>
    <s v="United States"/>
    <s v="Columbus"/>
    <s v="Ohio"/>
    <n v="43229"/>
    <s v="East"/>
    <x v="875"/>
    <s v="Furniture"/>
    <s v="Furnishings"/>
    <x v="869"/>
    <x v="5240"/>
    <n v="14"/>
    <n v="0.2"/>
    <n v="8.9361999999999995"/>
  </r>
  <r>
    <n v="8523"/>
    <s v="US-2016-160206"/>
    <x v="178"/>
    <d v="2016-04-07T00:00:00"/>
    <s v="Standard Class"/>
    <x v="501"/>
    <x v="501"/>
    <s v="Corporate"/>
    <s v="United States"/>
    <s v="Milwaukee"/>
    <s v="Wisconsin"/>
    <n v="53209"/>
    <s v="Central"/>
    <x v="780"/>
    <s v="Technology"/>
    <s v="Phones"/>
    <x v="779"/>
    <x v="2391"/>
    <n v="1"/>
    <n v="0"/>
    <n v="0.25979999999999998"/>
  </r>
  <r>
    <n v="8524"/>
    <s v="CA-2017-133074"/>
    <x v="296"/>
    <d v="2017-09-25T00:00:00"/>
    <s v="Standard Class"/>
    <x v="140"/>
    <x v="140"/>
    <s v="Consumer"/>
    <s v="United States"/>
    <s v="San Francisco"/>
    <s v="California"/>
    <n v="94109"/>
    <s v="West"/>
    <x v="226"/>
    <s v="Office Supplies"/>
    <s v="Paper"/>
    <x v="227"/>
    <x v="5241"/>
    <n v="7"/>
    <n v="0"/>
    <n v="27.93"/>
  </r>
  <r>
    <n v="8525"/>
    <s v="CA-2017-161172"/>
    <x v="633"/>
    <d v="2017-03-16T00:00:00"/>
    <s v="Same Day"/>
    <x v="727"/>
    <x v="727"/>
    <s v="Consumer"/>
    <s v="United States"/>
    <s v="Columbus"/>
    <s v="Ohio"/>
    <n v="43229"/>
    <s v="East"/>
    <x v="995"/>
    <s v="Technology"/>
    <s v="Phones"/>
    <x v="987"/>
    <x v="5242"/>
    <n v="2"/>
    <n v="0.4"/>
    <n v="-7.3959999999999999"/>
  </r>
  <r>
    <n v="8526"/>
    <s v="CA-2017-161172"/>
    <x v="633"/>
    <d v="2017-03-16T00:00:00"/>
    <s v="Same Day"/>
    <x v="727"/>
    <x v="727"/>
    <s v="Consumer"/>
    <s v="United States"/>
    <s v="Columbus"/>
    <s v="Ohio"/>
    <n v="43229"/>
    <s v="East"/>
    <x v="1680"/>
    <s v="Furniture"/>
    <s v="Furnishings"/>
    <x v="1668"/>
    <x v="5243"/>
    <n v="6"/>
    <n v="0.2"/>
    <n v="7.6896000000000004"/>
  </r>
  <r>
    <n v="8527"/>
    <s v="CA-2017-161172"/>
    <x v="633"/>
    <d v="2017-03-16T00:00:00"/>
    <s v="Same Day"/>
    <x v="727"/>
    <x v="727"/>
    <s v="Consumer"/>
    <s v="United States"/>
    <s v="Columbus"/>
    <s v="Ohio"/>
    <n v="43229"/>
    <s v="East"/>
    <x v="68"/>
    <s v="Office Supplies"/>
    <s v="Binders"/>
    <x v="68"/>
    <x v="5244"/>
    <n v="3"/>
    <n v="0.7"/>
    <n v="-3.4620000000000002"/>
  </r>
  <r>
    <n v="8528"/>
    <s v="CA-2017-161172"/>
    <x v="633"/>
    <d v="2017-03-16T00:00:00"/>
    <s v="Same Day"/>
    <x v="727"/>
    <x v="727"/>
    <s v="Consumer"/>
    <s v="United States"/>
    <s v="Columbus"/>
    <s v="Ohio"/>
    <n v="43229"/>
    <s v="East"/>
    <x v="409"/>
    <s v="Technology"/>
    <s v="Accessories"/>
    <x v="409"/>
    <x v="1290"/>
    <n v="2"/>
    <n v="0.2"/>
    <n v="43.995600000000003"/>
  </r>
  <r>
    <n v="8529"/>
    <s v="CA-2017-161172"/>
    <x v="633"/>
    <d v="2017-03-16T00:00:00"/>
    <s v="Same Day"/>
    <x v="727"/>
    <x v="727"/>
    <s v="Consumer"/>
    <s v="United States"/>
    <s v="Columbus"/>
    <s v="Ohio"/>
    <n v="43229"/>
    <s v="East"/>
    <x v="298"/>
    <s v="Office Supplies"/>
    <s v="Storage"/>
    <x v="298"/>
    <x v="314"/>
    <n v="2"/>
    <n v="0.2"/>
    <n v="3.3889999999999998"/>
  </r>
  <r>
    <n v="8530"/>
    <s v="CA-2017-137624"/>
    <x v="468"/>
    <d v="2017-11-17T00:00:00"/>
    <s v="Standard Class"/>
    <x v="467"/>
    <x v="467"/>
    <s v="Home Office"/>
    <s v="United States"/>
    <s v="Los Angeles"/>
    <s v="California"/>
    <n v="90008"/>
    <s v="West"/>
    <x v="1318"/>
    <s v="Furniture"/>
    <s v="Chairs"/>
    <x v="1304"/>
    <x v="5245"/>
    <n v="2"/>
    <n v="0.2"/>
    <n v="-36.2136"/>
  </r>
  <r>
    <n v="8531"/>
    <s v="CA-2016-156748"/>
    <x v="885"/>
    <d v="2016-12-06T00:00:00"/>
    <s v="Standard Class"/>
    <x v="94"/>
    <x v="94"/>
    <s v="Consumer"/>
    <s v="United States"/>
    <s v="Detroit"/>
    <s v="Michigan"/>
    <n v="48227"/>
    <s v="Central"/>
    <x v="1305"/>
    <s v="Office Supplies"/>
    <s v="Paper"/>
    <x v="1290"/>
    <x v="1707"/>
    <n v="4"/>
    <n v="0"/>
    <n v="16.68"/>
  </r>
  <r>
    <n v="8532"/>
    <s v="CA-2016-156748"/>
    <x v="885"/>
    <d v="2016-12-06T00:00:00"/>
    <s v="Standard Class"/>
    <x v="94"/>
    <x v="94"/>
    <s v="Consumer"/>
    <s v="United States"/>
    <s v="Detroit"/>
    <s v="Michigan"/>
    <n v="48227"/>
    <s v="Central"/>
    <x v="320"/>
    <s v="Office Supplies"/>
    <s v="Paper"/>
    <x v="320"/>
    <x v="1273"/>
    <n v="2"/>
    <n v="0"/>
    <n v="6.3296000000000001"/>
  </r>
  <r>
    <n v="8533"/>
    <s v="CA-2016-156748"/>
    <x v="885"/>
    <d v="2016-12-06T00:00:00"/>
    <s v="Standard Class"/>
    <x v="94"/>
    <x v="94"/>
    <s v="Consumer"/>
    <s v="United States"/>
    <s v="Detroit"/>
    <s v="Michigan"/>
    <n v="48227"/>
    <s v="Central"/>
    <x v="1043"/>
    <s v="Office Supplies"/>
    <s v="Storage"/>
    <x v="1032"/>
    <x v="5246"/>
    <n v="7"/>
    <n v="0"/>
    <n v="24.843"/>
  </r>
  <r>
    <n v="8534"/>
    <s v="CA-2016-156748"/>
    <x v="885"/>
    <d v="2016-12-06T00:00:00"/>
    <s v="Standard Class"/>
    <x v="94"/>
    <x v="94"/>
    <s v="Consumer"/>
    <s v="United States"/>
    <s v="Detroit"/>
    <s v="Michigan"/>
    <n v="48227"/>
    <s v="Central"/>
    <x v="70"/>
    <s v="Furniture"/>
    <s v="Chairs"/>
    <x v="70"/>
    <x v="1917"/>
    <n v="3"/>
    <n v="0"/>
    <n v="35.097299999999997"/>
  </r>
  <r>
    <n v="8535"/>
    <s v="CA-2015-169677"/>
    <x v="1004"/>
    <d v="2015-01-15T00:00:00"/>
    <s v="Second Class"/>
    <x v="754"/>
    <x v="754"/>
    <s v="Corporate"/>
    <s v="United States"/>
    <s v="Columbus"/>
    <s v="Georgia"/>
    <n v="31907"/>
    <s v="South"/>
    <x v="607"/>
    <s v="Office Supplies"/>
    <s v="Labels"/>
    <x v="607"/>
    <x v="759"/>
    <n v="2"/>
    <n v="0"/>
    <n v="4.8117999999999999"/>
  </r>
  <r>
    <n v="8536"/>
    <s v="US-2014-163146"/>
    <x v="1174"/>
    <d v="2014-05-20T00:00:00"/>
    <s v="Standard Class"/>
    <x v="693"/>
    <x v="693"/>
    <s v="Consumer"/>
    <s v="United States"/>
    <s v="San Francisco"/>
    <s v="California"/>
    <n v="94122"/>
    <s v="West"/>
    <x v="1202"/>
    <s v="Technology"/>
    <s v="Accessories"/>
    <x v="1187"/>
    <x v="5247"/>
    <n v="3"/>
    <n v="0"/>
    <n v="3.3839999999999999"/>
  </r>
  <r>
    <n v="8537"/>
    <s v="CA-2015-157343"/>
    <x v="722"/>
    <d v="2015-06-11T00:00:00"/>
    <s v="Standard Class"/>
    <x v="787"/>
    <x v="787"/>
    <s v="Home Office"/>
    <s v="United States"/>
    <s v="Philadelphia"/>
    <s v="Pennsylvania"/>
    <n v="19143"/>
    <s v="East"/>
    <x v="785"/>
    <s v="Office Supplies"/>
    <s v="Binders"/>
    <x v="784"/>
    <x v="4475"/>
    <n v="4"/>
    <n v="0.7"/>
    <n v="-12.208"/>
  </r>
  <r>
    <n v="8538"/>
    <s v="CA-2015-157343"/>
    <x v="722"/>
    <d v="2015-06-11T00:00:00"/>
    <s v="Standard Class"/>
    <x v="787"/>
    <x v="787"/>
    <s v="Home Office"/>
    <s v="United States"/>
    <s v="Philadelphia"/>
    <s v="Pennsylvania"/>
    <n v="19143"/>
    <s v="East"/>
    <x v="1553"/>
    <s v="Office Supplies"/>
    <s v="Paper"/>
    <x v="1541"/>
    <x v="233"/>
    <n v="5"/>
    <n v="0.2"/>
    <n v="9.0719999999999992"/>
  </r>
  <r>
    <n v="8539"/>
    <s v="CA-2015-157343"/>
    <x v="722"/>
    <d v="2015-06-11T00:00:00"/>
    <s v="Standard Class"/>
    <x v="787"/>
    <x v="787"/>
    <s v="Home Office"/>
    <s v="United States"/>
    <s v="Philadelphia"/>
    <s v="Pennsylvania"/>
    <n v="19143"/>
    <s v="East"/>
    <x v="1412"/>
    <s v="Office Supplies"/>
    <s v="Art"/>
    <x v="1399"/>
    <x v="2204"/>
    <n v="3"/>
    <n v="0.2"/>
    <n v="1.002"/>
  </r>
  <r>
    <n v="8540"/>
    <s v="CA-2017-147354"/>
    <x v="631"/>
    <d v="2017-03-13T00:00:00"/>
    <s v="Standard Class"/>
    <x v="41"/>
    <x v="41"/>
    <s v="Consumer"/>
    <s v="United States"/>
    <s v="Los Angeles"/>
    <s v="California"/>
    <n v="90008"/>
    <s v="West"/>
    <x v="1327"/>
    <s v="Technology"/>
    <s v="Copiers"/>
    <x v="1313"/>
    <x v="1973"/>
    <n v="2"/>
    <n v="0.2"/>
    <n v="59.997999999999998"/>
  </r>
  <r>
    <n v="8541"/>
    <s v="CA-2017-147354"/>
    <x v="631"/>
    <d v="2017-03-13T00:00:00"/>
    <s v="Standard Class"/>
    <x v="41"/>
    <x v="41"/>
    <s v="Consumer"/>
    <s v="United States"/>
    <s v="Los Angeles"/>
    <s v="California"/>
    <n v="90008"/>
    <s v="West"/>
    <x v="8"/>
    <s v="Office Supplies"/>
    <s v="Binders"/>
    <x v="8"/>
    <x v="117"/>
    <n v="5"/>
    <n v="0.2"/>
    <n v="9.6374999999999993"/>
  </r>
  <r>
    <n v="8542"/>
    <s v="CA-2015-157287"/>
    <x v="937"/>
    <d v="2015-12-23T00:00:00"/>
    <s v="First Class"/>
    <x v="403"/>
    <x v="403"/>
    <s v="Corporate"/>
    <s v="United States"/>
    <s v="Philadelphia"/>
    <s v="Pennsylvania"/>
    <n v="19140"/>
    <s v="East"/>
    <x v="1222"/>
    <s v="Office Supplies"/>
    <s v="Storage"/>
    <x v="1206"/>
    <x v="2939"/>
    <n v="2"/>
    <n v="0.2"/>
    <n v="1.6783999999999999"/>
  </r>
  <r>
    <n v="8543"/>
    <s v="CA-2015-157287"/>
    <x v="937"/>
    <d v="2015-12-23T00:00:00"/>
    <s v="First Class"/>
    <x v="403"/>
    <x v="403"/>
    <s v="Corporate"/>
    <s v="United States"/>
    <s v="Philadelphia"/>
    <s v="Pennsylvania"/>
    <n v="19140"/>
    <s v="East"/>
    <x v="866"/>
    <s v="Furniture"/>
    <s v="Chairs"/>
    <x v="860"/>
    <x v="5248"/>
    <n v="7"/>
    <n v="0.3"/>
    <n v="0"/>
  </r>
  <r>
    <n v="8544"/>
    <s v="CA-2014-137575"/>
    <x v="908"/>
    <d v="2014-08-11T00:00:00"/>
    <s v="Standard Class"/>
    <x v="577"/>
    <x v="577"/>
    <s v="Consumer"/>
    <s v="United States"/>
    <s v="New York City"/>
    <s v="New York"/>
    <n v="10035"/>
    <s v="East"/>
    <x v="409"/>
    <s v="Technology"/>
    <s v="Accessories"/>
    <x v="409"/>
    <x v="1636"/>
    <n v="2"/>
    <n v="0"/>
    <n v="83.991600000000005"/>
  </r>
  <r>
    <n v="8545"/>
    <s v="CA-2016-119074"/>
    <x v="1196"/>
    <d v="2016-03-31T00:00:00"/>
    <s v="Standard Class"/>
    <x v="103"/>
    <x v="103"/>
    <s v="Corporate"/>
    <s v="United States"/>
    <s v="Columbus"/>
    <s v="Georgia"/>
    <n v="31907"/>
    <s v="South"/>
    <x v="1653"/>
    <s v="Furniture"/>
    <s v="Furnishings"/>
    <x v="1642"/>
    <x v="4693"/>
    <n v="1"/>
    <n v="0"/>
    <n v="8.7032000000000007"/>
  </r>
  <r>
    <n v="8546"/>
    <s v="CA-2016-119074"/>
    <x v="1196"/>
    <d v="2016-03-31T00:00:00"/>
    <s v="Standard Class"/>
    <x v="103"/>
    <x v="103"/>
    <s v="Corporate"/>
    <s v="United States"/>
    <s v="Columbus"/>
    <s v="Georgia"/>
    <n v="31907"/>
    <s v="South"/>
    <x v="1611"/>
    <s v="Furniture"/>
    <s v="Furnishings"/>
    <x v="1602"/>
    <x v="3009"/>
    <n v="4"/>
    <n v="0"/>
    <n v="11.1776"/>
  </r>
  <r>
    <n v="8547"/>
    <s v="CA-2016-119074"/>
    <x v="1196"/>
    <d v="2016-03-31T00:00:00"/>
    <s v="Standard Class"/>
    <x v="103"/>
    <x v="103"/>
    <s v="Corporate"/>
    <s v="United States"/>
    <s v="Columbus"/>
    <s v="Georgia"/>
    <n v="31907"/>
    <s v="South"/>
    <x v="1526"/>
    <s v="Office Supplies"/>
    <s v="Binders"/>
    <x v="1513"/>
    <x v="2867"/>
    <n v="2"/>
    <n v="0"/>
    <n v="15.944599999999999"/>
  </r>
  <r>
    <n v="8548"/>
    <s v="CA-2015-149566"/>
    <x v="901"/>
    <d v="2015-12-10T00:00:00"/>
    <s v="Standard Class"/>
    <x v="334"/>
    <x v="334"/>
    <s v="Corporate"/>
    <s v="United States"/>
    <s v="Los Angeles"/>
    <s v="California"/>
    <n v="90049"/>
    <s v="West"/>
    <x v="197"/>
    <s v="Technology"/>
    <s v="Accessories"/>
    <x v="198"/>
    <x v="3798"/>
    <n v="3"/>
    <n v="0"/>
    <n v="17.55"/>
  </r>
  <r>
    <n v="8549"/>
    <s v="CA-2015-149566"/>
    <x v="901"/>
    <d v="2015-12-10T00:00:00"/>
    <s v="Standard Class"/>
    <x v="334"/>
    <x v="334"/>
    <s v="Corporate"/>
    <s v="United States"/>
    <s v="Los Angeles"/>
    <s v="California"/>
    <n v="90049"/>
    <s v="West"/>
    <x v="816"/>
    <s v="Office Supplies"/>
    <s v="Labels"/>
    <x v="812"/>
    <x v="2336"/>
    <n v="4"/>
    <n v="0"/>
    <n v="6.048"/>
  </r>
  <r>
    <n v="8550"/>
    <s v="CA-2015-126186"/>
    <x v="861"/>
    <d v="2015-09-12T00:00:00"/>
    <s v="First Class"/>
    <x v="334"/>
    <x v="334"/>
    <s v="Corporate"/>
    <s v="United States"/>
    <s v="Aurora"/>
    <s v="Colorado"/>
    <n v="80013"/>
    <s v="West"/>
    <x v="442"/>
    <s v="Furniture"/>
    <s v="Furnishings"/>
    <x v="442"/>
    <x v="4282"/>
    <n v="4"/>
    <n v="0.2"/>
    <n v="4.0039999999999996"/>
  </r>
  <r>
    <n v="8551"/>
    <s v="CA-2015-121132"/>
    <x v="789"/>
    <d v="2015-07-24T00:00:00"/>
    <s v="Standard Class"/>
    <x v="146"/>
    <x v="146"/>
    <s v="Corporate"/>
    <s v="United States"/>
    <s v="Houston"/>
    <s v="Texas"/>
    <n v="77041"/>
    <s v="Central"/>
    <x v="1796"/>
    <s v="Office Supplies"/>
    <s v="Labels"/>
    <x v="1786"/>
    <x v="301"/>
    <n v="3"/>
    <n v="0.2"/>
    <n v="2.0358000000000001"/>
  </r>
  <r>
    <n v="8552"/>
    <s v="CA-2015-121132"/>
    <x v="789"/>
    <d v="2015-07-24T00:00:00"/>
    <s v="Standard Class"/>
    <x v="146"/>
    <x v="146"/>
    <s v="Corporate"/>
    <s v="United States"/>
    <s v="Houston"/>
    <s v="Texas"/>
    <n v="77041"/>
    <s v="Central"/>
    <x v="485"/>
    <s v="Office Supplies"/>
    <s v="Fasteners"/>
    <x v="485"/>
    <x v="5249"/>
    <n v="4"/>
    <n v="0.2"/>
    <n v="3.4276"/>
  </r>
  <r>
    <n v="8553"/>
    <s v="CA-2014-140473"/>
    <x v="992"/>
    <d v="2014-06-03T00:00:00"/>
    <s v="Standard Class"/>
    <x v="466"/>
    <x v="466"/>
    <s v="Corporate"/>
    <s v="United States"/>
    <s v="Chicago"/>
    <s v="Illinois"/>
    <n v="60623"/>
    <s v="Central"/>
    <x v="851"/>
    <s v="Technology"/>
    <s v="Copiers"/>
    <x v="844"/>
    <x v="5250"/>
    <n v="3"/>
    <n v="0.2"/>
    <n v="134.99549999999999"/>
  </r>
  <r>
    <n v="8554"/>
    <s v="US-2017-102904"/>
    <x v="38"/>
    <d v="2017-11-20T00:00:00"/>
    <s v="Standard Class"/>
    <x v="90"/>
    <x v="90"/>
    <s v="Consumer"/>
    <s v="United States"/>
    <s v="Decatur"/>
    <s v="Alabama"/>
    <n v="35601"/>
    <s v="South"/>
    <x v="701"/>
    <s v="Technology"/>
    <s v="Accessories"/>
    <x v="701"/>
    <x v="5251"/>
    <n v="8"/>
    <n v="0"/>
    <n v="23.992000000000001"/>
  </r>
  <r>
    <n v="8555"/>
    <s v="CA-2016-102092"/>
    <x v="10"/>
    <d v="2016-12-11T00:00:00"/>
    <s v="First Class"/>
    <x v="400"/>
    <x v="400"/>
    <s v="Consumer"/>
    <s v="United States"/>
    <s v="Springfield"/>
    <s v="Virginia"/>
    <n v="22153"/>
    <s v="South"/>
    <x v="1000"/>
    <s v="Furniture"/>
    <s v="Tables"/>
    <x v="992"/>
    <x v="2914"/>
    <n v="7"/>
    <n v="0"/>
    <n v="158.529"/>
  </r>
  <r>
    <n v="8556"/>
    <s v="CA-2015-117884"/>
    <x v="204"/>
    <d v="2015-03-22T00:00:00"/>
    <s v="Same Day"/>
    <x v="290"/>
    <x v="290"/>
    <s v="Consumer"/>
    <s v="United States"/>
    <s v="Plantation"/>
    <s v="Florida"/>
    <n v="33317"/>
    <s v="South"/>
    <x v="428"/>
    <s v="Technology"/>
    <s v="Accessories"/>
    <x v="428"/>
    <x v="2941"/>
    <n v="7"/>
    <n v="0.2"/>
    <n v="89.588800000000006"/>
  </r>
  <r>
    <n v="8557"/>
    <s v="CA-2015-117884"/>
    <x v="204"/>
    <d v="2015-03-22T00:00:00"/>
    <s v="Same Day"/>
    <x v="290"/>
    <x v="290"/>
    <s v="Consumer"/>
    <s v="United States"/>
    <s v="Plantation"/>
    <s v="Florida"/>
    <n v="33317"/>
    <s v="South"/>
    <x v="1751"/>
    <s v="Office Supplies"/>
    <s v="Storage"/>
    <x v="1741"/>
    <x v="5252"/>
    <n v="9"/>
    <n v="0.2"/>
    <n v="-33.841799999999999"/>
  </r>
  <r>
    <n v="8558"/>
    <s v="CA-2016-132829"/>
    <x v="443"/>
    <d v="2016-12-26T00:00:00"/>
    <s v="Second Class"/>
    <x v="156"/>
    <x v="156"/>
    <s v="Corporate"/>
    <s v="United States"/>
    <s v="Houston"/>
    <s v="Texas"/>
    <n v="77041"/>
    <s v="Central"/>
    <x v="867"/>
    <s v="Technology"/>
    <s v="Phones"/>
    <x v="861"/>
    <x v="1368"/>
    <n v="3"/>
    <n v="0.2"/>
    <n v="39.687899999999999"/>
  </r>
  <r>
    <n v="8559"/>
    <s v="CA-2016-132829"/>
    <x v="443"/>
    <d v="2016-12-26T00:00:00"/>
    <s v="Second Class"/>
    <x v="156"/>
    <x v="156"/>
    <s v="Corporate"/>
    <s v="United States"/>
    <s v="Houston"/>
    <s v="Texas"/>
    <n v="77041"/>
    <s v="Central"/>
    <x v="1621"/>
    <s v="Office Supplies"/>
    <s v="Labels"/>
    <x v="1612"/>
    <x v="1544"/>
    <n v="9"/>
    <n v="0.2"/>
    <n v="14.742000000000001"/>
  </r>
  <r>
    <n v="8560"/>
    <s v="CA-2016-132829"/>
    <x v="443"/>
    <d v="2016-12-26T00:00:00"/>
    <s v="Second Class"/>
    <x v="156"/>
    <x v="156"/>
    <s v="Corporate"/>
    <s v="United States"/>
    <s v="Houston"/>
    <s v="Texas"/>
    <n v="77041"/>
    <s v="Central"/>
    <x v="1191"/>
    <s v="Technology"/>
    <s v="Phones"/>
    <x v="1176"/>
    <x v="4095"/>
    <n v="3"/>
    <n v="0.2"/>
    <n v="35.984999999999999"/>
  </r>
  <r>
    <n v="8561"/>
    <s v="CA-2016-132829"/>
    <x v="443"/>
    <d v="2016-12-26T00:00:00"/>
    <s v="Second Class"/>
    <x v="156"/>
    <x v="156"/>
    <s v="Corporate"/>
    <s v="United States"/>
    <s v="Houston"/>
    <s v="Texas"/>
    <n v="77041"/>
    <s v="Central"/>
    <x v="1514"/>
    <s v="Technology"/>
    <s v="Phones"/>
    <x v="1501"/>
    <x v="5253"/>
    <n v="3"/>
    <n v="0.2"/>
    <n v="14.836499999999999"/>
  </r>
  <r>
    <n v="8562"/>
    <s v="CA-2016-132829"/>
    <x v="443"/>
    <d v="2016-12-26T00:00:00"/>
    <s v="Second Class"/>
    <x v="156"/>
    <x v="156"/>
    <s v="Corporate"/>
    <s v="United States"/>
    <s v="Houston"/>
    <s v="Texas"/>
    <n v="77041"/>
    <s v="Central"/>
    <x v="396"/>
    <s v="Furniture"/>
    <s v="Furnishings"/>
    <x v="397"/>
    <x v="990"/>
    <n v="2"/>
    <n v="0.6"/>
    <n v="-0.75660000000000005"/>
  </r>
  <r>
    <n v="8563"/>
    <s v="CA-2016-123540"/>
    <x v="1197"/>
    <d v="2016-04-06T00:00:00"/>
    <s v="Second Class"/>
    <x v="249"/>
    <x v="249"/>
    <s v="Corporate"/>
    <s v="United States"/>
    <s v="Milwaukee"/>
    <s v="Wisconsin"/>
    <n v="53209"/>
    <s v="Central"/>
    <x v="1003"/>
    <s v="Furniture"/>
    <s v="Chairs"/>
    <x v="995"/>
    <x v="5254"/>
    <n v="5"/>
    <n v="0"/>
    <n v="378.274"/>
  </r>
  <r>
    <n v="8564"/>
    <s v="US-2017-108315"/>
    <x v="504"/>
    <d v="2017-05-04T00:00:00"/>
    <s v="Standard Class"/>
    <x v="414"/>
    <x v="414"/>
    <s v="Home Office"/>
    <s v="United States"/>
    <s v="Sanford"/>
    <s v="Florida"/>
    <n v="32771"/>
    <s v="South"/>
    <x v="973"/>
    <s v="Office Supplies"/>
    <s v="Binders"/>
    <x v="967"/>
    <x v="4937"/>
    <n v="3"/>
    <n v="0.7"/>
    <n v="-3.5508000000000002"/>
  </r>
  <r>
    <n v="8565"/>
    <s v="US-2017-108315"/>
    <x v="504"/>
    <d v="2017-05-04T00:00:00"/>
    <s v="Standard Class"/>
    <x v="414"/>
    <x v="414"/>
    <s v="Home Office"/>
    <s v="United States"/>
    <s v="Sanford"/>
    <s v="Florida"/>
    <n v="32771"/>
    <s v="South"/>
    <x v="1762"/>
    <s v="Furniture"/>
    <s v="Furnishings"/>
    <x v="1751"/>
    <x v="5255"/>
    <n v="6"/>
    <n v="0.2"/>
    <n v="-8.2764000000000006"/>
  </r>
  <r>
    <n v="8566"/>
    <s v="CA-2016-134110"/>
    <x v="1019"/>
    <d v="2016-11-18T00:00:00"/>
    <s v="First Class"/>
    <x v="767"/>
    <x v="767"/>
    <s v="Consumer"/>
    <s v="United States"/>
    <s v="The Colony"/>
    <s v="Texas"/>
    <n v="75056"/>
    <s v="Central"/>
    <x v="1480"/>
    <s v="Technology"/>
    <s v="Phones"/>
    <x v="1467"/>
    <x v="3061"/>
    <n v="3"/>
    <n v="0.2"/>
    <n v="6.7176"/>
  </r>
  <r>
    <n v="8567"/>
    <s v="CA-2016-134110"/>
    <x v="1019"/>
    <d v="2016-11-18T00:00:00"/>
    <s v="First Class"/>
    <x v="767"/>
    <x v="767"/>
    <s v="Consumer"/>
    <s v="United States"/>
    <s v="The Colony"/>
    <s v="Texas"/>
    <n v="75056"/>
    <s v="Central"/>
    <x v="1393"/>
    <s v="Office Supplies"/>
    <s v="Paper"/>
    <x v="1379"/>
    <x v="300"/>
    <n v="4"/>
    <n v="0.2"/>
    <n v="5.5216000000000003"/>
  </r>
  <r>
    <n v="8568"/>
    <s v="US-2016-136581"/>
    <x v="338"/>
    <d v="2016-11-12T00:00:00"/>
    <s v="First Class"/>
    <x v="277"/>
    <x v="277"/>
    <s v="Consumer"/>
    <s v="United States"/>
    <s v="Troy"/>
    <s v="Ohio"/>
    <n v="45373"/>
    <s v="East"/>
    <x v="1290"/>
    <s v="Office Supplies"/>
    <s v="Paper"/>
    <x v="1276"/>
    <x v="276"/>
    <n v="6"/>
    <n v="0.2"/>
    <n v="10.8864"/>
  </r>
  <r>
    <n v="8569"/>
    <s v="CA-2016-162390"/>
    <x v="409"/>
    <d v="2016-12-12T00:00:00"/>
    <s v="Standard Class"/>
    <x v="317"/>
    <x v="317"/>
    <s v="Corporate"/>
    <s v="United States"/>
    <s v="Hempstead"/>
    <s v="New York"/>
    <n v="11550"/>
    <s v="East"/>
    <x v="1591"/>
    <s v="Office Supplies"/>
    <s v="Binders"/>
    <x v="1583"/>
    <x v="5256"/>
    <n v="7"/>
    <n v="0.2"/>
    <n v="314.84179999999998"/>
  </r>
  <r>
    <n v="8570"/>
    <s v="CA-2016-162390"/>
    <x v="409"/>
    <d v="2016-12-12T00:00:00"/>
    <s v="Standard Class"/>
    <x v="317"/>
    <x v="317"/>
    <s v="Corporate"/>
    <s v="United States"/>
    <s v="Hempstead"/>
    <s v="New York"/>
    <n v="11550"/>
    <s v="East"/>
    <x v="94"/>
    <s v="Office Supplies"/>
    <s v="Binders"/>
    <x v="94"/>
    <x v="5257"/>
    <n v="13"/>
    <n v="0.2"/>
    <n v="77.8232"/>
  </r>
  <r>
    <n v="8571"/>
    <s v="CA-2016-162390"/>
    <x v="409"/>
    <d v="2016-12-12T00:00:00"/>
    <s v="Standard Class"/>
    <x v="317"/>
    <x v="317"/>
    <s v="Corporate"/>
    <s v="United States"/>
    <s v="Hempstead"/>
    <s v="New York"/>
    <n v="11550"/>
    <s v="East"/>
    <x v="851"/>
    <s v="Technology"/>
    <s v="Copiers"/>
    <x v="844"/>
    <x v="1973"/>
    <n v="2"/>
    <n v="0.2"/>
    <n v="89.997"/>
  </r>
  <r>
    <n v="8572"/>
    <s v="CA-2016-162222"/>
    <x v="1015"/>
    <d v="2016-04-03T00:00:00"/>
    <s v="Same Day"/>
    <x v="256"/>
    <x v="256"/>
    <s v="Home Office"/>
    <s v="United States"/>
    <s v="Dallas"/>
    <s v="Texas"/>
    <n v="75081"/>
    <s v="Central"/>
    <x v="1117"/>
    <s v="Office Supplies"/>
    <s v="Paper"/>
    <x v="1105"/>
    <x v="1495"/>
    <n v="3"/>
    <n v="0.2"/>
    <n v="3.21"/>
  </r>
  <r>
    <n v="8573"/>
    <s v="CA-2014-121629"/>
    <x v="683"/>
    <d v="2014-12-02T00:00:00"/>
    <s v="Standard Class"/>
    <x v="537"/>
    <x v="537"/>
    <s v="Consumer"/>
    <s v="United States"/>
    <s v="Houston"/>
    <s v="Texas"/>
    <n v="77041"/>
    <s v="Central"/>
    <x v="1093"/>
    <s v="Technology"/>
    <s v="Machines"/>
    <x v="1083"/>
    <x v="5258"/>
    <n v="5"/>
    <n v="0.4"/>
    <n v="-199.77"/>
  </r>
  <r>
    <n v="8574"/>
    <s v="CA-2015-164623"/>
    <x v="1182"/>
    <d v="2015-10-22T00:00:00"/>
    <s v="First Class"/>
    <x v="474"/>
    <x v="474"/>
    <s v="Consumer"/>
    <s v="United States"/>
    <s v="New York City"/>
    <s v="New York"/>
    <n v="10035"/>
    <s v="East"/>
    <x v="33"/>
    <s v="Office Supplies"/>
    <s v="Paper"/>
    <x v="33"/>
    <x v="332"/>
    <n v="2"/>
    <n v="0"/>
    <n v="11.543200000000001"/>
  </r>
  <r>
    <n v="8575"/>
    <s v="CA-2014-159849"/>
    <x v="111"/>
    <d v="2014-09-19T00:00:00"/>
    <s v="Same Day"/>
    <x v="82"/>
    <x v="82"/>
    <s v="Home Office"/>
    <s v="United States"/>
    <s v="San Francisco"/>
    <s v="California"/>
    <n v="94110"/>
    <s v="West"/>
    <x v="969"/>
    <s v="Office Supplies"/>
    <s v="Fasteners"/>
    <x v="962"/>
    <x v="1962"/>
    <n v="3"/>
    <n v="0"/>
    <n v="0.1134"/>
  </r>
  <r>
    <n v="8576"/>
    <s v="CA-2017-101273"/>
    <x v="151"/>
    <d v="2017-08-30T00:00:00"/>
    <s v="Second Class"/>
    <x v="461"/>
    <x v="461"/>
    <s v="Consumer"/>
    <s v="United States"/>
    <s v="Port Saint Lucie"/>
    <s v="Florida"/>
    <n v="34952"/>
    <s v="South"/>
    <x v="566"/>
    <s v="Office Supplies"/>
    <s v="Appliances"/>
    <x v="566"/>
    <x v="5259"/>
    <n v="4"/>
    <n v="0.2"/>
    <n v="0.89600000000000002"/>
  </r>
  <r>
    <n v="8577"/>
    <s v="CA-2017-106747"/>
    <x v="445"/>
    <d v="2017-07-04T00:00:00"/>
    <s v="First Class"/>
    <x v="700"/>
    <x v="700"/>
    <s v="Consumer"/>
    <s v="United States"/>
    <s v="Concord"/>
    <s v="New Hampshire"/>
    <n v="3301"/>
    <s v="East"/>
    <x v="743"/>
    <s v="Furniture"/>
    <s v="Furnishings"/>
    <x v="741"/>
    <x v="787"/>
    <n v="1"/>
    <n v="0"/>
    <n v="26.597999999999999"/>
  </r>
  <r>
    <n v="8578"/>
    <s v="CA-2017-146164"/>
    <x v="66"/>
    <d v="2017-12-26T00:00:00"/>
    <s v="Standard Class"/>
    <x v="496"/>
    <x v="496"/>
    <s v="Consumer"/>
    <s v="United States"/>
    <s v="Rochester"/>
    <s v="Minnesota"/>
    <n v="55901"/>
    <s v="Central"/>
    <x v="335"/>
    <s v="Furniture"/>
    <s v="Tables"/>
    <x v="335"/>
    <x v="5260"/>
    <n v="2"/>
    <n v="0"/>
    <n v="97.203199999999995"/>
  </r>
  <r>
    <n v="8579"/>
    <s v="CA-2017-146164"/>
    <x v="66"/>
    <d v="2017-12-26T00:00:00"/>
    <s v="Standard Class"/>
    <x v="496"/>
    <x v="496"/>
    <s v="Consumer"/>
    <s v="United States"/>
    <s v="Rochester"/>
    <s v="Minnesota"/>
    <n v="55901"/>
    <s v="Central"/>
    <x v="230"/>
    <s v="Office Supplies"/>
    <s v="Storage"/>
    <x v="450"/>
    <x v="5261"/>
    <n v="2"/>
    <n v="0"/>
    <n v="7.79"/>
  </r>
  <r>
    <n v="8580"/>
    <s v="CA-2016-111605"/>
    <x v="797"/>
    <d v="2017-01-02T00:00:00"/>
    <s v="Standard Class"/>
    <x v="527"/>
    <x v="527"/>
    <s v="Consumer"/>
    <s v="United States"/>
    <s v="Louisville"/>
    <s v="Kentucky"/>
    <n v="40214"/>
    <s v="South"/>
    <x v="1796"/>
    <s v="Office Supplies"/>
    <s v="Labels"/>
    <x v="1786"/>
    <x v="533"/>
    <n v="1"/>
    <n v="0"/>
    <n v="1.2005999999999999"/>
  </r>
  <r>
    <n v="8581"/>
    <s v="CA-2014-130673"/>
    <x v="671"/>
    <d v="2014-05-22T00:00:00"/>
    <s v="Second Class"/>
    <x v="565"/>
    <x v="565"/>
    <s v="Corporate"/>
    <s v="United States"/>
    <s v="San Marcos"/>
    <s v="Texas"/>
    <n v="78666"/>
    <s v="Central"/>
    <x v="1781"/>
    <s v="Furniture"/>
    <s v="Furnishings"/>
    <x v="1771"/>
    <x v="2250"/>
    <n v="3"/>
    <n v="0.6"/>
    <n v="-5.9409000000000001"/>
  </r>
  <r>
    <n v="8582"/>
    <s v="CA-2014-130673"/>
    <x v="671"/>
    <d v="2014-05-22T00:00:00"/>
    <s v="Second Class"/>
    <x v="565"/>
    <x v="565"/>
    <s v="Corporate"/>
    <s v="United States"/>
    <s v="San Marcos"/>
    <s v="Texas"/>
    <n v="78666"/>
    <s v="Central"/>
    <x v="730"/>
    <s v="Office Supplies"/>
    <s v="Paper"/>
    <x v="729"/>
    <x v="559"/>
    <n v="2"/>
    <n v="0.2"/>
    <n v="3.6288"/>
  </r>
  <r>
    <n v="8583"/>
    <s v="CA-2014-130673"/>
    <x v="671"/>
    <d v="2014-05-22T00:00:00"/>
    <s v="Second Class"/>
    <x v="565"/>
    <x v="565"/>
    <s v="Corporate"/>
    <s v="United States"/>
    <s v="San Marcos"/>
    <s v="Texas"/>
    <n v="78666"/>
    <s v="Central"/>
    <x v="1421"/>
    <s v="Technology"/>
    <s v="Accessories"/>
    <x v="1409"/>
    <x v="4225"/>
    <n v="2"/>
    <n v="0.2"/>
    <n v="-3.6372"/>
  </r>
  <r>
    <n v="8584"/>
    <s v="CA-2014-130673"/>
    <x v="671"/>
    <d v="2014-05-22T00:00:00"/>
    <s v="Second Class"/>
    <x v="565"/>
    <x v="565"/>
    <s v="Corporate"/>
    <s v="United States"/>
    <s v="San Marcos"/>
    <s v="Texas"/>
    <n v="78666"/>
    <s v="Central"/>
    <x v="1764"/>
    <s v="Office Supplies"/>
    <s v="Storage"/>
    <x v="1753"/>
    <x v="5003"/>
    <n v="5"/>
    <n v="0.2"/>
    <n v="-13.391999999999999"/>
  </r>
  <r>
    <n v="8585"/>
    <s v="CA-2014-104808"/>
    <x v="519"/>
    <d v="2014-02-08T00:00:00"/>
    <s v="Second Class"/>
    <x v="775"/>
    <x v="775"/>
    <s v="Corporate"/>
    <s v="United States"/>
    <s v="Escondido"/>
    <s v="California"/>
    <n v="92025"/>
    <s v="West"/>
    <x v="828"/>
    <s v="Office Supplies"/>
    <s v="Binders"/>
    <x v="824"/>
    <x v="2995"/>
    <n v="2"/>
    <n v="0.2"/>
    <n v="6.0368000000000004"/>
  </r>
  <r>
    <n v="8586"/>
    <s v="US-2017-132927"/>
    <x v="34"/>
    <d v="2017-12-15T00:00:00"/>
    <s v="Standard Class"/>
    <x v="742"/>
    <x v="742"/>
    <s v="Consumer"/>
    <s v="United States"/>
    <s v="Philadelphia"/>
    <s v="Pennsylvania"/>
    <n v="19134"/>
    <s v="East"/>
    <x v="1085"/>
    <s v="Office Supplies"/>
    <s v="Binders"/>
    <x v="1075"/>
    <x v="2186"/>
    <n v="7"/>
    <n v="0.7"/>
    <n v="-8.1311999999999998"/>
  </r>
  <r>
    <n v="8587"/>
    <s v="CA-2017-162015"/>
    <x v="497"/>
    <d v="2017-07-18T00:00:00"/>
    <s v="Standard Class"/>
    <x v="208"/>
    <x v="208"/>
    <s v="Corporate"/>
    <s v="United States"/>
    <s v="Los Angeles"/>
    <s v="California"/>
    <n v="90049"/>
    <s v="West"/>
    <x v="217"/>
    <s v="Technology"/>
    <s v="Accessories"/>
    <x v="218"/>
    <x v="2632"/>
    <n v="5"/>
    <n v="0"/>
    <n v="244.6155"/>
  </r>
  <r>
    <n v="8588"/>
    <s v="CA-2017-162015"/>
    <x v="497"/>
    <d v="2017-07-18T00:00:00"/>
    <s v="Standard Class"/>
    <x v="208"/>
    <x v="208"/>
    <s v="Corporate"/>
    <s v="United States"/>
    <s v="Los Angeles"/>
    <s v="California"/>
    <n v="90049"/>
    <s v="West"/>
    <x v="731"/>
    <s v="Office Supplies"/>
    <s v="Appliances"/>
    <x v="730"/>
    <x v="4479"/>
    <n v="5"/>
    <n v="0"/>
    <n v="43.706000000000003"/>
  </r>
  <r>
    <n v="8589"/>
    <s v="CA-2015-138492"/>
    <x v="1060"/>
    <d v="2015-05-22T00:00:00"/>
    <s v="Standard Class"/>
    <x v="712"/>
    <x v="712"/>
    <s v="Corporate"/>
    <s v="United States"/>
    <s v="Philadelphia"/>
    <s v="Pennsylvania"/>
    <n v="19140"/>
    <s v="East"/>
    <x v="571"/>
    <s v="Office Supplies"/>
    <s v="Storage"/>
    <x v="571"/>
    <x v="3417"/>
    <n v="2"/>
    <n v="0.2"/>
    <n v="-10.393599999999999"/>
  </r>
  <r>
    <n v="8590"/>
    <s v="CA-2017-145338"/>
    <x v="926"/>
    <d v="2017-02-01T00:00:00"/>
    <s v="First Class"/>
    <x v="420"/>
    <x v="420"/>
    <s v="Consumer"/>
    <s v="United States"/>
    <s v="Philadelphia"/>
    <s v="Pennsylvania"/>
    <n v="19120"/>
    <s v="East"/>
    <x v="79"/>
    <s v="Office Supplies"/>
    <s v="Art"/>
    <x v="79"/>
    <x v="408"/>
    <n v="2"/>
    <n v="0.2"/>
    <n v="0.4768"/>
  </r>
  <r>
    <n v="8591"/>
    <s v="CA-2017-126676"/>
    <x v="365"/>
    <d v="2017-10-01T00:00:00"/>
    <s v="First Class"/>
    <x v="92"/>
    <x v="92"/>
    <s v="Corporate"/>
    <s v="United States"/>
    <s v="Hempstead"/>
    <s v="New York"/>
    <n v="11550"/>
    <s v="East"/>
    <x v="1510"/>
    <s v="Office Supplies"/>
    <s v="Envelopes"/>
    <x v="1497"/>
    <x v="3277"/>
    <n v="3"/>
    <n v="0"/>
    <n v="3.9102000000000001"/>
  </r>
  <r>
    <n v="8592"/>
    <s v="CA-2017-101700"/>
    <x v="756"/>
    <d v="2017-04-26T00:00:00"/>
    <s v="First Class"/>
    <x v="2"/>
    <x v="2"/>
    <s v="Consumer"/>
    <s v="United States"/>
    <s v="Greeley"/>
    <s v="Colorado"/>
    <n v="80634"/>
    <s v="West"/>
    <x v="1040"/>
    <s v="Office Supplies"/>
    <s v="Envelopes"/>
    <x v="153"/>
    <x v="3917"/>
    <n v="2"/>
    <n v="0.2"/>
    <n v="7.008"/>
  </r>
  <r>
    <n v="8593"/>
    <s v="CA-2017-101700"/>
    <x v="756"/>
    <d v="2017-04-26T00:00:00"/>
    <s v="First Class"/>
    <x v="2"/>
    <x v="2"/>
    <s v="Consumer"/>
    <s v="United States"/>
    <s v="Greeley"/>
    <s v="Colorado"/>
    <n v="80634"/>
    <s v="West"/>
    <x v="1721"/>
    <s v="Furniture"/>
    <s v="Furnishings"/>
    <x v="1708"/>
    <x v="5262"/>
    <n v="3"/>
    <n v="0.2"/>
    <n v="3.3534000000000002"/>
  </r>
  <r>
    <n v="8594"/>
    <s v="CA-2017-159667"/>
    <x v="45"/>
    <d v="2017-11-13T00:00:00"/>
    <s v="Standard Class"/>
    <x v="327"/>
    <x v="327"/>
    <s v="Home Office"/>
    <s v="United States"/>
    <s v="Jacksonville"/>
    <s v="Florida"/>
    <n v="32216"/>
    <s v="South"/>
    <x v="428"/>
    <s v="Technology"/>
    <s v="Accessories"/>
    <x v="428"/>
    <x v="1807"/>
    <n v="3"/>
    <n v="0.2"/>
    <n v="38.395200000000003"/>
  </r>
  <r>
    <n v="8595"/>
    <s v="CA-2017-159667"/>
    <x v="45"/>
    <d v="2017-11-13T00:00:00"/>
    <s v="Standard Class"/>
    <x v="327"/>
    <x v="327"/>
    <s v="Home Office"/>
    <s v="United States"/>
    <s v="Jacksonville"/>
    <s v="Florida"/>
    <n v="32216"/>
    <s v="South"/>
    <x v="1807"/>
    <s v="Technology"/>
    <s v="Phones"/>
    <x v="1797"/>
    <x v="5263"/>
    <n v="4"/>
    <n v="0.2"/>
    <n v="31.198"/>
  </r>
  <r>
    <n v="8596"/>
    <s v="CA-2014-111934"/>
    <x v="952"/>
    <d v="2014-05-07T00:00:00"/>
    <s v="First Class"/>
    <x v="241"/>
    <x v="241"/>
    <s v="Corporate"/>
    <s v="United States"/>
    <s v="Arlington"/>
    <s v="Virginia"/>
    <n v="22204"/>
    <s v="South"/>
    <x v="990"/>
    <s v="Office Supplies"/>
    <s v="Binders"/>
    <x v="305"/>
    <x v="5264"/>
    <n v="2"/>
    <n v="0"/>
    <n v="5.3460000000000001"/>
  </r>
  <r>
    <n v="8597"/>
    <s v="CA-2014-111934"/>
    <x v="952"/>
    <d v="2014-05-07T00:00:00"/>
    <s v="First Class"/>
    <x v="241"/>
    <x v="241"/>
    <s v="Corporate"/>
    <s v="United States"/>
    <s v="Arlington"/>
    <s v="Virginia"/>
    <n v="22204"/>
    <s v="South"/>
    <x v="258"/>
    <s v="Office Supplies"/>
    <s v="Paper"/>
    <x v="33"/>
    <x v="131"/>
    <n v="1"/>
    <n v="0"/>
    <n v="16.6568"/>
  </r>
  <r>
    <n v="8598"/>
    <s v="US-2016-117387"/>
    <x v="189"/>
    <d v="2016-10-31T00:00:00"/>
    <s v="Standard Class"/>
    <x v="50"/>
    <x v="50"/>
    <s v="Home Office"/>
    <s v="United States"/>
    <s v="San Francisco"/>
    <s v="California"/>
    <n v="94122"/>
    <s v="West"/>
    <x v="1786"/>
    <s v="Office Supplies"/>
    <s v="Binders"/>
    <x v="1776"/>
    <x v="1715"/>
    <n v="4"/>
    <n v="0.2"/>
    <n v="25.175999999999998"/>
  </r>
  <r>
    <n v="8599"/>
    <s v="CA-2014-141110"/>
    <x v="35"/>
    <d v="2014-12-01T00:00:00"/>
    <s v="Standard Class"/>
    <x v="624"/>
    <x v="624"/>
    <s v="Corporate"/>
    <s v="United States"/>
    <s v="Fresno"/>
    <s v="California"/>
    <n v="93727"/>
    <s v="West"/>
    <x v="751"/>
    <s v="Office Supplies"/>
    <s v="Binders"/>
    <x v="749"/>
    <x v="5265"/>
    <n v="3"/>
    <n v="0.2"/>
    <n v="1.512"/>
  </r>
  <r>
    <n v="8600"/>
    <s v="CA-2014-141110"/>
    <x v="35"/>
    <d v="2014-12-01T00:00:00"/>
    <s v="Standard Class"/>
    <x v="624"/>
    <x v="624"/>
    <s v="Corporate"/>
    <s v="United States"/>
    <s v="Fresno"/>
    <s v="California"/>
    <n v="93727"/>
    <s v="West"/>
    <x v="1025"/>
    <s v="Office Supplies"/>
    <s v="Paper"/>
    <x v="1016"/>
    <x v="1801"/>
    <n v="3"/>
    <n v="0"/>
    <n v="7.0217999999999998"/>
  </r>
  <r>
    <n v="8601"/>
    <s v="CA-2014-141110"/>
    <x v="35"/>
    <d v="2014-12-01T00:00:00"/>
    <s v="Standard Class"/>
    <x v="624"/>
    <x v="624"/>
    <s v="Corporate"/>
    <s v="United States"/>
    <s v="Fresno"/>
    <s v="California"/>
    <n v="93727"/>
    <s v="West"/>
    <x v="1266"/>
    <s v="Office Supplies"/>
    <s v="Appliances"/>
    <x v="1250"/>
    <x v="5266"/>
    <n v="2"/>
    <n v="0"/>
    <n v="11.3512"/>
  </r>
  <r>
    <n v="8602"/>
    <s v="CA-2014-141110"/>
    <x v="35"/>
    <d v="2014-12-01T00:00:00"/>
    <s v="Standard Class"/>
    <x v="624"/>
    <x v="624"/>
    <s v="Corporate"/>
    <s v="United States"/>
    <s v="Fresno"/>
    <s v="California"/>
    <n v="93727"/>
    <s v="West"/>
    <x v="1316"/>
    <s v="Office Supplies"/>
    <s v="Binders"/>
    <x v="1302"/>
    <x v="1746"/>
    <n v="1"/>
    <n v="0.2"/>
    <n v="2.5592000000000001"/>
  </r>
  <r>
    <n v="8603"/>
    <s v="US-2014-133949"/>
    <x v="520"/>
    <d v="2014-12-31T00:00:00"/>
    <s v="Same Day"/>
    <x v="311"/>
    <x v="311"/>
    <s v="Home Office"/>
    <s v="United States"/>
    <s v="Reno"/>
    <s v="Nevada"/>
    <n v="89502"/>
    <s v="West"/>
    <x v="1495"/>
    <s v="Technology"/>
    <s v="Phones"/>
    <x v="1483"/>
    <x v="5267"/>
    <n v="7"/>
    <n v="0.2"/>
    <n v="59.493000000000002"/>
  </r>
  <r>
    <n v="8604"/>
    <s v="US-2016-116365"/>
    <x v="835"/>
    <d v="2016-01-08T00:00:00"/>
    <s v="Standard Class"/>
    <x v="119"/>
    <x v="119"/>
    <s v="Corporate"/>
    <s v="United States"/>
    <s v="San Antonio"/>
    <s v="Texas"/>
    <n v="78207"/>
    <s v="Central"/>
    <x v="1202"/>
    <s v="Technology"/>
    <s v="Accessories"/>
    <x v="1187"/>
    <x v="5268"/>
    <n v="2"/>
    <n v="0.2"/>
    <n v="-5.2640000000000002"/>
  </r>
  <r>
    <n v="8605"/>
    <s v="US-2016-116365"/>
    <x v="835"/>
    <d v="2016-01-08T00:00:00"/>
    <s v="Standard Class"/>
    <x v="119"/>
    <x v="119"/>
    <s v="Corporate"/>
    <s v="United States"/>
    <s v="San Antonio"/>
    <s v="Texas"/>
    <n v="78207"/>
    <s v="Central"/>
    <x v="1615"/>
    <s v="Technology"/>
    <s v="Accessories"/>
    <x v="1606"/>
    <x v="5198"/>
    <n v="3"/>
    <n v="0.2"/>
    <n v="-6.21"/>
  </r>
  <r>
    <n v="8606"/>
    <s v="US-2016-116365"/>
    <x v="835"/>
    <d v="2016-01-08T00:00:00"/>
    <s v="Standard Class"/>
    <x v="119"/>
    <x v="119"/>
    <s v="Corporate"/>
    <s v="United States"/>
    <s v="San Antonio"/>
    <s v="Texas"/>
    <n v="78207"/>
    <s v="Central"/>
    <x v="1409"/>
    <s v="Technology"/>
    <s v="Phones"/>
    <x v="1396"/>
    <x v="2131"/>
    <n v="5"/>
    <n v="0.2"/>
    <n v="13.571999999999999"/>
  </r>
  <r>
    <n v="8607"/>
    <s v="CA-2017-162936"/>
    <x v="238"/>
    <d v="2017-08-22T00:00:00"/>
    <s v="Standard Class"/>
    <x v="380"/>
    <x v="380"/>
    <s v="Consumer"/>
    <s v="United States"/>
    <s v="New Bedford"/>
    <s v="Massachusetts"/>
    <n v="2740"/>
    <s v="East"/>
    <x v="567"/>
    <s v="Technology"/>
    <s v="Accessories"/>
    <x v="567"/>
    <x v="5269"/>
    <n v="2"/>
    <n v="0"/>
    <n v="7.6494"/>
  </r>
  <r>
    <n v="8608"/>
    <s v="CA-2014-151946"/>
    <x v="611"/>
    <d v="2014-06-09T00:00:00"/>
    <s v="Standard Class"/>
    <x v="590"/>
    <x v="590"/>
    <s v="Consumer"/>
    <s v="United States"/>
    <s v="New York City"/>
    <s v="New York"/>
    <n v="10035"/>
    <s v="East"/>
    <x v="1146"/>
    <s v="Furniture"/>
    <s v="Furnishings"/>
    <x v="1134"/>
    <x v="5270"/>
    <n v="2"/>
    <n v="0"/>
    <n v="21.075199999999999"/>
  </r>
  <r>
    <n v="8609"/>
    <s v="CA-2014-151946"/>
    <x v="611"/>
    <d v="2014-06-09T00:00:00"/>
    <s v="Standard Class"/>
    <x v="590"/>
    <x v="590"/>
    <s v="Consumer"/>
    <s v="United States"/>
    <s v="New York City"/>
    <s v="New York"/>
    <n v="10035"/>
    <s v="East"/>
    <x v="1034"/>
    <s v="Office Supplies"/>
    <s v="Appliances"/>
    <x v="1025"/>
    <x v="2505"/>
    <n v="4"/>
    <n v="0"/>
    <n v="4.0456000000000003"/>
  </r>
  <r>
    <n v="8610"/>
    <s v="CA-2014-151946"/>
    <x v="611"/>
    <d v="2014-06-09T00:00:00"/>
    <s v="Standard Class"/>
    <x v="590"/>
    <x v="590"/>
    <s v="Consumer"/>
    <s v="United States"/>
    <s v="New York City"/>
    <s v="New York"/>
    <n v="10035"/>
    <s v="East"/>
    <x v="587"/>
    <s v="Furniture"/>
    <s v="Bookcases"/>
    <x v="587"/>
    <x v="3710"/>
    <n v="2"/>
    <n v="0.2"/>
    <n v="-44.195999999999998"/>
  </r>
  <r>
    <n v="8611"/>
    <s v="CA-2014-151946"/>
    <x v="611"/>
    <d v="2014-06-09T00:00:00"/>
    <s v="Standard Class"/>
    <x v="590"/>
    <x v="590"/>
    <s v="Consumer"/>
    <s v="United States"/>
    <s v="New York City"/>
    <s v="New York"/>
    <n v="10035"/>
    <s v="East"/>
    <x v="770"/>
    <s v="Furniture"/>
    <s v="Furnishings"/>
    <x v="769"/>
    <x v="540"/>
    <n v="2"/>
    <n v="0"/>
    <n v="6.7008000000000001"/>
  </r>
  <r>
    <n v="8612"/>
    <s v="CA-2017-123624"/>
    <x v="38"/>
    <d v="2017-11-17T00:00:00"/>
    <s v="Second Class"/>
    <x v="339"/>
    <x v="339"/>
    <s v="Consumer"/>
    <s v="United States"/>
    <s v="Oxnard"/>
    <s v="California"/>
    <n v="93030"/>
    <s v="West"/>
    <x v="1350"/>
    <s v="Technology"/>
    <s v="Accessories"/>
    <x v="1336"/>
    <x v="2040"/>
    <n v="5"/>
    <n v="0"/>
    <n v="29.032499999999999"/>
  </r>
  <r>
    <n v="8613"/>
    <s v="CA-2016-146437"/>
    <x v="1198"/>
    <d v="2016-02-01T00:00:00"/>
    <s v="Second Class"/>
    <x v="428"/>
    <x v="428"/>
    <s v="Corporate"/>
    <s v="United States"/>
    <s v="Los Angeles"/>
    <s v="California"/>
    <n v="90036"/>
    <s v="West"/>
    <x v="397"/>
    <s v="Office Supplies"/>
    <s v="Art"/>
    <x v="398"/>
    <x v="1977"/>
    <n v="2"/>
    <n v="0"/>
    <n v="10.316800000000001"/>
  </r>
  <r>
    <n v="8614"/>
    <s v="CA-2016-138233"/>
    <x v="1199"/>
    <d v="2016-11-14T00:00:00"/>
    <s v="Standard Class"/>
    <x v="58"/>
    <x v="58"/>
    <s v="Consumer"/>
    <s v="United States"/>
    <s v="Oakland"/>
    <s v="California"/>
    <n v="94601"/>
    <s v="West"/>
    <x v="265"/>
    <s v="Technology"/>
    <s v="Accessories"/>
    <x v="265"/>
    <x v="647"/>
    <n v="3"/>
    <n v="0"/>
    <n v="177.5889"/>
  </r>
  <r>
    <n v="8615"/>
    <s v="CA-2016-165918"/>
    <x v="545"/>
    <d v="2016-09-14T00:00:00"/>
    <s v="Standard Class"/>
    <x v="420"/>
    <x v="420"/>
    <s v="Consumer"/>
    <s v="United States"/>
    <s v="Edmonds"/>
    <s v="Washington"/>
    <n v="98026"/>
    <s v="West"/>
    <x v="1647"/>
    <s v="Office Supplies"/>
    <s v="Labels"/>
    <x v="1636"/>
    <x v="1552"/>
    <n v="2"/>
    <n v="0"/>
    <n v="3.4685999999999999"/>
  </r>
  <r>
    <n v="8616"/>
    <s v="CA-2016-165918"/>
    <x v="545"/>
    <d v="2016-09-14T00:00:00"/>
    <s v="Standard Class"/>
    <x v="420"/>
    <x v="420"/>
    <s v="Consumer"/>
    <s v="United States"/>
    <s v="Edmonds"/>
    <s v="Washington"/>
    <n v="98026"/>
    <s v="West"/>
    <x v="990"/>
    <s v="Office Supplies"/>
    <s v="Binders"/>
    <x v="305"/>
    <x v="5271"/>
    <n v="3"/>
    <n v="0.2"/>
    <n v="4.4550000000000001"/>
  </r>
  <r>
    <n v="8617"/>
    <s v="CA-2016-165918"/>
    <x v="545"/>
    <d v="2016-09-14T00:00:00"/>
    <s v="Standard Class"/>
    <x v="420"/>
    <x v="420"/>
    <s v="Consumer"/>
    <s v="United States"/>
    <s v="Edmonds"/>
    <s v="Washington"/>
    <n v="98026"/>
    <s v="West"/>
    <x v="839"/>
    <s v="Office Supplies"/>
    <s v="Paper"/>
    <x v="833"/>
    <x v="2597"/>
    <n v="2"/>
    <n v="0"/>
    <n v="40.170200000000001"/>
  </r>
  <r>
    <n v="8618"/>
    <s v="CA-2016-165918"/>
    <x v="545"/>
    <d v="2016-09-14T00:00:00"/>
    <s v="Standard Class"/>
    <x v="420"/>
    <x v="420"/>
    <s v="Consumer"/>
    <s v="United States"/>
    <s v="Edmonds"/>
    <s v="Washington"/>
    <n v="98026"/>
    <s v="West"/>
    <x v="729"/>
    <s v="Office Supplies"/>
    <s v="Binders"/>
    <x v="728"/>
    <x v="5272"/>
    <n v="3"/>
    <n v="0.2"/>
    <n v="13.868399999999999"/>
  </r>
  <r>
    <n v="8619"/>
    <s v="CA-2017-117513"/>
    <x v="448"/>
    <d v="2017-03-08T00:00:00"/>
    <s v="Standard Class"/>
    <x v="387"/>
    <x v="387"/>
    <s v="Corporate"/>
    <s v="United States"/>
    <s v="Los Angeles"/>
    <s v="California"/>
    <n v="90004"/>
    <s v="West"/>
    <x v="719"/>
    <s v="Furniture"/>
    <s v="Tables"/>
    <x v="718"/>
    <x v="3734"/>
    <n v="7"/>
    <n v="0.2"/>
    <n v="-14.9877"/>
  </r>
  <r>
    <n v="8620"/>
    <s v="CA-2017-132437"/>
    <x v="565"/>
    <d v="2017-09-13T00:00:00"/>
    <s v="Second Class"/>
    <x v="313"/>
    <x v="313"/>
    <s v="Corporate"/>
    <s v="United States"/>
    <s v="New York City"/>
    <s v="New York"/>
    <n v="10024"/>
    <s v="East"/>
    <x v="1569"/>
    <s v="Office Supplies"/>
    <s v="Storage"/>
    <x v="1560"/>
    <x v="5273"/>
    <n v="4"/>
    <n v="0"/>
    <n v="16.9312"/>
  </r>
  <r>
    <n v="8621"/>
    <s v="US-2017-119319"/>
    <x v="44"/>
    <d v="2017-11-09T00:00:00"/>
    <s v="Second Class"/>
    <x v="702"/>
    <x v="702"/>
    <s v="Consumer"/>
    <s v="United States"/>
    <s v="Dallas"/>
    <s v="Texas"/>
    <n v="75217"/>
    <s v="Central"/>
    <x v="677"/>
    <s v="Furniture"/>
    <s v="Furnishings"/>
    <x v="677"/>
    <x v="2433"/>
    <n v="5"/>
    <n v="0.6"/>
    <n v="-19.864000000000001"/>
  </r>
  <r>
    <n v="8622"/>
    <s v="CA-2017-104318"/>
    <x v="726"/>
    <d v="2017-05-18T00:00:00"/>
    <s v="Standard Class"/>
    <x v="395"/>
    <x v="395"/>
    <s v="Corporate"/>
    <s v="United States"/>
    <s v="Franklin"/>
    <s v="Tennessee"/>
    <n v="37064"/>
    <s v="South"/>
    <x v="95"/>
    <s v="Office Supplies"/>
    <s v="Appliances"/>
    <x v="95"/>
    <x v="3721"/>
    <n v="2"/>
    <n v="0.2"/>
    <n v="2.3363999999999998"/>
  </r>
  <r>
    <n v="8623"/>
    <s v="US-2016-114230"/>
    <x v="581"/>
    <d v="2016-12-01T00:00:00"/>
    <s v="Standard Class"/>
    <x v="632"/>
    <x v="632"/>
    <s v="Consumer"/>
    <s v="United States"/>
    <s v="Phoenix"/>
    <s v="Arizona"/>
    <n v="85023"/>
    <s v="West"/>
    <x v="253"/>
    <s v="Office Supplies"/>
    <s v="Storage"/>
    <x v="254"/>
    <x v="5274"/>
    <n v="4"/>
    <n v="0.2"/>
    <n v="3.9807999999999999"/>
  </r>
  <r>
    <n v="8624"/>
    <s v="CA-2015-136147"/>
    <x v="50"/>
    <d v="2015-11-18T00:00:00"/>
    <s v="Standard Class"/>
    <x v="248"/>
    <x v="248"/>
    <s v="Consumer"/>
    <s v="United States"/>
    <s v="Miami"/>
    <s v="Florida"/>
    <n v="33178"/>
    <s v="South"/>
    <x v="1080"/>
    <s v="Office Supplies"/>
    <s v="Binders"/>
    <x v="1070"/>
    <x v="1425"/>
    <n v="6"/>
    <n v="0.7"/>
    <n v="-100.92"/>
  </r>
  <r>
    <n v="8625"/>
    <s v="CA-2015-136147"/>
    <x v="50"/>
    <d v="2015-11-18T00:00:00"/>
    <s v="Standard Class"/>
    <x v="248"/>
    <x v="248"/>
    <s v="Consumer"/>
    <s v="United States"/>
    <s v="Miami"/>
    <s v="Florida"/>
    <n v="33178"/>
    <s v="South"/>
    <x v="1130"/>
    <s v="Technology"/>
    <s v="Accessories"/>
    <x v="1118"/>
    <x v="1359"/>
    <n v="5"/>
    <n v="0.2"/>
    <n v="-1.3995"/>
  </r>
  <r>
    <n v="8626"/>
    <s v="CA-2015-156118"/>
    <x v="575"/>
    <d v="2015-12-12T00:00:00"/>
    <s v="Standard Class"/>
    <x v="428"/>
    <x v="428"/>
    <s v="Corporate"/>
    <s v="United States"/>
    <s v="Colorado Springs"/>
    <s v="Colorado"/>
    <n v="80906"/>
    <s v="West"/>
    <x v="1221"/>
    <s v="Office Supplies"/>
    <s v="Paper"/>
    <x v="1205"/>
    <x v="929"/>
    <n v="3"/>
    <n v="0.2"/>
    <n v="5.1012000000000004"/>
  </r>
  <r>
    <n v="8627"/>
    <s v="CA-2015-164084"/>
    <x v="67"/>
    <d v="2015-09-12T00:00:00"/>
    <s v="Standard Class"/>
    <x v="132"/>
    <x v="132"/>
    <s v="Corporate"/>
    <s v="United States"/>
    <s v="New York City"/>
    <s v="New York"/>
    <n v="10011"/>
    <s v="East"/>
    <x v="1247"/>
    <s v="Office Supplies"/>
    <s v="Storage"/>
    <x v="1231"/>
    <x v="3702"/>
    <n v="3"/>
    <n v="0"/>
    <n v="18.970199999999998"/>
  </r>
  <r>
    <n v="8628"/>
    <s v="CA-2015-164084"/>
    <x v="67"/>
    <d v="2015-09-12T00:00:00"/>
    <s v="Standard Class"/>
    <x v="132"/>
    <x v="132"/>
    <s v="Corporate"/>
    <s v="United States"/>
    <s v="New York City"/>
    <s v="New York"/>
    <n v="10011"/>
    <s v="East"/>
    <x v="1542"/>
    <s v="Technology"/>
    <s v="Accessories"/>
    <x v="1530"/>
    <x v="2540"/>
    <n v="5"/>
    <n v="0"/>
    <n v="16.2"/>
  </r>
  <r>
    <n v="8629"/>
    <s v="CA-2015-164084"/>
    <x v="67"/>
    <d v="2015-09-12T00:00:00"/>
    <s v="Standard Class"/>
    <x v="132"/>
    <x v="132"/>
    <s v="Corporate"/>
    <s v="United States"/>
    <s v="New York City"/>
    <s v="New York"/>
    <n v="10011"/>
    <s v="East"/>
    <x v="536"/>
    <s v="Office Supplies"/>
    <s v="Binders"/>
    <x v="536"/>
    <x v="855"/>
    <n v="2"/>
    <n v="0.2"/>
    <n v="2.0573999999999999"/>
  </r>
  <r>
    <n v="8630"/>
    <s v="CA-2015-164084"/>
    <x v="67"/>
    <d v="2015-09-12T00:00:00"/>
    <s v="Standard Class"/>
    <x v="132"/>
    <x v="132"/>
    <s v="Corporate"/>
    <s v="United States"/>
    <s v="New York City"/>
    <s v="New York"/>
    <n v="10011"/>
    <s v="East"/>
    <x v="1382"/>
    <s v="Furniture"/>
    <s v="Tables"/>
    <x v="1367"/>
    <x v="5275"/>
    <n v="2"/>
    <n v="0.4"/>
    <n v="-120.294"/>
  </r>
  <r>
    <n v="8631"/>
    <s v="CA-2015-164084"/>
    <x v="67"/>
    <d v="2015-09-12T00:00:00"/>
    <s v="Standard Class"/>
    <x v="132"/>
    <x v="132"/>
    <s v="Corporate"/>
    <s v="United States"/>
    <s v="New York City"/>
    <s v="New York"/>
    <n v="10011"/>
    <s v="East"/>
    <x v="804"/>
    <s v="Office Supplies"/>
    <s v="Fasteners"/>
    <x v="802"/>
    <x v="3578"/>
    <n v="4"/>
    <n v="0"/>
    <n v="2.3892000000000002"/>
  </r>
  <r>
    <n v="8632"/>
    <s v="CA-2016-107783"/>
    <x v="1062"/>
    <d v="2016-07-29T00:00:00"/>
    <s v="First Class"/>
    <x v="220"/>
    <x v="220"/>
    <s v="Consumer"/>
    <s v="United States"/>
    <s v="Bethlehem"/>
    <s v="Pennsylvania"/>
    <n v="18018"/>
    <s v="East"/>
    <x v="631"/>
    <s v="Furniture"/>
    <s v="Bookcases"/>
    <x v="631"/>
    <x v="5276"/>
    <n v="5"/>
    <n v="0.5"/>
    <n v="-78.078000000000003"/>
  </r>
  <r>
    <n v="8633"/>
    <s v="CA-2016-107783"/>
    <x v="1062"/>
    <d v="2016-07-29T00:00:00"/>
    <s v="First Class"/>
    <x v="220"/>
    <x v="220"/>
    <s v="Consumer"/>
    <s v="United States"/>
    <s v="Bethlehem"/>
    <s v="Pennsylvania"/>
    <n v="18018"/>
    <s v="East"/>
    <x v="692"/>
    <s v="Office Supplies"/>
    <s v="Binders"/>
    <x v="692"/>
    <x v="5108"/>
    <n v="6"/>
    <n v="0.7"/>
    <n v="-913.17600000000004"/>
  </r>
  <r>
    <n v="8634"/>
    <s v="CA-2016-107783"/>
    <x v="1062"/>
    <d v="2016-07-29T00:00:00"/>
    <s v="First Class"/>
    <x v="220"/>
    <x v="220"/>
    <s v="Consumer"/>
    <s v="United States"/>
    <s v="Bethlehem"/>
    <s v="Pennsylvania"/>
    <n v="18018"/>
    <s v="East"/>
    <x v="1683"/>
    <s v="Office Supplies"/>
    <s v="Appliances"/>
    <x v="1671"/>
    <x v="5166"/>
    <n v="3"/>
    <n v="0.2"/>
    <n v="0.71099999999999997"/>
  </r>
  <r>
    <n v="8635"/>
    <s v="CA-2017-159793"/>
    <x v="326"/>
    <d v="2017-08-29T00:00:00"/>
    <s v="Standard Class"/>
    <x v="277"/>
    <x v="277"/>
    <s v="Consumer"/>
    <s v="United States"/>
    <s v="Philadelphia"/>
    <s v="Pennsylvania"/>
    <n v="19140"/>
    <s v="East"/>
    <x v="0"/>
    <s v="Furniture"/>
    <s v="Bookcases"/>
    <x v="0"/>
    <x v="5277"/>
    <n v="2"/>
    <n v="0.5"/>
    <n v="-89.066400000000002"/>
  </r>
  <r>
    <n v="8636"/>
    <s v="CA-2014-160094"/>
    <x v="1013"/>
    <d v="2014-05-02T00:00:00"/>
    <s v="First Class"/>
    <x v="594"/>
    <x v="594"/>
    <s v="Consumer"/>
    <s v="United States"/>
    <s v="Louisville"/>
    <s v="Kentucky"/>
    <n v="40214"/>
    <s v="South"/>
    <x v="1753"/>
    <s v="Office Supplies"/>
    <s v="Art"/>
    <x v="1743"/>
    <x v="5130"/>
    <n v="5"/>
    <n v="0"/>
    <n v="45.487000000000002"/>
  </r>
  <r>
    <n v="8637"/>
    <s v="CA-2014-160094"/>
    <x v="1013"/>
    <d v="2014-05-02T00:00:00"/>
    <s v="First Class"/>
    <x v="594"/>
    <x v="594"/>
    <s v="Consumer"/>
    <s v="United States"/>
    <s v="Louisville"/>
    <s v="Kentucky"/>
    <n v="40214"/>
    <s v="South"/>
    <x v="546"/>
    <s v="Office Supplies"/>
    <s v="Storage"/>
    <x v="546"/>
    <x v="5278"/>
    <n v="5"/>
    <n v="0"/>
    <n v="214.76"/>
  </r>
  <r>
    <n v="8638"/>
    <s v="CA-2017-151281"/>
    <x v="842"/>
    <d v="2017-05-02T00:00:00"/>
    <s v="Standard Class"/>
    <x v="31"/>
    <x v="31"/>
    <s v="Consumer"/>
    <s v="United States"/>
    <s v="Seattle"/>
    <s v="Washington"/>
    <n v="98105"/>
    <s v="West"/>
    <x v="63"/>
    <s v="Furniture"/>
    <s v="Furnishings"/>
    <x v="63"/>
    <x v="5279"/>
    <n v="7"/>
    <n v="0"/>
    <n v="39.0824"/>
  </r>
  <r>
    <n v="8639"/>
    <s v="CA-2017-118346"/>
    <x v="283"/>
    <d v="2017-07-24T00:00:00"/>
    <s v="First Class"/>
    <x v="178"/>
    <x v="178"/>
    <s v="Home Office"/>
    <s v="United States"/>
    <s v="Kenosha"/>
    <s v="Wisconsin"/>
    <n v="53142"/>
    <s v="Central"/>
    <x v="1105"/>
    <s v="Technology"/>
    <s v="Accessories"/>
    <x v="1094"/>
    <x v="4349"/>
    <n v="5"/>
    <n v="0"/>
    <n v="143.982"/>
  </r>
  <r>
    <n v="8640"/>
    <s v="CA-2014-129819"/>
    <x v="736"/>
    <d v="2014-12-15T00:00:00"/>
    <s v="Second Class"/>
    <x v="169"/>
    <x v="169"/>
    <s v="Corporate"/>
    <s v="United States"/>
    <s v="Henderson"/>
    <s v="Kentucky"/>
    <n v="42420"/>
    <s v="South"/>
    <x v="925"/>
    <s v="Office Supplies"/>
    <s v="Binders"/>
    <x v="917"/>
    <x v="708"/>
    <n v="3"/>
    <n v="0"/>
    <n v="5.8232999999999997"/>
  </r>
  <r>
    <n v="8641"/>
    <s v="US-2017-148551"/>
    <x v="602"/>
    <d v="2017-01-16T00:00:00"/>
    <s v="Standard Class"/>
    <x v="106"/>
    <x v="106"/>
    <s v="Corporate"/>
    <s v="United States"/>
    <s v="Dallas"/>
    <s v="Texas"/>
    <n v="75217"/>
    <s v="Central"/>
    <x v="692"/>
    <s v="Office Supplies"/>
    <s v="Binders"/>
    <x v="692"/>
    <x v="5280"/>
    <n v="5"/>
    <n v="0.8"/>
    <n v="-1141.47"/>
  </r>
  <r>
    <n v="8642"/>
    <s v="CA-2017-147767"/>
    <x v="574"/>
    <d v="2017-12-02T00:00:00"/>
    <s v="Same Day"/>
    <x v="603"/>
    <x v="603"/>
    <s v="Consumer"/>
    <s v="United States"/>
    <s v="Peoria"/>
    <s v="Arizona"/>
    <n v="85345"/>
    <s v="West"/>
    <x v="443"/>
    <s v="Office Supplies"/>
    <s v="Binders"/>
    <x v="443"/>
    <x v="5281"/>
    <n v="6"/>
    <n v="0.7"/>
    <n v="-45.24"/>
  </r>
  <r>
    <n v="8643"/>
    <s v="CA-2015-108259"/>
    <x v="627"/>
    <d v="2015-11-15T00:00:00"/>
    <s v="Standard Class"/>
    <x v="374"/>
    <x v="374"/>
    <s v="Corporate"/>
    <s v="United States"/>
    <s v="Jacksonville"/>
    <s v="North Carolina"/>
    <n v="28540"/>
    <s v="South"/>
    <x v="294"/>
    <s v="Office Supplies"/>
    <s v="Fasteners"/>
    <x v="294"/>
    <x v="5077"/>
    <n v="11"/>
    <n v="0.2"/>
    <n v="11.814"/>
  </r>
  <r>
    <n v="8644"/>
    <s v="CA-2015-108259"/>
    <x v="627"/>
    <d v="2015-11-15T00:00:00"/>
    <s v="Standard Class"/>
    <x v="374"/>
    <x v="374"/>
    <s v="Corporate"/>
    <s v="United States"/>
    <s v="Jacksonville"/>
    <s v="North Carolina"/>
    <n v="28540"/>
    <s v="South"/>
    <x v="1621"/>
    <s v="Office Supplies"/>
    <s v="Labels"/>
    <x v="1612"/>
    <x v="1310"/>
    <n v="1"/>
    <n v="0.2"/>
    <n v="1.6379999999999999"/>
  </r>
  <r>
    <n v="8645"/>
    <s v="CA-2015-108259"/>
    <x v="627"/>
    <d v="2015-11-15T00:00:00"/>
    <s v="Standard Class"/>
    <x v="374"/>
    <x v="374"/>
    <s v="Corporate"/>
    <s v="United States"/>
    <s v="Jacksonville"/>
    <s v="North Carolina"/>
    <n v="28540"/>
    <s v="South"/>
    <x v="412"/>
    <s v="Office Supplies"/>
    <s v="Binders"/>
    <x v="412"/>
    <x v="5282"/>
    <n v="7"/>
    <n v="0.7"/>
    <n v="-29.244599999999998"/>
  </r>
  <r>
    <n v="8646"/>
    <s v="CA-2015-108259"/>
    <x v="627"/>
    <d v="2015-11-15T00:00:00"/>
    <s v="Standard Class"/>
    <x v="374"/>
    <x v="374"/>
    <s v="Corporate"/>
    <s v="United States"/>
    <s v="Jacksonville"/>
    <s v="North Carolina"/>
    <n v="28540"/>
    <s v="South"/>
    <x v="325"/>
    <s v="Furniture"/>
    <s v="Furnishings"/>
    <x v="325"/>
    <x v="5127"/>
    <n v="1"/>
    <n v="0.2"/>
    <n v="1.4136"/>
  </r>
  <r>
    <n v="8647"/>
    <s v="CA-2016-113341"/>
    <x v="881"/>
    <d v="2016-11-29T00:00:00"/>
    <s v="Standard Class"/>
    <x v="708"/>
    <x v="708"/>
    <s v="Consumer"/>
    <s v="United States"/>
    <s v="Los Angeles"/>
    <s v="California"/>
    <n v="90032"/>
    <s v="West"/>
    <x v="167"/>
    <s v="Furniture"/>
    <s v="Chairs"/>
    <x v="168"/>
    <x v="4732"/>
    <n v="3"/>
    <n v="0.2"/>
    <n v="19.435199999999998"/>
  </r>
  <r>
    <n v="8648"/>
    <s v="US-2015-131842"/>
    <x v="901"/>
    <d v="2015-12-08T00:00:00"/>
    <s v="First Class"/>
    <x v="645"/>
    <x v="645"/>
    <s v="Corporate"/>
    <s v="United States"/>
    <s v="Nashville"/>
    <s v="Tennessee"/>
    <n v="37211"/>
    <s v="South"/>
    <x v="212"/>
    <s v="Furniture"/>
    <s v="Chairs"/>
    <x v="213"/>
    <x v="5283"/>
    <n v="2"/>
    <n v="0.2"/>
    <n v="10.9602"/>
  </r>
  <r>
    <n v="8649"/>
    <s v="CA-2016-164574"/>
    <x v="875"/>
    <d v="2016-08-03T00:00:00"/>
    <s v="Standard Class"/>
    <x v="653"/>
    <x v="653"/>
    <s v="Consumer"/>
    <s v="United States"/>
    <s v="Charlotte"/>
    <s v="North Carolina"/>
    <n v="28205"/>
    <s v="South"/>
    <x v="718"/>
    <s v="Office Supplies"/>
    <s v="Storage"/>
    <x v="717"/>
    <x v="3232"/>
    <n v="5"/>
    <n v="0.2"/>
    <n v="26.4285"/>
  </r>
  <r>
    <n v="8650"/>
    <s v="CA-2016-164574"/>
    <x v="875"/>
    <d v="2016-08-03T00:00:00"/>
    <s v="Standard Class"/>
    <x v="653"/>
    <x v="653"/>
    <s v="Consumer"/>
    <s v="United States"/>
    <s v="Charlotte"/>
    <s v="North Carolina"/>
    <n v="28205"/>
    <s v="South"/>
    <x v="471"/>
    <s v="Office Supplies"/>
    <s v="Binders"/>
    <x v="472"/>
    <x v="3940"/>
    <n v="3"/>
    <n v="0.7"/>
    <n v="-20.090399999999999"/>
  </r>
  <r>
    <n v="8651"/>
    <s v="CA-2014-142769"/>
    <x v="103"/>
    <d v="2014-09-13T00:00:00"/>
    <s v="Same Day"/>
    <x v="261"/>
    <x v="261"/>
    <s v="Consumer"/>
    <s v="United States"/>
    <s v="Seattle"/>
    <s v="Washington"/>
    <n v="98103"/>
    <s v="West"/>
    <x v="1705"/>
    <s v="Office Supplies"/>
    <s v="Fasteners"/>
    <x v="1694"/>
    <x v="5284"/>
    <n v="5"/>
    <n v="0"/>
    <n v="2.6789999999999998"/>
  </r>
  <r>
    <n v="8652"/>
    <s v="CA-2014-142769"/>
    <x v="103"/>
    <d v="2014-09-13T00:00:00"/>
    <s v="Same Day"/>
    <x v="261"/>
    <x v="261"/>
    <s v="Consumer"/>
    <s v="United States"/>
    <s v="Seattle"/>
    <s v="Washington"/>
    <n v="98103"/>
    <s v="West"/>
    <x v="283"/>
    <s v="Furniture"/>
    <s v="Furnishings"/>
    <x v="283"/>
    <x v="5285"/>
    <n v="3"/>
    <n v="0"/>
    <n v="5.5340999999999996"/>
  </r>
  <r>
    <n v="8653"/>
    <s v="CA-2014-142769"/>
    <x v="103"/>
    <d v="2014-09-13T00:00:00"/>
    <s v="Same Day"/>
    <x v="261"/>
    <x v="261"/>
    <s v="Consumer"/>
    <s v="United States"/>
    <s v="Seattle"/>
    <s v="Washington"/>
    <n v="98103"/>
    <s v="West"/>
    <x v="503"/>
    <s v="Office Supplies"/>
    <s v="Supplies"/>
    <x v="503"/>
    <x v="545"/>
    <n v="2"/>
    <n v="0"/>
    <n v="2.19"/>
  </r>
  <r>
    <n v="8654"/>
    <s v="CA-2014-142769"/>
    <x v="103"/>
    <d v="2014-09-13T00:00:00"/>
    <s v="Same Day"/>
    <x v="261"/>
    <x v="261"/>
    <s v="Consumer"/>
    <s v="United States"/>
    <s v="Seattle"/>
    <s v="Washington"/>
    <n v="98103"/>
    <s v="West"/>
    <x v="590"/>
    <s v="Technology"/>
    <s v="Accessories"/>
    <x v="590"/>
    <x v="1636"/>
    <n v="2"/>
    <n v="0"/>
    <n v="75.992400000000004"/>
  </r>
  <r>
    <n v="8655"/>
    <s v="CA-2014-142769"/>
    <x v="103"/>
    <d v="2014-09-13T00:00:00"/>
    <s v="Same Day"/>
    <x v="261"/>
    <x v="261"/>
    <s v="Consumer"/>
    <s v="United States"/>
    <s v="Seattle"/>
    <s v="Washington"/>
    <n v="98103"/>
    <s v="West"/>
    <x v="1519"/>
    <s v="Technology"/>
    <s v="Accessories"/>
    <x v="1506"/>
    <x v="5286"/>
    <n v="4"/>
    <n v="0"/>
    <n v="60.883200000000002"/>
  </r>
  <r>
    <n v="8656"/>
    <s v="CA-2014-142769"/>
    <x v="103"/>
    <d v="2014-09-13T00:00:00"/>
    <s v="Same Day"/>
    <x v="261"/>
    <x v="261"/>
    <s v="Consumer"/>
    <s v="United States"/>
    <s v="Seattle"/>
    <s v="Washington"/>
    <n v="98103"/>
    <s v="West"/>
    <x v="1013"/>
    <s v="Technology"/>
    <s v="Accessories"/>
    <x v="1005"/>
    <x v="5287"/>
    <n v="2"/>
    <n v="0"/>
    <n v="20.059999999999999"/>
  </r>
  <r>
    <n v="8657"/>
    <s v="CA-2014-142769"/>
    <x v="103"/>
    <d v="2014-09-13T00:00:00"/>
    <s v="Same Day"/>
    <x v="261"/>
    <x v="261"/>
    <s v="Consumer"/>
    <s v="United States"/>
    <s v="Seattle"/>
    <s v="Washington"/>
    <n v="98103"/>
    <s v="West"/>
    <x v="1438"/>
    <s v="Office Supplies"/>
    <s v="Paper"/>
    <x v="1426"/>
    <x v="1529"/>
    <n v="1"/>
    <n v="0"/>
    <n v="24.47"/>
  </r>
  <r>
    <n v="8658"/>
    <s v="CA-2014-142769"/>
    <x v="103"/>
    <d v="2014-09-13T00:00:00"/>
    <s v="Same Day"/>
    <x v="261"/>
    <x v="261"/>
    <s v="Consumer"/>
    <s v="United States"/>
    <s v="Seattle"/>
    <s v="Washington"/>
    <n v="98103"/>
    <s v="West"/>
    <x v="1201"/>
    <s v="Office Supplies"/>
    <s v="Appliances"/>
    <x v="1186"/>
    <x v="5288"/>
    <n v="2"/>
    <n v="0"/>
    <n v="9.7438000000000002"/>
  </r>
  <r>
    <n v="8659"/>
    <s v="CA-2016-168361"/>
    <x v="1028"/>
    <d v="2016-06-25T00:00:00"/>
    <s v="Standard Class"/>
    <x v="33"/>
    <x v="33"/>
    <s v="Corporate"/>
    <s v="United States"/>
    <s v="Chicago"/>
    <s v="Illinois"/>
    <n v="60623"/>
    <s v="Central"/>
    <x v="807"/>
    <s v="Office Supplies"/>
    <s v="Binders"/>
    <x v="805"/>
    <x v="5289"/>
    <n v="1"/>
    <n v="0.8"/>
    <n v="-1.3375999999999999"/>
  </r>
  <r>
    <n v="8660"/>
    <s v="CA-2016-153185"/>
    <x v="323"/>
    <d v="2016-09-08T00:00:00"/>
    <s v="Standard Class"/>
    <x v="588"/>
    <x v="588"/>
    <s v="Corporate"/>
    <s v="United States"/>
    <s v="Cincinnati"/>
    <s v="Ohio"/>
    <n v="45231"/>
    <s v="East"/>
    <x v="1408"/>
    <s v="Office Supplies"/>
    <s v="Paper"/>
    <x v="1395"/>
    <x v="2585"/>
    <n v="6"/>
    <n v="0.2"/>
    <n v="11.223000000000001"/>
  </r>
  <r>
    <n v="8661"/>
    <s v="CA-2017-124765"/>
    <x v="920"/>
    <d v="2017-11-30T00:00:00"/>
    <s v="Standard Class"/>
    <x v="521"/>
    <x v="521"/>
    <s v="Consumer"/>
    <s v="United States"/>
    <s v="Fort Lauderdale"/>
    <s v="Florida"/>
    <n v="33311"/>
    <s v="South"/>
    <x v="1103"/>
    <s v="Furniture"/>
    <s v="Bookcases"/>
    <x v="1092"/>
    <x v="1906"/>
    <n v="5"/>
    <n v="0.2"/>
    <n v="-81.441000000000003"/>
  </r>
  <r>
    <n v="8662"/>
    <s v="CA-2015-131856"/>
    <x v="793"/>
    <d v="2015-05-17T00:00:00"/>
    <s v="Standard Class"/>
    <x v="506"/>
    <x v="506"/>
    <s v="Consumer"/>
    <s v="United States"/>
    <s v="Houston"/>
    <s v="Texas"/>
    <n v="77041"/>
    <s v="Central"/>
    <x v="1649"/>
    <s v="Furniture"/>
    <s v="Furnishings"/>
    <x v="1638"/>
    <x v="5290"/>
    <n v="4"/>
    <n v="0.6"/>
    <n v="-15.9268"/>
  </r>
  <r>
    <n v="8663"/>
    <s v="CA-2015-131856"/>
    <x v="793"/>
    <d v="2015-05-17T00:00:00"/>
    <s v="Standard Class"/>
    <x v="506"/>
    <x v="506"/>
    <s v="Consumer"/>
    <s v="United States"/>
    <s v="Houston"/>
    <s v="Texas"/>
    <n v="77041"/>
    <s v="Central"/>
    <x v="957"/>
    <s v="Technology"/>
    <s v="Phones"/>
    <x v="950"/>
    <x v="5291"/>
    <n v="6"/>
    <n v="0.2"/>
    <n v="69.654600000000002"/>
  </r>
  <r>
    <n v="8664"/>
    <s v="CA-2015-131856"/>
    <x v="793"/>
    <d v="2015-05-17T00:00:00"/>
    <s v="Standard Class"/>
    <x v="506"/>
    <x v="506"/>
    <s v="Consumer"/>
    <s v="United States"/>
    <s v="Houston"/>
    <s v="Texas"/>
    <n v="77041"/>
    <s v="Central"/>
    <x v="600"/>
    <s v="Office Supplies"/>
    <s v="Paper"/>
    <x v="600"/>
    <x v="5292"/>
    <n v="7"/>
    <n v="0.2"/>
    <n v="41.568800000000003"/>
  </r>
  <r>
    <n v="8665"/>
    <s v="CA-2017-126634"/>
    <x v="983"/>
    <d v="2017-04-01T00:00:00"/>
    <s v="Second Class"/>
    <x v="269"/>
    <x v="269"/>
    <s v="Consumer"/>
    <s v="United States"/>
    <s v="Lakewood"/>
    <s v="California"/>
    <n v="90712"/>
    <s v="West"/>
    <x v="1155"/>
    <s v="Furniture"/>
    <s v="Furnishings"/>
    <x v="1143"/>
    <x v="1983"/>
    <n v="5"/>
    <n v="0"/>
    <n v="39.564"/>
  </r>
  <r>
    <n v="8666"/>
    <s v="CA-2016-118500"/>
    <x v="1019"/>
    <d v="2016-11-18T00:00:00"/>
    <s v="First Class"/>
    <x v="707"/>
    <x v="707"/>
    <s v="Home Office"/>
    <s v="United States"/>
    <s v="San Francisco"/>
    <s v="California"/>
    <n v="94122"/>
    <s v="West"/>
    <x v="558"/>
    <s v="Office Supplies"/>
    <s v="Supplies"/>
    <x v="557"/>
    <x v="5293"/>
    <n v="5"/>
    <n v="0"/>
    <n v="13.365"/>
  </r>
  <r>
    <n v="8667"/>
    <s v="CA-2016-163951"/>
    <x v="945"/>
    <d v="2017-01-02T00:00:00"/>
    <s v="First Class"/>
    <x v="788"/>
    <x v="788"/>
    <s v="Corporate"/>
    <s v="United States"/>
    <s v="Philadelphia"/>
    <s v="Pennsylvania"/>
    <n v="19140"/>
    <s v="East"/>
    <x v="1560"/>
    <s v="Office Supplies"/>
    <s v="Art"/>
    <x v="1550"/>
    <x v="1045"/>
    <n v="5"/>
    <n v="0.2"/>
    <n v="1.6519999999999999"/>
  </r>
  <r>
    <n v="8668"/>
    <s v="CA-2016-149916"/>
    <x v="596"/>
    <d v="2016-12-24T00:00:00"/>
    <s v="Second Class"/>
    <x v="525"/>
    <x v="525"/>
    <s v="Home Office"/>
    <s v="United States"/>
    <s v="Seattle"/>
    <s v="Washington"/>
    <n v="98115"/>
    <s v="West"/>
    <x v="153"/>
    <s v="Office Supplies"/>
    <s v="Binders"/>
    <x v="154"/>
    <x v="2394"/>
    <n v="4"/>
    <n v="0.2"/>
    <n v="19.376000000000001"/>
  </r>
  <r>
    <n v="8669"/>
    <s v="CA-2016-149916"/>
    <x v="596"/>
    <d v="2016-12-24T00:00:00"/>
    <s v="Second Class"/>
    <x v="525"/>
    <x v="525"/>
    <s v="Home Office"/>
    <s v="United States"/>
    <s v="Seattle"/>
    <s v="Washington"/>
    <n v="98115"/>
    <s v="West"/>
    <x v="1703"/>
    <s v="Technology"/>
    <s v="Machines"/>
    <x v="1692"/>
    <x v="1049"/>
    <n v="1"/>
    <n v="0.2"/>
    <n v="3.7570000000000001"/>
  </r>
  <r>
    <n v="8670"/>
    <s v="CA-2015-158918"/>
    <x v="139"/>
    <d v="2015-12-25T00:00:00"/>
    <s v="Second Class"/>
    <x v="482"/>
    <x v="482"/>
    <s v="Consumer"/>
    <s v="United States"/>
    <s v="Los Angeles"/>
    <s v="California"/>
    <n v="90036"/>
    <s v="West"/>
    <x v="1115"/>
    <s v="Office Supplies"/>
    <s v="Paper"/>
    <x v="33"/>
    <x v="854"/>
    <n v="4"/>
    <n v="0"/>
    <n v="7.7039999999999997"/>
  </r>
  <r>
    <n v="8671"/>
    <s v="US-2014-159611"/>
    <x v="422"/>
    <d v="2015-01-01T00:00:00"/>
    <s v="Second Class"/>
    <x v="41"/>
    <x v="41"/>
    <s v="Consumer"/>
    <s v="United States"/>
    <s v="Cleveland"/>
    <s v="Ohio"/>
    <n v="44105"/>
    <s v="East"/>
    <x v="1597"/>
    <s v="Furniture"/>
    <s v="Furnishings"/>
    <x v="1589"/>
    <x v="5294"/>
    <n v="3"/>
    <n v="0.2"/>
    <n v="-18.235199999999999"/>
  </r>
  <r>
    <n v="8672"/>
    <s v="US-2014-159611"/>
    <x v="422"/>
    <d v="2015-01-01T00:00:00"/>
    <s v="Second Class"/>
    <x v="41"/>
    <x v="41"/>
    <s v="Consumer"/>
    <s v="United States"/>
    <s v="Cleveland"/>
    <s v="Ohio"/>
    <n v="44105"/>
    <s v="East"/>
    <x v="235"/>
    <s v="Office Supplies"/>
    <s v="Storage"/>
    <x v="236"/>
    <x v="4879"/>
    <n v="2"/>
    <n v="0.2"/>
    <n v="-25.109000000000002"/>
  </r>
  <r>
    <n v="8673"/>
    <s v="CA-2017-163265"/>
    <x v="911"/>
    <d v="2017-02-21T00:00:00"/>
    <s v="Standard Class"/>
    <x v="559"/>
    <x v="559"/>
    <s v="Consumer"/>
    <s v="United States"/>
    <s v="Decatur"/>
    <s v="Illinois"/>
    <n v="62521"/>
    <s v="Central"/>
    <x v="271"/>
    <s v="Office Supplies"/>
    <s v="Fasteners"/>
    <x v="271"/>
    <x v="5145"/>
    <n v="2"/>
    <n v="0.2"/>
    <n v="6.1992000000000003"/>
  </r>
  <r>
    <n v="8674"/>
    <s v="CA-2017-163265"/>
    <x v="911"/>
    <d v="2017-02-21T00:00:00"/>
    <s v="Standard Class"/>
    <x v="559"/>
    <x v="559"/>
    <s v="Consumer"/>
    <s v="United States"/>
    <s v="Decatur"/>
    <s v="Illinois"/>
    <n v="62521"/>
    <s v="Central"/>
    <x v="120"/>
    <s v="Furniture"/>
    <s v="Chairs"/>
    <x v="120"/>
    <x v="121"/>
    <n v="3"/>
    <n v="0.3"/>
    <n v="-8.5793999999999997"/>
  </r>
  <r>
    <n v="8675"/>
    <s v="CA-2017-163265"/>
    <x v="911"/>
    <d v="2017-02-21T00:00:00"/>
    <s v="Standard Class"/>
    <x v="559"/>
    <x v="559"/>
    <s v="Consumer"/>
    <s v="United States"/>
    <s v="Decatur"/>
    <s v="Illinois"/>
    <n v="62521"/>
    <s v="Central"/>
    <x v="193"/>
    <s v="Office Supplies"/>
    <s v="Storage"/>
    <x v="194"/>
    <x v="4338"/>
    <n v="3"/>
    <n v="0.2"/>
    <n v="-8.1821999999999999"/>
  </r>
  <r>
    <n v="8676"/>
    <s v="CA-2017-163265"/>
    <x v="911"/>
    <d v="2017-02-21T00:00:00"/>
    <s v="Standard Class"/>
    <x v="559"/>
    <x v="559"/>
    <s v="Consumer"/>
    <s v="United States"/>
    <s v="Decatur"/>
    <s v="Illinois"/>
    <n v="62521"/>
    <s v="Central"/>
    <x v="512"/>
    <s v="Office Supplies"/>
    <s v="Art"/>
    <x v="512"/>
    <x v="5295"/>
    <n v="6"/>
    <n v="0.2"/>
    <n v="3.504"/>
  </r>
  <r>
    <n v="8677"/>
    <s v="CA-2017-163265"/>
    <x v="911"/>
    <d v="2017-02-21T00:00:00"/>
    <s v="Standard Class"/>
    <x v="559"/>
    <x v="559"/>
    <s v="Consumer"/>
    <s v="United States"/>
    <s v="Decatur"/>
    <s v="Illinois"/>
    <n v="62521"/>
    <s v="Central"/>
    <x v="1006"/>
    <s v="Furniture"/>
    <s v="Furnishings"/>
    <x v="1381"/>
    <x v="5296"/>
    <n v="1"/>
    <n v="0.6"/>
    <n v="-3.6537000000000002"/>
  </r>
  <r>
    <n v="8678"/>
    <s v="CA-2017-141705"/>
    <x v="1200"/>
    <d v="2017-10-26T00:00:00"/>
    <s v="First Class"/>
    <x v="138"/>
    <x v="138"/>
    <s v="Consumer"/>
    <s v="United States"/>
    <s v="Mansfield"/>
    <s v="Texas"/>
    <n v="76063"/>
    <s v="Central"/>
    <x v="1116"/>
    <s v="Furniture"/>
    <s v="Tables"/>
    <x v="1104"/>
    <x v="5297"/>
    <n v="5"/>
    <n v="0.3"/>
    <n v="-81.3065"/>
  </r>
  <r>
    <n v="8679"/>
    <s v="CA-2016-112739"/>
    <x v="476"/>
    <d v="2016-09-07T00:00:00"/>
    <s v="Second Class"/>
    <x v="279"/>
    <x v="279"/>
    <s v="Home Office"/>
    <s v="United States"/>
    <s v="Houston"/>
    <s v="Texas"/>
    <n v="77070"/>
    <s v="Central"/>
    <x v="636"/>
    <s v="Office Supplies"/>
    <s v="Binders"/>
    <x v="636"/>
    <x v="5298"/>
    <n v="8"/>
    <n v="0.8"/>
    <n v="-13.3424"/>
  </r>
  <r>
    <n v="8680"/>
    <s v="CA-2016-112739"/>
    <x v="476"/>
    <d v="2016-09-07T00:00:00"/>
    <s v="Second Class"/>
    <x v="279"/>
    <x v="279"/>
    <s v="Home Office"/>
    <s v="United States"/>
    <s v="Houston"/>
    <s v="Texas"/>
    <n v="77070"/>
    <s v="Central"/>
    <x v="685"/>
    <s v="Technology"/>
    <s v="Accessories"/>
    <x v="685"/>
    <x v="4520"/>
    <n v="5"/>
    <n v="0.2"/>
    <n v="33.906500000000001"/>
  </r>
  <r>
    <n v="8681"/>
    <s v="CA-2016-143805"/>
    <x v="49"/>
    <d v="2016-12-03T00:00:00"/>
    <s v="Second Class"/>
    <x v="63"/>
    <x v="63"/>
    <s v="Corporate"/>
    <s v="United States"/>
    <s v="Richmond"/>
    <s v="Virginia"/>
    <n v="23223"/>
    <s v="South"/>
    <x v="227"/>
    <s v="Office Supplies"/>
    <s v="Appliances"/>
    <x v="228"/>
    <x v="5299"/>
    <n v="7"/>
    <n v="0"/>
    <n v="694.50149999999996"/>
  </r>
  <r>
    <n v="8682"/>
    <s v="CA-2016-143805"/>
    <x v="49"/>
    <d v="2016-12-03T00:00:00"/>
    <s v="Second Class"/>
    <x v="63"/>
    <x v="63"/>
    <s v="Corporate"/>
    <s v="United States"/>
    <s v="Richmond"/>
    <s v="Virginia"/>
    <n v="23223"/>
    <s v="South"/>
    <x v="597"/>
    <s v="Office Supplies"/>
    <s v="Supplies"/>
    <x v="597"/>
    <x v="5300"/>
    <n v="5"/>
    <n v="0"/>
    <n v="11.803000000000001"/>
  </r>
  <r>
    <n v="8683"/>
    <s v="CA-2014-133634"/>
    <x v="1127"/>
    <d v="2014-11-10T00:00:00"/>
    <s v="Standard Class"/>
    <x v="256"/>
    <x v="256"/>
    <s v="Home Office"/>
    <s v="United States"/>
    <s v="Arlington"/>
    <s v="Virginia"/>
    <n v="22204"/>
    <s v="South"/>
    <x v="1365"/>
    <s v="Technology"/>
    <s v="Accessories"/>
    <x v="1351"/>
    <x v="3591"/>
    <n v="3"/>
    <n v="0"/>
    <n v="16.2486"/>
  </r>
  <r>
    <n v="8684"/>
    <s v="CA-2017-101665"/>
    <x v="920"/>
    <d v="2017-12-01T00:00:00"/>
    <s v="Standard Class"/>
    <x v="356"/>
    <x v="356"/>
    <s v="Consumer"/>
    <s v="United States"/>
    <s v="San Francisco"/>
    <s v="California"/>
    <n v="94122"/>
    <s v="West"/>
    <x v="679"/>
    <s v="Office Supplies"/>
    <s v="Art"/>
    <x v="679"/>
    <x v="782"/>
    <n v="2"/>
    <n v="0"/>
    <n v="1.3415999999999999"/>
  </r>
  <r>
    <n v="8685"/>
    <s v="CA-2016-155446"/>
    <x v="186"/>
    <d v="2016-12-23T00:00:00"/>
    <s v="Standard Class"/>
    <x v="184"/>
    <x v="184"/>
    <s v="Home Office"/>
    <s v="United States"/>
    <s v="San Diego"/>
    <s v="California"/>
    <n v="92024"/>
    <s v="West"/>
    <x v="427"/>
    <s v="Technology"/>
    <s v="Accessories"/>
    <x v="427"/>
    <x v="5301"/>
    <n v="7"/>
    <n v="0"/>
    <n v="4.4541000000000004"/>
  </r>
  <r>
    <n v="8686"/>
    <s v="CA-2017-137323"/>
    <x v="237"/>
    <d v="2017-11-18T00:00:00"/>
    <s v="Second Class"/>
    <x v="463"/>
    <x v="463"/>
    <s v="Corporate"/>
    <s v="United States"/>
    <s v="Watertown"/>
    <s v="New York"/>
    <n v="13601"/>
    <s v="East"/>
    <x v="1229"/>
    <s v="Office Supplies"/>
    <s v="Storage"/>
    <x v="1212"/>
    <x v="5302"/>
    <n v="6"/>
    <n v="0"/>
    <n v="25.053599999999999"/>
  </r>
  <r>
    <n v="8687"/>
    <s v="CA-2016-144015"/>
    <x v="190"/>
    <d v="2016-06-26T00:00:00"/>
    <s v="Same Day"/>
    <x v="340"/>
    <x v="340"/>
    <s v="Corporate"/>
    <s v="United States"/>
    <s v="Los Angeles"/>
    <s v="California"/>
    <n v="90036"/>
    <s v="West"/>
    <x v="413"/>
    <s v="Office Supplies"/>
    <s v="Supplies"/>
    <x v="413"/>
    <x v="4372"/>
    <n v="2"/>
    <n v="0"/>
    <n v="11.586"/>
  </r>
  <r>
    <n v="8688"/>
    <s v="CA-2016-144015"/>
    <x v="190"/>
    <d v="2016-06-26T00:00:00"/>
    <s v="Same Day"/>
    <x v="340"/>
    <x v="340"/>
    <s v="Corporate"/>
    <s v="United States"/>
    <s v="Los Angeles"/>
    <s v="California"/>
    <n v="90036"/>
    <s v="West"/>
    <x v="294"/>
    <s v="Office Supplies"/>
    <s v="Fasteners"/>
    <x v="294"/>
    <x v="1488"/>
    <n v="5"/>
    <n v="0"/>
    <n v="8.9499999999999993"/>
  </r>
  <r>
    <n v="8689"/>
    <s v="CA-2016-144015"/>
    <x v="190"/>
    <d v="2016-06-26T00:00:00"/>
    <s v="Same Day"/>
    <x v="340"/>
    <x v="340"/>
    <s v="Corporate"/>
    <s v="United States"/>
    <s v="Los Angeles"/>
    <s v="California"/>
    <n v="90036"/>
    <s v="West"/>
    <x v="910"/>
    <s v="Office Supplies"/>
    <s v="Paper"/>
    <x v="902"/>
    <x v="1128"/>
    <n v="2"/>
    <n v="0"/>
    <n v="5.6159999999999997"/>
  </r>
  <r>
    <n v="8690"/>
    <s v="CA-2014-101427"/>
    <x v="58"/>
    <d v="2014-12-30T00:00:00"/>
    <s v="Standard Class"/>
    <x v="672"/>
    <x v="672"/>
    <s v="Corporate"/>
    <s v="United States"/>
    <s v="Philadelphia"/>
    <s v="Pennsylvania"/>
    <n v="19140"/>
    <s v="East"/>
    <x v="1216"/>
    <s v="Office Supplies"/>
    <s v="Art"/>
    <x v="1200"/>
    <x v="2204"/>
    <n v="3"/>
    <n v="0.2"/>
    <n v="1.1022000000000001"/>
  </r>
  <r>
    <n v="8691"/>
    <s v="CA-2016-136770"/>
    <x v="1041"/>
    <d v="2016-08-18T00:00:00"/>
    <s v="Standard Class"/>
    <x v="70"/>
    <x v="70"/>
    <s v="Corporate"/>
    <s v="United States"/>
    <s v="Akron"/>
    <s v="Ohio"/>
    <n v="44312"/>
    <s v="East"/>
    <x v="1015"/>
    <s v="Technology"/>
    <s v="Phones"/>
    <x v="1006"/>
    <x v="4506"/>
    <n v="2"/>
    <n v="0.4"/>
    <n v="-56.3108"/>
  </r>
  <r>
    <n v="8692"/>
    <s v="CA-2016-136770"/>
    <x v="1041"/>
    <d v="2016-08-18T00:00:00"/>
    <s v="Standard Class"/>
    <x v="70"/>
    <x v="70"/>
    <s v="Corporate"/>
    <s v="United States"/>
    <s v="Akron"/>
    <s v="Ohio"/>
    <n v="44312"/>
    <s v="East"/>
    <x v="638"/>
    <s v="Technology"/>
    <s v="Phones"/>
    <x v="759"/>
    <x v="5303"/>
    <n v="2"/>
    <n v="0.4"/>
    <n v="-49.437600000000003"/>
  </r>
  <r>
    <n v="8693"/>
    <s v="CA-2016-136770"/>
    <x v="1041"/>
    <d v="2016-08-18T00:00:00"/>
    <s v="Standard Class"/>
    <x v="70"/>
    <x v="70"/>
    <s v="Corporate"/>
    <s v="United States"/>
    <s v="Akron"/>
    <s v="Ohio"/>
    <n v="44312"/>
    <s v="East"/>
    <x v="1509"/>
    <s v="Technology"/>
    <s v="Accessories"/>
    <x v="1496"/>
    <x v="460"/>
    <n v="5"/>
    <n v="0.2"/>
    <n v="48.993000000000002"/>
  </r>
  <r>
    <n v="8694"/>
    <s v="CA-2016-118311"/>
    <x v="1057"/>
    <d v="2016-10-28T00:00:00"/>
    <s v="Standard Class"/>
    <x v="525"/>
    <x v="525"/>
    <s v="Home Office"/>
    <s v="United States"/>
    <s v="San Francisco"/>
    <s v="California"/>
    <n v="94110"/>
    <s v="West"/>
    <x v="293"/>
    <s v="Technology"/>
    <s v="Accessories"/>
    <x v="293"/>
    <x v="5304"/>
    <n v="5"/>
    <n v="0"/>
    <n v="162"/>
  </r>
  <r>
    <n v="8695"/>
    <s v="US-2014-112795"/>
    <x v="709"/>
    <d v="2014-08-28T00:00:00"/>
    <s v="Second Class"/>
    <x v="128"/>
    <x v="128"/>
    <s v="Home Office"/>
    <s v="United States"/>
    <s v="Grand Rapids"/>
    <s v="Michigan"/>
    <n v="49505"/>
    <s v="Central"/>
    <x v="548"/>
    <s v="Office Supplies"/>
    <s v="Paper"/>
    <x v="548"/>
    <x v="537"/>
    <n v="3"/>
    <n v="0"/>
    <n v="9.5256000000000007"/>
  </r>
  <r>
    <n v="8696"/>
    <s v="CA-2017-127096"/>
    <x v="175"/>
    <d v="2017-09-17T00:00:00"/>
    <s v="Second Class"/>
    <x v="37"/>
    <x v="37"/>
    <s v="Home Office"/>
    <s v="United States"/>
    <s v="San Francisco"/>
    <s v="California"/>
    <n v="94109"/>
    <s v="West"/>
    <x v="215"/>
    <s v="Furniture"/>
    <s v="Tables"/>
    <x v="216"/>
    <x v="1201"/>
    <n v="1"/>
    <n v="0.2"/>
    <n v="11.283899999999999"/>
  </r>
  <r>
    <n v="8697"/>
    <s v="CA-2017-119284"/>
    <x v="140"/>
    <d v="2017-06-20T00:00:00"/>
    <s v="Standard Class"/>
    <x v="131"/>
    <x v="131"/>
    <s v="Corporate"/>
    <s v="United States"/>
    <s v="Nashville"/>
    <s v="Tennessee"/>
    <n v="37211"/>
    <s v="South"/>
    <x v="1278"/>
    <s v="Technology"/>
    <s v="Phones"/>
    <x v="1263"/>
    <x v="1946"/>
    <n v="3"/>
    <n v="0.2"/>
    <n v="26.997299999999999"/>
  </r>
  <r>
    <n v="8698"/>
    <s v="CA-2017-119284"/>
    <x v="140"/>
    <d v="2017-06-20T00:00:00"/>
    <s v="Standard Class"/>
    <x v="131"/>
    <x v="131"/>
    <s v="Corporate"/>
    <s v="United States"/>
    <s v="Nashville"/>
    <s v="Tennessee"/>
    <n v="37211"/>
    <s v="South"/>
    <x v="221"/>
    <s v="Furniture"/>
    <s v="Furnishings"/>
    <x v="222"/>
    <x v="5305"/>
    <n v="4"/>
    <n v="0.2"/>
    <n v="9.3504000000000005"/>
  </r>
  <r>
    <n v="8699"/>
    <s v="CA-2017-119284"/>
    <x v="140"/>
    <d v="2017-06-20T00:00:00"/>
    <s v="Standard Class"/>
    <x v="131"/>
    <x v="131"/>
    <s v="Corporate"/>
    <s v="United States"/>
    <s v="Nashville"/>
    <s v="Tennessee"/>
    <n v="37211"/>
    <s v="South"/>
    <x v="1529"/>
    <s v="Furniture"/>
    <s v="Tables"/>
    <x v="1516"/>
    <x v="5306"/>
    <n v="2"/>
    <n v="0.4"/>
    <n v="-28.224"/>
  </r>
  <r>
    <n v="8700"/>
    <s v="CA-2017-119284"/>
    <x v="140"/>
    <d v="2017-06-20T00:00:00"/>
    <s v="Standard Class"/>
    <x v="131"/>
    <x v="131"/>
    <s v="Corporate"/>
    <s v="United States"/>
    <s v="Nashville"/>
    <s v="Tennessee"/>
    <n v="37211"/>
    <s v="South"/>
    <x v="754"/>
    <s v="Technology"/>
    <s v="Phones"/>
    <x v="752"/>
    <x v="5307"/>
    <n v="8"/>
    <n v="0.2"/>
    <n v="223.99359999999999"/>
  </r>
  <r>
    <n v="8701"/>
    <s v="CA-2017-119284"/>
    <x v="140"/>
    <d v="2017-06-20T00:00:00"/>
    <s v="Standard Class"/>
    <x v="131"/>
    <x v="131"/>
    <s v="Corporate"/>
    <s v="United States"/>
    <s v="Nashville"/>
    <s v="Tennessee"/>
    <n v="37211"/>
    <s v="South"/>
    <x v="360"/>
    <s v="Office Supplies"/>
    <s v="Appliances"/>
    <x v="360"/>
    <x v="5308"/>
    <n v="8"/>
    <n v="0.2"/>
    <n v="6.7031999999999998"/>
  </r>
  <r>
    <n v="8702"/>
    <s v="CA-2017-119284"/>
    <x v="140"/>
    <d v="2017-06-20T00:00:00"/>
    <s v="Standard Class"/>
    <x v="131"/>
    <x v="131"/>
    <s v="Corporate"/>
    <s v="United States"/>
    <s v="Nashville"/>
    <s v="Tennessee"/>
    <n v="37211"/>
    <s v="South"/>
    <x v="518"/>
    <s v="Office Supplies"/>
    <s v="Storage"/>
    <x v="518"/>
    <x v="569"/>
    <n v="1"/>
    <n v="0.2"/>
    <n v="17.847000000000001"/>
  </r>
  <r>
    <n v="8703"/>
    <s v="CA-2017-119284"/>
    <x v="140"/>
    <d v="2017-06-20T00:00:00"/>
    <s v="Standard Class"/>
    <x v="131"/>
    <x v="131"/>
    <s v="Corporate"/>
    <s v="United States"/>
    <s v="Nashville"/>
    <s v="Tennessee"/>
    <n v="37211"/>
    <s v="South"/>
    <x v="1841"/>
    <s v="Office Supplies"/>
    <s v="Paper"/>
    <x v="1829"/>
    <x v="419"/>
    <n v="5"/>
    <n v="0.2"/>
    <n v="29.692"/>
  </r>
  <r>
    <n v="8704"/>
    <s v="CA-2015-133494"/>
    <x v="879"/>
    <d v="2015-03-05T00:00:00"/>
    <s v="Standard Class"/>
    <x v="261"/>
    <x v="261"/>
    <s v="Consumer"/>
    <s v="United States"/>
    <s v="Philadelphia"/>
    <s v="Pennsylvania"/>
    <n v="19120"/>
    <s v="East"/>
    <x v="1108"/>
    <s v="Office Supplies"/>
    <s v="Appliances"/>
    <x v="1097"/>
    <x v="1480"/>
    <n v="2"/>
    <n v="0.2"/>
    <n v="0.44400000000000001"/>
  </r>
  <r>
    <n v="8705"/>
    <s v="CA-2016-111318"/>
    <x v="310"/>
    <d v="2016-07-26T00:00:00"/>
    <s v="First Class"/>
    <x v="582"/>
    <x v="582"/>
    <s v="Consumer"/>
    <s v="United States"/>
    <s v="Houston"/>
    <s v="Texas"/>
    <n v="77041"/>
    <s v="Central"/>
    <x v="1763"/>
    <s v="Technology"/>
    <s v="Phones"/>
    <x v="1752"/>
    <x v="5309"/>
    <n v="8"/>
    <n v="0.2"/>
    <n v="11.5136"/>
  </r>
  <r>
    <n v="8706"/>
    <s v="US-2014-132745"/>
    <x v="1201"/>
    <d v="2014-10-05T00:00:00"/>
    <s v="Standard Class"/>
    <x v="739"/>
    <x v="739"/>
    <s v="Home Office"/>
    <s v="United States"/>
    <s v="Reno"/>
    <s v="Nevada"/>
    <n v="89502"/>
    <s v="West"/>
    <x v="1835"/>
    <s v="Office Supplies"/>
    <s v="Fasteners"/>
    <x v="1823"/>
    <x v="5310"/>
    <n v="1"/>
    <n v="0"/>
    <n v="0"/>
  </r>
  <r>
    <n v="8707"/>
    <s v="CA-2014-146815"/>
    <x v="78"/>
    <d v="2014-09-13T00:00:00"/>
    <s v="Standard Class"/>
    <x v="452"/>
    <x v="452"/>
    <s v="Home Office"/>
    <s v="United States"/>
    <s v="New York City"/>
    <s v="New York"/>
    <n v="10009"/>
    <s v="East"/>
    <x v="992"/>
    <s v="Furniture"/>
    <s v="Chairs"/>
    <x v="984"/>
    <x v="3058"/>
    <n v="2"/>
    <n v="0.1"/>
    <n v="13.437200000000001"/>
  </r>
  <r>
    <n v="8708"/>
    <s v="CA-2014-146815"/>
    <x v="78"/>
    <d v="2014-09-13T00:00:00"/>
    <s v="Standard Class"/>
    <x v="452"/>
    <x v="452"/>
    <s v="Home Office"/>
    <s v="United States"/>
    <s v="New York City"/>
    <s v="New York"/>
    <n v="10009"/>
    <s v="East"/>
    <x v="1273"/>
    <s v="Office Supplies"/>
    <s v="Art"/>
    <x v="1258"/>
    <x v="2799"/>
    <n v="2"/>
    <n v="0"/>
    <n v="1.6896"/>
  </r>
  <r>
    <n v="8709"/>
    <s v="CA-2014-119144"/>
    <x v="912"/>
    <d v="2014-11-18T00:00:00"/>
    <s v="First Class"/>
    <x v="251"/>
    <x v="251"/>
    <s v="Corporate"/>
    <s v="United States"/>
    <s v="Los Angeles"/>
    <s v="California"/>
    <n v="90008"/>
    <s v="West"/>
    <x v="771"/>
    <s v="Technology"/>
    <s v="Phones"/>
    <x v="770"/>
    <x v="5311"/>
    <n v="4"/>
    <n v="0.2"/>
    <n v="-17.992799999999999"/>
  </r>
  <r>
    <n v="8710"/>
    <s v="CA-2014-119144"/>
    <x v="912"/>
    <d v="2014-11-18T00:00:00"/>
    <s v="First Class"/>
    <x v="251"/>
    <x v="251"/>
    <s v="Corporate"/>
    <s v="United States"/>
    <s v="Los Angeles"/>
    <s v="California"/>
    <n v="90008"/>
    <s v="West"/>
    <x v="574"/>
    <s v="Furniture"/>
    <s v="Bookcases"/>
    <x v="574"/>
    <x v="5312"/>
    <n v="3"/>
    <n v="0.15"/>
    <n v="25.197900000000001"/>
  </r>
  <r>
    <n v="8711"/>
    <s v="CA-2014-119144"/>
    <x v="912"/>
    <d v="2014-11-18T00:00:00"/>
    <s v="First Class"/>
    <x v="251"/>
    <x v="251"/>
    <s v="Corporate"/>
    <s v="United States"/>
    <s v="Los Angeles"/>
    <s v="California"/>
    <n v="90008"/>
    <s v="West"/>
    <x v="156"/>
    <s v="Office Supplies"/>
    <s v="Storage"/>
    <x v="157"/>
    <x v="3129"/>
    <n v="3"/>
    <n v="0"/>
    <n v="10.347300000000001"/>
  </r>
  <r>
    <n v="8712"/>
    <s v="CA-2014-105648"/>
    <x v="223"/>
    <d v="2014-03-07T00:00:00"/>
    <s v="Standard Class"/>
    <x v="412"/>
    <x v="412"/>
    <s v="Consumer"/>
    <s v="United States"/>
    <s v="San Diego"/>
    <s v="California"/>
    <n v="92037"/>
    <s v="West"/>
    <x v="971"/>
    <s v="Furniture"/>
    <s v="Tables"/>
    <x v="965"/>
    <x v="188"/>
    <n v="3"/>
    <n v="0.2"/>
    <n v="-23.488199999999999"/>
  </r>
  <r>
    <n v="8713"/>
    <s v="US-2015-145422"/>
    <x v="155"/>
    <d v="2015-12-07T00:00:00"/>
    <s v="Standard Class"/>
    <x v="617"/>
    <x v="617"/>
    <s v="Consumer"/>
    <s v="United States"/>
    <s v="San Francisco"/>
    <s v="California"/>
    <n v="94110"/>
    <s v="West"/>
    <x v="1248"/>
    <s v="Furniture"/>
    <s v="Bookcases"/>
    <x v="1334"/>
    <x v="3638"/>
    <n v="3"/>
    <n v="0.15"/>
    <n v="-29.605799999999999"/>
  </r>
  <r>
    <n v="8714"/>
    <s v="CA-2017-136623"/>
    <x v="497"/>
    <d v="2017-07-16T00:00:00"/>
    <s v="Standard Class"/>
    <x v="747"/>
    <x v="747"/>
    <s v="Corporate"/>
    <s v="United States"/>
    <s v="San Diego"/>
    <s v="California"/>
    <n v="92105"/>
    <s v="West"/>
    <x v="611"/>
    <s v="Technology"/>
    <s v="Phones"/>
    <x v="611"/>
    <x v="5313"/>
    <n v="6"/>
    <n v="0.2"/>
    <n v="5.3963999999999999"/>
  </r>
  <r>
    <n v="8715"/>
    <s v="CA-2017-136623"/>
    <x v="497"/>
    <d v="2017-07-16T00:00:00"/>
    <s v="Standard Class"/>
    <x v="747"/>
    <x v="747"/>
    <s v="Corporate"/>
    <s v="United States"/>
    <s v="San Diego"/>
    <s v="California"/>
    <n v="92105"/>
    <s v="West"/>
    <x v="985"/>
    <s v="Office Supplies"/>
    <s v="Binders"/>
    <x v="978"/>
    <x v="1263"/>
    <n v="5"/>
    <n v="0.2"/>
    <n v="9.3125"/>
  </r>
  <r>
    <n v="8716"/>
    <s v="CA-2017-121678"/>
    <x v="673"/>
    <d v="2017-11-20T00:00:00"/>
    <s v="Second Class"/>
    <x v="312"/>
    <x v="312"/>
    <s v="Corporate"/>
    <s v="United States"/>
    <s v="Elyria"/>
    <s v="Ohio"/>
    <n v="44035"/>
    <s v="East"/>
    <x v="525"/>
    <s v="Office Supplies"/>
    <s v="Binders"/>
    <x v="525"/>
    <x v="3515"/>
    <n v="1"/>
    <n v="0.7"/>
    <n v="-1.3984000000000001"/>
  </r>
  <r>
    <n v="8717"/>
    <s v="CA-2016-120824"/>
    <x v="1"/>
    <d v="2016-06-16T00:00:00"/>
    <s v="Second Class"/>
    <x v="585"/>
    <x v="585"/>
    <s v="Home Office"/>
    <s v="United States"/>
    <s v="Houston"/>
    <s v="Texas"/>
    <n v="77070"/>
    <s v="Central"/>
    <x v="1429"/>
    <s v="Office Supplies"/>
    <s v="Appliances"/>
    <x v="1417"/>
    <x v="5183"/>
    <n v="4"/>
    <n v="0.8"/>
    <n v="-160.96"/>
  </r>
  <r>
    <n v="8718"/>
    <s v="CA-2016-120824"/>
    <x v="1"/>
    <d v="2016-06-16T00:00:00"/>
    <s v="Second Class"/>
    <x v="585"/>
    <x v="585"/>
    <s v="Home Office"/>
    <s v="United States"/>
    <s v="Houston"/>
    <s v="Texas"/>
    <n v="77070"/>
    <s v="Central"/>
    <x v="698"/>
    <s v="Furniture"/>
    <s v="Furnishings"/>
    <x v="698"/>
    <x v="1882"/>
    <n v="2"/>
    <n v="0.6"/>
    <n v="-4.5396000000000001"/>
  </r>
  <r>
    <n v="8719"/>
    <s v="CA-2016-120824"/>
    <x v="1"/>
    <d v="2016-06-16T00:00:00"/>
    <s v="Second Class"/>
    <x v="585"/>
    <x v="585"/>
    <s v="Home Office"/>
    <s v="United States"/>
    <s v="Houston"/>
    <s v="Texas"/>
    <n v="77070"/>
    <s v="Central"/>
    <x v="1273"/>
    <s v="Office Supplies"/>
    <s v="Art"/>
    <x v="1258"/>
    <x v="2387"/>
    <n v="8"/>
    <n v="0.2"/>
    <n v="3.9424000000000001"/>
  </r>
  <r>
    <n v="8720"/>
    <s v="CA-2016-120824"/>
    <x v="1"/>
    <d v="2016-06-16T00:00:00"/>
    <s v="Second Class"/>
    <x v="585"/>
    <x v="585"/>
    <s v="Home Office"/>
    <s v="United States"/>
    <s v="Houston"/>
    <s v="Texas"/>
    <n v="77070"/>
    <s v="Central"/>
    <x v="1641"/>
    <s v="Office Supplies"/>
    <s v="Paper"/>
    <x v="1631"/>
    <x v="12"/>
    <n v="3"/>
    <n v="0.2"/>
    <n v="5.6375999999999999"/>
  </r>
  <r>
    <n v="8721"/>
    <s v="CA-2016-120824"/>
    <x v="1"/>
    <d v="2016-06-16T00:00:00"/>
    <s v="Second Class"/>
    <x v="585"/>
    <x v="585"/>
    <s v="Home Office"/>
    <s v="United States"/>
    <s v="Houston"/>
    <s v="Texas"/>
    <n v="77070"/>
    <s v="Central"/>
    <x v="1631"/>
    <s v="Furniture"/>
    <s v="Chairs"/>
    <x v="1621"/>
    <x v="5314"/>
    <n v="2"/>
    <n v="0.3"/>
    <n v="-119.2312"/>
  </r>
  <r>
    <n v="8722"/>
    <s v="CA-2016-120824"/>
    <x v="1"/>
    <d v="2016-06-16T00:00:00"/>
    <s v="Second Class"/>
    <x v="585"/>
    <x v="585"/>
    <s v="Home Office"/>
    <s v="United States"/>
    <s v="Houston"/>
    <s v="Texas"/>
    <n v="77070"/>
    <s v="Central"/>
    <x v="1190"/>
    <s v="Office Supplies"/>
    <s v="Storage"/>
    <x v="683"/>
    <x v="5315"/>
    <n v="9"/>
    <n v="0.2"/>
    <n v="6.7535999999999996"/>
  </r>
  <r>
    <n v="8723"/>
    <s v="CA-2016-120824"/>
    <x v="1"/>
    <d v="2016-06-16T00:00:00"/>
    <s v="Second Class"/>
    <x v="585"/>
    <x v="585"/>
    <s v="Home Office"/>
    <s v="United States"/>
    <s v="Houston"/>
    <s v="Texas"/>
    <n v="77070"/>
    <s v="Central"/>
    <x v="31"/>
    <s v="Office Supplies"/>
    <s v="Binders"/>
    <x v="31"/>
    <x v="5316"/>
    <n v="2"/>
    <n v="0.8"/>
    <n v="-2.6669999999999998"/>
  </r>
  <r>
    <n v="8724"/>
    <s v="US-2016-135209"/>
    <x v="723"/>
    <d v="2016-12-31T00:00:00"/>
    <s v="Second Class"/>
    <x v="762"/>
    <x v="762"/>
    <s v="Home Office"/>
    <s v="United States"/>
    <s v="Miami"/>
    <s v="Florida"/>
    <n v="33178"/>
    <s v="South"/>
    <x v="481"/>
    <s v="Office Supplies"/>
    <s v="Paper"/>
    <x v="482"/>
    <x v="5317"/>
    <n v="7"/>
    <n v="0.2"/>
    <n v="13.0928"/>
  </r>
  <r>
    <n v="8725"/>
    <s v="US-2016-135209"/>
    <x v="723"/>
    <d v="2016-12-31T00:00:00"/>
    <s v="Second Class"/>
    <x v="762"/>
    <x v="762"/>
    <s v="Home Office"/>
    <s v="United States"/>
    <s v="Miami"/>
    <s v="Florida"/>
    <n v="33178"/>
    <s v="South"/>
    <x v="1714"/>
    <s v="Office Supplies"/>
    <s v="Paper"/>
    <x v="1701"/>
    <x v="863"/>
    <n v="6"/>
    <n v="0.2"/>
    <n v="8.8704000000000001"/>
  </r>
  <r>
    <n v="8726"/>
    <s v="CA-2017-148145"/>
    <x v="257"/>
    <d v="2017-03-23T00:00:00"/>
    <s v="Standard Class"/>
    <x v="349"/>
    <x v="349"/>
    <s v="Consumer"/>
    <s v="United States"/>
    <s v="Seattle"/>
    <s v="Washington"/>
    <n v="98115"/>
    <s v="West"/>
    <x v="684"/>
    <s v="Office Supplies"/>
    <s v="Art"/>
    <x v="684"/>
    <x v="843"/>
    <n v="4"/>
    <n v="0"/>
    <n v="21.251999999999999"/>
  </r>
  <r>
    <n v="8727"/>
    <s v="CA-2015-103870"/>
    <x v="17"/>
    <d v="2015-12-31T00:00:00"/>
    <s v="Standard Class"/>
    <x v="133"/>
    <x v="133"/>
    <s v="Corporate"/>
    <s v="United States"/>
    <s v="Murfreesboro"/>
    <s v="Tennessee"/>
    <n v="37130"/>
    <s v="South"/>
    <x v="1837"/>
    <s v="Technology"/>
    <s v="Accessories"/>
    <x v="1825"/>
    <x v="5318"/>
    <n v="3"/>
    <n v="0.2"/>
    <n v="0.70920000000000005"/>
  </r>
  <r>
    <n v="8728"/>
    <s v="CA-2015-103870"/>
    <x v="17"/>
    <d v="2015-12-31T00:00:00"/>
    <s v="Standard Class"/>
    <x v="133"/>
    <x v="133"/>
    <s v="Corporate"/>
    <s v="United States"/>
    <s v="Murfreesboro"/>
    <s v="Tennessee"/>
    <n v="37130"/>
    <s v="South"/>
    <x v="1834"/>
    <s v="Furniture"/>
    <s v="Furnishings"/>
    <x v="1822"/>
    <x v="5319"/>
    <n v="3"/>
    <n v="0.2"/>
    <n v="16.005600000000001"/>
  </r>
  <r>
    <n v="8729"/>
    <s v="CA-2015-103870"/>
    <x v="17"/>
    <d v="2015-12-31T00:00:00"/>
    <s v="Standard Class"/>
    <x v="133"/>
    <x v="133"/>
    <s v="Corporate"/>
    <s v="United States"/>
    <s v="Murfreesboro"/>
    <s v="Tennessee"/>
    <n v="37130"/>
    <s v="South"/>
    <x v="1632"/>
    <s v="Furniture"/>
    <s v="Bookcases"/>
    <x v="1622"/>
    <x v="5320"/>
    <n v="2"/>
    <n v="0.2"/>
    <n v="8.1940000000000008"/>
  </r>
  <r>
    <n v="8730"/>
    <s v="CA-2015-103870"/>
    <x v="17"/>
    <d v="2015-12-31T00:00:00"/>
    <s v="Standard Class"/>
    <x v="133"/>
    <x v="133"/>
    <s v="Corporate"/>
    <s v="United States"/>
    <s v="Murfreesboro"/>
    <s v="Tennessee"/>
    <n v="37130"/>
    <s v="South"/>
    <x v="1190"/>
    <s v="Office Supplies"/>
    <s v="Storage"/>
    <x v="683"/>
    <x v="2688"/>
    <n v="3"/>
    <n v="0.2"/>
    <n v="2.2511999999999999"/>
  </r>
  <r>
    <n v="8731"/>
    <s v="CA-2015-103870"/>
    <x v="17"/>
    <d v="2015-12-31T00:00:00"/>
    <s v="Standard Class"/>
    <x v="133"/>
    <x v="133"/>
    <s v="Corporate"/>
    <s v="United States"/>
    <s v="Murfreesboro"/>
    <s v="Tennessee"/>
    <n v="37130"/>
    <s v="South"/>
    <x v="1421"/>
    <s v="Technology"/>
    <s v="Accessories"/>
    <x v="1409"/>
    <x v="3063"/>
    <n v="7"/>
    <n v="0.2"/>
    <n v="-12.7302"/>
  </r>
  <r>
    <n v="8732"/>
    <s v="CA-2015-111017"/>
    <x v="374"/>
    <d v="2015-08-06T00:00:00"/>
    <s v="Standard Class"/>
    <x v="281"/>
    <x v="281"/>
    <s v="Corporate"/>
    <s v="United States"/>
    <s v="Saint Louis"/>
    <s v="Missouri"/>
    <n v="63116"/>
    <s v="Central"/>
    <x v="354"/>
    <s v="Office Supplies"/>
    <s v="Supplies"/>
    <x v="354"/>
    <x v="5321"/>
    <n v="3"/>
    <n v="0"/>
    <n v="15.776999999999999"/>
  </r>
  <r>
    <n v="8733"/>
    <s v="CA-2017-116988"/>
    <x v="818"/>
    <d v="2017-06-29T00:00:00"/>
    <s v="Second Class"/>
    <x v="463"/>
    <x v="463"/>
    <s v="Corporate"/>
    <s v="United States"/>
    <s v="Seattle"/>
    <s v="Washington"/>
    <n v="98105"/>
    <s v="West"/>
    <x v="1465"/>
    <s v="Office Supplies"/>
    <s v="Paper"/>
    <x v="1451"/>
    <x v="537"/>
    <n v="3"/>
    <n v="0"/>
    <n v="9.3312000000000008"/>
  </r>
  <r>
    <n v="8734"/>
    <s v="CA-2017-116988"/>
    <x v="818"/>
    <d v="2017-06-29T00:00:00"/>
    <s v="Second Class"/>
    <x v="463"/>
    <x v="463"/>
    <s v="Corporate"/>
    <s v="United States"/>
    <s v="Seattle"/>
    <s v="Washington"/>
    <n v="98105"/>
    <s v="West"/>
    <x v="451"/>
    <s v="Furniture"/>
    <s v="Furnishings"/>
    <x v="452"/>
    <x v="483"/>
    <n v="3"/>
    <n v="0"/>
    <n v="40.415999999999997"/>
  </r>
  <r>
    <n v="8735"/>
    <s v="CA-2017-116988"/>
    <x v="818"/>
    <d v="2017-06-29T00:00:00"/>
    <s v="Second Class"/>
    <x v="463"/>
    <x v="463"/>
    <s v="Corporate"/>
    <s v="United States"/>
    <s v="Seattle"/>
    <s v="Washington"/>
    <n v="98105"/>
    <s v="West"/>
    <x v="217"/>
    <s v="Technology"/>
    <s v="Accessories"/>
    <x v="218"/>
    <x v="2632"/>
    <n v="5"/>
    <n v="0"/>
    <n v="244.6155"/>
  </r>
  <r>
    <n v="8736"/>
    <s v="US-2014-169390"/>
    <x v="315"/>
    <d v="2014-02-10T00:00:00"/>
    <s v="Second Class"/>
    <x v="294"/>
    <x v="294"/>
    <s v="Corporate"/>
    <s v="United States"/>
    <s v="New York City"/>
    <s v="New York"/>
    <n v="10024"/>
    <s v="East"/>
    <x v="720"/>
    <s v="Office Supplies"/>
    <s v="Storage"/>
    <x v="719"/>
    <x v="643"/>
    <n v="4"/>
    <n v="0"/>
    <n v="9.7439999999999998"/>
  </r>
  <r>
    <n v="8737"/>
    <s v="CA-2016-168774"/>
    <x v="913"/>
    <d v="2016-09-09T00:00:00"/>
    <s v="Standard Class"/>
    <x v="532"/>
    <x v="532"/>
    <s v="Corporate"/>
    <s v="United States"/>
    <s v="Woodbury"/>
    <s v="Minnesota"/>
    <n v="55125"/>
    <s v="Central"/>
    <x v="518"/>
    <s v="Office Supplies"/>
    <s v="Storage"/>
    <x v="518"/>
    <x v="3370"/>
    <n v="3"/>
    <n v="0"/>
    <n v="160.62299999999999"/>
  </r>
  <r>
    <n v="8738"/>
    <s v="CA-2017-161592"/>
    <x v="1191"/>
    <d v="2017-04-10T00:00:00"/>
    <s v="Standard Class"/>
    <x v="728"/>
    <x v="728"/>
    <s v="Corporate"/>
    <s v="United States"/>
    <s v="Chattanooga"/>
    <s v="Tennessee"/>
    <n v="37421"/>
    <s v="South"/>
    <x v="806"/>
    <s v="Office Supplies"/>
    <s v="Binders"/>
    <x v="804"/>
    <x v="5322"/>
    <n v="5"/>
    <n v="0.7"/>
    <n v="-5.94"/>
  </r>
  <r>
    <n v="8739"/>
    <s v="US-2017-131961"/>
    <x v="166"/>
    <d v="2017-12-11T00:00:00"/>
    <s v="First Class"/>
    <x v="77"/>
    <x v="77"/>
    <s v="Consumer"/>
    <s v="United States"/>
    <s v="Philadelphia"/>
    <s v="Pennsylvania"/>
    <n v="19140"/>
    <s v="East"/>
    <x v="154"/>
    <s v="Office Supplies"/>
    <s v="Art"/>
    <x v="155"/>
    <x v="2113"/>
    <n v="4"/>
    <n v="0.2"/>
    <n v="3.6432000000000002"/>
  </r>
  <r>
    <n v="8740"/>
    <s v="US-2017-131961"/>
    <x v="166"/>
    <d v="2017-12-11T00:00:00"/>
    <s v="First Class"/>
    <x v="77"/>
    <x v="77"/>
    <s v="Consumer"/>
    <s v="United States"/>
    <s v="Philadelphia"/>
    <s v="Pennsylvania"/>
    <n v="19140"/>
    <s v="East"/>
    <x v="431"/>
    <s v="Technology"/>
    <s v="Phones"/>
    <x v="431"/>
    <x v="5323"/>
    <n v="2"/>
    <n v="0.4"/>
    <n v="-20.997"/>
  </r>
  <r>
    <n v="8741"/>
    <s v="CA-2016-102498"/>
    <x v="1131"/>
    <d v="2016-07-25T00:00:00"/>
    <s v="First Class"/>
    <x v="506"/>
    <x v="506"/>
    <s v="Consumer"/>
    <s v="United States"/>
    <s v="Lafayette"/>
    <s v="Louisiana"/>
    <n v="70506"/>
    <s v="South"/>
    <x v="1064"/>
    <s v="Office Supplies"/>
    <s v="Art"/>
    <x v="1053"/>
    <x v="1393"/>
    <n v="5"/>
    <n v="0"/>
    <n v="21.228000000000002"/>
  </r>
  <r>
    <n v="8742"/>
    <s v="CA-2015-113222"/>
    <x v="529"/>
    <d v="2015-11-09T00:00:00"/>
    <s v="Same Day"/>
    <x v="326"/>
    <x v="326"/>
    <s v="Home Office"/>
    <s v="United States"/>
    <s v="Lawrence"/>
    <s v="Indiana"/>
    <n v="46226"/>
    <s v="Central"/>
    <x v="175"/>
    <s v="Office Supplies"/>
    <s v="Binders"/>
    <x v="176"/>
    <x v="627"/>
    <n v="3"/>
    <n v="0"/>
    <n v="5.1551999999999998"/>
  </r>
  <r>
    <n v="8743"/>
    <s v="US-2015-144771"/>
    <x v="653"/>
    <d v="2015-10-04T00:00:00"/>
    <s v="First Class"/>
    <x v="237"/>
    <x v="237"/>
    <s v="Consumer"/>
    <s v="United States"/>
    <s v="Hillsboro"/>
    <s v="Oregon"/>
    <n v="97123"/>
    <s v="West"/>
    <x v="93"/>
    <s v="Furniture"/>
    <s v="Furnishings"/>
    <x v="93"/>
    <x v="5324"/>
    <n v="1"/>
    <n v="0.2"/>
    <n v="3.0337999999999998"/>
  </r>
  <r>
    <n v="8744"/>
    <s v="US-2015-144771"/>
    <x v="653"/>
    <d v="2015-10-04T00:00:00"/>
    <s v="First Class"/>
    <x v="237"/>
    <x v="237"/>
    <s v="Consumer"/>
    <s v="United States"/>
    <s v="Hillsboro"/>
    <s v="Oregon"/>
    <n v="97123"/>
    <s v="West"/>
    <x v="176"/>
    <s v="Technology"/>
    <s v="Accessories"/>
    <x v="177"/>
    <x v="3891"/>
    <n v="3"/>
    <n v="0.2"/>
    <n v="-4.641"/>
  </r>
  <r>
    <n v="8745"/>
    <s v="CA-2015-162376"/>
    <x v="6"/>
    <d v="2015-11-25T00:00:00"/>
    <s v="Second Class"/>
    <x v="787"/>
    <x v="787"/>
    <s v="Home Office"/>
    <s v="United States"/>
    <s v="Cambridge"/>
    <s v="Massachusetts"/>
    <n v="2138"/>
    <s v="East"/>
    <x v="18"/>
    <s v="Office Supplies"/>
    <s v="Art"/>
    <x v="18"/>
    <x v="854"/>
    <n v="4"/>
    <n v="0"/>
    <n v="4.9648000000000003"/>
  </r>
  <r>
    <n v="8746"/>
    <s v="CA-2015-162376"/>
    <x v="6"/>
    <d v="2015-11-25T00:00:00"/>
    <s v="Second Class"/>
    <x v="787"/>
    <x v="787"/>
    <s v="Home Office"/>
    <s v="United States"/>
    <s v="Cambridge"/>
    <s v="Massachusetts"/>
    <n v="2138"/>
    <s v="East"/>
    <x v="1785"/>
    <s v="Office Supplies"/>
    <s v="Paper"/>
    <x v="1775"/>
    <x v="725"/>
    <n v="3"/>
    <n v="0"/>
    <n v="28.171800000000001"/>
  </r>
  <r>
    <n v="8747"/>
    <s v="CA-2017-128076"/>
    <x v="62"/>
    <d v="2017-02-07T00:00:00"/>
    <s v="Standard Class"/>
    <x v="635"/>
    <x v="635"/>
    <s v="Corporate"/>
    <s v="United States"/>
    <s v="San Diego"/>
    <s v="California"/>
    <n v="92105"/>
    <s v="West"/>
    <x v="793"/>
    <s v="Furniture"/>
    <s v="Furnishings"/>
    <x v="791"/>
    <x v="5325"/>
    <n v="2"/>
    <n v="0"/>
    <n v="12.6348"/>
  </r>
  <r>
    <n v="8748"/>
    <s v="CA-2017-128076"/>
    <x v="62"/>
    <d v="2017-02-07T00:00:00"/>
    <s v="Standard Class"/>
    <x v="635"/>
    <x v="635"/>
    <s v="Corporate"/>
    <s v="United States"/>
    <s v="San Diego"/>
    <s v="California"/>
    <n v="92105"/>
    <s v="West"/>
    <x v="612"/>
    <s v="Office Supplies"/>
    <s v="Binders"/>
    <x v="612"/>
    <x v="2585"/>
    <n v="2"/>
    <n v="0.2"/>
    <n v="10.061999999999999"/>
  </r>
  <r>
    <n v="8749"/>
    <s v="CA-2017-128076"/>
    <x v="62"/>
    <d v="2017-02-07T00:00:00"/>
    <s v="Standard Class"/>
    <x v="635"/>
    <x v="635"/>
    <s v="Corporate"/>
    <s v="United States"/>
    <s v="San Diego"/>
    <s v="California"/>
    <n v="92105"/>
    <s v="West"/>
    <x v="1748"/>
    <s v="Technology"/>
    <s v="Machines"/>
    <x v="1738"/>
    <x v="2507"/>
    <n v="2"/>
    <n v="0.2"/>
    <n v="38.997399999999999"/>
  </r>
  <r>
    <n v="8750"/>
    <s v="US-2015-163825"/>
    <x v="382"/>
    <d v="2015-06-19T00:00:00"/>
    <s v="First Class"/>
    <x v="62"/>
    <x v="62"/>
    <s v="Consumer"/>
    <s v="United States"/>
    <s v="New York City"/>
    <s v="New York"/>
    <n v="10009"/>
    <s v="East"/>
    <x v="450"/>
    <s v="Office Supplies"/>
    <s v="Binders"/>
    <x v="451"/>
    <x v="5326"/>
    <n v="3"/>
    <n v="0.2"/>
    <n v="1143.8910000000001"/>
  </r>
  <r>
    <n v="8751"/>
    <s v="US-2015-163825"/>
    <x v="382"/>
    <d v="2015-06-19T00:00:00"/>
    <s v="First Class"/>
    <x v="62"/>
    <x v="62"/>
    <s v="Consumer"/>
    <s v="United States"/>
    <s v="New York City"/>
    <s v="New York"/>
    <n v="10009"/>
    <s v="East"/>
    <x v="1086"/>
    <s v="Technology"/>
    <s v="Phones"/>
    <x v="1076"/>
    <x v="5327"/>
    <n v="2"/>
    <n v="0"/>
    <n v="33.494999999999997"/>
  </r>
  <r>
    <n v="8752"/>
    <s v="CA-2016-105662"/>
    <x v="465"/>
    <d v="2016-05-09T00:00:00"/>
    <s v="Standard Class"/>
    <x v="46"/>
    <x v="46"/>
    <s v="Home Office"/>
    <s v="United States"/>
    <s v="Tallahassee"/>
    <s v="Florida"/>
    <n v="32303"/>
    <s v="South"/>
    <x v="1842"/>
    <s v="Office Supplies"/>
    <s v="Paper"/>
    <x v="1830"/>
    <x v="5328"/>
    <n v="4"/>
    <n v="0.2"/>
    <n v="31.4712"/>
  </r>
  <r>
    <n v="8753"/>
    <s v="CA-2016-105662"/>
    <x v="465"/>
    <d v="2016-05-09T00:00:00"/>
    <s v="Standard Class"/>
    <x v="46"/>
    <x v="46"/>
    <s v="Home Office"/>
    <s v="United States"/>
    <s v="Tallahassee"/>
    <s v="Florida"/>
    <n v="32303"/>
    <s v="South"/>
    <x v="1192"/>
    <s v="Technology"/>
    <s v="Phones"/>
    <x v="1177"/>
    <x v="1637"/>
    <n v="3"/>
    <n v="0.2"/>
    <n v="19.9665"/>
  </r>
  <r>
    <n v="8754"/>
    <s v="CA-2017-152198"/>
    <x v="428"/>
    <d v="2017-09-10T00:00:00"/>
    <s v="First Class"/>
    <x v="557"/>
    <x v="557"/>
    <s v="Consumer"/>
    <s v="United States"/>
    <s v="Toledo"/>
    <s v="Ohio"/>
    <n v="43615"/>
    <s v="East"/>
    <x v="1139"/>
    <s v="Office Supplies"/>
    <s v="Labels"/>
    <x v="1127"/>
    <x v="1161"/>
    <n v="6"/>
    <n v="0.2"/>
    <n v="5.9778000000000002"/>
  </r>
  <r>
    <n v="8755"/>
    <s v="CA-2017-152198"/>
    <x v="428"/>
    <d v="2017-09-10T00:00:00"/>
    <s v="First Class"/>
    <x v="557"/>
    <x v="557"/>
    <s v="Consumer"/>
    <s v="United States"/>
    <s v="Toledo"/>
    <s v="Ohio"/>
    <n v="43615"/>
    <s v="East"/>
    <x v="806"/>
    <s v="Office Supplies"/>
    <s v="Binders"/>
    <x v="804"/>
    <x v="5329"/>
    <n v="3"/>
    <n v="0.7"/>
    <n v="-3.5640000000000001"/>
  </r>
  <r>
    <n v="8756"/>
    <s v="CA-2017-152198"/>
    <x v="428"/>
    <d v="2017-09-10T00:00:00"/>
    <s v="First Class"/>
    <x v="557"/>
    <x v="557"/>
    <s v="Consumer"/>
    <s v="United States"/>
    <s v="Toledo"/>
    <s v="Ohio"/>
    <n v="43615"/>
    <s v="East"/>
    <x v="1124"/>
    <s v="Office Supplies"/>
    <s v="Binders"/>
    <x v="1112"/>
    <x v="5330"/>
    <n v="2"/>
    <n v="0.7"/>
    <n v="-5.2149999999999999"/>
  </r>
  <r>
    <n v="8757"/>
    <s v="CA-2016-114307"/>
    <x v="405"/>
    <d v="2016-07-26T00:00:00"/>
    <s v="Standard Class"/>
    <x v="716"/>
    <x v="716"/>
    <s v="Corporate"/>
    <s v="United States"/>
    <s v="Columbia"/>
    <s v="Maryland"/>
    <n v="21044"/>
    <s v="East"/>
    <x v="551"/>
    <s v="Office Supplies"/>
    <s v="Appliances"/>
    <x v="550"/>
    <x v="1015"/>
    <n v="2"/>
    <n v="0"/>
    <n v="10.5504"/>
  </r>
  <r>
    <n v="8758"/>
    <s v="CA-2016-114307"/>
    <x v="405"/>
    <d v="2016-07-26T00:00:00"/>
    <s v="Standard Class"/>
    <x v="716"/>
    <x v="716"/>
    <s v="Corporate"/>
    <s v="United States"/>
    <s v="Columbia"/>
    <s v="Maryland"/>
    <n v="21044"/>
    <s v="East"/>
    <x v="260"/>
    <s v="Office Supplies"/>
    <s v="Paper"/>
    <x v="260"/>
    <x v="187"/>
    <n v="8"/>
    <n v="0"/>
    <n v="24.883199999999999"/>
  </r>
  <r>
    <n v="8759"/>
    <s v="CA-2016-114307"/>
    <x v="405"/>
    <d v="2016-07-26T00:00:00"/>
    <s v="Standard Class"/>
    <x v="716"/>
    <x v="716"/>
    <s v="Corporate"/>
    <s v="United States"/>
    <s v="Columbia"/>
    <s v="Maryland"/>
    <n v="21044"/>
    <s v="East"/>
    <x v="645"/>
    <s v="Furniture"/>
    <s v="Furnishings"/>
    <x v="645"/>
    <x v="1846"/>
    <n v="3"/>
    <n v="0"/>
    <n v="9.3228000000000009"/>
  </r>
  <r>
    <n v="8760"/>
    <s v="CA-2016-114307"/>
    <x v="405"/>
    <d v="2016-07-26T00:00:00"/>
    <s v="Standard Class"/>
    <x v="716"/>
    <x v="716"/>
    <s v="Corporate"/>
    <s v="United States"/>
    <s v="Columbia"/>
    <s v="Maryland"/>
    <n v="21044"/>
    <s v="East"/>
    <x v="751"/>
    <s v="Office Supplies"/>
    <s v="Binders"/>
    <x v="749"/>
    <x v="5331"/>
    <n v="3"/>
    <n v="0"/>
    <n v="2.5920000000000001"/>
  </r>
  <r>
    <n v="8761"/>
    <s v="CA-2016-159891"/>
    <x v="1011"/>
    <d v="2016-02-06T00:00:00"/>
    <s v="Standard Class"/>
    <x v="408"/>
    <x v="408"/>
    <s v="Home Office"/>
    <s v="United States"/>
    <s v="Atlanta"/>
    <s v="Georgia"/>
    <n v="30318"/>
    <s v="South"/>
    <x v="450"/>
    <s v="Office Supplies"/>
    <s v="Binders"/>
    <x v="451"/>
    <x v="5332"/>
    <n v="1"/>
    <n v="0"/>
    <n v="635.495"/>
  </r>
  <r>
    <n v="8762"/>
    <s v="CA-2016-159891"/>
    <x v="1011"/>
    <d v="2016-02-06T00:00:00"/>
    <s v="Standard Class"/>
    <x v="408"/>
    <x v="408"/>
    <s v="Home Office"/>
    <s v="United States"/>
    <s v="Atlanta"/>
    <s v="Georgia"/>
    <n v="30318"/>
    <s v="South"/>
    <x v="1358"/>
    <s v="Office Supplies"/>
    <s v="Envelopes"/>
    <x v="1344"/>
    <x v="5333"/>
    <n v="8"/>
    <n v="0"/>
    <n v="58.919199999999996"/>
  </r>
  <r>
    <n v="8763"/>
    <s v="CA-2016-112578"/>
    <x v="723"/>
    <d v="2017-01-02T00:00:00"/>
    <s v="Standard Class"/>
    <x v="383"/>
    <x v="383"/>
    <s v="Consumer"/>
    <s v="United States"/>
    <s v="Sacramento"/>
    <s v="California"/>
    <n v="95823"/>
    <s v="West"/>
    <x v="768"/>
    <s v="Office Supplies"/>
    <s v="Storage"/>
    <x v="767"/>
    <x v="912"/>
    <n v="1"/>
    <n v="0"/>
    <n v="4.0686999999999998"/>
  </r>
  <r>
    <n v="8764"/>
    <s v="CA-2016-112578"/>
    <x v="723"/>
    <d v="2017-01-02T00:00:00"/>
    <s v="Standard Class"/>
    <x v="383"/>
    <x v="383"/>
    <s v="Consumer"/>
    <s v="United States"/>
    <s v="Sacramento"/>
    <s v="California"/>
    <n v="95823"/>
    <s v="West"/>
    <x v="1352"/>
    <s v="Office Supplies"/>
    <s v="Supplies"/>
    <x v="1338"/>
    <x v="5233"/>
    <n v="2"/>
    <n v="0"/>
    <n v="7.2695999999999996"/>
  </r>
  <r>
    <n v="8765"/>
    <s v="CA-2015-107083"/>
    <x v="82"/>
    <d v="2015-11-27T00:00:00"/>
    <s v="Standard Class"/>
    <x v="179"/>
    <x v="179"/>
    <s v="Corporate"/>
    <s v="United States"/>
    <s v="Fort Worth"/>
    <s v="Texas"/>
    <n v="76106"/>
    <s v="Central"/>
    <x v="1216"/>
    <s v="Office Supplies"/>
    <s v="Art"/>
    <x v="1200"/>
    <x v="752"/>
    <n v="2"/>
    <n v="0.2"/>
    <n v="0.73480000000000001"/>
  </r>
  <r>
    <n v="8766"/>
    <s v="CA-2015-107083"/>
    <x v="82"/>
    <d v="2015-11-27T00:00:00"/>
    <s v="Standard Class"/>
    <x v="179"/>
    <x v="179"/>
    <s v="Corporate"/>
    <s v="United States"/>
    <s v="Fort Worth"/>
    <s v="Texas"/>
    <n v="76106"/>
    <s v="Central"/>
    <x v="15"/>
    <s v="Office Supplies"/>
    <s v="Binders"/>
    <x v="15"/>
    <x v="5334"/>
    <n v="2"/>
    <n v="0.8"/>
    <n v="-2.544"/>
  </r>
  <r>
    <n v="8767"/>
    <s v="CA-2015-107083"/>
    <x v="82"/>
    <d v="2015-11-27T00:00:00"/>
    <s v="Standard Class"/>
    <x v="179"/>
    <x v="179"/>
    <s v="Corporate"/>
    <s v="United States"/>
    <s v="Fort Worth"/>
    <s v="Texas"/>
    <n v="76106"/>
    <s v="Central"/>
    <x v="1836"/>
    <s v="Office Supplies"/>
    <s v="Appliances"/>
    <x v="1824"/>
    <x v="4238"/>
    <n v="3"/>
    <n v="0.8"/>
    <n v="-67.617000000000004"/>
  </r>
  <r>
    <n v="8768"/>
    <s v="CA-2015-107083"/>
    <x v="82"/>
    <d v="2015-11-27T00:00:00"/>
    <s v="Standard Class"/>
    <x v="179"/>
    <x v="179"/>
    <s v="Corporate"/>
    <s v="United States"/>
    <s v="Fort Worth"/>
    <s v="Texas"/>
    <n v="76106"/>
    <s v="Central"/>
    <x v="416"/>
    <s v="Office Supplies"/>
    <s v="Binders"/>
    <x v="416"/>
    <x v="3277"/>
    <n v="5"/>
    <n v="0.8"/>
    <n v="-13.167"/>
  </r>
  <r>
    <n v="8769"/>
    <s v="CA-2015-151722"/>
    <x v="348"/>
    <d v="2015-10-09T00:00:00"/>
    <s v="Standard Class"/>
    <x v="582"/>
    <x v="582"/>
    <s v="Consumer"/>
    <s v="United States"/>
    <s v="Columbus"/>
    <s v="Ohio"/>
    <n v="43229"/>
    <s v="East"/>
    <x v="293"/>
    <s v="Technology"/>
    <s v="Accessories"/>
    <x v="293"/>
    <x v="5335"/>
    <n v="4"/>
    <n v="0.2"/>
    <n v="57.6"/>
  </r>
  <r>
    <n v="8770"/>
    <s v="CA-2016-151148"/>
    <x v="126"/>
    <d v="2016-09-13T00:00:00"/>
    <s v="Same Day"/>
    <x v="178"/>
    <x v="178"/>
    <s v="Home Office"/>
    <s v="United States"/>
    <s v="Louisville"/>
    <s v="Colorado"/>
    <n v="80027"/>
    <s v="West"/>
    <x v="1750"/>
    <s v="Technology"/>
    <s v="Phones"/>
    <x v="1740"/>
    <x v="5336"/>
    <n v="3"/>
    <n v="0.2"/>
    <n v="9.1844999999999999"/>
  </r>
  <r>
    <n v="8771"/>
    <s v="CA-2016-151148"/>
    <x v="126"/>
    <d v="2016-09-13T00:00:00"/>
    <s v="Same Day"/>
    <x v="178"/>
    <x v="178"/>
    <s v="Home Office"/>
    <s v="United States"/>
    <s v="Louisville"/>
    <s v="Colorado"/>
    <n v="80027"/>
    <s v="West"/>
    <x v="792"/>
    <s v="Furniture"/>
    <s v="Chairs"/>
    <x v="790"/>
    <x v="5337"/>
    <n v="4"/>
    <n v="0.2"/>
    <n v="5.1959999999999997"/>
  </r>
  <r>
    <n v="8772"/>
    <s v="CA-2017-115882"/>
    <x v="32"/>
    <d v="2017-09-17T00:00:00"/>
    <s v="First Class"/>
    <x v="587"/>
    <x v="587"/>
    <s v="Corporate"/>
    <s v="United States"/>
    <s v="Raleigh"/>
    <s v="North Carolina"/>
    <n v="27604"/>
    <s v="South"/>
    <x v="1218"/>
    <s v="Office Supplies"/>
    <s v="Appliances"/>
    <x v="1202"/>
    <x v="5338"/>
    <n v="4"/>
    <n v="0.2"/>
    <n v="94.278400000000005"/>
  </r>
  <r>
    <n v="8773"/>
    <s v="CA-2017-115882"/>
    <x v="32"/>
    <d v="2017-09-17T00:00:00"/>
    <s v="First Class"/>
    <x v="587"/>
    <x v="587"/>
    <s v="Corporate"/>
    <s v="United States"/>
    <s v="Raleigh"/>
    <s v="North Carolina"/>
    <n v="27604"/>
    <s v="South"/>
    <x v="1030"/>
    <s v="Office Supplies"/>
    <s v="Paper"/>
    <x v="1021"/>
    <x v="1339"/>
    <n v="3"/>
    <n v="0.2"/>
    <n v="23.234999999999999"/>
  </r>
  <r>
    <n v="8774"/>
    <s v="CA-2015-132276"/>
    <x v="1202"/>
    <d v="2015-02-28T00:00:00"/>
    <s v="Standard Class"/>
    <x v="784"/>
    <x v="784"/>
    <s v="Home Office"/>
    <s v="United States"/>
    <s v="New York City"/>
    <s v="New York"/>
    <n v="10024"/>
    <s v="East"/>
    <x v="566"/>
    <s v="Office Supplies"/>
    <s v="Appliances"/>
    <x v="566"/>
    <x v="2017"/>
    <n v="6"/>
    <n v="0"/>
    <n v="6.72"/>
  </r>
  <r>
    <n v="8775"/>
    <s v="CA-2015-132276"/>
    <x v="1202"/>
    <d v="2015-02-28T00:00:00"/>
    <s v="Standard Class"/>
    <x v="784"/>
    <x v="784"/>
    <s v="Home Office"/>
    <s v="United States"/>
    <s v="New York City"/>
    <s v="New York"/>
    <n v="10024"/>
    <s v="East"/>
    <x v="1282"/>
    <s v="Office Supplies"/>
    <s v="Binders"/>
    <x v="1267"/>
    <x v="2944"/>
    <n v="2"/>
    <n v="0.2"/>
    <n v="3.8136000000000001"/>
  </r>
  <r>
    <n v="8776"/>
    <s v="CA-2016-163636"/>
    <x v="5"/>
    <d v="2016-12-09T00:00:00"/>
    <s v="Second Class"/>
    <x v="486"/>
    <x v="486"/>
    <s v="Home Office"/>
    <s v="United States"/>
    <s v="Chicago"/>
    <s v="Illinois"/>
    <n v="60623"/>
    <s v="Central"/>
    <x v="147"/>
    <s v="Office Supplies"/>
    <s v="Art"/>
    <x v="148"/>
    <x v="5339"/>
    <n v="2"/>
    <n v="0.2"/>
    <n v="0.30940000000000001"/>
  </r>
  <r>
    <n v="8777"/>
    <s v="CA-2016-102813"/>
    <x v="415"/>
    <d v="2016-07-03T00:00:00"/>
    <s v="First Class"/>
    <x v="105"/>
    <x v="105"/>
    <s v="Corporate"/>
    <s v="United States"/>
    <s v="Huntsville"/>
    <s v="Texas"/>
    <n v="77340"/>
    <s v="Central"/>
    <x v="662"/>
    <s v="Furniture"/>
    <s v="Chairs"/>
    <x v="662"/>
    <x v="2512"/>
    <n v="5"/>
    <n v="0.3"/>
    <n v="0"/>
  </r>
  <r>
    <n v="8778"/>
    <s v="CA-2016-102813"/>
    <x v="415"/>
    <d v="2016-07-03T00:00:00"/>
    <s v="First Class"/>
    <x v="105"/>
    <x v="105"/>
    <s v="Corporate"/>
    <s v="United States"/>
    <s v="Huntsville"/>
    <s v="Texas"/>
    <n v="77340"/>
    <s v="Central"/>
    <x v="1440"/>
    <s v="Office Supplies"/>
    <s v="Paper"/>
    <x v="1428"/>
    <x v="753"/>
    <n v="8"/>
    <n v="0.2"/>
    <n v="14.5152"/>
  </r>
  <r>
    <n v="8779"/>
    <s v="CA-2017-135377"/>
    <x v="1096"/>
    <d v="2017-12-18T00:00:00"/>
    <s v="Standard Class"/>
    <x v="162"/>
    <x v="162"/>
    <s v="Corporate"/>
    <s v="United States"/>
    <s v="New York City"/>
    <s v="New York"/>
    <n v="10024"/>
    <s v="East"/>
    <x v="574"/>
    <s v="Furniture"/>
    <s v="Bookcases"/>
    <x v="574"/>
    <x v="5340"/>
    <n v="3"/>
    <n v="0.2"/>
    <n v="7.1993999999999998"/>
  </r>
  <r>
    <n v="8780"/>
    <s v="CA-2015-165813"/>
    <x v="305"/>
    <d v="2015-03-22T00:00:00"/>
    <s v="Second Class"/>
    <x v="298"/>
    <x v="298"/>
    <s v="Consumer"/>
    <s v="United States"/>
    <s v="Salem"/>
    <s v="Oregon"/>
    <n v="97301"/>
    <s v="West"/>
    <x v="762"/>
    <s v="Office Supplies"/>
    <s v="Storage"/>
    <x v="761"/>
    <x v="5341"/>
    <n v="3"/>
    <n v="0.2"/>
    <n v="2.5640999999999998"/>
  </r>
  <r>
    <n v="8781"/>
    <s v="CA-2015-133585"/>
    <x v="879"/>
    <d v="2015-03-04T00:00:00"/>
    <s v="First Class"/>
    <x v="782"/>
    <x v="782"/>
    <s v="Corporate"/>
    <s v="United States"/>
    <s v="Houston"/>
    <s v="Texas"/>
    <n v="77070"/>
    <s v="Central"/>
    <x v="1261"/>
    <s v="Office Supplies"/>
    <s v="Art"/>
    <x v="1245"/>
    <x v="5342"/>
    <n v="2"/>
    <n v="0.2"/>
    <n v="6.2244000000000002"/>
  </r>
  <r>
    <n v="8782"/>
    <s v="CA-2015-133585"/>
    <x v="879"/>
    <d v="2015-03-04T00:00:00"/>
    <s v="First Class"/>
    <x v="782"/>
    <x v="782"/>
    <s v="Corporate"/>
    <s v="United States"/>
    <s v="Houston"/>
    <s v="Texas"/>
    <n v="77070"/>
    <s v="Central"/>
    <x v="789"/>
    <s v="Furniture"/>
    <s v="Bookcases"/>
    <x v="787"/>
    <x v="5343"/>
    <n v="6"/>
    <n v="0.32"/>
    <n v="-36.117600000000003"/>
  </r>
  <r>
    <n v="8783"/>
    <s v="CA-2016-116911"/>
    <x v="306"/>
    <d v="2016-09-20T00:00:00"/>
    <s v="Standard Class"/>
    <x v="251"/>
    <x v="251"/>
    <s v="Corporate"/>
    <s v="United States"/>
    <s v="Twin Falls"/>
    <s v="Idaho"/>
    <n v="83301"/>
    <s v="West"/>
    <x v="1206"/>
    <s v="Office Supplies"/>
    <s v="Binders"/>
    <x v="1191"/>
    <x v="5344"/>
    <n v="4"/>
    <n v="0.2"/>
    <n v="6.6352000000000002"/>
  </r>
  <r>
    <n v="8784"/>
    <s v="CA-2016-116911"/>
    <x v="306"/>
    <d v="2016-09-20T00:00:00"/>
    <s v="Standard Class"/>
    <x v="251"/>
    <x v="251"/>
    <s v="Corporate"/>
    <s v="United States"/>
    <s v="Twin Falls"/>
    <s v="Idaho"/>
    <n v="83301"/>
    <s v="West"/>
    <x v="215"/>
    <s v="Furniture"/>
    <s v="Tables"/>
    <x v="216"/>
    <x v="5345"/>
    <n v="3"/>
    <n v="0"/>
    <n v="259.52969999999999"/>
  </r>
  <r>
    <n v="8785"/>
    <s v="US-2017-129224"/>
    <x v="294"/>
    <d v="2017-03-23T00:00:00"/>
    <s v="Standard Class"/>
    <x v="357"/>
    <x v="357"/>
    <s v="Home Office"/>
    <s v="United States"/>
    <s v="Knoxville"/>
    <s v="Tennessee"/>
    <n v="37918"/>
    <s v="South"/>
    <x v="1186"/>
    <s v="Office Supplies"/>
    <s v="Labels"/>
    <x v="1172"/>
    <x v="871"/>
    <n v="2"/>
    <n v="0.2"/>
    <n v="1.6704000000000001"/>
  </r>
  <r>
    <n v="8786"/>
    <s v="CA-2017-145765"/>
    <x v="39"/>
    <d v="2017-06-02T00:00:00"/>
    <s v="Standard Class"/>
    <x v="698"/>
    <x v="698"/>
    <s v="Corporate"/>
    <s v="United States"/>
    <s v="Phoenix"/>
    <s v="Arizona"/>
    <n v="85023"/>
    <s v="West"/>
    <x v="1692"/>
    <s v="Technology"/>
    <s v="Phones"/>
    <x v="1680"/>
    <x v="4240"/>
    <n v="5"/>
    <n v="0.2"/>
    <n v="19.596"/>
  </r>
  <r>
    <n v="8787"/>
    <s v="CA-2017-145765"/>
    <x v="39"/>
    <d v="2017-06-02T00:00:00"/>
    <s v="Standard Class"/>
    <x v="698"/>
    <x v="698"/>
    <s v="Corporate"/>
    <s v="United States"/>
    <s v="Phoenix"/>
    <s v="Arizona"/>
    <n v="85023"/>
    <s v="West"/>
    <x v="1483"/>
    <s v="Office Supplies"/>
    <s v="Paper"/>
    <x v="1470"/>
    <x v="12"/>
    <n v="3"/>
    <n v="0.2"/>
    <n v="5.4432"/>
  </r>
  <r>
    <n v="8788"/>
    <s v="CA-2017-145765"/>
    <x v="39"/>
    <d v="2017-06-02T00:00:00"/>
    <s v="Standard Class"/>
    <x v="698"/>
    <x v="698"/>
    <s v="Corporate"/>
    <s v="United States"/>
    <s v="Phoenix"/>
    <s v="Arizona"/>
    <n v="85023"/>
    <s v="West"/>
    <x v="106"/>
    <s v="Technology"/>
    <s v="Accessories"/>
    <x v="106"/>
    <x v="5346"/>
    <n v="4"/>
    <n v="0.2"/>
    <n v="54.393599999999999"/>
  </r>
  <r>
    <n v="8789"/>
    <s v="CA-2017-126914"/>
    <x v="140"/>
    <d v="2017-06-19T00:00:00"/>
    <s v="Standard Class"/>
    <x v="555"/>
    <x v="555"/>
    <s v="Consumer"/>
    <s v="United States"/>
    <s v="Monroe"/>
    <s v="North Carolina"/>
    <n v="28110"/>
    <s v="South"/>
    <x v="1003"/>
    <s v="Furniture"/>
    <s v="Chairs"/>
    <x v="995"/>
    <x v="324"/>
    <n v="3"/>
    <n v="0.2"/>
    <n v="52.376399999999997"/>
  </r>
  <r>
    <n v="8790"/>
    <s v="CA-2017-126914"/>
    <x v="140"/>
    <d v="2017-06-19T00:00:00"/>
    <s v="Standard Class"/>
    <x v="555"/>
    <x v="555"/>
    <s v="Consumer"/>
    <s v="United States"/>
    <s v="Monroe"/>
    <s v="North Carolina"/>
    <n v="28110"/>
    <s v="South"/>
    <x v="1195"/>
    <s v="Furniture"/>
    <s v="Bookcases"/>
    <x v="1180"/>
    <x v="5347"/>
    <n v="2"/>
    <n v="0.2"/>
    <n v="-3.8864000000000001"/>
  </r>
  <r>
    <n v="8791"/>
    <s v="CA-2015-169572"/>
    <x v="684"/>
    <d v="2015-09-12T00:00:00"/>
    <s v="Standard Class"/>
    <x v="132"/>
    <x v="132"/>
    <s v="Corporate"/>
    <s v="United States"/>
    <s v="Richmond"/>
    <s v="Virginia"/>
    <n v="23223"/>
    <s v="South"/>
    <x v="1472"/>
    <s v="Office Supplies"/>
    <s v="Binders"/>
    <x v="1459"/>
    <x v="5348"/>
    <n v="9"/>
    <n v="0"/>
    <n v="21.4452"/>
  </r>
  <r>
    <n v="8792"/>
    <s v="CA-2017-162075"/>
    <x v="257"/>
    <d v="2017-03-24T00:00:00"/>
    <s v="Standard Class"/>
    <x v="627"/>
    <x v="627"/>
    <s v="Consumer"/>
    <s v="United States"/>
    <s v="Houston"/>
    <s v="Texas"/>
    <n v="77041"/>
    <s v="Central"/>
    <x v="664"/>
    <s v="Technology"/>
    <s v="Phones"/>
    <x v="664"/>
    <x v="3333"/>
    <n v="7"/>
    <n v="0.2"/>
    <n v="47.0351"/>
  </r>
  <r>
    <n v="8793"/>
    <s v="CA-2014-162992"/>
    <x v="174"/>
    <d v="2014-12-21T00:00:00"/>
    <s v="First Class"/>
    <x v="162"/>
    <x v="162"/>
    <s v="Corporate"/>
    <s v="United States"/>
    <s v="Los Angeles"/>
    <s v="California"/>
    <n v="90008"/>
    <s v="West"/>
    <x v="573"/>
    <s v="Office Supplies"/>
    <s v="Labels"/>
    <x v="573"/>
    <x v="2"/>
    <n v="2"/>
    <n v="0"/>
    <n v="6.8714000000000004"/>
  </r>
  <r>
    <n v="8794"/>
    <s v="CA-2014-162992"/>
    <x v="174"/>
    <d v="2014-12-21T00:00:00"/>
    <s v="First Class"/>
    <x v="162"/>
    <x v="162"/>
    <s v="Corporate"/>
    <s v="United States"/>
    <s v="Los Angeles"/>
    <s v="California"/>
    <n v="90008"/>
    <s v="West"/>
    <x v="485"/>
    <s v="Office Supplies"/>
    <s v="Fasteners"/>
    <x v="485"/>
    <x v="5349"/>
    <n v="5"/>
    <n v="0"/>
    <n v="8.7944999999999993"/>
  </r>
  <r>
    <n v="8795"/>
    <s v="CA-2014-162992"/>
    <x v="174"/>
    <d v="2014-12-21T00:00:00"/>
    <s v="First Class"/>
    <x v="162"/>
    <x v="162"/>
    <s v="Corporate"/>
    <s v="United States"/>
    <s v="Los Angeles"/>
    <s v="California"/>
    <n v="90008"/>
    <s v="West"/>
    <x v="1285"/>
    <s v="Technology"/>
    <s v="Phones"/>
    <x v="1271"/>
    <x v="5350"/>
    <n v="5"/>
    <n v="0.2"/>
    <n v="72.974999999999994"/>
  </r>
  <r>
    <n v="8796"/>
    <s v="CA-2014-162992"/>
    <x v="174"/>
    <d v="2014-12-21T00:00:00"/>
    <s v="First Class"/>
    <x v="162"/>
    <x v="162"/>
    <s v="Corporate"/>
    <s v="United States"/>
    <s v="Los Angeles"/>
    <s v="California"/>
    <n v="90008"/>
    <s v="West"/>
    <x v="665"/>
    <s v="Technology"/>
    <s v="Phones"/>
    <x v="665"/>
    <x v="1972"/>
    <n v="4"/>
    <n v="0.2"/>
    <n v="15.8376"/>
  </r>
  <r>
    <n v="8797"/>
    <s v="CA-2016-106397"/>
    <x v="274"/>
    <d v="2016-07-13T00:00:00"/>
    <s v="Standard Class"/>
    <x v="77"/>
    <x v="77"/>
    <s v="Consumer"/>
    <s v="United States"/>
    <s v="Orem"/>
    <s v="Utah"/>
    <n v="84057"/>
    <s v="West"/>
    <x v="490"/>
    <s v="Office Supplies"/>
    <s v="Paper"/>
    <x v="490"/>
    <x v="91"/>
    <n v="2"/>
    <n v="0"/>
    <n v="6.2207999999999997"/>
  </r>
  <r>
    <n v="8798"/>
    <s v="CA-2016-106397"/>
    <x v="274"/>
    <d v="2016-07-13T00:00:00"/>
    <s v="Standard Class"/>
    <x v="77"/>
    <x v="77"/>
    <s v="Consumer"/>
    <s v="United States"/>
    <s v="Orem"/>
    <s v="Utah"/>
    <n v="84057"/>
    <s v="West"/>
    <x v="1243"/>
    <s v="Office Supplies"/>
    <s v="Art"/>
    <x v="1226"/>
    <x v="44"/>
    <n v="2"/>
    <n v="0"/>
    <n v="12.8744"/>
  </r>
  <r>
    <n v="8799"/>
    <s v="US-2016-150140"/>
    <x v="1203"/>
    <d v="2016-04-10T00:00:00"/>
    <s v="Standard Class"/>
    <x v="91"/>
    <x v="91"/>
    <s v="Home Office"/>
    <s v="United States"/>
    <s v="Burlington"/>
    <s v="Vermont"/>
    <n v="5408"/>
    <s v="East"/>
    <x v="1367"/>
    <s v="Technology"/>
    <s v="Phones"/>
    <x v="1352"/>
    <x v="5351"/>
    <n v="5"/>
    <n v="0"/>
    <n v="336.63499999999999"/>
  </r>
  <r>
    <n v="8800"/>
    <s v="CA-2014-116666"/>
    <x v="1204"/>
    <d v="2014-05-10T00:00:00"/>
    <s v="First Class"/>
    <x v="409"/>
    <x v="409"/>
    <s v="Consumer"/>
    <s v="United States"/>
    <s v="Philadelphia"/>
    <s v="Pennsylvania"/>
    <n v="19134"/>
    <s v="East"/>
    <x v="306"/>
    <s v="Technology"/>
    <s v="Copiers"/>
    <x v="306"/>
    <x v="371"/>
    <n v="5"/>
    <n v="0.4"/>
    <n v="239.99600000000001"/>
  </r>
  <r>
    <n v="8801"/>
    <s v="CA-2017-148992"/>
    <x v="51"/>
    <d v="2017-11-27T00:00:00"/>
    <s v="Standard Class"/>
    <x v="294"/>
    <x v="294"/>
    <s v="Corporate"/>
    <s v="United States"/>
    <s v="Chicago"/>
    <s v="Illinois"/>
    <n v="60623"/>
    <s v="Central"/>
    <x v="1283"/>
    <s v="Office Supplies"/>
    <s v="Paper"/>
    <x v="1268"/>
    <x v="1414"/>
    <n v="2"/>
    <n v="0.2"/>
    <n v="3.7408000000000001"/>
  </r>
  <r>
    <n v="8802"/>
    <s v="CA-2016-140935"/>
    <x v="338"/>
    <d v="2016-11-12T00:00:00"/>
    <s v="First Class"/>
    <x v="755"/>
    <x v="755"/>
    <s v="Consumer"/>
    <s v="United States"/>
    <s v="Oklahoma City"/>
    <s v="Oklahoma"/>
    <n v="73120"/>
    <s v="Central"/>
    <x v="1720"/>
    <s v="Technology"/>
    <s v="Phones"/>
    <x v="1707"/>
    <x v="5352"/>
    <n v="2"/>
    <n v="0"/>
    <n v="62.154400000000003"/>
  </r>
  <r>
    <n v="8803"/>
    <s v="CA-2016-140935"/>
    <x v="338"/>
    <d v="2016-11-12T00:00:00"/>
    <s v="First Class"/>
    <x v="755"/>
    <x v="755"/>
    <s v="Consumer"/>
    <s v="United States"/>
    <s v="Oklahoma City"/>
    <s v="Oklahoma"/>
    <n v="73120"/>
    <s v="Central"/>
    <x v="1106"/>
    <s v="Furniture"/>
    <s v="Bookcases"/>
    <x v="1095"/>
    <x v="2600"/>
    <n v="2"/>
    <n v="0"/>
    <n v="54.7136"/>
  </r>
  <r>
    <n v="8804"/>
    <s v="CA-2014-157644"/>
    <x v="520"/>
    <d v="2015-01-01T00:00:00"/>
    <s v="First Class"/>
    <x v="692"/>
    <x v="692"/>
    <s v="Corporate"/>
    <s v="United States"/>
    <s v="New York City"/>
    <s v="New York"/>
    <n v="10035"/>
    <s v="East"/>
    <x v="567"/>
    <s v="Technology"/>
    <s v="Accessories"/>
    <x v="567"/>
    <x v="5353"/>
    <n v="3"/>
    <n v="0"/>
    <n v="11.4741"/>
  </r>
  <r>
    <n v="8805"/>
    <s v="CA-2014-157644"/>
    <x v="520"/>
    <d v="2015-01-01T00:00:00"/>
    <s v="First Class"/>
    <x v="692"/>
    <x v="692"/>
    <s v="Corporate"/>
    <s v="United States"/>
    <s v="New York City"/>
    <s v="New York"/>
    <n v="10035"/>
    <s v="East"/>
    <x v="165"/>
    <s v="Office Supplies"/>
    <s v="Labels"/>
    <x v="166"/>
    <x v="1365"/>
    <n v="3"/>
    <n v="0"/>
    <n v="8.6940000000000008"/>
  </r>
  <r>
    <n v="8806"/>
    <s v="US-2017-100398"/>
    <x v="971"/>
    <d v="2017-08-23T00:00:00"/>
    <s v="Standard Class"/>
    <x v="157"/>
    <x v="157"/>
    <s v="Consumer"/>
    <s v="United States"/>
    <s v="Salt Lake City"/>
    <s v="Utah"/>
    <n v="84106"/>
    <s v="West"/>
    <x v="1160"/>
    <s v="Office Supplies"/>
    <s v="Binders"/>
    <x v="1147"/>
    <x v="5354"/>
    <n v="3"/>
    <n v="0.2"/>
    <n v="37.235999999999997"/>
  </r>
  <r>
    <n v="8807"/>
    <s v="CA-2016-113082"/>
    <x v="126"/>
    <d v="2016-09-16T00:00:00"/>
    <s v="Standard Class"/>
    <x v="565"/>
    <x v="565"/>
    <s v="Corporate"/>
    <s v="United States"/>
    <s v="Utica"/>
    <s v="New York"/>
    <n v="13501"/>
    <s v="East"/>
    <x v="1702"/>
    <s v="Furniture"/>
    <s v="Furnishings"/>
    <x v="1691"/>
    <x v="582"/>
    <n v="2"/>
    <n v="0"/>
    <n v="14.572800000000001"/>
  </r>
  <r>
    <n v="8808"/>
    <s v="US-2017-110646"/>
    <x v="40"/>
    <d v="2017-10-31T00:00:00"/>
    <s v="Standard Class"/>
    <x v="440"/>
    <x v="440"/>
    <s v="Consumer"/>
    <s v="United States"/>
    <s v="Philadelphia"/>
    <s v="Pennsylvania"/>
    <n v="19134"/>
    <s v="East"/>
    <x v="805"/>
    <s v="Office Supplies"/>
    <s v="Binders"/>
    <x v="803"/>
    <x v="5355"/>
    <n v="3"/>
    <n v="0.7"/>
    <n v="-27.734999999999999"/>
  </r>
  <r>
    <n v="8809"/>
    <s v="US-2017-110646"/>
    <x v="40"/>
    <d v="2017-10-31T00:00:00"/>
    <s v="Standard Class"/>
    <x v="440"/>
    <x v="440"/>
    <s v="Consumer"/>
    <s v="United States"/>
    <s v="Philadelphia"/>
    <s v="Pennsylvania"/>
    <n v="19134"/>
    <s v="East"/>
    <x v="1255"/>
    <s v="Technology"/>
    <s v="Phones"/>
    <x v="1239"/>
    <x v="5356"/>
    <n v="5"/>
    <n v="0.4"/>
    <n v="19.774999999999999"/>
  </r>
  <r>
    <n v="8810"/>
    <s v="US-2017-110646"/>
    <x v="40"/>
    <d v="2017-10-31T00:00:00"/>
    <s v="Standard Class"/>
    <x v="440"/>
    <x v="440"/>
    <s v="Consumer"/>
    <s v="United States"/>
    <s v="Philadelphia"/>
    <s v="Pennsylvania"/>
    <n v="19134"/>
    <s v="East"/>
    <x v="932"/>
    <s v="Office Supplies"/>
    <s v="Labels"/>
    <x v="925"/>
    <x v="1787"/>
    <n v="5"/>
    <n v="0.2"/>
    <n v="4.9814999999999996"/>
  </r>
  <r>
    <n v="8811"/>
    <s v="CA-2017-120614"/>
    <x v="1109"/>
    <d v="2017-06-04T00:00:00"/>
    <s v="Standard Class"/>
    <x v="416"/>
    <x v="416"/>
    <s v="Corporate"/>
    <s v="United States"/>
    <s v="Los Angeles"/>
    <s v="California"/>
    <n v="90004"/>
    <s v="West"/>
    <x v="945"/>
    <s v="Office Supplies"/>
    <s v="Paper"/>
    <x v="938"/>
    <x v="2778"/>
    <n v="4"/>
    <n v="0"/>
    <n v="18.009599999999999"/>
  </r>
  <r>
    <n v="8812"/>
    <s v="US-2016-140172"/>
    <x v="387"/>
    <d v="2016-03-13T00:00:00"/>
    <s v="Standard Class"/>
    <x v="70"/>
    <x v="70"/>
    <s v="Corporate"/>
    <s v="United States"/>
    <s v="Jackson"/>
    <s v="Michigan"/>
    <n v="49201"/>
    <s v="Central"/>
    <x v="1143"/>
    <s v="Office Supplies"/>
    <s v="Appliances"/>
    <x v="1131"/>
    <x v="5357"/>
    <n v="3"/>
    <n v="0.1"/>
    <n v="48.333599999999997"/>
  </r>
  <r>
    <n v="8813"/>
    <s v="US-2016-140172"/>
    <x v="387"/>
    <d v="2016-03-13T00:00:00"/>
    <s v="Standard Class"/>
    <x v="70"/>
    <x v="70"/>
    <s v="Corporate"/>
    <s v="United States"/>
    <s v="Jackson"/>
    <s v="Michigan"/>
    <n v="49201"/>
    <s v="Central"/>
    <x v="1622"/>
    <s v="Office Supplies"/>
    <s v="Art"/>
    <x v="1050"/>
    <x v="2213"/>
    <n v="5"/>
    <n v="0"/>
    <n v="3.7530000000000001"/>
  </r>
  <r>
    <n v="8814"/>
    <s v="CA-2015-127754"/>
    <x v="353"/>
    <d v="2015-07-31T00:00:00"/>
    <s v="Standard Class"/>
    <x v="316"/>
    <x v="316"/>
    <s v="Corporate"/>
    <s v="United States"/>
    <s v="Glendale"/>
    <s v="Arizona"/>
    <n v="85301"/>
    <s v="West"/>
    <x v="637"/>
    <s v="Furniture"/>
    <s v="Chairs"/>
    <x v="637"/>
    <x v="4429"/>
    <n v="3"/>
    <n v="0.2"/>
    <n v="13.317600000000001"/>
  </r>
  <r>
    <n v="8815"/>
    <s v="CA-2015-144274"/>
    <x v="521"/>
    <d v="2015-11-25T00:00:00"/>
    <s v="Second Class"/>
    <x v="617"/>
    <x v="617"/>
    <s v="Consumer"/>
    <s v="United States"/>
    <s v="Wilmington"/>
    <s v="Delaware"/>
    <n v="19805"/>
    <s v="East"/>
    <x v="348"/>
    <s v="Technology"/>
    <s v="Phones"/>
    <x v="348"/>
    <x v="669"/>
    <n v="2"/>
    <n v="0"/>
    <n v="89.3142"/>
  </r>
  <r>
    <n v="8816"/>
    <s v="CA-2015-144274"/>
    <x v="521"/>
    <d v="2015-11-25T00:00:00"/>
    <s v="Second Class"/>
    <x v="617"/>
    <x v="617"/>
    <s v="Consumer"/>
    <s v="United States"/>
    <s v="Wilmington"/>
    <s v="Delaware"/>
    <n v="19805"/>
    <s v="East"/>
    <x v="1843"/>
    <s v="Office Supplies"/>
    <s v="Paper"/>
    <x v="1831"/>
    <x v="5358"/>
    <n v="6"/>
    <n v="0"/>
    <n v="20.727"/>
  </r>
  <r>
    <n v="8817"/>
    <s v="CA-2015-144274"/>
    <x v="521"/>
    <d v="2015-11-25T00:00:00"/>
    <s v="Second Class"/>
    <x v="617"/>
    <x v="617"/>
    <s v="Consumer"/>
    <s v="United States"/>
    <s v="Wilmington"/>
    <s v="Delaware"/>
    <n v="19805"/>
    <s v="East"/>
    <x v="169"/>
    <s v="Office Supplies"/>
    <s v="Art"/>
    <x v="170"/>
    <x v="1317"/>
    <n v="4"/>
    <n v="0"/>
    <n v="5.6416000000000004"/>
  </r>
  <r>
    <n v="8818"/>
    <s v="CA-2015-144274"/>
    <x v="521"/>
    <d v="2015-11-25T00:00:00"/>
    <s v="Second Class"/>
    <x v="617"/>
    <x v="617"/>
    <s v="Consumer"/>
    <s v="United States"/>
    <s v="Wilmington"/>
    <s v="Delaware"/>
    <n v="19805"/>
    <s v="East"/>
    <x v="1451"/>
    <s v="Office Supplies"/>
    <s v="Envelopes"/>
    <x v="153"/>
    <x v="3319"/>
    <n v="2"/>
    <n v="0"/>
    <n v="7.7831999999999999"/>
  </r>
  <r>
    <n v="8819"/>
    <s v="CA-2015-144274"/>
    <x v="521"/>
    <d v="2015-11-25T00:00:00"/>
    <s v="Second Class"/>
    <x v="617"/>
    <x v="617"/>
    <s v="Consumer"/>
    <s v="United States"/>
    <s v="Wilmington"/>
    <s v="Delaware"/>
    <n v="19805"/>
    <s v="East"/>
    <x v="490"/>
    <s v="Office Supplies"/>
    <s v="Paper"/>
    <x v="490"/>
    <x v="783"/>
    <n v="6"/>
    <n v="0"/>
    <n v="18.662400000000002"/>
  </r>
  <r>
    <n v="8820"/>
    <s v="CA-2015-142930"/>
    <x v="109"/>
    <d v="2015-12-02T00:00:00"/>
    <s v="Standard Class"/>
    <x v="432"/>
    <x v="432"/>
    <s v="Consumer"/>
    <s v="United States"/>
    <s v="Austin"/>
    <s v="Texas"/>
    <n v="78745"/>
    <s v="Central"/>
    <x v="656"/>
    <s v="Office Supplies"/>
    <s v="Paper"/>
    <x v="656"/>
    <x v="757"/>
    <n v="4"/>
    <n v="0.2"/>
    <n v="117.432"/>
  </r>
  <r>
    <n v="8821"/>
    <s v="CA-2017-100622"/>
    <x v="132"/>
    <d v="2017-11-07T00:00:00"/>
    <s v="Standard Class"/>
    <x v="54"/>
    <x v="54"/>
    <s v="Consumer"/>
    <s v="United States"/>
    <s v="Orlando"/>
    <s v="Florida"/>
    <n v="32839"/>
    <s v="South"/>
    <x v="455"/>
    <s v="Technology"/>
    <s v="Copiers"/>
    <x v="456"/>
    <x v="321"/>
    <n v="2"/>
    <n v="0.2"/>
    <n v="311.9948"/>
  </r>
  <r>
    <n v="8822"/>
    <s v="CA-2017-100622"/>
    <x v="132"/>
    <d v="2017-11-07T00:00:00"/>
    <s v="Standard Class"/>
    <x v="54"/>
    <x v="54"/>
    <s v="Consumer"/>
    <s v="United States"/>
    <s v="Orlando"/>
    <s v="Florida"/>
    <n v="32839"/>
    <s v="South"/>
    <x v="1282"/>
    <s v="Office Supplies"/>
    <s v="Binders"/>
    <x v="1267"/>
    <x v="5359"/>
    <n v="2"/>
    <n v="0.7"/>
    <n v="-2.9964"/>
  </r>
  <r>
    <n v="8823"/>
    <s v="CA-2017-100622"/>
    <x v="132"/>
    <d v="2017-11-07T00:00:00"/>
    <s v="Standard Class"/>
    <x v="54"/>
    <x v="54"/>
    <s v="Consumer"/>
    <s v="United States"/>
    <s v="Orlando"/>
    <s v="Florida"/>
    <n v="32839"/>
    <s v="South"/>
    <x v="1753"/>
    <s v="Office Supplies"/>
    <s v="Art"/>
    <x v="1743"/>
    <x v="3886"/>
    <n v="2"/>
    <n v="0.2"/>
    <n v="4.1988000000000003"/>
  </r>
  <r>
    <n v="8824"/>
    <s v="CA-2017-100622"/>
    <x v="132"/>
    <d v="2017-11-07T00:00:00"/>
    <s v="Standard Class"/>
    <x v="54"/>
    <x v="54"/>
    <s v="Consumer"/>
    <s v="United States"/>
    <s v="Orlando"/>
    <s v="Florida"/>
    <n v="32839"/>
    <s v="South"/>
    <x v="711"/>
    <s v="Office Supplies"/>
    <s v="Paper"/>
    <x v="710"/>
    <x v="1414"/>
    <n v="2"/>
    <n v="0.2"/>
    <n v="3.7408000000000001"/>
  </r>
  <r>
    <n v="8825"/>
    <s v="CA-2017-117156"/>
    <x v="708"/>
    <d v="2017-03-23T00:00:00"/>
    <s v="Second Class"/>
    <x v="26"/>
    <x v="26"/>
    <s v="Consumer"/>
    <s v="United States"/>
    <s v="Reading"/>
    <s v="Pennsylvania"/>
    <n v="19601"/>
    <s v="East"/>
    <x v="436"/>
    <s v="Office Supplies"/>
    <s v="Envelopes"/>
    <x v="436"/>
    <x v="3096"/>
    <n v="3"/>
    <n v="0.2"/>
    <n v="2.8782000000000001"/>
  </r>
  <r>
    <n v="8826"/>
    <s v="CA-2015-115399"/>
    <x v="546"/>
    <d v="2015-12-22T00:00:00"/>
    <s v="First Class"/>
    <x v="151"/>
    <x v="151"/>
    <s v="Consumer"/>
    <s v="United States"/>
    <s v="Philadelphia"/>
    <s v="Pennsylvania"/>
    <n v="19134"/>
    <s v="East"/>
    <x v="1186"/>
    <s v="Office Supplies"/>
    <s v="Labels"/>
    <x v="1172"/>
    <x v="2721"/>
    <n v="3"/>
    <n v="0.2"/>
    <n v="2.5055999999999998"/>
  </r>
  <r>
    <n v="8827"/>
    <s v="US-2014-157847"/>
    <x v="1063"/>
    <d v="2014-04-06T00:00:00"/>
    <s v="Second Class"/>
    <x v="710"/>
    <x v="710"/>
    <s v="Consumer"/>
    <s v="United States"/>
    <s v="Houston"/>
    <s v="Texas"/>
    <n v="77095"/>
    <s v="Central"/>
    <x v="481"/>
    <s v="Office Supplies"/>
    <s v="Paper"/>
    <x v="482"/>
    <x v="2979"/>
    <n v="5"/>
    <n v="0.2"/>
    <n v="9.3520000000000003"/>
  </r>
  <r>
    <n v="8828"/>
    <s v="US-2014-157847"/>
    <x v="1063"/>
    <d v="2014-04-06T00:00:00"/>
    <s v="Second Class"/>
    <x v="710"/>
    <x v="710"/>
    <s v="Consumer"/>
    <s v="United States"/>
    <s v="Houston"/>
    <s v="Texas"/>
    <n v="77095"/>
    <s v="Central"/>
    <x v="1774"/>
    <s v="Office Supplies"/>
    <s v="Paper"/>
    <x v="1764"/>
    <x v="1383"/>
    <n v="7"/>
    <n v="0.2"/>
    <n v="10.465"/>
  </r>
  <r>
    <n v="8829"/>
    <s v="CA-2015-115168"/>
    <x v="1117"/>
    <d v="2015-06-09T00:00:00"/>
    <s v="Standard Class"/>
    <x v="179"/>
    <x v="179"/>
    <s v="Corporate"/>
    <s v="United States"/>
    <s v="Saint Charles"/>
    <s v="Missouri"/>
    <n v="63301"/>
    <s v="Central"/>
    <x v="1157"/>
    <s v="Office Supplies"/>
    <s v="Paper"/>
    <x v="1145"/>
    <x v="232"/>
    <n v="2"/>
    <n v="0"/>
    <n v="4.7519999999999998"/>
  </r>
  <r>
    <n v="8830"/>
    <s v="CA-2014-109680"/>
    <x v="191"/>
    <d v="2014-10-09T00:00:00"/>
    <s v="First Class"/>
    <x v="778"/>
    <x v="778"/>
    <s v="Corporate"/>
    <s v="United States"/>
    <s v="Indianapolis"/>
    <s v="Indiana"/>
    <n v="46203"/>
    <s v="Central"/>
    <x v="1662"/>
    <s v="Office Supplies"/>
    <s v="Storage"/>
    <x v="1650"/>
    <x v="5360"/>
    <n v="2"/>
    <n v="0"/>
    <n v="54.087600000000002"/>
  </r>
  <r>
    <n v="8831"/>
    <s v="CA-2016-167983"/>
    <x v="1036"/>
    <d v="2016-08-24T00:00:00"/>
    <s v="Second Class"/>
    <x v="345"/>
    <x v="345"/>
    <s v="Corporate"/>
    <s v="United States"/>
    <s v="Seattle"/>
    <s v="Washington"/>
    <n v="98115"/>
    <s v="West"/>
    <x v="807"/>
    <s v="Office Supplies"/>
    <s v="Binders"/>
    <x v="805"/>
    <x v="5361"/>
    <n v="10"/>
    <n v="0.2"/>
    <n v="11.704000000000001"/>
  </r>
  <r>
    <n v="8832"/>
    <s v="CA-2015-145324"/>
    <x v="219"/>
    <d v="2015-11-19T00:00:00"/>
    <s v="Standard Class"/>
    <x v="723"/>
    <x v="723"/>
    <s v="Home Office"/>
    <s v="United States"/>
    <s v="Harrisonburg"/>
    <s v="Virginia"/>
    <n v="22801"/>
    <s v="South"/>
    <x v="561"/>
    <s v="Furniture"/>
    <s v="Furnishings"/>
    <x v="560"/>
    <x v="786"/>
    <n v="2"/>
    <n v="0"/>
    <n v="14.3856"/>
  </r>
  <r>
    <n v="8833"/>
    <s v="CA-2015-153423"/>
    <x v="137"/>
    <d v="2015-06-27T00:00:00"/>
    <s v="Standard Class"/>
    <x v="517"/>
    <x v="517"/>
    <s v="Consumer"/>
    <s v="United States"/>
    <s v="Rochester"/>
    <s v="New York"/>
    <n v="14609"/>
    <s v="East"/>
    <x v="692"/>
    <s v="Office Supplies"/>
    <s v="Binders"/>
    <x v="692"/>
    <x v="1380"/>
    <n v="2"/>
    <n v="0.2"/>
    <n v="456.58800000000002"/>
  </r>
  <r>
    <n v="8834"/>
    <s v="US-2017-132675"/>
    <x v="241"/>
    <d v="2017-09-28T00:00:00"/>
    <s v="Standard Class"/>
    <x v="580"/>
    <x v="580"/>
    <s v="Home Office"/>
    <s v="United States"/>
    <s v="Sandy Springs"/>
    <s v="Georgia"/>
    <n v="30328"/>
    <s v="South"/>
    <x v="1018"/>
    <s v="Office Supplies"/>
    <s v="Storage"/>
    <x v="1519"/>
    <x v="4542"/>
    <n v="1"/>
    <n v="0"/>
    <n v="3.8774999999999999"/>
  </r>
  <r>
    <n v="8835"/>
    <s v="US-2017-132675"/>
    <x v="241"/>
    <d v="2017-09-28T00:00:00"/>
    <s v="Standard Class"/>
    <x v="580"/>
    <x v="580"/>
    <s v="Home Office"/>
    <s v="United States"/>
    <s v="Sandy Springs"/>
    <s v="Georgia"/>
    <n v="30328"/>
    <s v="South"/>
    <x v="1517"/>
    <s v="Technology"/>
    <s v="Phones"/>
    <x v="1504"/>
    <x v="5362"/>
    <n v="2"/>
    <n v="0"/>
    <n v="25.172000000000001"/>
  </r>
  <r>
    <n v="8836"/>
    <s v="US-2017-132675"/>
    <x v="241"/>
    <d v="2017-09-28T00:00:00"/>
    <s v="Standard Class"/>
    <x v="580"/>
    <x v="580"/>
    <s v="Home Office"/>
    <s v="United States"/>
    <s v="Sandy Springs"/>
    <s v="Georgia"/>
    <n v="30328"/>
    <s v="South"/>
    <x v="1742"/>
    <s v="Office Supplies"/>
    <s v="Art"/>
    <x v="1731"/>
    <x v="190"/>
    <n v="4"/>
    <n v="0"/>
    <n v="3.7128000000000001"/>
  </r>
  <r>
    <n v="8837"/>
    <s v="US-2017-132675"/>
    <x v="241"/>
    <d v="2017-09-28T00:00:00"/>
    <s v="Standard Class"/>
    <x v="580"/>
    <x v="580"/>
    <s v="Home Office"/>
    <s v="United States"/>
    <s v="Sandy Springs"/>
    <s v="Georgia"/>
    <n v="30328"/>
    <s v="South"/>
    <x v="753"/>
    <s v="Office Supplies"/>
    <s v="Art"/>
    <x v="751"/>
    <x v="1905"/>
    <n v="3"/>
    <n v="0"/>
    <n v="4.9607999999999999"/>
  </r>
  <r>
    <n v="8838"/>
    <s v="US-2017-132675"/>
    <x v="241"/>
    <d v="2017-09-28T00:00:00"/>
    <s v="Standard Class"/>
    <x v="580"/>
    <x v="580"/>
    <s v="Home Office"/>
    <s v="United States"/>
    <s v="Sandy Springs"/>
    <s v="Georgia"/>
    <n v="30328"/>
    <s v="South"/>
    <x v="365"/>
    <s v="Office Supplies"/>
    <s v="Labels"/>
    <x v="365"/>
    <x v="2104"/>
    <n v="5"/>
    <n v="0"/>
    <n v="7.56"/>
  </r>
  <r>
    <n v="8839"/>
    <s v="CA-2014-153808"/>
    <x v="322"/>
    <d v="2014-04-10T00:00:00"/>
    <s v="Second Class"/>
    <x v="395"/>
    <x v="395"/>
    <s v="Corporate"/>
    <s v="United States"/>
    <s v="Los Angeles"/>
    <s v="California"/>
    <n v="90004"/>
    <s v="West"/>
    <x v="1559"/>
    <s v="Office Supplies"/>
    <s v="Art"/>
    <x v="1549"/>
    <x v="418"/>
    <n v="3"/>
    <n v="0"/>
    <n v="18.446999999999999"/>
  </r>
  <r>
    <n v="8840"/>
    <s v="CA-2014-153808"/>
    <x v="322"/>
    <d v="2014-04-10T00:00:00"/>
    <s v="Second Class"/>
    <x v="395"/>
    <x v="395"/>
    <s v="Corporate"/>
    <s v="United States"/>
    <s v="Los Angeles"/>
    <s v="California"/>
    <n v="90004"/>
    <s v="West"/>
    <x v="102"/>
    <s v="Office Supplies"/>
    <s v="Binders"/>
    <x v="102"/>
    <x v="951"/>
    <n v="2"/>
    <n v="0.2"/>
    <n v="23.7684"/>
  </r>
  <r>
    <n v="8841"/>
    <s v="CA-2014-153808"/>
    <x v="322"/>
    <d v="2014-04-10T00:00:00"/>
    <s v="Second Class"/>
    <x v="395"/>
    <x v="395"/>
    <s v="Corporate"/>
    <s v="United States"/>
    <s v="Los Angeles"/>
    <s v="California"/>
    <n v="90004"/>
    <s v="West"/>
    <x v="1336"/>
    <s v="Technology"/>
    <s v="Accessories"/>
    <x v="1321"/>
    <x v="670"/>
    <n v="3"/>
    <n v="0"/>
    <n v="131.98679999999999"/>
  </r>
  <r>
    <n v="8842"/>
    <s v="US-2016-112396"/>
    <x v="1205"/>
    <d v="2016-02-13T00:00:00"/>
    <s v="Standard Class"/>
    <x v="335"/>
    <x v="335"/>
    <s v="Corporate"/>
    <s v="United States"/>
    <s v="San Francisco"/>
    <s v="California"/>
    <n v="94110"/>
    <s v="West"/>
    <x v="246"/>
    <s v="Technology"/>
    <s v="Accessories"/>
    <x v="247"/>
    <x v="1309"/>
    <n v="3"/>
    <n v="0"/>
    <n v="39.586799999999997"/>
  </r>
  <r>
    <n v="8843"/>
    <s v="US-2016-112396"/>
    <x v="1205"/>
    <d v="2016-02-13T00:00:00"/>
    <s v="Standard Class"/>
    <x v="335"/>
    <x v="335"/>
    <s v="Corporate"/>
    <s v="United States"/>
    <s v="San Francisco"/>
    <s v="California"/>
    <n v="94110"/>
    <s v="West"/>
    <x v="788"/>
    <s v="Technology"/>
    <s v="Accessories"/>
    <x v="786"/>
    <x v="937"/>
    <n v="2"/>
    <n v="0"/>
    <n v="11.151"/>
  </r>
  <r>
    <n v="8844"/>
    <s v="CA-2014-141173"/>
    <x v="728"/>
    <d v="2014-11-20T00:00:00"/>
    <s v="Second Class"/>
    <x v="36"/>
    <x v="36"/>
    <s v="Corporate"/>
    <s v="United States"/>
    <s v="Minneapolis"/>
    <s v="Minnesota"/>
    <n v="55407"/>
    <s v="Central"/>
    <x v="1678"/>
    <s v="Office Supplies"/>
    <s v="Storage"/>
    <x v="1666"/>
    <x v="5102"/>
    <n v="5"/>
    <n v="0"/>
    <n v="16.787500000000001"/>
  </r>
  <r>
    <n v="8845"/>
    <s v="CA-2017-156664"/>
    <x v="404"/>
    <d v="2017-12-23T00:00:00"/>
    <s v="Standard Class"/>
    <x v="443"/>
    <x v="443"/>
    <s v="Consumer"/>
    <s v="United States"/>
    <s v="Columbus"/>
    <s v="Ohio"/>
    <n v="43229"/>
    <s v="East"/>
    <x v="1232"/>
    <s v="Office Supplies"/>
    <s v="Binders"/>
    <x v="1215"/>
    <x v="5363"/>
    <n v="3"/>
    <n v="0.7"/>
    <n v="-6.03"/>
  </r>
  <r>
    <n v="8846"/>
    <s v="CA-2017-156664"/>
    <x v="404"/>
    <d v="2017-12-23T00:00:00"/>
    <s v="Standard Class"/>
    <x v="443"/>
    <x v="443"/>
    <s v="Consumer"/>
    <s v="United States"/>
    <s v="Columbus"/>
    <s v="Ohio"/>
    <n v="43229"/>
    <s v="East"/>
    <x v="131"/>
    <s v="Office Supplies"/>
    <s v="Fasteners"/>
    <x v="132"/>
    <x v="5364"/>
    <n v="3"/>
    <n v="0.2"/>
    <n v="1.7486999999999999"/>
  </r>
  <r>
    <n v="8847"/>
    <s v="CA-2017-156664"/>
    <x v="404"/>
    <d v="2017-12-23T00:00:00"/>
    <s v="Standard Class"/>
    <x v="443"/>
    <x v="443"/>
    <s v="Consumer"/>
    <s v="United States"/>
    <s v="Columbus"/>
    <s v="Ohio"/>
    <n v="43229"/>
    <s v="East"/>
    <x v="393"/>
    <s v="Office Supplies"/>
    <s v="Paper"/>
    <x v="394"/>
    <x v="419"/>
    <n v="5"/>
    <n v="0.2"/>
    <n v="29.692"/>
  </r>
  <r>
    <n v="8848"/>
    <s v="CA-2017-156664"/>
    <x v="404"/>
    <d v="2017-12-23T00:00:00"/>
    <s v="Standard Class"/>
    <x v="443"/>
    <x v="443"/>
    <s v="Consumer"/>
    <s v="United States"/>
    <s v="Columbus"/>
    <s v="Ohio"/>
    <n v="43229"/>
    <s v="East"/>
    <x v="723"/>
    <s v="Office Supplies"/>
    <s v="Appliances"/>
    <x v="722"/>
    <x v="5365"/>
    <n v="2"/>
    <n v="0.2"/>
    <n v="13.011200000000001"/>
  </r>
  <r>
    <n v="8849"/>
    <s v="CA-2015-140718"/>
    <x v="740"/>
    <d v="2015-07-04T00:00:00"/>
    <s v="First Class"/>
    <x v="135"/>
    <x v="135"/>
    <s v="Corporate"/>
    <s v="United States"/>
    <s v="Raleigh"/>
    <s v="North Carolina"/>
    <n v="27604"/>
    <s v="South"/>
    <x v="918"/>
    <s v="Technology"/>
    <s v="Phones"/>
    <x v="910"/>
    <x v="5366"/>
    <n v="1"/>
    <n v="0.2"/>
    <n v="8.3520000000000003"/>
  </r>
  <r>
    <n v="8850"/>
    <s v="CA-2015-140718"/>
    <x v="740"/>
    <d v="2015-07-04T00:00:00"/>
    <s v="First Class"/>
    <x v="135"/>
    <x v="135"/>
    <s v="Corporate"/>
    <s v="United States"/>
    <s v="Raleigh"/>
    <s v="North Carolina"/>
    <n v="27604"/>
    <s v="South"/>
    <x v="891"/>
    <s v="Furniture"/>
    <s v="Furnishings"/>
    <x v="884"/>
    <x v="5367"/>
    <n v="10"/>
    <n v="0.2"/>
    <n v="45.954000000000001"/>
  </r>
  <r>
    <n v="8851"/>
    <s v="CA-2015-140718"/>
    <x v="740"/>
    <d v="2015-07-04T00:00:00"/>
    <s v="First Class"/>
    <x v="135"/>
    <x v="135"/>
    <s v="Corporate"/>
    <s v="United States"/>
    <s v="Raleigh"/>
    <s v="North Carolina"/>
    <n v="27604"/>
    <s v="South"/>
    <x v="544"/>
    <s v="Office Supplies"/>
    <s v="Binders"/>
    <x v="544"/>
    <x v="4698"/>
    <n v="2"/>
    <n v="0.7"/>
    <n v="-2.3136000000000001"/>
  </r>
  <r>
    <n v="8852"/>
    <s v="CA-2015-140718"/>
    <x v="740"/>
    <d v="2015-07-04T00:00:00"/>
    <s v="First Class"/>
    <x v="135"/>
    <x v="135"/>
    <s v="Corporate"/>
    <s v="United States"/>
    <s v="Raleigh"/>
    <s v="North Carolina"/>
    <n v="27604"/>
    <s v="South"/>
    <x v="707"/>
    <s v="Office Supplies"/>
    <s v="Paper"/>
    <x v="706"/>
    <x v="1718"/>
    <n v="2"/>
    <n v="0.2"/>
    <n v="3.2871999999999999"/>
  </r>
  <r>
    <n v="8853"/>
    <s v="CA-2014-119977"/>
    <x v="1169"/>
    <d v="2014-10-13T00:00:00"/>
    <s v="Second Class"/>
    <x v="35"/>
    <x v="35"/>
    <s v="Consumer"/>
    <s v="United States"/>
    <s v="New York City"/>
    <s v="New York"/>
    <n v="10011"/>
    <s v="East"/>
    <x v="1019"/>
    <s v="Office Supplies"/>
    <s v="Paper"/>
    <x v="1010"/>
    <x v="1832"/>
    <n v="4"/>
    <n v="0"/>
    <n v="55.764000000000003"/>
  </r>
  <r>
    <n v="8854"/>
    <s v="US-2015-115343"/>
    <x v="357"/>
    <d v="2015-09-25T00:00:00"/>
    <s v="First Class"/>
    <x v="383"/>
    <x v="383"/>
    <s v="Consumer"/>
    <s v="United States"/>
    <s v="Philadelphia"/>
    <s v="Pennsylvania"/>
    <n v="19143"/>
    <s v="East"/>
    <x v="1205"/>
    <s v="Office Supplies"/>
    <s v="Supplies"/>
    <x v="1190"/>
    <x v="5368"/>
    <n v="5"/>
    <n v="0.2"/>
    <n v="6.2549999999999999"/>
  </r>
  <r>
    <n v="8855"/>
    <s v="US-2015-115343"/>
    <x v="357"/>
    <d v="2015-09-25T00:00:00"/>
    <s v="First Class"/>
    <x v="383"/>
    <x v="383"/>
    <s v="Consumer"/>
    <s v="United States"/>
    <s v="Philadelphia"/>
    <s v="Pennsylvania"/>
    <n v="19143"/>
    <s v="East"/>
    <x v="217"/>
    <s v="Technology"/>
    <s v="Accessories"/>
    <x v="218"/>
    <x v="231"/>
    <n v="3"/>
    <n v="0.2"/>
    <n v="-7.7247000000000003"/>
  </r>
  <r>
    <n v="8856"/>
    <s v="CA-2017-163671"/>
    <x v="165"/>
    <d v="2017-12-30T00:00:00"/>
    <s v="Standard Class"/>
    <x v="317"/>
    <x v="317"/>
    <s v="Corporate"/>
    <s v="United States"/>
    <s v="Meridian"/>
    <s v="Idaho"/>
    <n v="83642"/>
    <s v="West"/>
    <x v="213"/>
    <s v="Office Supplies"/>
    <s v="Binders"/>
    <x v="214"/>
    <x v="3309"/>
    <n v="3"/>
    <n v="0.2"/>
    <n v="7.992"/>
  </r>
  <r>
    <n v="8857"/>
    <s v="CA-2017-135909"/>
    <x v="119"/>
    <d v="2017-10-20T00:00:00"/>
    <s v="Standard Class"/>
    <x v="478"/>
    <x v="478"/>
    <s v="Corporate"/>
    <s v="United States"/>
    <s v="Sacramento"/>
    <s v="California"/>
    <n v="95823"/>
    <s v="West"/>
    <x v="343"/>
    <s v="Technology"/>
    <s v="Accessories"/>
    <x v="343"/>
    <x v="4383"/>
    <n v="6"/>
    <n v="0"/>
    <n v="39.888599999999997"/>
  </r>
  <r>
    <n v="8858"/>
    <s v="CA-2017-135909"/>
    <x v="119"/>
    <d v="2017-10-20T00:00:00"/>
    <s v="Standard Class"/>
    <x v="478"/>
    <x v="478"/>
    <s v="Corporate"/>
    <s v="United States"/>
    <s v="Sacramento"/>
    <s v="California"/>
    <n v="95823"/>
    <s v="West"/>
    <x v="1431"/>
    <s v="Technology"/>
    <s v="Phones"/>
    <x v="1419"/>
    <x v="236"/>
    <n v="2"/>
    <n v="0.2"/>
    <n v="-7.9960000000000004"/>
  </r>
  <r>
    <n v="8859"/>
    <s v="CA-2017-135909"/>
    <x v="119"/>
    <d v="2017-10-20T00:00:00"/>
    <s v="Standard Class"/>
    <x v="478"/>
    <x v="478"/>
    <s v="Corporate"/>
    <s v="United States"/>
    <s v="Sacramento"/>
    <s v="California"/>
    <n v="95823"/>
    <s v="West"/>
    <x v="450"/>
    <s v="Office Supplies"/>
    <s v="Binders"/>
    <x v="451"/>
    <x v="5369"/>
    <n v="5"/>
    <n v="0.2"/>
    <n v="1906.4849999999999"/>
  </r>
  <r>
    <n v="8860"/>
    <s v="US-2017-114356"/>
    <x v="648"/>
    <d v="2017-08-26T00:00:00"/>
    <s v="Standard Class"/>
    <x v="499"/>
    <x v="499"/>
    <s v="Home Office"/>
    <s v="United States"/>
    <s v="Charlotte"/>
    <s v="North Carolina"/>
    <n v="28205"/>
    <s v="South"/>
    <x v="1517"/>
    <s v="Technology"/>
    <s v="Phones"/>
    <x v="1504"/>
    <x v="3539"/>
    <n v="1"/>
    <n v="0.2"/>
    <n v="3.5960000000000001"/>
  </r>
  <r>
    <n v="8861"/>
    <s v="CA-2015-125934"/>
    <x v="861"/>
    <d v="2015-09-18T00:00:00"/>
    <s v="Standard Class"/>
    <x v="381"/>
    <x v="381"/>
    <s v="Home Office"/>
    <s v="United States"/>
    <s v="Paterson"/>
    <s v="New Jersey"/>
    <n v="7501"/>
    <s v="East"/>
    <x v="1655"/>
    <s v="Office Supplies"/>
    <s v="Labels"/>
    <x v="1643"/>
    <x v="2496"/>
    <n v="3"/>
    <n v="0"/>
    <n v="14.904"/>
  </r>
  <r>
    <n v="8862"/>
    <s v="CA-2015-125934"/>
    <x v="861"/>
    <d v="2015-09-18T00:00:00"/>
    <s v="Standard Class"/>
    <x v="381"/>
    <x v="381"/>
    <s v="Home Office"/>
    <s v="United States"/>
    <s v="Paterson"/>
    <s v="New Jersey"/>
    <n v="7501"/>
    <s v="East"/>
    <x v="1348"/>
    <s v="Furniture"/>
    <s v="Furnishings"/>
    <x v="1333"/>
    <x v="4056"/>
    <n v="4"/>
    <n v="0"/>
    <n v="3.9247999999999998"/>
  </r>
  <r>
    <n v="8863"/>
    <s v="CA-2015-125934"/>
    <x v="861"/>
    <d v="2015-09-18T00:00:00"/>
    <s v="Standard Class"/>
    <x v="381"/>
    <x v="381"/>
    <s v="Home Office"/>
    <s v="United States"/>
    <s v="Paterson"/>
    <s v="New Jersey"/>
    <n v="7501"/>
    <s v="East"/>
    <x v="270"/>
    <s v="Office Supplies"/>
    <s v="Binders"/>
    <x v="270"/>
    <x v="4582"/>
    <n v="4"/>
    <n v="0"/>
    <n v="96.415999999999997"/>
  </r>
  <r>
    <n v="8864"/>
    <s v="CA-2015-125934"/>
    <x v="861"/>
    <d v="2015-09-18T00:00:00"/>
    <s v="Standard Class"/>
    <x v="381"/>
    <x v="381"/>
    <s v="Home Office"/>
    <s v="United States"/>
    <s v="Paterson"/>
    <s v="New Jersey"/>
    <n v="7501"/>
    <s v="East"/>
    <x v="1109"/>
    <s v="Office Supplies"/>
    <s v="Appliances"/>
    <x v="1098"/>
    <x v="5370"/>
    <n v="4"/>
    <n v="0"/>
    <n v="29.980799999999999"/>
  </r>
  <r>
    <n v="8865"/>
    <s v="CA-2015-125934"/>
    <x v="861"/>
    <d v="2015-09-18T00:00:00"/>
    <s v="Standard Class"/>
    <x v="381"/>
    <x v="381"/>
    <s v="Home Office"/>
    <s v="United States"/>
    <s v="Paterson"/>
    <s v="New Jersey"/>
    <n v="7501"/>
    <s v="East"/>
    <x v="1650"/>
    <s v="Office Supplies"/>
    <s v="Paper"/>
    <x v="1639"/>
    <x v="783"/>
    <n v="6"/>
    <n v="0"/>
    <n v="18.662400000000002"/>
  </r>
  <r>
    <n v="8866"/>
    <s v="CA-2015-158148"/>
    <x v="139"/>
    <d v="2015-12-26T00:00:00"/>
    <s v="Standard Class"/>
    <x v="622"/>
    <x v="622"/>
    <s v="Consumer"/>
    <s v="United States"/>
    <s v="Arlington"/>
    <s v="Virginia"/>
    <n v="22204"/>
    <s v="South"/>
    <x v="1204"/>
    <s v="Office Supplies"/>
    <s v="Appliances"/>
    <x v="1189"/>
    <x v="2267"/>
    <n v="3"/>
    <n v="0"/>
    <n v="10.881"/>
  </r>
  <r>
    <n v="8867"/>
    <s v="CA-2014-120411"/>
    <x v="59"/>
    <d v="2014-09-23T00:00:00"/>
    <s v="First Class"/>
    <x v="766"/>
    <x v="766"/>
    <s v="Consumer"/>
    <s v="United States"/>
    <s v="Chicago"/>
    <s v="Illinois"/>
    <n v="60653"/>
    <s v="Central"/>
    <x v="1601"/>
    <s v="Furniture"/>
    <s v="Bookcases"/>
    <x v="1593"/>
    <x v="5371"/>
    <n v="5"/>
    <n v="0.3"/>
    <n v="-70.489999999999995"/>
  </r>
  <r>
    <n v="8868"/>
    <s v="CA-2014-120411"/>
    <x v="59"/>
    <d v="2014-09-23T00:00:00"/>
    <s v="First Class"/>
    <x v="766"/>
    <x v="766"/>
    <s v="Consumer"/>
    <s v="United States"/>
    <s v="Chicago"/>
    <s v="Illinois"/>
    <n v="60653"/>
    <s v="Central"/>
    <x v="1091"/>
    <s v="Technology"/>
    <s v="Phones"/>
    <x v="1081"/>
    <x v="1731"/>
    <n v="2"/>
    <n v="0.2"/>
    <n v="3.4750000000000001"/>
  </r>
  <r>
    <n v="8869"/>
    <s v="CA-2016-158260"/>
    <x v="254"/>
    <d v="2016-11-08T00:00:00"/>
    <s v="Standard Class"/>
    <x v="693"/>
    <x v="693"/>
    <s v="Consumer"/>
    <s v="United States"/>
    <s v="San Diego"/>
    <s v="California"/>
    <n v="92037"/>
    <s v="West"/>
    <x v="1771"/>
    <s v="Technology"/>
    <s v="Machines"/>
    <x v="1761"/>
    <x v="5372"/>
    <n v="2"/>
    <n v="0.2"/>
    <n v="77.22"/>
  </r>
  <r>
    <n v="8870"/>
    <s v="CA-2017-101805"/>
    <x v="96"/>
    <d v="2017-12-06T00:00:00"/>
    <s v="Standard Class"/>
    <x v="64"/>
    <x v="64"/>
    <s v="Corporate"/>
    <s v="United States"/>
    <s v="Seattle"/>
    <s v="Washington"/>
    <n v="98105"/>
    <s v="West"/>
    <x v="1406"/>
    <s v="Office Supplies"/>
    <s v="Binders"/>
    <x v="1393"/>
    <x v="204"/>
    <n v="5"/>
    <n v="0.2"/>
    <n v="5.3730000000000002"/>
  </r>
  <r>
    <n v="8871"/>
    <s v="CA-2017-101805"/>
    <x v="96"/>
    <d v="2017-12-06T00:00:00"/>
    <s v="Standard Class"/>
    <x v="64"/>
    <x v="64"/>
    <s v="Corporate"/>
    <s v="United States"/>
    <s v="Seattle"/>
    <s v="Washington"/>
    <n v="98105"/>
    <s v="West"/>
    <x v="325"/>
    <s v="Furniture"/>
    <s v="Furnishings"/>
    <x v="325"/>
    <x v="5373"/>
    <n v="12"/>
    <n v="0"/>
    <n v="31.0992"/>
  </r>
  <r>
    <n v="8872"/>
    <s v="CA-2017-101805"/>
    <x v="96"/>
    <d v="2017-12-06T00:00:00"/>
    <s v="Standard Class"/>
    <x v="64"/>
    <x v="64"/>
    <s v="Corporate"/>
    <s v="United States"/>
    <s v="Seattle"/>
    <s v="Washington"/>
    <n v="98105"/>
    <s v="West"/>
    <x v="273"/>
    <s v="Office Supplies"/>
    <s v="Storage"/>
    <x v="273"/>
    <x v="5023"/>
    <n v="4"/>
    <n v="0"/>
    <n v="5.4123999999999999"/>
  </r>
  <r>
    <n v="8873"/>
    <s v="US-2014-105137"/>
    <x v="982"/>
    <d v="2014-10-10T00:00:00"/>
    <s v="Same Day"/>
    <x v="579"/>
    <x v="579"/>
    <s v="Consumer"/>
    <s v="United States"/>
    <s v="Columbus"/>
    <s v="Ohio"/>
    <n v="43229"/>
    <s v="East"/>
    <x v="1844"/>
    <s v="Technology"/>
    <s v="Machines"/>
    <x v="1832"/>
    <x v="5374"/>
    <n v="2"/>
    <n v="0.7"/>
    <n v="-71.395799999999994"/>
  </r>
  <r>
    <n v="8874"/>
    <s v="US-2014-105137"/>
    <x v="982"/>
    <d v="2014-10-10T00:00:00"/>
    <s v="Same Day"/>
    <x v="579"/>
    <x v="579"/>
    <s v="Consumer"/>
    <s v="United States"/>
    <s v="Columbus"/>
    <s v="Ohio"/>
    <n v="43229"/>
    <s v="East"/>
    <x v="471"/>
    <s v="Office Supplies"/>
    <s v="Binders"/>
    <x v="472"/>
    <x v="3487"/>
    <n v="2"/>
    <n v="0.7"/>
    <n v="-13.393599999999999"/>
  </r>
  <r>
    <n v="8875"/>
    <s v="CA-2017-142489"/>
    <x v="237"/>
    <d v="2017-11-16T00:00:00"/>
    <s v="Second Class"/>
    <x v="646"/>
    <x v="646"/>
    <s v="Consumer"/>
    <s v="United States"/>
    <s v="Houston"/>
    <s v="Texas"/>
    <n v="77095"/>
    <s v="Central"/>
    <x v="715"/>
    <s v="Office Supplies"/>
    <s v="Binders"/>
    <x v="714"/>
    <x v="839"/>
    <n v="5"/>
    <n v="0.8"/>
    <n v="-32.984999999999999"/>
  </r>
  <r>
    <n v="8876"/>
    <s v="US-2016-141264"/>
    <x v="572"/>
    <d v="2016-08-19T00:00:00"/>
    <s v="Standard Class"/>
    <x v="564"/>
    <x v="564"/>
    <s v="Consumer"/>
    <s v="United States"/>
    <s v="Irving"/>
    <s v="Texas"/>
    <n v="75061"/>
    <s v="Central"/>
    <x v="413"/>
    <s v="Office Supplies"/>
    <s v="Supplies"/>
    <x v="413"/>
    <x v="439"/>
    <n v="2"/>
    <n v="0.2"/>
    <n v="-34.758000000000003"/>
  </r>
  <r>
    <n v="8877"/>
    <s v="US-2016-141264"/>
    <x v="572"/>
    <d v="2016-08-19T00:00:00"/>
    <s v="Standard Class"/>
    <x v="564"/>
    <x v="564"/>
    <s v="Consumer"/>
    <s v="United States"/>
    <s v="Irving"/>
    <s v="Texas"/>
    <n v="75061"/>
    <s v="Central"/>
    <x v="1218"/>
    <s v="Office Supplies"/>
    <s v="Appliances"/>
    <x v="1202"/>
    <x v="5375"/>
    <n v="1"/>
    <n v="0.8"/>
    <n v="-153.20240000000001"/>
  </r>
  <r>
    <n v="8878"/>
    <s v="CA-2017-126928"/>
    <x v="697"/>
    <d v="2017-09-23T00:00:00"/>
    <s v="Standard Class"/>
    <x v="47"/>
    <x v="47"/>
    <s v="Consumer"/>
    <s v="United States"/>
    <s v="Morristown"/>
    <s v="New Jersey"/>
    <n v="7960"/>
    <s v="East"/>
    <x v="1845"/>
    <s v="Technology"/>
    <s v="Machines"/>
    <x v="1833"/>
    <x v="5376"/>
    <n v="4"/>
    <n v="0"/>
    <n v="225.6"/>
  </r>
  <r>
    <n v="8879"/>
    <s v="CA-2017-126928"/>
    <x v="697"/>
    <d v="2017-09-23T00:00:00"/>
    <s v="Standard Class"/>
    <x v="47"/>
    <x v="47"/>
    <s v="Consumer"/>
    <s v="United States"/>
    <s v="Morristown"/>
    <s v="New Jersey"/>
    <n v="7960"/>
    <s v="East"/>
    <x v="75"/>
    <s v="Office Supplies"/>
    <s v="Storage"/>
    <x v="75"/>
    <x v="3881"/>
    <n v="3"/>
    <n v="0"/>
    <n v="9.5340000000000007"/>
  </r>
  <r>
    <n v="8880"/>
    <s v="US-2015-107944"/>
    <x v="391"/>
    <d v="2015-03-25T00:00:00"/>
    <s v="First Class"/>
    <x v="87"/>
    <x v="87"/>
    <s v="Corporate"/>
    <s v="United States"/>
    <s v="Los Angeles"/>
    <s v="California"/>
    <n v="90008"/>
    <s v="West"/>
    <x v="161"/>
    <s v="Office Supplies"/>
    <s v="Paper"/>
    <x v="1295"/>
    <x v="5377"/>
    <n v="11"/>
    <n v="0"/>
    <n v="92.505600000000001"/>
  </r>
  <r>
    <n v="8881"/>
    <s v="US-2015-107944"/>
    <x v="391"/>
    <d v="2015-03-25T00:00:00"/>
    <s v="First Class"/>
    <x v="87"/>
    <x v="87"/>
    <s v="Corporate"/>
    <s v="United States"/>
    <s v="Los Angeles"/>
    <s v="California"/>
    <n v="90008"/>
    <s v="West"/>
    <x v="1105"/>
    <s v="Technology"/>
    <s v="Accessories"/>
    <x v="1094"/>
    <x v="758"/>
    <n v="3"/>
    <n v="0"/>
    <n v="86.389200000000002"/>
  </r>
  <r>
    <n v="8882"/>
    <s v="CA-2016-135594"/>
    <x v="1186"/>
    <d v="2016-07-03T00:00:00"/>
    <s v="Second Class"/>
    <x v="571"/>
    <x v="571"/>
    <s v="Home Office"/>
    <s v="United States"/>
    <s v="Aurora"/>
    <s v="Illinois"/>
    <n v="60505"/>
    <s v="Central"/>
    <x v="1044"/>
    <s v="Technology"/>
    <s v="Accessories"/>
    <x v="1033"/>
    <x v="2255"/>
    <n v="7"/>
    <n v="0.2"/>
    <n v="-0.62649999999999995"/>
  </r>
  <r>
    <n v="8883"/>
    <s v="US-2017-115252"/>
    <x v="179"/>
    <d v="2017-10-25T00:00:00"/>
    <s v="Standard Class"/>
    <x v="501"/>
    <x v="501"/>
    <s v="Corporate"/>
    <s v="United States"/>
    <s v="Durham"/>
    <s v="North Carolina"/>
    <n v="27707"/>
    <s v="South"/>
    <x v="1557"/>
    <s v="Technology"/>
    <s v="Phones"/>
    <x v="1546"/>
    <x v="2913"/>
    <n v="2"/>
    <n v="0.2"/>
    <n v="1.3986000000000001"/>
  </r>
  <r>
    <n v="8884"/>
    <s v="US-2017-115252"/>
    <x v="179"/>
    <d v="2017-10-25T00:00:00"/>
    <s v="Standard Class"/>
    <x v="501"/>
    <x v="501"/>
    <s v="Corporate"/>
    <s v="United States"/>
    <s v="Durham"/>
    <s v="North Carolina"/>
    <n v="27707"/>
    <s v="South"/>
    <x v="457"/>
    <s v="Office Supplies"/>
    <s v="Paper"/>
    <x v="458"/>
    <x v="642"/>
    <n v="3"/>
    <n v="0.2"/>
    <n v="4.4850000000000003"/>
  </r>
  <r>
    <n v="8885"/>
    <s v="CA-2014-107398"/>
    <x v="55"/>
    <d v="2014-08-30T00:00:00"/>
    <s v="Standard Class"/>
    <x v="29"/>
    <x v="29"/>
    <s v="Corporate"/>
    <s v="United States"/>
    <s v="Columbus"/>
    <s v="Ohio"/>
    <n v="43229"/>
    <s v="East"/>
    <x v="304"/>
    <s v="Office Supplies"/>
    <s v="Binders"/>
    <x v="304"/>
    <x v="5378"/>
    <n v="4"/>
    <n v="0.7"/>
    <n v="-4.5696000000000003"/>
  </r>
  <r>
    <n v="8886"/>
    <s v="CA-2014-107398"/>
    <x v="55"/>
    <d v="2014-08-30T00:00:00"/>
    <s v="Standard Class"/>
    <x v="29"/>
    <x v="29"/>
    <s v="Corporate"/>
    <s v="United States"/>
    <s v="Columbus"/>
    <s v="Ohio"/>
    <n v="43229"/>
    <s v="East"/>
    <x v="1310"/>
    <s v="Office Supplies"/>
    <s v="Binders"/>
    <x v="1296"/>
    <x v="5379"/>
    <n v="3"/>
    <n v="0.7"/>
    <n v="-2.2896000000000001"/>
  </r>
  <r>
    <n v="8887"/>
    <s v="CA-2014-107398"/>
    <x v="55"/>
    <d v="2014-08-30T00:00:00"/>
    <s v="Standard Class"/>
    <x v="29"/>
    <x v="29"/>
    <s v="Corporate"/>
    <s v="United States"/>
    <s v="Columbus"/>
    <s v="Ohio"/>
    <n v="43229"/>
    <s v="East"/>
    <x v="530"/>
    <s v="Office Supplies"/>
    <s v="Binders"/>
    <x v="530"/>
    <x v="5380"/>
    <n v="8"/>
    <n v="0.7"/>
    <n v="-16.684799999999999"/>
  </r>
  <r>
    <n v="8888"/>
    <s v="CA-2014-169642"/>
    <x v="923"/>
    <d v="2014-07-30T00:00:00"/>
    <s v="Second Class"/>
    <x v="121"/>
    <x v="121"/>
    <s v="Corporate"/>
    <s v="United States"/>
    <s v="Los Angeles"/>
    <s v="California"/>
    <n v="90036"/>
    <s v="West"/>
    <x v="942"/>
    <s v="Office Supplies"/>
    <s v="Storage"/>
    <x v="935"/>
    <x v="5381"/>
    <n v="2"/>
    <n v="0"/>
    <n v="0"/>
  </r>
  <r>
    <n v="8889"/>
    <s v="CA-2017-103968"/>
    <x v="96"/>
    <d v="2017-12-07T00:00:00"/>
    <s v="Standard Class"/>
    <x v="529"/>
    <x v="529"/>
    <s v="Home Office"/>
    <s v="United States"/>
    <s v="Stockton"/>
    <s v="California"/>
    <n v="95207"/>
    <s v="West"/>
    <x v="583"/>
    <s v="Furniture"/>
    <s v="Furnishings"/>
    <x v="583"/>
    <x v="5382"/>
    <n v="9"/>
    <n v="0"/>
    <n v="107.03879999999999"/>
  </r>
  <r>
    <n v="8890"/>
    <s v="CA-2016-147256"/>
    <x v="508"/>
    <d v="2016-10-21T00:00:00"/>
    <s v="Second Class"/>
    <x v="763"/>
    <x v="763"/>
    <s v="Home Office"/>
    <s v="United States"/>
    <s v="Columbia"/>
    <s v="Missouri"/>
    <n v="65203"/>
    <s v="Central"/>
    <x v="1334"/>
    <s v="Technology"/>
    <s v="Phones"/>
    <x v="1319"/>
    <x v="5383"/>
    <n v="3"/>
    <n v="0"/>
    <n v="220.4853"/>
  </r>
  <r>
    <n v="8891"/>
    <s v="CA-2016-147256"/>
    <x v="508"/>
    <d v="2016-10-21T00:00:00"/>
    <s v="Second Class"/>
    <x v="763"/>
    <x v="763"/>
    <s v="Home Office"/>
    <s v="United States"/>
    <s v="Columbia"/>
    <s v="Missouri"/>
    <n v="65203"/>
    <s v="Central"/>
    <x v="1341"/>
    <s v="Office Supplies"/>
    <s v="Appliances"/>
    <x v="1326"/>
    <x v="5384"/>
    <n v="7"/>
    <n v="0"/>
    <n v="751.76009999999997"/>
  </r>
  <r>
    <n v="8892"/>
    <s v="CA-2016-162159"/>
    <x v="1142"/>
    <d v="2016-09-18T00:00:00"/>
    <s v="First Class"/>
    <x v="128"/>
    <x v="128"/>
    <s v="Home Office"/>
    <s v="United States"/>
    <s v="Columbus"/>
    <s v="Georgia"/>
    <n v="31907"/>
    <s v="South"/>
    <x v="64"/>
    <s v="Furniture"/>
    <s v="Chairs"/>
    <x v="64"/>
    <x v="5385"/>
    <n v="2"/>
    <n v="0"/>
    <n v="30.445"/>
  </r>
  <r>
    <n v="8893"/>
    <s v="CA-2015-111038"/>
    <x v="494"/>
    <d v="2015-12-06T00:00:00"/>
    <s v="Standard Class"/>
    <x v="784"/>
    <x v="784"/>
    <s v="Home Office"/>
    <s v="United States"/>
    <s v="San Diego"/>
    <s v="California"/>
    <n v="92037"/>
    <s v="West"/>
    <x v="873"/>
    <s v="Furniture"/>
    <s v="Chairs"/>
    <x v="867"/>
    <x v="5386"/>
    <n v="9"/>
    <n v="0.2"/>
    <n v="267.66719999999998"/>
  </r>
  <r>
    <n v="8894"/>
    <s v="CA-2014-124723"/>
    <x v="79"/>
    <d v="2014-08-12T00:00:00"/>
    <s v="Standard Class"/>
    <x v="47"/>
    <x v="47"/>
    <s v="Consumer"/>
    <s v="United States"/>
    <s v="Texas City"/>
    <s v="Texas"/>
    <n v="77590"/>
    <s v="Central"/>
    <x v="1110"/>
    <s v="Furniture"/>
    <s v="Tables"/>
    <x v="1099"/>
    <x v="5387"/>
    <n v="2"/>
    <n v="0.3"/>
    <n v="41.933999999999997"/>
  </r>
  <r>
    <n v="8895"/>
    <s v="CA-2016-167241"/>
    <x v="243"/>
    <d v="2016-08-22T00:00:00"/>
    <s v="Standard Class"/>
    <x v="217"/>
    <x v="217"/>
    <s v="Consumer"/>
    <s v="United States"/>
    <s v="Los Angeles"/>
    <s v="California"/>
    <n v="90004"/>
    <s v="West"/>
    <x v="575"/>
    <s v="Furniture"/>
    <s v="Furnishings"/>
    <x v="575"/>
    <x v="5388"/>
    <n v="3"/>
    <n v="0"/>
    <n v="43.684199999999997"/>
  </r>
  <r>
    <n v="8896"/>
    <s v="CA-2016-167241"/>
    <x v="243"/>
    <d v="2016-08-22T00:00:00"/>
    <s v="Standard Class"/>
    <x v="217"/>
    <x v="217"/>
    <s v="Consumer"/>
    <s v="United States"/>
    <s v="Los Angeles"/>
    <s v="California"/>
    <n v="90004"/>
    <s v="West"/>
    <x v="1198"/>
    <s v="Office Supplies"/>
    <s v="Storage"/>
    <x v="1183"/>
    <x v="1444"/>
    <n v="3"/>
    <n v="0"/>
    <n v="3.0497999999999998"/>
  </r>
  <r>
    <n v="8897"/>
    <s v="CA-2016-167241"/>
    <x v="243"/>
    <d v="2016-08-22T00:00:00"/>
    <s v="Standard Class"/>
    <x v="217"/>
    <x v="217"/>
    <s v="Consumer"/>
    <s v="United States"/>
    <s v="Los Angeles"/>
    <s v="California"/>
    <n v="90004"/>
    <s v="West"/>
    <x v="302"/>
    <s v="Technology"/>
    <s v="Phones"/>
    <x v="302"/>
    <x v="5198"/>
    <n v="3"/>
    <n v="0.2"/>
    <n v="10.35"/>
  </r>
  <r>
    <n v="8898"/>
    <s v="CA-2016-167241"/>
    <x v="243"/>
    <d v="2016-08-22T00:00:00"/>
    <s v="Standard Class"/>
    <x v="217"/>
    <x v="217"/>
    <s v="Consumer"/>
    <s v="United States"/>
    <s v="Los Angeles"/>
    <s v="California"/>
    <n v="90004"/>
    <s v="West"/>
    <x v="945"/>
    <s v="Office Supplies"/>
    <s v="Paper"/>
    <x v="938"/>
    <x v="2778"/>
    <n v="4"/>
    <n v="0"/>
    <n v="18.009599999999999"/>
  </r>
  <r>
    <n v="8899"/>
    <s v="CA-2015-163237"/>
    <x v="976"/>
    <d v="2015-08-09T00:00:00"/>
    <s v="Second Class"/>
    <x v="313"/>
    <x v="313"/>
    <s v="Corporate"/>
    <s v="United States"/>
    <s v="Springfield"/>
    <s v="Virginia"/>
    <n v="22153"/>
    <s v="South"/>
    <x v="1405"/>
    <s v="Technology"/>
    <s v="Phones"/>
    <x v="1392"/>
    <x v="4496"/>
    <n v="3"/>
    <n v="0"/>
    <n v="148.49100000000001"/>
  </r>
  <r>
    <n v="8900"/>
    <s v="CA-2015-163237"/>
    <x v="976"/>
    <d v="2015-08-09T00:00:00"/>
    <s v="Second Class"/>
    <x v="313"/>
    <x v="313"/>
    <s v="Corporate"/>
    <s v="United States"/>
    <s v="Springfield"/>
    <s v="Virginia"/>
    <n v="22153"/>
    <s v="South"/>
    <x v="1351"/>
    <s v="Office Supplies"/>
    <s v="Labels"/>
    <x v="1337"/>
    <x v="2910"/>
    <n v="2"/>
    <n v="0"/>
    <n v="11.7782"/>
  </r>
  <r>
    <n v="8901"/>
    <s v="CA-2016-150483"/>
    <x v="1206"/>
    <d v="2016-06-04T00:00:00"/>
    <s v="Standard Class"/>
    <x v="443"/>
    <x v="443"/>
    <s v="Consumer"/>
    <s v="United States"/>
    <s v="Decatur"/>
    <s v="Illinois"/>
    <n v="62521"/>
    <s v="Central"/>
    <x v="1831"/>
    <s v="Furniture"/>
    <s v="Furnishings"/>
    <x v="1819"/>
    <x v="164"/>
    <n v="3"/>
    <n v="0.6"/>
    <n v="-12.8256"/>
  </r>
  <r>
    <n v="8902"/>
    <s v="CA-2016-150483"/>
    <x v="1206"/>
    <d v="2016-06-04T00:00:00"/>
    <s v="Standard Class"/>
    <x v="443"/>
    <x v="443"/>
    <s v="Consumer"/>
    <s v="United States"/>
    <s v="Decatur"/>
    <s v="Illinois"/>
    <n v="62521"/>
    <s v="Central"/>
    <x v="1828"/>
    <s v="Office Supplies"/>
    <s v="Paper"/>
    <x v="1816"/>
    <x v="281"/>
    <n v="4"/>
    <n v="0.2"/>
    <n v="6.7047999999999996"/>
  </r>
  <r>
    <n v="8903"/>
    <s v="CA-2016-150483"/>
    <x v="1206"/>
    <d v="2016-06-04T00:00:00"/>
    <s v="Standard Class"/>
    <x v="443"/>
    <x v="443"/>
    <s v="Consumer"/>
    <s v="United States"/>
    <s v="Decatur"/>
    <s v="Illinois"/>
    <n v="62521"/>
    <s v="Central"/>
    <x v="1455"/>
    <s v="Furniture"/>
    <s v="Chairs"/>
    <x v="1441"/>
    <x v="5389"/>
    <n v="3"/>
    <n v="0.3"/>
    <n v="-38.215800000000002"/>
  </r>
  <r>
    <n v="8904"/>
    <s v="CA-2016-150483"/>
    <x v="1206"/>
    <d v="2016-06-04T00:00:00"/>
    <s v="Standard Class"/>
    <x v="443"/>
    <x v="443"/>
    <s v="Consumer"/>
    <s v="United States"/>
    <s v="Decatur"/>
    <s v="Illinois"/>
    <n v="62521"/>
    <s v="Central"/>
    <x v="747"/>
    <s v="Office Supplies"/>
    <s v="Paper"/>
    <x v="745"/>
    <x v="559"/>
    <n v="2"/>
    <n v="0.2"/>
    <n v="3.6288"/>
  </r>
  <r>
    <n v="8905"/>
    <s v="US-2016-126431"/>
    <x v="949"/>
    <d v="2016-07-01T00:00:00"/>
    <s v="Same Day"/>
    <x v="711"/>
    <x v="711"/>
    <s v="Home Office"/>
    <s v="United States"/>
    <s v="New York City"/>
    <s v="New York"/>
    <n v="10009"/>
    <s v="East"/>
    <x v="933"/>
    <s v="Office Supplies"/>
    <s v="Labels"/>
    <x v="926"/>
    <x v="5390"/>
    <n v="1"/>
    <n v="0"/>
    <n v="14.043799999999999"/>
  </r>
  <r>
    <n v="8906"/>
    <s v="US-2016-126431"/>
    <x v="949"/>
    <d v="2016-07-01T00:00:00"/>
    <s v="Same Day"/>
    <x v="711"/>
    <x v="711"/>
    <s v="Home Office"/>
    <s v="United States"/>
    <s v="New York City"/>
    <s v="New York"/>
    <n v="10009"/>
    <s v="East"/>
    <x v="1386"/>
    <s v="Technology"/>
    <s v="Accessories"/>
    <x v="1372"/>
    <x v="117"/>
    <n v="3"/>
    <n v="0"/>
    <n v="6.1680000000000001"/>
  </r>
  <r>
    <n v="8907"/>
    <s v="US-2016-126431"/>
    <x v="949"/>
    <d v="2016-07-01T00:00:00"/>
    <s v="Same Day"/>
    <x v="711"/>
    <x v="711"/>
    <s v="Home Office"/>
    <s v="United States"/>
    <s v="New York City"/>
    <s v="New York"/>
    <n v="10009"/>
    <s v="East"/>
    <x v="144"/>
    <s v="Office Supplies"/>
    <s v="Paper"/>
    <x v="145"/>
    <x v="5391"/>
    <n v="9"/>
    <n v="0"/>
    <n v="33.777000000000001"/>
  </r>
  <r>
    <n v="8908"/>
    <s v="CA-2016-139934"/>
    <x v="122"/>
    <d v="2016-12-20T00:00:00"/>
    <s v="First Class"/>
    <x v="672"/>
    <x v="672"/>
    <s v="Corporate"/>
    <s v="United States"/>
    <s v="San Francisco"/>
    <s v="California"/>
    <n v="94110"/>
    <s v="West"/>
    <x v="179"/>
    <s v="Technology"/>
    <s v="Phones"/>
    <x v="180"/>
    <x v="5392"/>
    <n v="7"/>
    <n v="0.2"/>
    <n v="6.6976000000000004"/>
  </r>
  <r>
    <n v="8909"/>
    <s v="CA-2015-109603"/>
    <x v="1207"/>
    <d v="2015-02-01T00:00:00"/>
    <s v="Standard Class"/>
    <x v="605"/>
    <x v="605"/>
    <s v="Corporate"/>
    <s v="United States"/>
    <s v="Moreno Valley"/>
    <s v="California"/>
    <n v="92553"/>
    <s v="West"/>
    <x v="1274"/>
    <s v="Office Supplies"/>
    <s v="Paper"/>
    <x v="1259"/>
    <x v="681"/>
    <n v="8"/>
    <n v="0"/>
    <n v="84.051199999999994"/>
  </r>
  <r>
    <n v="8910"/>
    <s v="CA-2017-160661"/>
    <x v="960"/>
    <d v="2017-11-01T00:00:00"/>
    <s v="Standard Class"/>
    <x v="193"/>
    <x v="193"/>
    <s v="Consumer"/>
    <s v="United States"/>
    <s v="Everett"/>
    <s v="Massachusetts"/>
    <n v="2149"/>
    <s v="East"/>
    <x v="148"/>
    <s v="Office Supplies"/>
    <s v="Labels"/>
    <x v="149"/>
    <x v="2468"/>
    <n v="3"/>
    <n v="0"/>
    <n v="10.3071"/>
  </r>
  <r>
    <n v="8911"/>
    <s v="CA-2017-102610"/>
    <x v="259"/>
    <d v="2017-11-08T00:00:00"/>
    <s v="Standard Class"/>
    <x v="244"/>
    <x v="244"/>
    <s v="Consumer"/>
    <s v="United States"/>
    <s v="Chattanooga"/>
    <s v="Tennessee"/>
    <n v="37421"/>
    <s v="South"/>
    <x v="434"/>
    <s v="Technology"/>
    <s v="Accessories"/>
    <x v="434"/>
    <x v="98"/>
    <n v="3"/>
    <n v="0.2"/>
    <n v="15.5961"/>
  </r>
  <r>
    <n v="8912"/>
    <s v="CA-2017-102610"/>
    <x v="259"/>
    <d v="2017-11-08T00:00:00"/>
    <s v="Standard Class"/>
    <x v="244"/>
    <x v="244"/>
    <s v="Consumer"/>
    <s v="United States"/>
    <s v="Chattanooga"/>
    <s v="Tennessee"/>
    <n v="37421"/>
    <s v="South"/>
    <x v="1777"/>
    <s v="Technology"/>
    <s v="Phones"/>
    <x v="1767"/>
    <x v="5393"/>
    <n v="9"/>
    <n v="0.2"/>
    <n v="-32.383800000000001"/>
  </r>
  <r>
    <n v="8913"/>
    <s v="CA-2017-102610"/>
    <x v="259"/>
    <d v="2017-11-08T00:00:00"/>
    <s v="Standard Class"/>
    <x v="244"/>
    <x v="244"/>
    <s v="Consumer"/>
    <s v="United States"/>
    <s v="Chattanooga"/>
    <s v="Tennessee"/>
    <n v="37421"/>
    <s v="South"/>
    <x v="990"/>
    <s v="Office Supplies"/>
    <s v="Binders"/>
    <x v="305"/>
    <x v="2940"/>
    <n v="2"/>
    <n v="0.7"/>
    <n v="-2.97"/>
  </r>
  <r>
    <n v="8914"/>
    <s v="CA-2017-102610"/>
    <x v="259"/>
    <d v="2017-11-08T00:00:00"/>
    <s v="Standard Class"/>
    <x v="244"/>
    <x v="244"/>
    <s v="Consumer"/>
    <s v="United States"/>
    <s v="Chattanooga"/>
    <s v="Tennessee"/>
    <n v="37421"/>
    <s v="South"/>
    <x v="1038"/>
    <s v="Office Supplies"/>
    <s v="Labels"/>
    <x v="1028"/>
    <x v="1253"/>
    <n v="2"/>
    <n v="0.2"/>
    <n v="1.7248000000000001"/>
  </r>
  <r>
    <n v="8915"/>
    <s v="US-2016-144057"/>
    <x v="195"/>
    <d v="2016-05-13T00:00:00"/>
    <s v="Standard Class"/>
    <x v="51"/>
    <x v="51"/>
    <s v="Corporate"/>
    <s v="United States"/>
    <s v="Austin"/>
    <s v="Texas"/>
    <n v="78745"/>
    <s v="Central"/>
    <x v="518"/>
    <s v="Office Supplies"/>
    <s v="Storage"/>
    <x v="518"/>
    <x v="5394"/>
    <n v="6"/>
    <n v="0.2"/>
    <n v="107.08199999999999"/>
  </r>
  <r>
    <n v="8916"/>
    <s v="US-2016-144057"/>
    <x v="195"/>
    <d v="2016-05-13T00:00:00"/>
    <s v="Standard Class"/>
    <x v="51"/>
    <x v="51"/>
    <s v="Corporate"/>
    <s v="United States"/>
    <s v="Austin"/>
    <s v="Texas"/>
    <n v="78745"/>
    <s v="Central"/>
    <x v="91"/>
    <s v="Office Supplies"/>
    <s v="Binders"/>
    <x v="91"/>
    <x v="1223"/>
    <n v="4"/>
    <n v="0.8"/>
    <n v="-20.435199999999998"/>
  </r>
  <r>
    <n v="8917"/>
    <s v="US-2016-144057"/>
    <x v="195"/>
    <d v="2016-05-13T00:00:00"/>
    <s v="Standard Class"/>
    <x v="51"/>
    <x v="51"/>
    <s v="Corporate"/>
    <s v="United States"/>
    <s v="Austin"/>
    <s v="Texas"/>
    <n v="78745"/>
    <s v="Central"/>
    <x v="1712"/>
    <s v="Office Supplies"/>
    <s v="Appliances"/>
    <x v="1700"/>
    <x v="3586"/>
    <n v="4"/>
    <n v="0.8"/>
    <n v="-131.71680000000001"/>
  </r>
  <r>
    <n v="8918"/>
    <s v="US-2016-144057"/>
    <x v="195"/>
    <d v="2016-05-13T00:00:00"/>
    <s v="Standard Class"/>
    <x v="51"/>
    <x v="51"/>
    <s v="Corporate"/>
    <s v="United States"/>
    <s v="Austin"/>
    <s v="Texas"/>
    <n v="78745"/>
    <s v="Central"/>
    <x v="136"/>
    <s v="Office Supplies"/>
    <s v="Paper"/>
    <x v="137"/>
    <x v="4981"/>
    <n v="2"/>
    <n v="0.2"/>
    <n v="26.824000000000002"/>
  </r>
  <r>
    <n v="8919"/>
    <s v="US-2016-144057"/>
    <x v="195"/>
    <d v="2016-05-13T00:00:00"/>
    <s v="Standard Class"/>
    <x v="51"/>
    <x v="51"/>
    <s v="Corporate"/>
    <s v="United States"/>
    <s v="Austin"/>
    <s v="Texas"/>
    <n v="78745"/>
    <s v="Central"/>
    <x v="1087"/>
    <s v="Office Supplies"/>
    <s v="Binders"/>
    <x v="1077"/>
    <x v="4964"/>
    <n v="6"/>
    <n v="0.8"/>
    <n v="-27.792000000000002"/>
  </r>
  <r>
    <n v="8920"/>
    <s v="CA-2014-160276"/>
    <x v="1063"/>
    <d v="2014-04-08T00:00:00"/>
    <s v="Standard Class"/>
    <x v="706"/>
    <x v="706"/>
    <s v="Corporate"/>
    <s v="United States"/>
    <s v="Virginia Beach"/>
    <s v="Virginia"/>
    <n v="23464"/>
    <s v="South"/>
    <x v="1740"/>
    <s v="Furniture"/>
    <s v="Furnishings"/>
    <x v="1729"/>
    <x v="5395"/>
    <n v="2"/>
    <n v="0"/>
    <n v="46.196800000000003"/>
  </r>
  <r>
    <n v="8921"/>
    <s v="CA-2014-132983"/>
    <x v="582"/>
    <d v="2014-05-03T00:00:00"/>
    <s v="Standard Class"/>
    <x v="103"/>
    <x v="103"/>
    <s v="Corporate"/>
    <s v="United States"/>
    <s v="Jamestown"/>
    <s v="New York"/>
    <n v="14701"/>
    <s v="East"/>
    <x v="1105"/>
    <s v="Technology"/>
    <s v="Accessories"/>
    <x v="1094"/>
    <x v="457"/>
    <n v="2"/>
    <n v="0"/>
    <n v="57.592799999999997"/>
  </r>
  <r>
    <n v="8922"/>
    <s v="CA-2016-145709"/>
    <x v="964"/>
    <d v="2016-10-08T00:00:00"/>
    <s v="Standard Class"/>
    <x v="706"/>
    <x v="706"/>
    <s v="Corporate"/>
    <s v="United States"/>
    <s v="Coral Gables"/>
    <s v="Florida"/>
    <n v="33134"/>
    <s v="South"/>
    <x v="1513"/>
    <s v="Technology"/>
    <s v="Phones"/>
    <x v="1500"/>
    <x v="2610"/>
    <n v="3"/>
    <n v="0.2"/>
    <n v="19.754999999999999"/>
  </r>
  <r>
    <n v="8923"/>
    <s v="CA-2016-145709"/>
    <x v="964"/>
    <d v="2016-10-08T00:00:00"/>
    <s v="Standard Class"/>
    <x v="706"/>
    <x v="706"/>
    <s v="Corporate"/>
    <s v="United States"/>
    <s v="Coral Gables"/>
    <s v="Florida"/>
    <n v="33134"/>
    <s v="South"/>
    <x v="763"/>
    <s v="Furniture"/>
    <s v="Furnishings"/>
    <x v="762"/>
    <x v="5396"/>
    <n v="3"/>
    <n v="0.2"/>
    <n v="2.6027999999999998"/>
  </r>
  <r>
    <n v="8924"/>
    <s v="CA-2017-133928"/>
    <x v="532"/>
    <d v="2017-06-17T00:00:00"/>
    <s v="Standard Class"/>
    <x v="233"/>
    <x v="233"/>
    <s v="Consumer"/>
    <s v="United States"/>
    <s v="Hickory"/>
    <s v="North Carolina"/>
    <n v="28601"/>
    <s v="South"/>
    <x v="31"/>
    <s v="Office Supplies"/>
    <s v="Binders"/>
    <x v="31"/>
    <x v="5397"/>
    <n v="4"/>
    <n v="0.7"/>
    <n v="-3.81"/>
  </r>
  <r>
    <n v="8925"/>
    <s v="CA-2016-168032"/>
    <x v="806"/>
    <d v="2016-02-03T00:00:00"/>
    <s v="Standard Class"/>
    <x v="650"/>
    <x v="650"/>
    <s v="Consumer"/>
    <s v="United States"/>
    <s v="Rockford"/>
    <s v="Illinois"/>
    <n v="61107"/>
    <s v="Central"/>
    <x v="1846"/>
    <s v="Technology"/>
    <s v="Phones"/>
    <x v="1834"/>
    <x v="4188"/>
    <n v="4"/>
    <n v="0.2"/>
    <n v="143.99680000000001"/>
  </r>
  <r>
    <n v="8926"/>
    <s v="CA-2016-168032"/>
    <x v="806"/>
    <d v="2016-02-03T00:00:00"/>
    <s v="Standard Class"/>
    <x v="650"/>
    <x v="650"/>
    <s v="Consumer"/>
    <s v="United States"/>
    <s v="Rockford"/>
    <s v="Illinois"/>
    <n v="61107"/>
    <s v="Central"/>
    <x v="614"/>
    <s v="Office Supplies"/>
    <s v="Binders"/>
    <x v="614"/>
    <x v="1089"/>
    <n v="3"/>
    <n v="0.8"/>
    <n v="-2.6783999999999999"/>
  </r>
  <r>
    <n v="8927"/>
    <s v="CA-2016-168032"/>
    <x v="806"/>
    <d v="2016-02-03T00:00:00"/>
    <s v="Standard Class"/>
    <x v="650"/>
    <x v="650"/>
    <s v="Consumer"/>
    <s v="United States"/>
    <s v="Rockford"/>
    <s v="Illinois"/>
    <n v="61107"/>
    <s v="Central"/>
    <x v="489"/>
    <s v="Furniture"/>
    <s v="Tables"/>
    <x v="489"/>
    <x v="5398"/>
    <n v="3"/>
    <n v="0.5"/>
    <n v="-538.44600000000003"/>
  </r>
  <r>
    <n v="8928"/>
    <s v="CA-2015-143616"/>
    <x v="874"/>
    <d v="2015-09-29T00:00:00"/>
    <s v="Second Class"/>
    <x v="164"/>
    <x v="164"/>
    <s v="Corporate"/>
    <s v="United States"/>
    <s v="Seattle"/>
    <s v="Washington"/>
    <n v="98103"/>
    <s v="West"/>
    <x v="1167"/>
    <s v="Office Supplies"/>
    <s v="Art"/>
    <x v="1154"/>
    <x v="1593"/>
    <n v="5"/>
    <n v="0"/>
    <n v="25.792000000000002"/>
  </r>
  <r>
    <n v="8929"/>
    <s v="US-2015-168704"/>
    <x v="657"/>
    <d v="2015-04-17T00:00:00"/>
    <s v="Standard Class"/>
    <x v="224"/>
    <x v="224"/>
    <s v="Consumer"/>
    <s v="United States"/>
    <s v="Huntsville"/>
    <s v="Texas"/>
    <n v="77340"/>
    <s v="Central"/>
    <x v="562"/>
    <s v="Furniture"/>
    <s v="Tables"/>
    <x v="561"/>
    <x v="4788"/>
    <n v="4"/>
    <n v="0.3"/>
    <n v="-113.282"/>
  </r>
  <r>
    <n v="8930"/>
    <s v="US-2015-168704"/>
    <x v="657"/>
    <d v="2015-04-17T00:00:00"/>
    <s v="Standard Class"/>
    <x v="224"/>
    <x v="224"/>
    <s v="Consumer"/>
    <s v="United States"/>
    <s v="Huntsville"/>
    <s v="Texas"/>
    <n v="77340"/>
    <s v="Central"/>
    <x v="1000"/>
    <s v="Furniture"/>
    <s v="Tables"/>
    <x v="992"/>
    <x v="5399"/>
    <n v="2"/>
    <n v="0.3"/>
    <n v="-45.293999999999997"/>
  </r>
  <r>
    <n v="8931"/>
    <s v="US-2015-168704"/>
    <x v="657"/>
    <d v="2015-04-17T00:00:00"/>
    <s v="Standard Class"/>
    <x v="224"/>
    <x v="224"/>
    <s v="Consumer"/>
    <s v="United States"/>
    <s v="Huntsville"/>
    <s v="Texas"/>
    <n v="77340"/>
    <s v="Central"/>
    <x v="835"/>
    <s v="Technology"/>
    <s v="Phones"/>
    <x v="830"/>
    <x v="1946"/>
    <n v="3"/>
    <n v="0.2"/>
    <n v="17.998200000000001"/>
  </r>
  <r>
    <n v="8932"/>
    <s v="CA-2017-143252"/>
    <x v="404"/>
    <d v="2017-12-24T00:00:00"/>
    <s v="Standard Class"/>
    <x v="785"/>
    <x v="785"/>
    <s v="Corporate"/>
    <s v="United States"/>
    <s v="Milwaukee"/>
    <s v="Wisconsin"/>
    <n v="53209"/>
    <s v="Central"/>
    <x v="1801"/>
    <s v="Furniture"/>
    <s v="Furnishings"/>
    <x v="1791"/>
    <x v="5400"/>
    <n v="5"/>
    <n v="0"/>
    <n v="22.988499999999998"/>
  </r>
  <r>
    <n v="8933"/>
    <s v="CA-2017-143252"/>
    <x v="404"/>
    <d v="2017-12-24T00:00:00"/>
    <s v="Standard Class"/>
    <x v="785"/>
    <x v="785"/>
    <s v="Corporate"/>
    <s v="United States"/>
    <s v="Milwaukee"/>
    <s v="Wisconsin"/>
    <n v="53209"/>
    <s v="Central"/>
    <x v="1599"/>
    <s v="Technology"/>
    <s v="Accessories"/>
    <x v="1591"/>
    <x v="1599"/>
    <n v="3"/>
    <n v="0"/>
    <n v="10.8558"/>
  </r>
  <r>
    <n v="8934"/>
    <s v="CA-2016-102134"/>
    <x v="560"/>
    <d v="2016-03-19T00:00:00"/>
    <s v="Standard Class"/>
    <x v="259"/>
    <x v="259"/>
    <s v="Corporate"/>
    <s v="United States"/>
    <s v="Green Bay"/>
    <s v="Wisconsin"/>
    <n v="54302"/>
    <s v="Central"/>
    <x v="904"/>
    <s v="Furniture"/>
    <s v="Furnishings"/>
    <x v="896"/>
    <x v="80"/>
    <n v="2"/>
    <n v="0"/>
    <n v="4.3524000000000003"/>
  </r>
  <r>
    <n v="8935"/>
    <s v="CA-2017-130036"/>
    <x v="151"/>
    <d v="2017-08-27T00:00:00"/>
    <s v="Same Day"/>
    <x v="130"/>
    <x v="130"/>
    <s v="Corporate"/>
    <s v="United States"/>
    <s v="Philadelphia"/>
    <s v="Pennsylvania"/>
    <n v="19120"/>
    <s v="East"/>
    <x v="1157"/>
    <s v="Office Supplies"/>
    <s v="Paper"/>
    <x v="1145"/>
    <x v="2485"/>
    <n v="3"/>
    <n v="0.2"/>
    <n v="3.96"/>
  </r>
  <r>
    <n v="8936"/>
    <s v="CA-2017-130036"/>
    <x v="151"/>
    <d v="2017-08-27T00:00:00"/>
    <s v="Same Day"/>
    <x v="130"/>
    <x v="130"/>
    <s v="Corporate"/>
    <s v="United States"/>
    <s v="Philadelphia"/>
    <s v="Pennsylvania"/>
    <n v="19120"/>
    <s v="East"/>
    <x v="295"/>
    <s v="Technology"/>
    <s v="Accessories"/>
    <x v="295"/>
    <x v="5401"/>
    <n v="14"/>
    <n v="0.2"/>
    <n v="209.97900000000001"/>
  </r>
  <r>
    <n v="8937"/>
    <s v="CA-2015-134117"/>
    <x v="997"/>
    <d v="2015-12-19T00:00:00"/>
    <s v="Second Class"/>
    <x v="38"/>
    <x v="38"/>
    <s v="Consumer"/>
    <s v="United States"/>
    <s v="Los Angeles"/>
    <s v="California"/>
    <n v="90008"/>
    <s v="West"/>
    <x v="894"/>
    <s v="Office Supplies"/>
    <s v="Art"/>
    <x v="887"/>
    <x v="3054"/>
    <n v="5"/>
    <n v="0"/>
    <n v="53.261000000000003"/>
  </r>
  <r>
    <n v="8938"/>
    <s v="CA-2015-134117"/>
    <x v="997"/>
    <d v="2015-12-19T00:00:00"/>
    <s v="Second Class"/>
    <x v="38"/>
    <x v="38"/>
    <s v="Consumer"/>
    <s v="United States"/>
    <s v="Los Angeles"/>
    <s v="California"/>
    <n v="90008"/>
    <s v="West"/>
    <x v="1495"/>
    <s v="Technology"/>
    <s v="Phones"/>
    <x v="1483"/>
    <x v="5402"/>
    <n v="2"/>
    <n v="0.2"/>
    <n v="16.998000000000001"/>
  </r>
  <r>
    <n v="8939"/>
    <s v="CA-2015-134117"/>
    <x v="997"/>
    <d v="2015-12-19T00:00:00"/>
    <s v="Second Class"/>
    <x v="38"/>
    <x v="38"/>
    <s v="Consumer"/>
    <s v="United States"/>
    <s v="Los Angeles"/>
    <s v="California"/>
    <n v="90008"/>
    <s v="West"/>
    <x v="169"/>
    <s v="Office Supplies"/>
    <s v="Art"/>
    <x v="170"/>
    <x v="1220"/>
    <n v="5"/>
    <n v="0"/>
    <n v="7.0519999999999996"/>
  </r>
  <r>
    <n v="8940"/>
    <s v="CA-2015-134117"/>
    <x v="997"/>
    <d v="2015-12-19T00:00:00"/>
    <s v="Second Class"/>
    <x v="38"/>
    <x v="38"/>
    <s v="Consumer"/>
    <s v="United States"/>
    <s v="Los Angeles"/>
    <s v="California"/>
    <n v="90008"/>
    <s v="West"/>
    <x v="920"/>
    <s v="Office Supplies"/>
    <s v="Binders"/>
    <x v="912"/>
    <x v="5403"/>
    <n v="2"/>
    <n v="0.2"/>
    <n v="31.373999999999999"/>
  </r>
  <r>
    <n v="8941"/>
    <s v="CA-2014-130918"/>
    <x v="963"/>
    <d v="2014-08-24T00:00:00"/>
    <s v="Second Class"/>
    <x v="187"/>
    <x v="187"/>
    <s v="Consumer"/>
    <s v="United States"/>
    <s v="North Miami"/>
    <s v="Florida"/>
    <n v="33161"/>
    <s v="South"/>
    <x v="1847"/>
    <s v="Office Supplies"/>
    <s v="Supplies"/>
    <x v="1835"/>
    <x v="5404"/>
    <n v="3"/>
    <n v="0.2"/>
    <n v="-1.8126"/>
  </r>
  <r>
    <n v="8942"/>
    <s v="CA-2016-159023"/>
    <x v="54"/>
    <d v="2016-11-05T00:00:00"/>
    <s v="First Class"/>
    <x v="508"/>
    <x v="508"/>
    <s v="Consumer"/>
    <s v="United States"/>
    <s v="Portland"/>
    <s v="Oregon"/>
    <n v="97206"/>
    <s v="West"/>
    <x v="922"/>
    <s v="Office Supplies"/>
    <s v="Binders"/>
    <x v="914"/>
    <x v="4707"/>
    <n v="7"/>
    <n v="0.7"/>
    <n v="-3.4649999999999999"/>
  </r>
  <r>
    <n v="8943"/>
    <s v="CA-2016-159023"/>
    <x v="54"/>
    <d v="2016-11-05T00:00:00"/>
    <s v="First Class"/>
    <x v="508"/>
    <x v="508"/>
    <s v="Consumer"/>
    <s v="United States"/>
    <s v="Portland"/>
    <s v="Oregon"/>
    <n v="97206"/>
    <s v="West"/>
    <x v="1848"/>
    <s v="Technology"/>
    <s v="Machines"/>
    <x v="1836"/>
    <x v="5405"/>
    <n v="3"/>
    <n v="0.7"/>
    <n v="-251.98740000000001"/>
  </r>
  <r>
    <n v="8944"/>
    <s v="CA-2017-111717"/>
    <x v="1208"/>
    <d v="2017-10-16T00:00:00"/>
    <s v="Standard Class"/>
    <x v="573"/>
    <x v="573"/>
    <s v="Consumer"/>
    <s v="United States"/>
    <s v="Aurora"/>
    <s v="Illinois"/>
    <n v="60505"/>
    <s v="Central"/>
    <x v="1756"/>
    <s v="Furniture"/>
    <s v="Chairs"/>
    <x v="1746"/>
    <x v="5406"/>
    <n v="3"/>
    <n v="0.3"/>
    <n v="-47.871600000000001"/>
  </r>
  <r>
    <n v="8945"/>
    <s v="CA-2014-154592"/>
    <x v="1035"/>
    <d v="2014-12-08T00:00:00"/>
    <s v="First Class"/>
    <x v="382"/>
    <x v="382"/>
    <s v="Home Office"/>
    <s v="United States"/>
    <s v="San Francisco"/>
    <s v="California"/>
    <n v="94109"/>
    <s v="West"/>
    <x v="1397"/>
    <s v="Office Supplies"/>
    <s v="Paper"/>
    <x v="1384"/>
    <x v="2169"/>
    <n v="3"/>
    <n v="0"/>
    <n v="80.791200000000003"/>
  </r>
  <r>
    <n v="8946"/>
    <s v="CA-2014-128622"/>
    <x v="647"/>
    <d v="2014-11-17T00:00:00"/>
    <s v="Second Class"/>
    <x v="609"/>
    <x v="609"/>
    <s v="Corporate"/>
    <s v="United States"/>
    <s v="San Francisco"/>
    <s v="California"/>
    <n v="94110"/>
    <s v="West"/>
    <x v="503"/>
    <s v="Office Supplies"/>
    <s v="Supplies"/>
    <x v="503"/>
    <x v="1023"/>
    <n v="3"/>
    <n v="0"/>
    <n v="3.2850000000000001"/>
  </r>
  <r>
    <n v="8947"/>
    <s v="CA-2017-148355"/>
    <x v="165"/>
    <d v="2017-12-28T00:00:00"/>
    <s v="Standard Class"/>
    <x v="714"/>
    <x v="714"/>
    <s v="Corporate"/>
    <s v="United States"/>
    <s v="New Bedford"/>
    <s v="Massachusetts"/>
    <n v="2740"/>
    <s v="East"/>
    <x v="1193"/>
    <s v="Office Supplies"/>
    <s v="Paper"/>
    <x v="1178"/>
    <x v="537"/>
    <n v="3"/>
    <n v="0"/>
    <n v="9.3312000000000008"/>
  </r>
  <r>
    <n v="8948"/>
    <s v="CA-2017-148355"/>
    <x v="165"/>
    <d v="2017-12-28T00:00:00"/>
    <s v="Standard Class"/>
    <x v="714"/>
    <x v="714"/>
    <s v="Corporate"/>
    <s v="United States"/>
    <s v="New Bedford"/>
    <s v="Massachusetts"/>
    <n v="2740"/>
    <s v="East"/>
    <x v="1699"/>
    <s v="Office Supplies"/>
    <s v="Binders"/>
    <x v="1687"/>
    <x v="5407"/>
    <n v="5"/>
    <n v="0"/>
    <n v="6.15"/>
  </r>
  <r>
    <n v="8949"/>
    <s v="CA-2014-132913"/>
    <x v="163"/>
    <d v="2014-12-26T00:00:00"/>
    <s v="First Class"/>
    <x v="548"/>
    <x v="548"/>
    <s v="Consumer"/>
    <s v="United States"/>
    <s v="San Diego"/>
    <s v="California"/>
    <n v="92037"/>
    <s v="West"/>
    <x v="1803"/>
    <s v="Office Supplies"/>
    <s v="Appliances"/>
    <x v="1793"/>
    <x v="5408"/>
    <n v="1"/>
    <n v="0"/>
    <n v="3.6322000000000001"/>
  </r>
  <r>
    <n v="8950"/>
    <s v="CA-2017-150910"/>
    <x v="66"/>
    <d v="2017-12-28T00:00:00"/>
    <s v="Standard Class"/>
    <x v="691"/>
    <x v="691"/>
    <s v="Consumer"/>
    <s v="United States"/>
    <s v="Jackson"/>
    <s v="Tennessee"/>
    <n v="38301"/>
    <s v="South"/>
    <x v="257"/>
    <s v="Furniture"/>
    <s v="Tables"/>
    <x v="258"/>
    <x v="5409"/>
    <n v="6"/>
    <n v="0.4"/>
    <n v="-249.32159999999999"/>
  </r>
  <r>
    <n v="8951"/>
    <s v="CA-2017-150910"/>
    <x v="66"/>
    <d v="2017-12-28T00:00:00"/>
    <s v="Standard Class"/>
    <x v="691"/>
    <x v="691"/>
    <s v="Consumer"/>
    <s v="United States"/>
    <s v="Jackson"/>
    <s v="Tennessee"/>
    <n v="38301"/>
    <s v="South"/>
    <x v="825"/>
    <s v="Technology"/>
    <s v="Accessories"/>
    <x v="821"/>
    <x v="1502"/>
    <n v="2"/>
    <n v="0.2"/>
    <n v="7.6154000000000002"/>
  </r>
  <r>
    <n v="8952"/>
    <s v="CA-2017-150910"/>
    <x v="66"/>
    <d v="2017-12-28T00:00:00"/>
    <s v="Standard Class"/>
    <x v="691"/>
    <x v="691"/>
    <s v="Consumer"/>
    <s v="United States"/>
    <s v="Jackson"/>
    <s v="Tennessee"/>
    <n v="38301"/>
    <s v="South"/>
    <x v="376"/>
    <s v="Office Supplies"/>
    <s v="Storage"/>
    <x v="377"/>
    <x v="4165"/>
    <n v="3"/>
    <n v="0.2"/>
    <n v="1.962"/>
  </r>
  <r>
    <n v="8953"/>
    <s v="CA-2017-150910"/>
    <x v="66"/>
    <d v="2017-12-28T00:00:00"/>
    <s v="Standard Class"/>
    <x v="691"/>
    <x v="691"/>
    <s v="Consumer"/>
    <s v="United States"/>
    <s v="Jackson"/>
    <s v="Tennessee"/>
    <n v="38301"/>
    <s v="South"/>
    <x v="1024"/>
    <s v="Office Supplies"/>
    <s v="Art"/>
    <x v="1015"/>
    <x v="5410"/>
    <n v="7"/>
    <n v="0.2"/>
    <n v="2.891"/>
  </r>
  <r>
    <n v="8954"/>
    <s v="CA-2017-150910"/>
    <x v="66"/>
    <d v="2017-12-28T00:00:00"/>
    <s v="Standard Class"/>
    <x v="691"/>
    <x v="691"/>
    <s v="Consumer"/>
    <s v="United States"/>
    <s v="Jackson"/>
    <s v="Tennessee"/>
    <n v="38301"/>
    <s v="South"/>
    <x v="667"/>
    <s v="Office Supplies"/>
    <s v="Appliances"/>
    <x v="667"/>
    <x v="5411"/>
    <n v="5"/>
    <n v="0.2"/>
    <n v="16.291"/>
  </r>
  <r>
    <n v="8955"/>
    <s v="CA-2014-156790"/>
    <x v="233"/>
    <d v="2014-08-10T00:00:00"/>
    <s v="Second Class"/>
    <x v="364"/>
    <x v="364"/>
    <s v="Consumer"/>
    <s v="United States"/>
    <s v="Jacksonville"/>
    <s v="Florida"/>
    <n v="32216"/>
    <s v="South"/>
    <x v="1195"/>
    <s v="Furniture"/>
    <s v="Bookcases"/>
    <x v="1180"/>
    <x v="5412"/>
    <n v="4"/>
    <n v="0.2"/>
    <n v="-7.7728000000000002"/>
  </r>
  <r>
    <n v="8956"/>
    <s v="CA-2014-126480"/>
    <x v="59"/>
    <d v="2014-09-24T00:00:00"/>
    <s v="Standard Class"/>
    <x v="428"/>
    <x v="428"/>
    <s v="Corporate"/>
    <s v="United States"/>
    <s v="San Diego"/>
    <s v="California"/>
    <n v="92024"/>
    <s v="West"/>
    <x v="1532"/>
    <s v="Office Supplies"/>
    <s v="Paper"/>
    <x v="1520"/>
    <x v="18"/>
    <n v="2"/>
    <n v="0"/>
    <n v="3.8519999999999999"/>
  </r>
  <r>
    <n v="8957"/>
    <s v="CA-2017-105620"/>
    <x v="53"/>
    <d v="2017-12-28T00:00:00"/>
    <s v="First Class"/>
    <x v="371"/>
    <x v="371"/>
    <s v="Consumer"/>
    <s v="United States"/>
    <s v="Hialeah"/>
    <s v="Florida"/>
    <n v="33012"/>
    <s v="South"/>
    <x v="1457"/>
    <s v="Furniture"/>
    <s v="Furnishings"/>
    <x v="1443"/>
    <x v="5413"/>
    <n v="3"/>
    <n v="0.2"/>
    <n v="5.7750000000000004"/>
  </r>
  <r>
    <n v="8958"/>
    <s v="CA-2017-105620"/>
    <x v="53"/>
    <d v="2017-12-28T00:00:00"/>
    <s v="First Class"/>
    <x v="371"/>
    <x v="371"/>
    <s v="Consumer"/>
    <s v="United States"/>
    <s v="Hialeah"/>
    <s v="Florida"/>
    <n v="33012"/>
    <s v="South"/>
    <x v="1845"/>
    <s v="Technology"/>
    <s v="Machines"/>
    <x v="1833"/>
    <x v="5028"/>
    <n v="2"/>
    <n v="0.5"/>
    <n v="-7.2"/>
  </r>
  <r>
    <n v="8959"/>
    <s v="CA-2017-150266"/>
    <x v="920"/>
    <d v="2017-11-30T00:00:00"/>
    <s v="Standard Class"/>
    <x v="197"/>
    <x v="197"/>
    <s v="Consumer"/>
    <s v="United States"/>
    <s v="Houston"/>
    <s v="Texas"/>
    <n v="77070"/>
    <s v="Central"/>
    <x v="929"/>
    <s v="Technology"/>
    <s v="Phones"/>
    <x v="922"/>
    <x v="5414"/>
    <n v="5"/>
    <n v="0.2"/>
    <n v="37.494999999999997"/>
  </r>
  <r>
    <n v="8960"/>
    <s v="CA-2017-150266"/>
    <x v="920"/>
    <d v="2017-11-30T00:00:00"/>
    <s v="Standard Class"/>
    <x v="197"/>
    <x v="197"/>
    <s v="Consumer"/>
    <s v="United States"/>
    <s v="Houston"/>
    <s v="Texas"/>
    <n v="77070"/>
    <s v="Central"/>
    <x v="1527"/>
    <s v="Office Supplies"/>
    <s v="Appliances"/>
    <x v="1514"/>
    <x v="3561"/>
    <n v="5"/>
    <n v="0.8"/>
    <n v="-179.77600000000001"/>
  </r>
  <r>
    <n v="8961"/>
    <s v="CA-2017-150266"/>
    <x v="920"/>
    <d v="2017-11-30T00:00:00"/>
    <s v="Standard Class"/>
    <x v="197"/>
    <x v="197"/>
    <s v="Consumer"/>
    <s v="United States"/>
    <s v="Houston"/>
    <s v="Texas"/>
    <n v="77070"/>
    <s v="Central"/>
    <x v="856"/>
    <s v="Furniture"/>
    <s v="Chairs"/>
    <x v="849"/>
    <x v="3042"/>
    <n v="5"/>
    <n v="0.3"/>
    <n v="-24.398"/>
  </r>
  <r>
    <n v="8962"/>
    <s v="CA-2017-150266"/>
    <x v="920"/>
    <d v="2017-11-30T00:00:00"/>
    <s v="Standard Class"/>
    <x v="197"/>
    <x v="197"/>
    <s v="Consumer"/>
    <s v="United States"/>
    <s v="Houston"/>
    <s v="Texas"/>
    <n v="77070"/>
    <s v="Central"/>
    <x v="1663"/>
    <s v="Office Supplies"/>
    <s v="Art"/>
    <x v="1651"/>
    <x v="3917"/>
    <n v="4"/>
    <n v="0.2"/>
    <n v="3.7376"/>
  </r>
  <r>
    <n v="8963"/>
    <s v="CA-2016-157280"/>
    <x v="732"/>
    <d v="2016-11-07T00:00:00"/>
    <s v="First Class"/>
    <x v="752"/>
    <x v="752"/>
    <s v="Consumer"/>
    <s v="United States"/>
    <s v="Virginia Beach"/>
    <s v="Virginia"/>
    <n v="23464"/>
    <s v="South"/>
    <x v="1369"/>
    <s v="Furniture"/>
    <s v="Furnishings"/>
    <x v="1354"/>
    <x v="2887"/>
    <n v="2"/>
    <n v="0"/>
    <n v="71.229600000000005"/>
  </r>
  <r>
    <n v="8964"/>
    <s v="CA-2016-157280"/>
    <x v="732"/>
    <d v="2016-11-07T00:00:00"/>
    <s v="First Class"/>
    <x v="752"/>
    <x v="752"/>
    <s v="Consumer"/>
    <s v="United States"/>
    <s v="Virginia Beach"/>
    <s v="Virginia"/>
    <n v="23464"/>
    <s v="South"/>
    <x v="632"/>
    <s v="Technology"/>
    <s v="Accessories"/>
    <x v="632"/>
    <x v="1309"/>
    <n v="3"/>
    <n v="0"/>
    <n v="18.893699999999999"/>
  </r>
  <r>
    <n v="8965"/>
    <s v="CA-2016-157280"/>
    <x v="732"/>
    <d v="2016-11-07T00:00:00"/>
    <s v="First Class"/>
    <x v="752"/>
    <x v="752"/>
    <s v="Consumer"/>
    <s v="United States"/>
    <s v="Virginia Beach"/>
    <s v="Virginia"/>
    <n v="23464"/>
    <s v="South"/>
    <x v="1814"/>
    <s v="Furniture"/>
    <s v="Furnishings"/>
    <x v="1804"/>
    <x v="4653"/>
    <n v="5"/>
    <n v="0"/>
    <n v="75.680000000000007"/>
  </r>
  <r>
    <n v="8966"/>
    <s v="CA-2017-106691"/>
    <x v="44"/>
    <d v="2017-11-12T00:00:00"/>
    <s v="Standard Class"/>
    <x v="666"/>
    <x v="666"/>
    <s v="Consumer"/>
    <s v="United States"/>
    <s v="Houston"/>
    <s v="Texas"/>
    <n v="77070"/>
    <s v="Central"/>
    <x v="744"/>
    <s v="Office Supplies"/>
    <s v="Binders"/>
    <x v="742"/>
    <x v="75"/>
    <n v="2"/>
    <n v="0.8"/>
    <n v="-1.9343999999999999"/>
  </r>
  <r>
    <n v="8967"/>
    <s v="CA-2016-134180"/>
    <x v="54"/>
    <d v="2016-11-07T00:00:00"/>
    <s v="Standard Class"/>
    <x v="655"/>
    <x v="655"/>
    <s v="Home Office"/>
    <s v="United States"/>
    <s v="Philadelphia"/>
    <s v="Pennsylvania"/>
    <n v="19120"/>
    <s v="East"/>
    <x v="293"/>
    <s v="Technology"/>
    <s v="Accessories"/>
    <x v="293"/>
    <x v="2709"/>
    <n v="1"/>
    <n v="0.2"/>
    <n v="14.4"/>
  </r>
  <r>
    <n v="8968"/>
    <s v="CA-2016-134180"/>
    <x v="54"/>
    <d v="2016-11-07T00:00:00"/>
    <s v="Standard Class"/>
    <x v="655"/>
    <x v="655"/>
    <s v="Home Office"/>
    <s v="United States"/>
    <s v="Philadelphia"/>
    <s v="Pennsylvania"/>
    <n v="19120"/>
    <s v="East"/>
    <x v="370"/>
    <s v="Furniture"/>
    <s v="Chairs"/>
    <x v="371"/>
    <x v="5415"/>
    <n v="7"/>
    <n v="0.3"/>
    <n v="-13.433"/>
  </r>
  <r>
    <n v="8969"/>
    <s v="CA-2014-166730"/>
    <x v="125"/>
    <d v="2015-01-01T00:00:00"/>
    <s v="First Class"/>
    <x v="732"/>
    <x v="732"/>
    <s v="Consumer"/>
    <s v="United States"/>
    <s v="Memphis"/>
    <s v="Tennessee"/>
    <n v="38109"/>
    <s v="South"/>
    <x v="1166"/>
    <s v="Office Supplies"/>
    <s v="Storage"/>
    <x v="1153"/>
    <x v="5416"/>
    <n v="1"/>
    <n v="0.2"/>
    <n v="-8.8038000000000007"/>
  </r>
  <r>
    <n v="8970"/>
    <s v="CA-2017-157469"/>
    <x v="574"/>
    <d v="2017-12-07T00:00:00"/>
    <s v="Standard Class"/>
    <x v="20"/>
    <x v="20"/>
    <s v="Corporate"/>
    <s v="United States"/>
    <s v="Lakewood"/>
    <s v="Ohio"/>
    <n v="44107"/>
    <s v="East"/>
    <x v="448"/>
    <s v="Office Supplies"/>
    <s v="Art"/>
    <x v="448"/>
    <x v="5417"/>
    <n v="9"/>
    <n v="0.2"/>
    <n v="1.7262"/>
  </r>
  <r>
    <n v="8971"/>
    <s v="CA-2017-157469"/>
    <x v="574"/>
    <d v="2017-12-07T00:00:00"/>
    <s v="Standard Class"/>
    <x v="20"/>
    <x v="20"/>
    <s v="Corporate"/>
    <s v="United States"/>
    <s v="Lakewood"/>
    <s v="Ohio"/>
    <n v="44107"/>
    <s v="East"/>
    <x v="722"/>
    <s v="Technology"/>
    <s v="Phones"/>
    <x v="1404"/>
    <x v="5418"/>
    <n v="2"/>
    <n v="0.4"/>
    <n v="-25.198"/>
  </r>
  <r>
    <n v="8972"/>
    <s v="CA-2017-122308"/>
    <x v="668"/>
    <d v="2017-03-28T00:00:00"/>
    <s v="Standard Class"/>
    <x v="597"/>
    <x v="597"/>
    <s v="Consumer"/>
    <s v="United States"/>
    <s v="New York City"/>
    <s v="New York"/>
    <n v="10011"/>
    <s v="East"/>
    <x v="662"/>
    <s v="Furniture"/>
    <s v="Chairs"/>
    <x v="662"/>
    <x v="2598"/>
    <n v="2"/>
    <n v="0.1"/>
    <n v="60.392000000000003"/>
  </r>
  <r>
    <n v="8973"/>
    <s v="US-2014-149034"/>
    <x v="84"/>
    <d v="2014-11-21T00:00:00"/>
    <s v="First Class"/>
    <x v="76"/>
    <x v="76"/>
    <s v="Consumer"/>
    <s v="United States"/>
    <s v="Philadelphia"/>
    <s v="Pennsylvania"/>
    <n v="19120"/>
    <s v="East"/>
    <x v="1089"/>
    <s v="Technology"/>
    <s v="Accessories"/>
    <x v="1079"/>
    <x v="5419"/>
    <n v="1"/>
    <n v="0.2"/>
    <n v="-1.1874"/>
  </r>
  <r>
    <n v="8974"/>
    <s v="CA-2017-159226"/>
    <x v="1016"/>
    <d v="2017-04-27T00:00:00"/>
    <s v="Second Class"/>
    <x v="210"/>
    <x v="210"/>
    <s v="Consumer"/>
    <s v="United States"/>
    <s v="Los Angeles"/>
    <s v="California"/>
    <n v="90008"/>
    <s v="West"/>
    <x v="266"/>
    <s v="Furniture"/>
    <s v="Bookcases"/>
    <x v="266"/>
    <x v="5420"/>
    <n v="7"/>
    <n v="0.15"/>
    <n v="28.4102"/>
  </r>
  <r>
    <n v="8975"/>
    <s v="CA-2017-156622"/>
    <x v="51"/>
    <d v="2017-11-26T00:00:00"/>
    <s v="First Class"/>
    <x v="687"/>
    <x v="687"/>
    <s v="Corporate"/>
    <s v="United States"/>
    <s v="Dallas"/>
    <s v="Texas"/>
    <n v="75220"/>
    <s v="Central"/>
    <x v="1231"/>
    <s v="Office Supplies"/>
    <s v="Paper"/>
    <x v="1270"/>
    <x v="1566"/>
    <n v="7"/>
    <n v="0.2"/>
    <n v="12.700799999999999"/>
  </r>
  <r>
    <n v="8976"/>
    <s v="CA-2017-156622"/>
    <x v="51"/>
    <d v="2017-11-26T00:00:00"/>
    <s v="First Class"/>
    <x v="687"/>
    <x v="687"/>
    <s v="Corporate"/>
    <s v="United States"/>
    <s v="Dallas"/>
    <s v="Texas"/>
    <n v="75220"/>
    <s v="Central"/>
    <x v="1438"/>
    <s v="Office Supplies"/>
    <s v="Paper"/>
    <x v="1426"/>
    <x v="128"/>
    <n v="2"/>
    <n v="0.2"/>
    <n v="29.364000000000001"/>
  </r>
  <r>
    <n v="8977"/>
    <s v="CA-2017-156622"/>
    <x v="51"/>
    <d v="2017-11-26T00:00:00"/>
    <s v="First Class"/>
    <x v="687"/>
    <x v="687"/>
    <s v="Corporate"/>
    <s v="United States"/>
    <s v="Dallas"/>
    <s v="Texas"/>
    <n v="75220"/>
    <s v="Central"/>
    <x v="962"/>
    <s v="Furniture"/>
    <s v="Tables"/>
    <x v="955"/>
    <x v="5421"/>
    <n v="1"/>
    <n v="0.3"/>
    <n v="-31.0335"/>
  </r>
  <r>
    <n v="8978"/>
    <s v="CA-2017-156622"/>
    <x v="51"/>
    <d v="2017-11-26T00:00:00"/>
    <s v="First Class"/>
    <x v="687"/>
    <x v="687"/>
    <s v="Corporate"/>
    <s v="United States"/>
    <s v="Dallas"/>
    <s v="Texas"/>
    <n v="75220"/>
    <s v="Central"/>
    <x v="785"/>
    <s v="Office Supplies"/>
    <s v="Binders"/>
    <x v="784"/>
    <x v="5422"/>
    <n v="2"/>
    <n v="0.8"/>
    <n v="-9.1560000000000006"/>
  </r>
  <r>
    <n v="8979"/>
    <s v="CA-2014-119529"/>
    <x v="935"/>
    <d v="2014-11-05T00:00:00"/>
    <s v="Second Class"/>
    <x v="664"/>
    <x v="664"/>
    <s v="Corporate"/>
    <s v="United States"/>
    <s v="Orange"/>
    <s v="New Jersey"/>
    <n v="7050"/>
    <s v="East"/>
    <x v="614"/>
    <s v="Office Supplies"/>
    <s v="Binders"/>
    <x v="614"/>
    <x v="1755"/>
    <n v="2"/>
    <n v="0"/>
    <n v="2.8224"/>
  </r>
  <r>
    <n v="8980"/>
    <s v="CA-2015-150413"/>
    <x v="324"/>
    <d v="2015-10-24T00:00:00"/>
    <s v="Second Class"/>
    <x v="750"/>
    <x v="750"/>
    <s v="Consumer"/>
    <s v="United States"/>
    <s v="Dallas"/>
    <s v="Texas"/>
    <n v="75220"/>
    <s v="Central"/>
    <x v="480"/>
    <s v="Office Supplies"/>
    <s v="Binders"/>
    <x v="481"/>
    <x v="5423"/>
    <n v="1"/>
    <n v="0.8"/>
    <n v="-2.8380000000000001"/>
  </r>
  <r>
    <n v="8981"/>
    <s v="CA-2014-108182"/>
    <x v="644"/>
    <d v="2014-02-10T00:00:00"/>
    <s v="Second Class"/>
    <x v="111"/>
    <x v="111"/>
    <s v="Consumer"/>
    <s v="United States"/>
    <s v="Romeoville"/>
    <s v="Illinois"/>
    <n v="60441"/>
    <s v="Central"/>
    <x v="1403"/>
    <s v="Office Supplies"/>
    <s v="Binders"/>
    <x v="1390"/>
    <x v="4808"/>
    <n v="2"/>
    <n v="0.8"/>
    <n v="-14.770799999999999"/>
  </r>
  <r>
    <n v="8982"/>
    <s v="CA-2016-110898"/>
    <x v="1193"/>
    <d v="2016-03-12T00:00:00"/>
    <s v="Standard Class"/>
    <x v="48"/>
    <x v="48"/>
    <s v="Consumer"/>
    <s v="United States"/>
    <s v="Chicago"/>
    <s v="Illinois"/>
    <n v="60623"/>
    <s v="Central"/>
    <x v="1034"/>
    <s v="Office Supplies"/>
    <s v="Appliances"/>
    <x v="1025"/>
    <x v="5424"/>
    <n v="3"/>
    <n v="0.8"/>
    <n v="-6.3018000000000001"/>
  </r>
  <r>
    <n v="8983"/>
    <s v="CA-2016-110898"/>
    <x v="1193"/>
    <d v="2016-03-12T00:00:00"/>
    <s v="Standard Class"/>
    <x v="48"/>
    <x v="48"/>
    <s v="Consumer"/>
    <s v="United States"/>
    <s v="Chicago"/>
    <s v="Illinois"/>
    <n v="60623"/>
    <s v="Central"/>
    <x v="870"/>
    <s v="Office Supplies"/>
    <s v="Binders"/>
    <x v="864"/>
    <x v="1089"/>
    <n v="4"/>
    <n v="0.8"/>
    <n v="-2.7648000000000001"/>
  </r>
  <r>
    <n v="8984"/>
    <s v="CA-2016-110898"/>
    <x v="1193"/>
    <d v="2016-03-12T00:00:00"/>
    <s v="Standard Class"/>
    <x v="48"/>
    <x v="48"/>
    <s v="Consumer"/>
    <s v="United States"/>
    <s v="Chicago"/>
    <s v="Illinois"/>
    <n v="60623"/>
    <s v="Central"/>
    <x v="124"/>
    <s v="Furniture"/>
    <s v="Furnishings"/>
    <x v="125"/>
    <x v="5425"/>
    <n v="5"/>
    <n v="0.6"/>
    <n v="-194.82400000000001"/>
  </r>
  <r>
    <n v="8985"/>
    <s v="CA-2016-110898"/>
    <x v="1193"/>
    <d v="2016-03-12T00:00:00"/>
    <s v="Standard Class"/>
    <x v="48"/>
    <x v="48"/>
    <s v="Consumer"/>
    <s v="United States"/>
    <s v="Chicago"/>
    <s v="Illinois"/>
    <n v="60623"/>
    <s v="Central"/>
    <x v="1342"/>
    <s v="Furniture"/>
    <s v="Tables"/>
    <x v="1327"/>
    <x v="2010"/>
    <n v="2"/>
    <n v="0.5"/>
    <n v="-99.266400000000004"/>
  </r>
  <r>
    <n v="8986"/>
    <s v="CA-2015-123092"/>
    <x v="155"/>
    <d v="2015-12-07T00:00:00"/>
    <s v="Standard Class"/>
    <x v="161"/>
    <x v="161"/>
    <s v="Consumer"/>
    <s v="United States"/>
    <s v="Jacksonville"/>
    <s v="North Carolina"/>
    <n v="28540"/>
    <s v="South"/>
    <x v="596"/>
    <s v="Furniture"/>
    <s v="Furnishings"/>
    <x v="596"/>
    <x v="2486"/>
    <n v="3"/>
    <n v="0.2"/>
    <n v="12.667199999999999"/>
  </r>
  <r>
    <n v="8987"/>
    <s v="CA-2015-123092"/>
    <x v="155"/>
    <d v="2015-12-07T00:00:00"/>
    <s v="Standard Class"/>
    <x v="161"/>
    <x v="161"/>
    <s v="Consumer"/>
    <s v="United States"/>
    <s v="Jacksonville"/>
    <s v="North Carolina"/>
    <n v="28540"/>
    <s v="South"/>
    <x v="1242"/>
    <s v="Office Supplies"/>
    <s v="Binders"/>
    <x v="1225"/>
    <x v="5426"/>
    <n v="5"/>
    <n v="0.7"/>
    <n v="-73.576999999999998"/>
  </r>
  <r>
    <n v="8988"/>
    <s v="CA-2015-123092"/>
    <x v="155"/>
    <d v="2015-12-07T00:00:00"/>
    <s v="Standard Class"/>
    <x v="161"/>
    <x v="161"/>
    <s v="Consumer"/>
    <s v="United States"/>
    <s v="Jacksonville"/>
    <s v="North Carolina"/>
    <n v="28540"/>
    <s v="South"/>
    <x v="194"/>
    <s v="Technology"/>
    <s v="Phones"/>
    <x v="195"/>
    <x v="550"/>
    <n v="2"/>
    <n v="0.2"/>
    <n v="9.2385999999999999"/>
  </r>
  <r>
    <n v="8989"/>
    <s v="CA-2015-123092"/>
    <x v="155"/>
    <d v="2015-12-07T00:00:00"/>
    <s v="Standard Class"/>
    <x v="161"/>
    <x v="161"/>
    <s v="Consumer"/>
    <s v="United States"/>
    <s v="Jacksonville"/>
    <s v="North Carolina"/>
    <n v="28540"/>
    <s v="South"/>
    <x v="512"/>
    <s v="Office Supplies"/>
    <s v="Art"/>
    <x v="512"/>
    <x v="560"/>
    <n v="2"/>
    <n v="0.2"/>
    <n v="1.1679999999999999"/>
  </r>
  <r>
    <n v="8990"/>
    <s v="US-2015-128587"/>
    <x v="100"/>
    <d v="2015-12-30T00:00:00"/>
    <s v="Standard Class"/>
    <x v="447"/>
    <x v="447"/>
    <s v="Corporate"/>
    <s v="United States"/>
    <s v="Springfield"/>
    <s v="Missouri"/>
    <n v="65807"/>
    <s v="Central"/>
    <x v="1573"/>
    <s v="Furniture"/>
    <s v="Furnishings"/>
    <x v="1564"/>
    <x v="387"/>
    <n v="2"/>
    <n v="0"/>
    <n v="3.7751999999999999"/>
  </r>
  <r>
    <n v="8991"/>
    <s v="US-2015-128587"/>
    <x v="100"/>
    <d v="2015-12-30T00:00:00"/>
    <s v="Standard Class"/>
    <x v="447"/>
    <x v="447"/>
    <s v="Corporate"/>
    <s v="United States"/>
    <s v="Springfield"/>
    <s v="Missouri"/>
    <n v="65807"/>
    <s v="Central"/>
    <x v="1293"/>
    <s v="Technology"/>
    <s v="Copiers"/>
    <x v="1279"/>
    <x v="972"/>
    <n v="7"/>
    <n v="0"/>
    <n v="2302.9670999999998"/>
  </r>
  <r>
    <n v="8992"/>
    <s v="US-2017-139577"/>
    <x v="172"/>
    <d v="2017-10-06T00:00:00"/>
    <s v="Standard Class"/>
    <x v="184"/>
    <x v="184"/>
    <s v="Home Office"/>
    <s v="United States"/>
    <s v="San Francisco"/>
    <s v="California"/>
    <n v="94110"/>
    <s v="West"/>
    <x v="341"/>
    <s v="Technology"/>
    <s v="Accessories"/>
    <x v="341"/>
    <x v="5427"/>
    <n v="5"/>
    <n v="0"/>
    <n v="21.997499999999999"/>
  </r>
  <r>
    <n v="8993"/>
    <s v="CA-2017-159100"/>
    <x v="524"/>
    <d v="2017-10-21T00:00:00"/>
    <s v="Standard Class"/>
    <x v="778"/>
    <x v="778"/>
    <s v="Corporate"/>
    <s v="United States"/>
    <s v="Columbia"/>
    <s v="Tennessee"/>
    <n v="38401"/>
    <s v="South"/>
    <x v="103"/>
    <s v="Technology"/>
    <s v="Accessories"/>
    <x v="103"/>
    <x v="4964"/>
    <n v="2"/>
    <n v="0.2"/>
    <n v="4.4004000000000003"/>
  </r>
  <r>
    <n v="8994"/>
    <s v="CA-2017-159100"/>
    <x v="524"/>
    <d v="2017-10-21T00:00:00"/>
    <s v="Standard Class"/>
    <x v="778"/>
    <x v="778"/>
    <s v="Corporate"/>
    <s v="United States"/>
    <s v="Columbia"/>
    <s v="Tennessee"/>
    <n v="38401"/>
    <s v="South"/>
    <x v="1299"/>
    <s v="Furniture"/>
    <s v="Tables"/>
    <x v="1284"/>
    <x v="5428"/>
    <n v="7"/>
    <n v="0.4"/>
    <n v="-968.88329999999996"/>
  </r>
  <r>
    <n v="8995"/>
    <s v="CA-2014-109043"/>
    <x v="860"/>
    <d v="2014-08-17T00:00:00"/>
    <s v="First Class"/>
    <x v="394"/>
    <x v="394"/>
    <s v="Consumer"/>
    <s v="United States"/>
    <s v="Hollywood"/>
    <s v="Florida"/>
    <n v="33021"/>
    <s v="South"/>
    <x v="1841"/>
    <s v="Office Supplies"/>
    <s v="Paper"/>
    <x v="1829"/>
    <x v="419"/>
    <n v="5"/>
    <n v="0.2"/>
    <n v="29.692"/>
  </r>
  <r>
    <n v="8996"/>
    <s v="CA-2014-109043"/>
    <x v="860"/>
    <d v="2014-08-17T00:00:00"/>
    <s v="First Class"/>
    <x v="394"/>
    <x v="394"/>
    <s v="Consumer"/>
    <s v="United States"/>
    <s v="Hollywood"/>
    <s v="Florida"/>
    <n v="33021"/>
    <s v="South"/>
    <x v="513"/>
    <s v="Office Supplies"/>
    <s v="Appliances"/>
    <x v="513"/>
    <x v="5429"/>
    <n v="5"/>
    <n v="0.2"/>
    <n v="17.126999999999999"/>
  </r>
  <r>
    <n v="8997"/>
    <s v="US-2017-116491"/>
    <x v="343"/>
    <d v="2017-11-13T00:00:00"/>
    <s v="First Class"/>
    <x v="310"/>
    <x v="310"/>
    <s v="Consumer"/>
    <s v="United States"/>
    <s v="Dallas"/>
    <s v="Texas"/>
    <n v="75081"/>
    <s v="Central"/>
    <x v="722"/>
    <s v="Technology"/>
    <s v="Phones"/>
    <x v="721"/>
    <x v="5430"/>
    <n v="2"/>
    <n v="0.2"/>
    <n v="12.314399999999999"/>
  </r>
  <r>
    <n v="8998"/>
    <s v="CA-2017-122763"/>
    <x v="177"/>
    <d v="2017-03-20T00:00:00"/>
    <s v="Same Day"/>
    <x v="668"/>
    <x v="668"/>
    <s v="Consumer"/>
    <s v="United States"/>
    <s v="Houston"/>
    <s v="Texas"/>
    <n v="77041"/>
    <s v="Central"/>
    <x v="258"/>
    <s v="Office Supplies"/>
    <s v="Paper"/>
    <x v="33"/>
    <x v="3849"/>
    <n v="2"/>
    <n v="0.2"/>
    <n v="19.137599999999999"/>
  </r>
  <r>
    <n v="8999"/>
    <s v="CA-2017-122763"/>
    <x v="177"/>
    <d v="2017-03-20T00:00:00"/>
    <s v="Same Day"/>
    <x v="668"/>
    <x v="668"/>
    <s v="Consumer"/>
    <s v="United States"/>
    <s v="Houston"/>
    <s v="Texas"/>
    <n v="77041"/>
    <s v="Central"/>
    <x v="126"/>
    <s v="Office Supplies"/>
    <s v="Paper"/>
    <x v="127"/>
    <x v="5431"/>
    <n v="7"/>
    <n v="0.2"/>
    <n v="102.774"/>
  </r>
  <r>
    <n v="9000"/>
    <s v="CA-2017-137785"/>
    <x v="726"/>
    <d v="2017-05-17T00:00:00"/>
    <s v="Standard Class"/>
    <x v="414"/>
    <x v="414"/>
    <s v="Home Office"/>
    <s v="United States"/>
    <s v="Philadelphia"/>
    <s v="Pennsylvania"/>
    <n v="19140"/>
    <s v="East"/>
    <x v="541"/>
    <s v="Furniture"/>
    <s v="Chairs"/>
    <x v="541"/>
    <x v="4087"/>
    <n v="5"/>
    <n v="0.3"/>
    <n v="-124.431"/>
  </r>
  <r>
    <n v="9001"/>
    <s v="CA-2014-133389"/>
    <x v="169"/>
    <d v="2014-06-22T00:00:00"/>
    <s v="Same Day"/>
    <x v="509"/>
    <x v="509"/>
    <s v="Consumer"/>
    <s v="United States"/>
    <s v="Phoenix"/>
    <s v="Arizona"/>
    <n v="85023"/>
    <s v="West"/>
    <x v="1316"/>
    <s v="Office Supplies"/>
    <s v="Binders"/>
    <x v="1302"/>
    <x v="2238"/>
    <n v="3"/>
    <n v="0.7"/>
    <n v="-6.0324"/>
  </r>
  <r>
    <n v="9002"/>
    <s v="CA-2014-103807"/>
    <x v="266"/>
    <d v="2014-12-09T00:00:00"/>
    <s v="Standard Class"/>
    <x v="605"/>
    <x v="605"/>
    <s v="Corporate"/>
    <s v="United States"/>
    <s v="Sandy Springs"/>
    <s v="Georgia"/>
    <n v="30328"/>
    <s v="South"/>
    <x v="1628"/>
    <s v="Technology"/>
    <s v="Accessories"/>
    <x v="1618"/>
    <x v="5432"/>
    <n v="1"/>
    <n v="0"/>
    <n v="0.83299999999999996"/>
  </r>
  <r>
    <n v="9003"/>
    <s v="CA-2014-103807"/>
    <x v="266"/>
    <d v="2014-12-09T00:00:00"/>
    <s v="Standard Class"/>
    <x v="605"/>
    <x v="605"/>
    <s v="Corporate"/>
    <s v="United States"/>
    <s v="Sandy Springs"/>
    <s v="Georgia"/>
    <n v="30328"/>
    <s v="South"/>
    <x v="727"/>
    <s v="Office Supplies"/>
    <s v="Paper"/>
    <x v="726"/>
    <x v="593"/>
    <n v="3"/>
    <n v="0"/>
    <n v="7.1627999999999998"/>
  </r>
  <r>
    <n v="9004"/>
    <s v="CA-2015-102855"/>
    <x v="57"/>
    <d v="2015-04-06T00:00:00"/>
    <s v="Same Day"/>
    <x v="226"/>
    <x v="226"/>
    <s v="Consumer"/>
    <s v="United States"/>
    <s v="Spokane"/>
    <s v="Washington"/>
    <n v="99207"/>
    <s v="West"/>
    <x v="97"/>
    <s v="Technology"/>
    <s v="Accessories"/>
    <x v="97"/>
    <x v="5433"/>
    <n v="6"/>
    <n v="0"/>
    <n v="26.3934"/>
  </r>
  <r>
    <n v="9005"/>
    <s v="CA-2015-102855"/>
    <x v="57"/>
    <d v="2015-04-06T00:00:00"/>
    <s v="Same Day"/>
    <x v="226"/>
    <x v="226"/>
    <s v="Consumer"/>
    <s v="United States"/>
    <s v="Spokane"/>
    <s v="Washington"/>
    <n v="99207"/>
    <s v="West"/>
    <x v="1701"/>
    <s v="Office Supplies"/>
    <s v="Art"/>
    <x v="1690"/>
    <x v="4748"/>
    <n v="8"/>
    <n v="0"/>
    <n v="6.4367999999999999"/>
  </r>
  <r>
    <n v="9006"/>
    <s v="CA-2017-107825"/>
    <x v="551"/>
    <d v="2017-11-18T00:00:00"/>
    <s v="Same Day"/>
    <x v="240"/>
    <x v="240"/>
    <s v="Corporate"/>
    <s v="United States"/>
    <s v="Milwaukee"/>
    <s v="Wisconsin"/>
    <n v="53209"/>
    <s v="Central"/>
    <x v="421"/>
    <s v="Office Supplies"/>
    <s v="Storage"/>
    <x v="421"/>
    <x v="448"/>
    <n v="6"/>
    <n v="0"/>
    <n v="24.980399999999999"/>
  </r>
  <r>
    <n v="9007"/>
    <s v="CA-2017-107825"/>
    <x v="551"/>
    <d v="2017-11-18T00:00:00"/>
    <s v="Same Day"/>
    <x v="240"/>
    <x v="240"/>
    <s v="Corporate"/>
    <s v="United States"/>
    <s v="Milwaukee"/>
    <s v="Wisconsin"/>
    <n v="53209"/>
    <s v="Central"/>
    <x v="117"/>
    <s v="Office Supplies"/>
    <s v="Storage"/>
    <x v="117"/>
    <x v="5434"/>
    <n v="1"/>
    <n v="0"/>
    <n v="10.572800000000001"/>
  </r>
  <r>
    <n v="9008"/>
    <s v="CA-2017-107825"/>
    <x v="551"/>
    <d v="2017-11-18T00:00:00"/>
    <s v="Same Day"/>
    <x v="240"/>
    <x v="240"/>
    <s v="Corporate"/>
    <s v="United States"/>
    <s v="Milwaukee"/>
    <s v="Wisconsin"/>
    <n v="53209"/>
    <s v="Central"/>
    <x v="1647"/>
    <s v="Office Supplies"/>
    <s v="Labels"/>
    <x v="1636"/>
    <x v="1552"/>
    <n v="2"/>
    <n v="0"/>
    <n v="3.4685999999999999"/>
  </r>
  <r>
    <n v="9009"/>
    <s v="CA-2017-107825"/>
    <x v="551"/>
    <d v="2017-11-18T00:00:00"/>
    <s v="Same Day"/>
    <x v="240"/>
    <x v="240"/>
    <s v="Corporate"/>
    <s v="United States"/>
    <s v="Milwaukee"/>
    <s v="Wisconsin"/>
    <n v="53209"/>
    <s v="Central"/>
    <x v="396"/>
    <s v="Furniture"/>
    <s v="Furnishings"/>
    <x v="397"/>
    <x v="5435"/>
    <n v="2"/>
    <n v="0"/>
    <n v="2.7353999999999998"/>
  </r>
  <r>
    <n v="9010"/>
    <s v="CA-2017-106047"/>
    <x v="1209"/>
    <d v="2017-07-18T00:00:00"/>
    <s v="Standard Class"/>
    <x v="750"/>
    <x v="750"/>
    <s v="Consumer"/>
    <s v="United States"/>
    <s v="Fairfield"/>
    <s v="Ohio"/>
    <n v="45014"/>
    <s v="East"/>
    <x v="1446"/>
    <s v="Office Supplies"/>
    <s v="Paper"/>
    <x v="1433"/>
    <x v="5436"/>
    <n v="1"/>
    <n v="0.2"/>
    <n v="1.1924999999999999"/>
  </r>
  <r>
    <n v="9011"/>
    <s v="CA-2017-127803"/>
    <x v="240"/>
    <d v="2017-05-23T00:00:00"/>
    <s v="Standard Class"/>
    <x v="540"/>
    <x v="540"/>
    <s v="Corporate"/>
    <s v="United States"/>
    <s v="Huntsville"/>
    <s v="Alabama"/>
    <n v="35810"/>
    <s v="South"/>
    <x v="1504"/>
    <s v="Office Supplies"/>
    <s v="Binders"/>
    <x v="1491"/>
    <x v="4165"/>
    <n v="4"/>
    <n v="0"/>
    <n v="12.8184"/>
  </r>
  <r>
    <n v="9012"/>
    <s v="CA-2015-137071"/>
    <x v="139"/>
    <d v="2015-12-21T00:00:00"/>
    <s v="First Class"/>
    <x v="525"/>
    <x v="525"/>
    <s v="Home Office"/>
    <s v="United States"/>
    <s v="Houston"/>
    <s v="Texas"/>
    <n v="77036"/>
    <s v="Central"/>
    <x v="725"/>
    <s v="Technology"/>
    <s v="Accessories"/>
    <x v="724"/>
    <x v="4470"/>
    <n v="2"/>
    <n v="0.2"/>
    <n v="21.42"/>
  </r>
  <r>
    <n v="9013"/>
    <s v="CA-2016-121447"/>
    <x v="823"/>
    <d v="2016-02-22T00:00:00"/>
    <s v="First Class"/>
    <x v="105"/>
    <x v="105"/>
    <s v="Corporate"/>
    <s v="United States"/>
    <s v="New York City"/>
    <s v="New York"/>
    <n v="10011"/>
    <s v="East"/>
    <x v="275"/>
    <s v="Furniture"/>
    <s v="Furnishings"/>
    <x v="275"/>
    <x v="5437"/>
    <n v="7"/>
    <n v="0"/>
    <n v="66.542000000000002"/>
  </r>
  <r>
    <n v="9014"/>
    <s v="CA-2017-143084"/>
    <x v="257"/>
    <d v="2017-03-22T00:00:00"/>
    <s v="Standard Class"/>
    <x v="771"/>
    <x v="771"/>
    <s v="Corporate"/>
    <s v="United States"/>
    <s v="Los Angeles"/>
    <s v="California"/>
    <n v="90008"/>
    <s v="West"/>
    <x v="1622"/>
    <s v="Office Supplies"/>
    <s v="Art"/>
    <x v="1050"/>
    <x v="2213"/>
    <n v="5"/>
    <n v="0"/>
    <n v="3.7530000000000001"/>
  </r>
  <r>
    <n v="9015"/>
    <s v="CA-2017-143084"/>
    <x v="257"/>
    <d v="2017-03-22T00:00:00"/>
    <s v="Standard Class"/>
    <x v="771"/>
    <x v="771"/>
    <s v="Corporate"/>
    <s v="United States"/>
    <s v="Los Angeles"/>
    <s v="California"/>
    <n v="90008"/>
    <s v="West"/>
    <x v="776"/>
    <s v="Office Supplies"/>
    <s v="Envelopes"/>
    <x v="775"/>
    <x v="5438"/>
    <n v="5"/>
    <n v="0"/>
    <n v="9.3119999999999994"/>
  </r>
  <r>
    <n v="9016"/>
    <s v="CA-2016-131639"/>
    <x v="907"/>
    <d v="2016-12-23T00:00:00"/>
    <s v="Standard Class"/>
    <x v="374"/>
    <x v="374"/>
    <s v="Corporate"/>
    <s v="United States"/>
    <s v="Carlsbad"/>
    <s v="New Mexico"/>
    <n v="88220"/>
    <s v="West"/>
    <x v="674"/>
    <s v="Office Supplies"/>
    <s v="Binders"/>
    <x v="674"/>
    <x v="5439"/>
    <n v="2"/>
    <n v="0.2"/>
    <n v="4.3836000000000004"/>
  </r>
  <r>
    <n v="9017"/>
    <s v="CA-2016-131639"/>
    <x v="907"/>
    <d v="2016-12-23T00:00:00"/>
    <s v="Standard Class"/>
    <x v="374"/>
    <x v="374"/>
    <s v="Corporate"/>
    <s v="United States"/>
    <s v="Carlsbad"/>
    <s v="New Mexico"/>
    <n v="88220"/>
    <s v="West"/>
    <x v="1395"/>
    <s v="Office Supplies"/>
    <s v="Binders"/>
    <x v="1382"/>
    <x v="3161"/>
    <n v="1"/>
    <n v="0.2"/>
    <n v="3.8529"/>
  </r>
  <r>
    <n v="9018"/>
    <s v="CA-2016-161361"/>
    <x v="253"/>
    <d v="2016-03-28T00:00:00"/>
    <s v="Second Class"/>
    <x v="597"/>
    <x v="597"/>
    <s v="Consumer"/>
    <s v="United States"/>
    <s v="Pocatello"/>
    <s v="Idaho"/>
    <n v="83201"/>
    <s v="West"/>
    <x v="1017"/>
    <s v="Office Supplies"/>
    <s v="Paper"/>
    <x v="1008"/>
    <x v="4459"/>
    <n v="3"/>
    <n v="0"/>
    <n v="8.6435999999999993"/>
  </r>
  <r>
    <n v="9019"/>
    <s v="CA-2016-161361"/>
    <x v="253"/>
    <d v="2016-03-28T00:00:00"/>
    <s v="Second Class"/>
    <x v="597"/>
    <x v="597"/>
    <s v="Consumer"/>
    <s v="United States"/>
    <s v="Pocatello"/>
    <s v="Idaho"/>
    <n v="83201"/>
    <s v="West"/>
    <x v="20"/>
    <s v="Office Supplies"/>
    <s v="Binders"/>
    <x v="20"/>
    <x v="339"/>
    <n v="3"/>
    <n v="0.2"/>
    <n v="5.5380000000000003"/>
  </r>
  <r>
    <n v="9020"/>
    <s v="CA-2014-100706"/>
    <x v="757"/>
    <d v="2014-12-18T00:00:00"/>
    <s v="Second Class"/>
    <x v="97"/>
    <x v="97"/>
    <s v="Consumer"/>
    <s v="United States"/>
    <s v="Springfield"/>
    <s v="Virginia"/>
    <n v="22153"/>
    <s v="South"/>
    <x v="959"/>
    <s v="Technology"/>
    <s v="Accessories"/>
    <x v="952"/>
    <x v="2564"/>
    <n v="2"/>
    <n v="0"/>
    <n v="7.9984000000000002"/>
  </r>
  <r>
    <n v="9021"/>
    <s v="CA-2014-100706"/>
    <x v="757"/>
    <d v="2014-12-18T00:00:00"/>
    <s v="Second Class"/>
    <x v="97"/>
    <x v="97"/>
    <s v="Consumer"/>
    <s v="United States"/>
    <s v="Springfield"/>
    <s v="Virginia"/>
    <n v="22153"/>
    <s v="South"/>
    <x v="875"/>
    <s v="Furniture"/>
    <s v="Furnishings"/>
    <x v="869"/>
    <x v="2074"/>
    <n v="6"/>
    <n v="0"/>
    <n v="9.7218"/>
  </r>
  <r>
    <n v="9022"/>
    <s v="CA-2015-129525"/>
    <x v="219"/>
    <d v="2015-11-20T00:00:00"/>
    <s v="Standard Class"/>
    <x v="778"/>
    <x v="778"/>
    <s v="Corporate"/>
    <s v="United States"/>
    <s v="Toledo"/>
    <s v="Ohio"/>
    <n v="43615"/>
    <s v="East"/>
    <x v="1160"/>
    <s v="Office Supplies"/>
    <s v="Binders"/>
    <x v="1147"/>
    <x v="5440"/>
    <n v="13"/>
    <n v="0.7"/>
    <n v="-116.84399999999999"/>
  </r>
  <r>
    <n v="9023"/>
    <s v="US-2016-141880"/>
    <x v="250"/>
    <d v="2016-08-23T00:00:00"/>
    <s v="First Class"/>
    <x v="679"/>
    <x v="679"/>
    <s v="Home Office"/>
    <s v="United States"/>
    <s v="Fort Collins"/>
    <s v="Colorado"/>
    <n v="80525"/>
    <s v="West"/>
    <x v="514"/>
    <s v="Furniture"/>
    <s v="Furnishings"/>
    <x v="514"/>
    <x v="5441"/>
    <n v="3"/>
    <n v="0.2"/>
    <n v="9.8328000000000007"/>
  </r>
  <r>
    <n v="9024"/>
    <s v="CA-2015-165799"/>
    <x v="685"/>
    <d v="2015-07-02T00:00:00"/>
    <s v="First Class"/>
    <x v="495"/>
    <x v="495"/>
    <s v="Consumer"/>
    <s v="United States"/>
    <s v="New York City"/>
    <s v="New York"/>
    <n v="10024"/>
    <s v="East"/>
    <x v="541"/>
    <s v="Furniture"/>
    <s v="Chairs"/>
    <x v="541"/>
    <x v="5442"/>
    <n v="1"/>
    <n v="0.1"/>
    <n v="1.3098000000000001"/>
  </r>
  <r>
    <n v="9025"/>
    <s v="CA-2016-102127"/>
    <x v="190"/>
    <d v="2016-07-02T00:00:00"/>
    <s v="Standard Class"/>
    <x v="778"/>
    <x v="778"/>
    <s v="Corporate"/>
    <s v="United States"/>
    <s v="New York City"/>
    <s v="New York"/>
    <n v="10035"/>
    <s v="East"/>
    <x v="1695"/>
    <s v="Technology"/>
    <s v="Accessories"/>
    <x v="1683"/>
    <x v="5443"/>
    <n v="3"/>
    <n v="0"/>
    <n v="9.0170999999999992"/>
  </r>
  <r>
    <n v="9026"/>
    <s v="CA-2016-102127"/>
    <x v="190"/>
    <d v="2016-07-02T00:00:00"/>
    <s v="Standard Class"/>
    <x v="778"/>
    <x v="778"/>
    <s v="Corporate"/>
    <s v="United States"/>
    <s v="New York City"/>
    <s v="New York"/>
    <n v="10035"/>
    <s v="East"/>
    <x v="1481"/>
    <s v="Technology"/>
    <s v="Accessories"/>
    <x v="1468"/>
    <x v="3943"/>
    <n v="4"/>
    <n v="0"/>
    <n v="9.7972000000000001"/>
  </r>
  <r>
    <n v="9027"/>
    <s v="CA-2016-102127"/>
    <x v="190"/>
    <d v="2016-07-02T00:00:00"/>
    <s v="Standard Class"/>
    <x v="778"/>
    <x v="778"/>
    <s v="Corporate"/>
    <s v="United States"/>
    <s v="New York City"/>
    <s v="New York"/>
    <n v="10035"/>
    <s v="East"/>
    <x v="980"/>
    <s v="Furniture"/>
    <s v="Furnishings"/>
    <x v="973"/>
    <x v="1250"/>
    <n v="3"/>
    <n v="0"/>
    <n v="12.8316"/>
  </r>
  <r>
    <n v="9028"/>
    <s v="US-2016-152415"/>
    <x v="42"/>
    <d v="2016-09-22T00:00:00"/>
    <s v="Standard Class"/>
    <x v="22"/>
    <x v="22"/>
    <s v="Consumer"/>
    <s v="United States"/>
    <s v="Marlborough"/>
    <s v="Massachusetts"/>
    <n v="1752"/>
    <s v="East"/>
    <x v="627"/>
    <s v="Furniture"/>
    <s v="Furnishings"/>
    <x v="627"/>
    <x v="1450"/>
    <n v="3"/>
    <n v="0"/>
    <n v="6.2244000000000002"/>
  </r>
  <r>
    <n v="9029"/>
    <s v="US-2016-152415"/>
    <x v="42"/>
    <d v="2016-09-22T00:00:00"/>
    <s v="Standard Class"/>
    <x v="22"/>
    <x v="22"/>
    <s v="Consumer"/>
    <s v="United States"/>
    <s v="Marlborough"/>
    <s v="Massachusetts"/>
    <n v="1752"/>
    <s v="East"/>
    <x v="441"/>
    <s v="Furniture"/>
    <s v="Furnishings"/>
    <x v="441"/>
    <x v="1838"/>
    <n v="3"/>
    <n v="0"/>
    <n v="61.382399999999997"/>
  </r>
  <r>
    <n v="9030"/>
    <s v="CA-2014-138198"/>
    <x v="667"/>
    <d v="2014-07-23T00:00:00"/>
    <s v="Standard Class"/>
    <x v="691"/>
    <x v="691"/>
    <s v="Consumer"/>
    <s v="United States"/>
    <s v="New Rochelle"/>
    <s v="New York"/>
    <n v="10801"/>
    <s v="East"/>
    <x v="530"/>
    <s v="Office Supplies"/>
    <s v="Binders"/>
    <x v="530"/>
    <x v="1150"/>
    <n v="2"/>
    <n v="0.2"/>
    <n v="4.5187999999999997"/>
  </r>
  <r>
    <n v="9031"/>
    <s v="CA-2017-128041"/>
    <x v="853"/>
    <d v="2017-09-01T00:00:00"/>
    <s v="Same Day"/>
    <x v="459"/>
    <x v="459"/>
    <s v="Corporate"/>
    <s v="United States"/>
    <s v="Seattle"/>
    <s v="Washington"/>
    <n v="98103"/>
    <s v="West"/>
    <x v="1152"/>
    <s v="Office Supplies"/>
    <s v="Appliances"/>
    <x v="1140"/>
    <x v="5444"/>
    <n v="4"/>
    <n v="0"/>
    <n v="103.818"/>
  </r>
  <r>
    <n v="9032"/>
    <s v="CA-2017-128041"/>
    <x v="853"/>
    <d v="2017-09-01T00:00:00"/>
    <s v="Same Day"/>
    <x v="459"/>
    <x v="459"/>
    <s v="Corporate"/>
    <s v="United States"/>
    <s v="Seattle"/>
    <s v="Washington"/>
    <n v="98103"/>
    <s v="West"/>
    <x v="223"/>
    <s v="Furniture"/>
    <s v="Tables"/>
    <x v="224"/>
    <x v="5445"/>
    <n v="4"/>
    <n v="0"/>
    <n v="45.369599999999998"/>
  </r>
  <r>
    <n v="9033"/>
    <s v="CA-2017-105823"/>
    <x v="738"/>
    <d v="2017-06-26T00:00:00"/>
    <s v="Standard Class"/>
    <x v="46"/>
    <x v="46"/>
    <s v="Home Office"/>
    <s v="United States"/>
    <s v="Detroit"/>
    <s v="Michigan"/>
    <n v="48227"/>
    <s v="Central"/>
    <x v="1"/>
    <s v="Furniture"/>
    <s v="Chairs"/>
    <x v="1"/>
    <x v="5446"/>
    <n v="2"/>
    <n v="0"/>
    <n v="146.38800000000001"/>
  </r>
  <r>
    <n v="9034"/>
    <s v="CA-2014-152268"/>
    <x v="814"/>
    <d v="2014-09-07T00:00:00"/>
    <s v="Standard Class"/>
    <x v="183"/>
    <x v="183"/>
    <s v="Consumer"/>
    <s v="United States"/>
    <s v="Fayetteville"/>
    <s v="Arkansas"/>
    <n v="72701"/>
    <s v="South"/>
    <x v="1176"/>
    <s v="Office Supplies"/>
    <s v="Binders"/>
    <x v="1162"/>
    <x v="1612"/>
    <n v="2"/>
    <n v="0"/>
    <n v="843.17060000000004"/>
  </r>
  <r>
    <n v="9035"/>
    <s v="CA-2015-148873"/>
    <x v="486"/>
    <d v="2015-10-05T00:00:00"/>
    <s v="Standard Class"/>
    <x v="75"/>
    <x v="75"/>
    <s v="Consumer"/>
    <s v="United States"/>
    <s v="Quincy"/>
    <s v="Illinois"/>
    <n v="62301"/>
    <s v="Central"/>
    <x v="1390"/>
    <s v="Office Supplies"/>
    <s v="Binders"/>
    <x v="1376"/>
    <x v="5447"/>
    <n v="4"/>
    <n v="0.8"/>
    <n v="-4.4880000000000004"/>
  </r>
  <r>
    <n v="9036"/>
    <s v="CA-2015-148873"/>
    <x v="486"/>
    <d v="2015-10-05T00:00:00"/>
    <s v="Standard Class"/>
    <x v="75"/>
    <x v="75"/>
    <s v="Consumer"/>
    <s v="United States"/>
    <s v="Quincy"/>
    <s v="Illinois"/>
    <n v="62301"/>
    <s v="Central"/>
    <x v="151"/>
    <s v="Technology"/>
    <s v="Accessories"/>
    <x v="152"/>
    <x v="5448"/>
    <n v="4"/>
    <n v="0.2"/>
    <n v="2.7191999999999998"/>
  </r>
  <r>
    <n v="9037"/>
    <s v="CA-2015-166492"/>
    <x v="1003"/>
    <d v="2015-04-10T00:00:00"/>
    <s v="First Class"/>
    <x v="261"/>
    <x v="261"/>
    <s v="Consumer"/>
    <s v="United States"/>
    <s v="New York City"/>
    <s v="New York"/>
    <n v="10035"/>
    <s v="East"/>
    <x v="1009"/>
    <s v="Office Supplies"/>
    <s v="Paper"/>
    <x v="1001"/>
    <x v="233"/>
    <n v="4"/>
    <n v="0"/>
    <n v="12.441599999999999"/>
  </r>
  <r>
    <n v="9038"/>
    <s v="CA-2015-166492"/>
    <x v="1003"/>
    <d v="2015-04-10T00:00:00"/>
    <s v="First Class"/>
    <x v="261"/>
    <x v="261"/>
    <s v="Consumer"/>
    <s v="United States"/>
    <s v="New York City"/>
    <s v="New York"/>
    <n v="10035"/>
    <s v="East"/>
    <x v="1011"/>
    <s v="Office Supplies"/>
    <s v="Storage"/>
    <x v="1003"/>
    <x v="2383"/>
    <n v="2"/>
    <n v="0"/>
    <n v="5.8708"/>
  </r>
  <r>
    <n v="9039"/>
    <s v="CA-2017-157420"/>
    <x v="610"/>
    <d v="2017-11-21T00:00:00"/>
    <s v="Same Day"/>
    <x v="521"/>
    <x v="521"/>
    <s v="Consumer"/>
    <s v="United States"/>
    <s v="Houston"/>
    <s v="Texas"/>
    <n v="77095"/>
    <s v="Central"/>
    <x v="461"/>
    <s v="Technology"/>
    <s v="Phones"/>
    <x v="462"/>
    <x v="494"/>
    <n v="3"/>
    <n v="0.2"/>
    <n v="-12.4146"/>
  </r>
  <r>
    <n v="9040"/>
    <s v="CA-2016-117121"/>
    <x v="907"/>
    <d v="2016-12-21T00:00:00"/>
    <s v="Standard Class"/>
    <x v="455"/>
    <x v="455"/>
    <s v="Consumer"/>
    <s v="United States"/>
    <s v="Detroit"/>
    <s v="Michigan"/>
    <n v="48205"/>
    <s v="Central"/>
    <x v="692"/>
    <s v="Office Supplies"/>
    <s v="Binders"/>
    <x v="692"/>
    <x v="5449"/>
    <n v="13"/>
    <n v="0"/>
    <n v="4946.37"/>
  </r>
  <r>
    <n v="9041"/>
    <s v="CA-2014-138177"/>
    <x v="111"/>
    <d v="2014-09-24T00:00:00"/>
    <s v="Standard Class"/>
    <x v="540"/>
    <x v="540"/>
    <s v="Corporate"/>
    <s v="United States"/>
    <s v="Chandler"/>
    <s v="Arizona"/>
    <n v="85224"/>
    <s v="West"/>
    <x v="1116"/>
    <s v="Furniture"/>
    <s v="Tables"/>
    <x v="1104"/>
    <x v="5450"/>
    <n v="1"/>
    <n v="0.5"/>
    <n v="-45.827300000000001"/>
  </r>
  <r>
    <n v="9042"/>
    <s v="CA-2014-114335"/>
    <x v="450"/>
    <d v="2014-10-03T00:00:00"/>
    <s v="Standard Class"/>
    <x v="190"/>
    <x v="190"/>
    <s v="Consumer"/>
    <s v="United States"/>
    <s v="Hollywood"/>
    <s v="Florida"/>
    <n v="33021"/>
    <s v="South"/>
    <x v="1805"/>
    <s v="Furniture"/>
    <s v="Furnishings"/>
    <x v="1795"/>
    <x v="5451"/>
    <n v="4"/>
    <n v="0.2"/>
    <n v="16.854399999999998"/>
  </r>
  <r>
    <n v="9043"/>
    <s v="CA-2015-168760"/>
    <x v="357"/>
    <d v="2015-09-26T00:00:00"/>
    <s v="Second Class"/>
    <x v="152"/>
    <x v="152"/>
    <s v="Corporate"/>
    <s v="United States"/>
    <s v="Los Angeles"/>
    <s v="California"/>
    <n v="90049"/>
    <s v="West"/>
    <x v="564"/>
    <s v="Office Supplies"/>
    <s v="Appliances"/>
    <x v="564"/>
    <x v="635"/>
    <n v="3"/>
    <n v="0"/>
    <n v="16.588799999999999"/>
  </r>
  <r>
    <n v="9044"/>
    <s v="CA-2016-168830"/>
    <x v="77"/>
    <d v="2016-11-13T00:00:00"/>
    <s v="Standard Class"/>
    <x v="504"/>
    <x v="504"/>
    <s v="Corporate"/>
    <s v="United States"/>
    <s v="San Francisco"/>
    <s v="California"/>
    <n v="94122"/>
    <s v="West"/>
    <x v="331"/>
    <s v="Technology"/>
    <s v="Accessories"/>
    <x v="331"/>
    <x v="647"/>
    <n v="3"/>
    <n v="0"/>
    <n v="163.18979999999999"/>
  </r>
  <r>
    <n v="9045"/>
    <s v="CA-2017-137463"/>
    <x v="819"/>
    <d v="2017-12-20T00:00:00"/>
    <s v="Second Class"/>
    <x v="366"/>
    <x v="366"/>
    <s v="Corporate"/>
    <s v="United States"/>
    <s v="Sunnyvale"/>
    <s v="California"/>
    <n v="94086"/>
    <s v="West"/>
    <x v="1390"/>
    <s v="Office Supplies"/>
    <s v="Binders"/>
    <x v="1376"/>
    <x v="4290"/>
    <n v="2"/>
    <n v="0.2"/>
    <n v="2.2440000000000002"/>
  </r>
  <r>
    <n v="9046"/>
    <s v="CA-2017-137463"/>
    <x v="819"/>
    <d v="2017-12-20T00:00:00"/>
    <s v="Second Class"/>
    <x v="366"/>
    <x v="366"/>
    <s v="Corporate"/>
    <s v="United States"/>
    <s v="Sunnyvale"/>
    <s v="California"/>
    <n v="94086"/>
    <s v="West"/>
    <x v="1302"/>
    <s v="Technology"/>
    <s v="Accessories"/>
    <x v="1287"/>
    <x v="5452"/>
    <n v="5"/>
    <n v="0"/>
    <n v="45.588000000000001"/>
  </r>
  <r>
    <n v="9047"/>
    <s v="CA-2017-137463"/>
    <x v="819"/>
    <d v="2017-12-20T00:00:00"/>
    <s v="Second Class"/>
    <x v="366"/>
    <x v="366"/>
    <s v="Corporate"/>
    <s v="United States"/>
    <s v="Sunnyvale"/>
    <s v="California"/>
    <n v="94086"/>
    <s v="West"/>
    <x v="632"/>
    <s v="Technology"/>
    <s v="Accessories"/>
    <x v="632"/>
    <x v="179"/>
    <n v="5"/>
    <n v="0"/>
    <n v="31.4895"/>
  </r>
  <r>
    <n v="9048"/>
    <s v="CA-2017-137463"/>
    <x v="819"/>
    <d v="2017-12-20T00:00:00"/>
    <s v="Second Class"/>
    <x v="366"/>
    <x v="366"/>
    <s v="Corporate"/>
    <s v="United States"/>
    <s v="Sunnyvale"/>
    <s v="California"/>
    <n v="94086"/>
    <s v="West"/>
    <x v="758"/>
    <s v="Office Supplies"/>
    <s v="Art"/>
    <x v="756"/>
    <x v="5453"/>
    <n v="5"/>
    <n v="0"/>
    <n v="8.6854999999999993"/>
  </r>
  <r>
    <n v="9049"/>
    <s v="CA-2017-137463"/>
    <x v="819"/>
    <d v="2017-12-20T00:00:00"/>
    <s v="Second Class"/>
    <x v="366"/>
    <x v="366"/>
    <s v="Corporate"/>
    <s v="United States"/>
    <s v="Sunnyvale"/>
    <s v="California"/>
    <n v="94086"/>
    <s v="West"/>
    <x v="1760"/>
    <s v="Office Supplies"/>
    <s v="Labels"/>
    <x v="1749"/>
    <x v="1821"/>
    <n v="3"/>
    <n v="0"/>
    <n v="22.2"/>
  </r>
  <r>
    <n v="9050"/>
    <s v="CA-2014-124513"/>
    <x v="158"/>
    <d v="2014-09-25T00:00:00"/>
    <s v="Standard Class"/>
    <x v="359"/>
    <x v="359"/>
    <s v="Home Office"/>
    <s v="United States"/>
    <s v="New York City"/>
    <s v="New York"/>
    <n v="10011"/>
    <s v="East"/>
    <x v="666"/>
    <s v="Office Supplies"/>
    <s v="Art"/>
    <x v="666"/>
    <x v="5454"/>
    <n v="3"/>
    <n v="0"/>
    <n v="17.1678"/>
  </r>
  <r>
    <n v="9051"/>
    <s v="CA-2015-165554"/>
    <x v="1210"/>
    <d v="2015-05-22T00:00:00"/>
    <s v="Standard Class"/>
    <x v="321"/>
    <x v="321"/>
    <s v="Corporate"/>
    <s v="United States"/>
    <s v="Los Angeles"/>
    <s v="California"/>
    <n v="90004"/>
    <s v="West"/>
    <x v="362"/>
    <s v="Office Supplies"/>
    <s v="Paper"/>
    <x v="362"/>
    <x v="139"/>
    <n v="2"/>
    <n v="0"/>
    <n v="5.3213999999999997"/>
  </r>
  <r>
    <n v="9052"/>
    <s v="CA-2014-141838"/>
    <x v="959"/>
    <d v="2014-03-31T00:00:00"/>
    <s v="Second Class"/>
    <x v="460"/>
    <x v="460"/>
    <s v="Corporate"/>
    <s v="United States"/>
    <s v="San Francisco"/>
    <s v="California"/>
    <n v="94122"/>
    <s v="West"/>
    <x v="1245"/>
    <s v="Office Supplies"/>
    <s v="Art"/>
    <x v="1229"/>
    <x v="3525"/>
    <n v="2"/>
    <n v="0"/>
    <n v="0.84"/>
  </r>
  <r>
    <n v="9053"/>
    <s v="CA-2014-141838"/>
    <x v="959"/>
    <d v="2014-03-31T00:00:00"/>
    <s v="Second Class"/>
    <x v="460"/>
    <x v="460"/>
    <s v="Corporate"/>
    <s v="United States"/>
    <s v="San Francisco"/>
    <s v="California"/>
    <n v="94122"/>
    <s v="West"/>
    <x v="44"/>
    <s v="Office Supplies"/>
    <s v="Binders"/>
    <x v="44"/>
    <x v="688"/>
    <n v="4"/>
    <n v="0.2"/>
    <n v="9.4283999999999999"/>
  </r>
  <r>
    <n v="9054"/>
    <s v="CA-2014-141838"/>
    <x v="959"/>
    <d v="2014-03-31T00:00:00"/>
    <s v="Second Class"/>
    <x v="460"/>
    <x v="460"/>
    <s v="Corporate"/>
    <s v="United States"/>
    <s v="San Francisco"/>
    <s v="California"/>
    <n v="94122"/>
    <s v="West"/>
    <x v="1763"/>
    <s v="Technology"/>
    <s v="Phones"/>
    <x v="1752"/>
    <x v="5455"/>
    <n v="2"/>
    <n v="0.2"/>
    <n v="2.8784000000000001"/>
  </r>
  <r>
    <n v="9055"/>
    <s v="CA-2017-117009"/>
    <x v="585"/>
    <d v="2017-09-28T00:00:00"/>
    <s v="Standard Class"/>
    <x v="318"/>
    <x v="318"/>
    <s v="Consumer"/>
    <s v="United States"/>
    <s v="Santa Ana"/>
    <s v="California"/>
    <n v="92704"/>
    <s v="West"/>
    <x v="133"/>
    <s v="Office Supplies"/>
    <s v="Supplies"/>
    <x v="134"/>
    <x v="2099"/>
    <n v="2"/>
    <n v="0"/>
    <n v="6.1487999999999996"/>
  </r>
  <r>
    <n v="9056"/>
    <s v="CA-2015-128993"/>
    <x v="811"/>
    <d v="2015-09-17T00:00:00"/>
    <s v="Second Class"/>
    <x v="113"/>
    <x v="113"/>
    <s v="Consumer"/>
    <s v="United States"/>
    <s v="Seattle"/>
    <s v="Washington"/>
    <n v="98103"/>
    <s v="West"/>
    <x v="916"/>
    <s v="Technology"/>
    <s v="Accessories"/>
    <x v="908"/>
    <x v="223"/>
    <n v="2"/>
    <n v="0"/>
    <n v="8.5722000000000005"/>
  </r>
  <r>
    <n v="9057"/>
    <s v="CA-2015-160227"/>
    <x v="121"/>
    <d v="2015-11-04T00:00:00"/>
    <s v="First Class"/>
    <x v="525"/>
    <x v="525"/>
    <s v="Home Office"/>
    <s v="United States"/>
    <s v="New York City"/>
    <s v="New York"/>
    <n v="10011"/>
    <s v="East"/>
    <x v="1802"/>
    <s v="Furniture"/>
    <s v="Chairs"/>
    <x v="1792"/>
    <x v="5456"/>
    <n v="11"/>
    <n v="0.1"/>
    <n v="553.39020000000005"/>
  </r>
  <r>
    <n v="9058"/>
    <s v="CA-2015-149097"/>
    <x v="1182"/>
    <d v="2015-10-24T00:00:00"/>
    <s v="Standard Class"/>
    <x v="647"/>
    <x v="647"/>
    <s v="Consumer"/>
    <s v="United States"/>
    <s v="Los Angeles"/>
    <s v="California"/>
    <n v="90045"/>
    <s v="West"/>
    <x v="1680"/>
    <s v="Furniture"/>
    <s v="Furnishings"/>
    <x v="1668"/>
    <x v="4021"/>
    <n v="7"/>
    <n v="0"/>
    <n v="23.923200000000001"/>
  </r>
  <r>
    <n v="9059"/>
    <s v="CA-2015-149097"/>
    <x v="1182"/>
    <d v="2015-10-24T00:00:00"/>
    <s v="Standard Class"/>
    <x v="647"/>
    <x v="647"/>
    <s v="Consumer"/>
    <s v="United States"/>
    <s v="Los Angeles"/>
    <s v="California"/>
    <n v="90045"/>
    <s v="West"/>
    <x v="1746"/>
    <s v="Furniture"/>
    <s v="Tables"/>
    <x v="1736"/>
    <x v="5457"/>
    <n v="3"/>
    <n v="0.2"/>
    <n v="27.3582"/>
  </r>
  <r>
    <n v="9060"/>
    <s v="CA-2016-132304"/>
    <x v="403"/>
    <d v="2016-06-18T00:00:00"/>
    <s v="Standard Class"/>
    <x v="255"/>
    <x v="255"/>
    <s v="Corporate"/>
    <s v="United States"/>
    <s v="Seattle"/>
    <s v="Washington"/>
    <n v="98103"/>
    <s v="West"/>
    <x v="898"/>
    <s v="Furniture"/>
    <s v="Tables"/>
    <x v="891"/>
    <x v="5458"/>
    <n v="7"/>
    <n v="0"/>
    <n v="334.55099999999999"/>
  </r>
  <r>
    <n v="9061"/>
    <s v="CA-2015-136420"/>
    <x v="312"/>
    <d v="2015-11-21T00:00:00"/>
    <s v="First Class"/>
    <x v="294"/>
    <x v="294"/>
    <s v="Corporate"/>
    <s v="United States"/>
    <s v="San Diego"/>
    <s v="California"/>
    <n v="92024"/>
    <s v="West"/>
    <x v="912"/>
    <s v="Office Supplies"/>
    <s v="Binders"/>
    <x v="904"/>
    <x v="5459"/>
    <n v="4"/>
    <n v="0.2"/>
    <n v="33.636000000000003"/>
  </r>
  <r>
    <n v="9062"/>
    <s v="CA-2015-136420"/>
    <x v="312"/>
    <d v="2015-11-21T00:00:00"/>
    <s v="First Class"/>
    <x v="294"/>
    <x v="294"/>
    <s v="Corporate"/>
    <s v="United States"/>
    <s v="San Diego"/>
    <s v="California"/>
    <n v="92024"/>
    <s v="West"/>
    <x v="49"/>
    <s v="Office Supplies"/>
    <s v="Labels"/>
    <x v="49"/>
    <x v="2255"/>
    <n v="4"/>
    <n v="0"/>
    <n v="23.5564"/>
  </r>
  <r>
    <n v="9063"/>
    <s v="CA-2016-101623"/>
    <x v="1211"/>
    <d v="2016-03-06T00:00:00"/>
    <s v="Standard Class"/>
    <x v="645"/>
    <x v="645"/>
    <s v="Corporate"/>
    <s v="United States"/>
    <s v="New York City"/>
    <s v="New York"/>
    <n v="10035"/>
    <s v="East"/>
    <x v="829"/>
    <s v="Office Supplies"/>
    <s v="Fasteners"/>
    <x v="128"/>
    <x v="5460"/>
    <n v="6"/>
    <n v="0"/>
    <n v="18.239999999999998"/>
  </r>
  <r>
    <n v="9064"/>
    <s v="US-2014-151015"/>
    <x v="1005"/>
    <d v="2014-10-20T00:00:00"/>
    <s v="Standard Class"/>
    <x v="214"/>
    <x v="214"/>
    <s v="Consumer"/>
    <s v="United States"/>
    <s v="Chicago"/>
    <s v="Illinois"/>
    <n v="60653"/>
    <s v="Central"/>
    <x v="1323"/>
    <s v="Office Supplies"/>
    <s v="Paper"/>
    <x v="1309"/>
    <x v="5461"/>
    <n v="13"/>
    <n v="0.2"/>
    <n v="100.685"/>
  </r>
  <r>
    <n v="9065"/>
    <s v="US-2014-151015"/>
    <x v="1005"/>
    <d v="2014-10-20T00:00:00"/>
    <s v="Standard Class"/>
    <x v="214"/>
    <x v="214"/>
    <s v="Consumer"/>
    <s v="United States"/>
    <s v="Chicago"/>
    <s v="Illinois"/>
    <n v="60653"/>
    <s v="Central"/>
    <x v="185"/>
    <s v="Office Supplies"/>
    <s v="Binders"/>
    <x v="186"/>
    <x v="194"/>
    <n v="3"/>
    <n v="0.8"/>
    <n v="-4.8609"/>
  </r>
  <r>
    <n v="9066"/>
    <s v="US-2014-151015"/>
    <x v="1005"/>
    <d v="2014-10-20T00:00:00"/>
    <s v="Standard Class"/>
    <x v="214"/>
    <x v="214"/>
    <s v="Consumer"/>
    <s v="United States"/>
    <s v="Chicago"/>
    <s v="Illinois"/>
    <n v="60653"/>
    <s v="Central"/>
    <x v="1331"/>
    <s v="Office Supplies"/>
    <s v="Paper"/>
    <x v="1316"/>
    <x v="4336"/>
    <n v="4"/>
    <n v="0.2"/>
    <n v="6.9367999999999999"/>
  </r>
  <r>
    <n v="9067"/>
    <s v="CA-2017-152968"/>
    <x v="1143"/>
    <d v="2017-05-30T00:00:00"/>
    <s v="Standard Class"/>
    <x v="298"/>
    <x v="298"/>
    <s v="Consumer"/>
    <s v="United States"/>
    <s v="Harrisonburg"/>
    <s v="Virginia"/>
    <n v="22801"/>
    <s v="South"/>
    <x v="1575"/>
    <s v="Technology"/>
    <s v="Accessories"/>
    <x v="1566"/>
    <x v="5462"/>
    <n v="2"/>
    <n v="0"/>
    <n v="6.9240000000000004"/>
  </r>
  <r>
    <n v="9068"/>
    <s v="CA-2016-150077"/>
    <x v="1084"/>
    <d v="2016-02-10T00:00:00"/>
    <s v="Standard Class"/>
    <x v="333"/>
    <x v="333"/>
    <s v="Consumer"/>
    <s v="United States"/>
    <s v="Rockville"/>
    <s v="Maryland"/>
    <n v="20852"/>
    <s v="East"/>
    <x v="1409"/>
    <s v="Technology"/>
    <s v="Phones"/>
    <x v="1396"/>
    <x v="3377"/>
    <n v="2"/>
    <n v="0"/>
    <n v="23.524799999999999"/>
  </r>
  <r>
    <n v="9069"/>
    <s v="CA-2016-106278"/>
    <x v="476"/>
    <d v="2016-09-05T00:00:00"/>
    <s v="Second Class"/>
    <x v="78"/>
    <x v="78"/>
    <s v="Consumer"/>
    <s v="United States"/>
    <s v="Des Moines"/>
    <s v="Washington"/>
    <n v="98198"/>
    <s v="West"/>
    <x v="51"/>
    <s v="Furniture"/>
    <s v="Chairs"/>
    <x v="51"/>
    <x v="1775"/>
    <n v="3"/>
    <n v="0.2"/>
    <n v="-2.6997"/>
  </r>
  <r>
    <n v="9070"/>
    <s v="CA-2016-106278"/>
    <x v="476"/>
    <d v="2016-09-05T00:00:00"/>
    <s v="Second Class"/>
    <x v="78"/>
    <x v="78"/>
    <s v="Consumer"/>
    <s v="United States"/>
    <s v="Des Moines"/>
    <s v="Washington"/>
    <n v="98198"/>
    <s v="West"/>
    <x v="1664"/>
    <s v="Office Supplies"/>
    <s v="Envelopes"/>
    <x v="1652"/>
    <x v="4196"/>
    <n v="3"/>
    <n v="0"/>
    <n v="30.991800000000001"/>
  </r>
  <r>
    <n v="9071"/>
    <s v="CA-2017-147550"/>
    <x v="769"/>
    <d v="2017-12-05T00:00:00"/>
    <s v="First Class"/>
    <x v="722"/>
    <x v="722"/>
    <s v="Corporate"/>
    <s v="United States"/>
    <s v="Philadelphia"/>
    <s v="Pennsylvania"/>
    <n v="19134"/>
    <s v="East"/>
    <x v="283"/>
    <s v="Furniture"/>
    <s v="Furnishings"/>
    <x v="283"/>
    <x v="1366"/>
    <n v="3"/>
    <n v="0.2"/>
    <n v="2.6960999999999999"/>
  </r>
  <r>
    <n v="9072"/>
    <s v="CA-2015-136105"/>
    <x v="821"/>
    <d v="2015-06-16T00:00:00"/>
    <s v="Standard Class"/>
    <x v="449"/>
    <x v="449"/>
    <s v="Home Office"/>
    <s v="United States"/>
    <s v="Columbus"/>
    <s v="Indiana"/>
    <n v="47201"/>
    <s v="Central"/>
    <x v="576"/>
    <s v="Office Supplies"/>
    <s v="Storage"/>
    <x v="576"/>
    <x v="332"/>
    <n v="2"/>
    <n v="0"/>
    <n v="6.8768000000000002"/>
  </r>
  <r>
    <n v="9073"/>
    <s v="CA-2016-142524"/>
    <x v="913"/>
    <d v="2016-09-08T00:00:00"/>
    <s v="Standard Class"/>
    <x v="469"/>
    <x v="469"/>
    <s v="Consumer"/>
    <s v="United States"/>
    <s v="Springfield"/>
    <s v="Missouri"/>
    <n v="65807"/>
    <s v="Central"/>
    <x v="1451"/>
    <s v="Office Supplies"/>
    <s v="Envelopes"/>
    <x v="153"/>
    <x v="3319"/>
    <n v="2"/>
    <n v="0"/>
    <n v="7.7831999999999999"/>
  </r>
  <r>
    <n v="9074"/>
    <s v="CA-2016-142524"/>
    <x v="913"/>
    <d v="2016-09-08T00:00:00"/>
    <s v="Standard Class"/>
    <x v="469"/>
    <x v="469"/>
    <s v="Consumer"/>
    <s v="United States"/>
    <s v="Springfield"/>
    <s v="Missouri"/>
    <n v="65807"/>
    <s v="Central"/>
    <x v="201"/>
    <s v="Technology"/>
    <s v="Accessories"/>
    <x v="202"/>
    <x v="5463"/>
    <n v="5"/>
    <n v="0"/>
    <n v="67.188000000000002"/>
  </r>
  <r>
    <n v="9075"/>
    <s v="CA-2014-136336"/>
    <x v="419"/>
    <d v="2014-04-26T00:00:00"/>
    <s v="Standard Class"/>
    <x v="587"/>
    <x v="587"/>
    <s v="Corporate"/>
    <s v="United States"/>
    <s v="Henderson"/>
    <s v="Kentucky"/>
    <n v="42420"/>
    <s v="South"/>
    <x v="942"/>
    <s v="Office Supplies"/>
    <s v="Storage"/>
    <x v="935"/>
    <x v="5464"/>
    <n v="6"/>
    <n v="0"/>
    <n v="0"/>
  </r>
  <r>
    <n v="9076"/>
    <s v="US-2015-136259"/>
    <x v="599"/>
    <d v="2015-11-08T00:00:00"/>
    <s v="First Class"/>
    <x v="558"/>
    <x v="558"/>
    <s v="Consumer"/>
    <s v="United States"/>
    <s v="Lakewood"/>
    <s v="Ohio"/>
    <n v="44107"/>
    <s v="East"/>
    <x v="385"/>
    <s v="Office Supplies"/>
    <s v="Binders"/>
    <x v="386"/>
    <x v="570"/>
    <n v="3"/>
    <n v="0.7"/>
    <n v="-5.5338000000000003"/>
  </r>
  <r>
    <n v="9077"/>
    <s v="US-2015-136259"/>
    <x v="599"/>
    <d v="2015-11-08T00:00:00"/>
    <s v="First Class"/>
    <x v="558"/>
    <x v="558"/>
    <s v="Consumer"/>
    <s v="United States"/>
    <s v="Lakewood"/>
    <s v="Ohio"/>
    <n v="44107"/>
    <s v="East"/>
    <x v="1768"/>
    <s v="Office Supplies"/>
    <s v="Supplies"/>
    <x v="1757"/>
    <x v="5465"/>
    <n v="4"/>
    <n v="0.2"/>
    <n v="2.04"/>
  </r>
  <r>
    <n v="9078"/>
    <s v="US-2014-124625"/>
    <x v="935"/>
    <d v="2014-11-07T00:00:00"/>
    <s v="Standard Class"/>
    <x v="70"/>
    <x v="70"/>
    <s v="Corporate"/>
    <s v="United States"/>
    <s v="Omaha"/>
    <s v="Nebraska"/>
    <n v="68104"/>
    <s v="Central"/>
    <x v="1048"/>
    <s v="Technology"/>
    <s v="Accessories"/>
    <x v="1037"/>
    <x v="1309"/>
    <n v="3"/>
    <n v="0"/>
    <n v="18.893699999999999"/>
  </r>
  <r>
    <n v="9079"/>
    <s v="CA-2016-108105"/>
    <x v="595"/>
    <d v="2016-02-23T00:00:00"/>
    <s v="Standard Class"/>
    <x v="543"/>
    <x v="543"/>
    <s v="Consumer"/>
    <s v="United States"/>
    <s v="Henderson"/>
    <s v="Kentucky"/>
    <n v="42420"/>
    <s v="South"/>
    <x v="124"/>
    <s v="Furniture"/>
    <s v="Furnishings"/>
    <x v="125"/>
    <x v="5466"/>
    <n v="4"/>
    <n v="0"/>
    <n v="34.988799999999998"/>
  </r>
  <r>
    <n v="9080"/>
    <s v="CA-2016-108105"/>
    <x v="595"/>
    <d v="2016-02-23T00:00:00"/>
    <s v="Standard Class"/>
    <x v="543"/>
    <x v="543"/>
    <s v="Consumer"/>
    <s v="United States"/>
    <s v="Henderson"/>
    <s v="Kentucky"/>
    <n v="42420"/>
    <s v="South"/>
    <x v="326"/>
    <s v="Office Supplies"/>
    <s v="Binders"/>
    <x v="326"/>
    <x v="4773"/>
    <n v="1"/>
    <n v="0"/>
    <n v="2.61"/>
  </r>
  <r>
    <n v="9081"/>
    <s v="CA-2017-166898"/>
    <x v="220"/>
    <d v="2017-09-13T00:00:00"/>
    <s v="Second Class"/>
    <x v="175"/>
    <x v="175"/>
    <s v="Corporate"/>
    <s v="United States"/>
    <s v="Santa Ana"/>
    <s v="California"/>
    <n v="92704"/>
    <s v="West"/>
    <x v="993"/>
    <s v="Technology"/>
    <s v="Phones"/>
    <x v="985"/>
    <x v="2092"/>
    <n v="6"/>
    <n v="0.2"/>
    <n v="17.994"/>
  </r>
  <r>
    <n v="9082"/>
    <s v="CA-2017-166898"/>
    <x v="220"/>
    <d v="2017-09-13T00:00:00"/>
    <s v="Second Class"/>
    <x v="175"/>
    <x v="175"/>
    <s v="Corporate"/>
    <s v="United States"/>
    <s v="Santa Ana"/>
    <s v="California"/>
    <n v="92704"/>
    <s v="West"/>
    <x v="1009"/>
    <s v="Office Supplies"/>
    <s v="Paper"/>
    <x v="1001"/>
    <x v="537"/>
    <n v="3"/>
    <n v="0"/>
    <n v="9.3312000000000008"/>
  </r>
  <r>
    <n v="9083"/>
    <s v="CA-2017-169005"/>
    <x v="808"/>
    <d v="2017-11-06T00:00:00"/>
    <s v="Standard Class"/>
    <x v="767"/>
    <x v="767"/>
    <s v="Consumer"/>
    <s v="United States"/>
    <s v="Springfield"/>
    <s v="Virginia"/>
    <n v="22153"/>
    <s v="South"/>
    <x v="21"/>
    <s v="Office Supplies"/>
    <s v="Art"/>
    <x v="21"/>
    <x v="345"/>
    <n v="2"/>
    <n v="0"/>
    <n v="1.4456"/>
  </r>
  <r>
    <n v="9084"/>
    <s v="CA-2015-104038"/>
    <x v="525"/>
    <d v="2015-02-08T00:00:00"/>
    <s v="First Class"/>
    <x v="628"/>
    <x v="628"/>
    <s v="Corporate"/>
    <s v="United States"/>
    <s v="Suffolk"/>
    <s v="Virginia"/>
    <n v="23434"/>
    <s v="South"/>
    <x v="1166"/>
    <s v="Office Supplies"/>
    <s v="Storage"/>
    <x v="1153"/>
    <x v="64"/>
    <n v="3"/>
    <n v="0"/>
    <n v="2.9346000000000001"/>
  </r>
  <r>
    <n v="9085"/>
    <s v="CA-2015-104038"/>
    <x v="525"/>
    <d v="2015-02-08T00:00:00"/>
    <s v="First Class"/>
    <x v="628"/>
    <x v="628"/>
    <s v="Corporate"/>
    <s v="United States"/>
    <s v="Suffolk"/>
    <s v="Virginia"/>
    <n v="23434"/>
    <s v="South"/>
    <x v="150"/>
    <s v="Office Supplies"/>
    <s v="Paper"/>
    <x v="151"/>
    <x v="2680"/>
    <n v="5"/>
    <n v="0"/>
    <n v="13.455"/>
  </r>
  <r>
    <n v="9086"/>
    <s v="CA-2016-126102"/>
    <x v="545"/>
    <d v="2016-09-12T00:00:00"/>
    <s v="Second Class"/>
    <x v="231"/>
    <x v="231"/>
    <s v="Consumer"/>
    <s v="United States"/>
    <s v="Los Angeles"/>
    <s v="California"/>
    <n v="90049"/>
    <s v="West"/>
    <x v="1591"/>
    <s v="Office Supplies"/>
    <s v="Binders"/>
    <x v="1583"/>
    <x v="4604"/>
    <n v="2"/>
    <n v="0.2"/>
    <n v="89.954800000000006"/>
  </r>
  <r>
    <n v="9087"/>
    <s v="CA-2016-143406"/>
    <x v="182"/>
    <d v="2016-09-30T00:00:00"/>
    <s v="Standard Class"/>
    <x v="756"/>
    <x v="756"/>
    <s v="Corporate"/>
    <s v="United States"/>
    <s v="Houston"/>
    <s v="Texas"/>
    <n v="77041"/>
    <s v="Central"/>
    <x v="1778"/>
    <s v="Office Supplies"/>
    <s v="Appliances"/>
    <x v="1768"/>
    <x v="5467"/>
    <n v="2"/>
    <n v="0.8"/>
    <n v="-251.18639999999999"/>
  </r>
  <r>
    <n v="9088"/>
    <s v="CA-2016-143406"/>
    <x v="182"/>
    <d v="2016-09-30T00:00:00"/>
    <s v="Standard Class"/>
    <x v="756"/>
    <x v="756"/>
    <s v="Corporate"/>
    <s v="United States"/>
    <s v="Houston"/>
    <s v="Texas"/>
    <n v="77041"/>
    <s v="Central"/>
    <x v="70"/>
    <s v="Furniture"/>
    <s v="Chairs"/>
    <x v="70"/>
    <x v="5468"/>
    <n v="5"/>
    <n v="0.3"/>
    <n v="-136.48949999999999"/>
  </r>
  <r>
    <n v="9089"/>
    <s v="CA-2015-150308"/>
    <x v="83"/>
    <d v="2015-12-20T00:00:00"/>
    <s v="Standard Class"/>
    <x v="645"/>
    <x v="645"/>
    <s v="Corporate"/>
    <s v="United States"/>
    <s v="Cary"/>
    <s v="North Carolina"/>
    <n v="27511"/>
    <s v="South"/>
    <x v="239"/>
    <s v="Technology"/>
    <s v="Phones"/>
    <x v="240"/>
    <x v="2126"/>
    <n v="3"/>
    <n v="0.2"/>
    <n v="21.5397"/>
  </r>
  <r>
    <n v="9090"/>
    <s v="CA-2016-131093"/>
    <x v="42"/>
    <d v="2016-09-20T00:00:00"/>
    <s v="Second Class"/>
    <x v="59"/>
    <x v="59"/>
    <s v="Consumer"/>
    <s v="United States"/>
    <s v="Springfield"/>
    <s v="Ohio"/>
    <n v="45503"/>
    <s v="East"/>
    <x v="235"/>
    <s v="Office Supplies"/>
    <s v="Storage"/>
    <x v="236"/>
    <x v="5469"/>
    <n v="5"/>
    <n v="0.2"/>
    <n v="-62.772500000000001"/>
  </r>
  <r>
    <n v="9091"/>
    <s v="US-2017-148831"/>
    <x v="119"/>
    <d v="2017-10-15T00:00:00"/>
    <s v="First Class"/>
    <x v="117"/>
    <x v="117"/>
    <s v="Consumer"/>
    <s v="United States"/>
    <s v="Louisville"/>
    <s v="Kentucky"/>
    <n v="40214"/>
    <s v="South"/>
    <x v="123"/>
    <s v="Office Supplies"/>
    <s v="Storage"/>
    <x v="123"/>
    <x v="5470"/>
    <n v="8"/>
    <n v="0"/>
    <n v="104.568"/>
  </r>
  <r>
    <n v="9092"/>
    <s v="CA-2015-162950"/>
    <x v="1141"/>
    <d v="2015-07-03T00:00:00"/>
    <s v="Second Class"/>
    <x v="61"/>
    <x v="61"/>
    <s v="Corporate"/>
    <s v="United States"/>
    <s v="Troy"/>
    <s v="Ohio"/>
    <n v="45373"/>
    <s v="East"/>
    <x v="89"/>
    <s v="Office Supplies"/>
    <s v="Paper"/>
    <x v="89"/>
    <x v="12"/>
    <n v="3"/>
    <n v="0.2"/>
    <n v="5.4432"/>
  </r>
  <r>
    <n v="9093"/>
    <s v="CA-2015-162950"/>
    <x v="1141"/>
    <d v="2015-07-03T00:00:00"/>
    <s v="Second Class"/>
    <x v="61"/>
    <x v="61"/>
    <s v="Corporate"/>
    <s v="United States"/>
    <s v="Troy"/>
    <s v="Ohio"/>
    <n v="45373"/>
    <s v="East"/>
    <x v="1162"/>
    <s v="Furniture"/>
    <s v="Bookcases"/>
    <x v="1149"/>
    <x v="5471"/>
    <n v="6"/>
    <n v="0.5"/>
    <n v="-376.69319999999999"/>
  </r>
  <r>
    <n v="9094"/>
    <s v="US-2015-132836"/>
    <x v="932"/>
    <d v="2015-06-05T00:00:00"/>
    <s v="Standard Class"/>
    <x v="219"/>
    <x v="219"/>
    <s v="Consumer"/>
    <s v="United States"/>
    <s v="Detroit"/>
    <s v="Michigan"/>
    <n v="48227"/>
    <s v="Central"/>
    <x v="1501"/>
    <s v="Technology"/>
    <s v="Phones"/>
    <x v="1489"/>
    <x v="3633"/>
    <n v="2"/>
    <n v="0"/>
    <n v="83.994399999999999"/>
  </r>
  <r>
    <n v="9095"/>
    <s v="US-2015-132836"/>
    <x v="932"/>
    <d v="2015-06-05T00:00:00"/>
    <s v="Standard Class"/>
    <x v="219"/>
    <x v="219"/>
    <s v="Consumer"/>
    <s v="United States"/>
    <s v="Detroit"/>
    <s v="Michigan"/>
    <n v="48227"/>
    <s v="Central"/>
    <x v="1080"/>
    <s v="Office Supplies"/>
    <s v="Binders"/>
    <x v="1070"/>
    <x v="5472"/>
    <n v="6"/>
    <n v="0"/>
    <n v="181.65600000000001"/>
  </r>
  <r>
    <n v="9096"/>
    <s v="US-2015-132836"/>
    <x v="932"/>
    <d v="2015-06-05T00:00:00"/>
    <s v="Standard Class"/>
    <x v="219"/>
    <x v="219"/>
    <s v="Consumer"/>
    <s v="United States"/>
    <s v="Detroit"/>
    <s v="Michigan"/>
    <n v="48227"/>
    <s v="Central"/>
    <x v="1020"/>
    <s v="Technology"/>
    <s v="Phones"/>
    <x v="1011"/>
    <x v="362"/>
    <n v="2"/>
    <n v="0"/>
    <n v="11.731999999999999"/>
  </r>
  <r>
    <n v="9097"/>
    <s v="US-2015-132836"/>
    <x v="932"/>
    <d v="2015-06-05T00:00:00"/>
    <s v="Standard Class"/>
    <x v="219"/>
    <x v="219"/>
    <s v="Consumer"/>
    <s v="United States"/>
    <s v="Detroit"/>
    <s v="Michigan"/>
    <n v="48227"/>
    <s v="Central"/>
    <x v="1722"/>
    <s v="Office Supplies"/>
    <s v="Labels"/>
    <x v="1709"/>
    <x v="1301"/>
    <n v="7"/>
    <n v="0"/>
    <n v="13.2986"/>
  </r>
  <r>
    <n v="9098"/>
    <s v="US-2014-158365"/>
    <x v="791"/>
    <d v="2014-04-17T00:00:00"/>
    <s v="Standard Class"/>
    <x v="647"/>
    <x v="647"/>
    <s v="Consumer"/>
    <s v="United States"/>
    <s v="Bloomington"/>
    <s v="Indiana"/>
    <n v="47401"/>
    <s v="Central"/>
    <x v="730"/>
    <s v="Office Supplies"/>
    <s v="Paper"/>
    <x v="729"/>
    <x v="56"/>
    <n v="5"/>
    <n v="0"/>
    <n v="15.552"/>
  </r>
  <r>
    <n v="9099"/>
    <s v="CA-2017-152933"/>
    <x v="386"/>
    <d v="2017-10-16T00:00:00"/>
    <s v="Standard Class"/>
    <x v="377"/>
    <x v="377"/>
    <s v="Home Office"/>
    <s v="United States"/>
    <s v="Dallas"/>
    <s v="Texas"/>
    <n v="75081"/>
    <s v="Central"/>
    <x v="665"/>
    <s v="Technology"/>
    <s v="Phones"/>
    <x v="665"/>
    <x v="4085"/>
    <n v="7"/>
    <n v="0.2"/>
    <n v="27.715800000000002"/>
  </r>
  <r>
    <n v="9100"/>
    <s v="CA-2017-152933"/>
    <x v="386"/>
    <d v="2017-10-16T00:00:00"/>
    <s v="Standard Class"/>
    <x v="377"/>
    <x v="377"/>
    <s v="Home Office"/>
    <s v="United States"/>
    <s v="Dallas"/>
    <s v="Texas"/>
    <n v="75081"/>
    <s v="Central"/>
    <x v="548"/>
    <s v="Office Supplies"/>
    <s v="Paper"/>
    <x v="548"/>
    <x v="559"/>
    <n v="2"/>
    <n v="0.2"/>
    <n v="3.7584"/>
  </r>
  <r>
    <n v="9101"/>
    <s v="CA-2017-152933"/>
    <x v="386"/>
    <d v="2017-10-16T00:00:00"/>
    <s v="Standard Class"/>
    <x v="377"/>
    <x v="377"/>
    <s v="Home Office"/>
    <s v="United States"/>
    <s v="Dallas"/>
    <s v="Texas"/>
    <n v="75081"/>
    <s v="Central"/>
    <x v="764"/>
    <s v="Technology"/>
    <s v="Accessories"/>
    <x v="763"/>
    <x v="5473"/>
    <n v="3"/>
    <n v="0.2"/>
    <n v="128.68049999999999"/>
  </r>
  <r>
    <n v="9102"/>
    <s v="CA-2015-163181"/>
    <x v="209"/>
    <d v="2015-11-12T00:00:00"/>
    <s v="Standard Class"/>
    <x v="455"/>
    <x v="455"/>
    <s v="Consumer"/>
    <s v="United States"/>
    <s v="Houston"/>
    <s v="Texas"/>
    <n v="77041"/>
    <s v="Central"/>
    <x v="32"/>
    <s v="Office Supplies"/>
    <s v="Art"/>
    <x v="32"/>
    <x v="5474"/>
    <n v="3"/>
    <n v="0.2"/>
    <n v="5.319"/>
  </r>
  <r>
    <n v="9103"/>
    <s v="CA-2015-163181"/>
    <x v="209"/>
    <d v="2015-11-12T00:00:00"/>
    <s v="Standard Class"/>
    <x v="455"/>
    <x v="455"/>
    <s v="Consumer"/>
    <s v="United States"/>
    <s v="Houston"/>
    <s v="Texas"/>
    <n v="77041"/>
    <s v="Central"/>
    <x v="45"/>
    <s v="Office Supplies"/>
    <s v="Storage"/>
    <x v="45"/>
    <x v="556"/>
    <n v="2"/>
    <n v="0.2"/>
    <n v="-16.956800000000001"/>
  </r>
  <r>
    <n v="9104"/>
    <s v="CA-2015-163181"/>
    <x v="209"/>
    <d v="2015-11-12T00:00:00"/>
    <s v="Standard Class"/>
    <x v="455"/>
    <x v="455"/>
    <s v="Consumer"/>
    <s v="United States"/>
    <s v="Houston"/>
    <s v="Texas"/>
    <n v="77041"/>
    <s v="Central"/>
    <x v="1525"/>
    <s v="Furniture"/>
    <s v="Furnishings"/>
    <x v="1512"/>
    <x v="643"/>
    <n v="5"/>
    <n v="0.6"/>
    <n v="-84.447999999999993"/>
  </r>
  <r>
    <n v="9105"/>
    <s v="CA-2015-163181"/>
    <x v="209"/>
    <d v="2015-11-12T00:00:00"/>
    <s v="Standard Class"/>
    <x v="455"/>
    <x v="455"/>
    <s v="Consumer"/>
    <s v="United States"/>
    <s v="Houston"/>
    <s v="Texas"/>
    <n v="77041"/>
    <s v="Central"/>
    <x v="27"/>
    <s v="Office Supplies"/>
    <s v="Binders"/>
    <x v="27"/>
    <x v="4078"/>
    <n v="10"/>
    <n v="0.8"/>
    <n v="-51.295999999999999"/>
  </r>
  <r>
    <n v="9106"/>
    <s v="CA-2015-163181"/>
    <x v="209"/>
    <d v="2015-11-12T00:00:00"/>
    <s v="Standard Class"/>
    <x v="455"/>
    <x v="455"/>
    <s v="Consumer"/>
    <s v="United States"/>
    <s v="Houston"/>
    <s v="Texas"/>
    <n v="77041"/>
    <s v="Central"/>
    <x v="1667"/>
    <s v="Office Supplies"/>
    <s v="Storage"/>
    <x v="1655"/>
    <x v="5475"/>
    <n v="2"/>
    <n v="0.2"/>
    <n v="-28.867799999999999"/>
  </r>
  <r>
    <n v="9107"/>
    <s v="CA-2015-163181"/>
    <x v="209"/>
    <d v="2015-11-12T00:00:00"/>
    <s v="Standard Class"/>
    <x v="455"/>
    <x v="455"/>
    <s v="Consumer"/>
    <s v="United States"/>
    <s v="Houston"/>
    <s v="Texas"/>
    <n v="77041"/>
    <s v="Central"/>
    <x v="1616"/>
    <s v="Technology"/>
    <s v="Machines"/>
    <x v="1607"/>
    <x v="3030"/>
    <n v="3"/>
    <n v="0.4"/>
    <n v="33.589500000000001"/>
  </r>
  <r>
    <n v="9108"/>
    <s v="CA-2015-132941"/>
    <x v="442"/>
    <d v="2015-05-28T00:00:00"/>
    <s v="First Class"/>
    <x v="152"/>
    <x v="152"/>
    <s v="Corporate"/>
    <s v="United States"/>
    <s v="Haltom City"/>
    <s v="Texas"/>
    <n v="76117"/>
    <s v="Central"/>
    <x v="1352"/>
    <s v="Office Supplies"/>
    <s v="Supplies"/>
    <x v="1338"/>
    <x v="4"/>
    <n v="2"/>
    <n v="0.2"/>
    <n v="1.6776"/>
  </r>
  <r>
    <n v="9109"/>
    <s v="CA-2015-132941"/>
    <x v="442"/>
    <d v="2015-05-28T00:00:00"/>
    <s v="First Class"/>
    <x v="152"/>
    <x v="152"/>
    <s v="Corporate"/>
    <s v="United States"/>
    <s v="Haltom City"/>
    <s v="Texas"/>
    <n v="76117"/>
    <s v="Central"/>
    <x v="1215"/>
    <s v="Office Supplies"/>
    <s v="Paper"/>
    <x v="1199"/>
    <x v="5476"/>
    <n v="7"/>
    <n v="0.2"/>
    <n v="11.7334"/>
  </r>
  <r>
    <n v="9110"/>
    <s v="CA-2015-132941"/>
    <x v="442"/>
    <d v="2015-05-28T00:00:00"/>
    <s v="First Class"/>
    <x v="152"/>
    <x v="152"/>
    <s v="Corporate"/>
    <s v="United States"/>
    <s v="Haltom City"/>
    <s v="Texas"/>
    <n v="76117"/>
    <s v="Central"/>
    <x v="1301"/>
    <s v="Technology"/>
    <s v="Accessories"/>
    <x v="1286"/>
    <x v="3568"/>
    <n v="2"/>
    <n v="0.2"/>
    <n v="36.397199999999998"/>
  </r>
  <r>
    <n v="9111"/>
    <s v="CA-2014-132010"/>
    <x v="303"/>
    <d v="2014-10-15T00:00:00"/>
    <s v="First Class"/>
    <x v="671"/>
    <x v="671"/>
    <s v="Home Office"/>
    <s v="United States"/>
    <s v="Richmond"/>
    <s v="Virginia"/>
    <n v="23223"/>
    <s v="South"/>
    <x v="1047"/>
    <s v="Office Supplies"/>
    <s v="Envelopes"/>
    <x v="1036"/>
    <x v="3343"/>
    <n v="5"/>
    <n v="0"/>
    <n v="17.472000000000001"/>
  </r>
  <r>
    <n v="9112"/>
    <s v="CA-2014-132010"/>
    <x v="303"/>
    <d v="2014-10-15T00:00:00"/>
    <s v="First Class"/>
    <x v="671"/>
    <x v="671"/>
    <s v="Home Office"/>
    <s v="United States"/>
    <s v="Richmond"/>
    <s v="Virginia"/>
    <n v="23223"/>
    <s v="South"/>
    <x v="1690"/>
    <s v="Technology"/>
    <s v="Accessories"/>
    <x v="1678"/>
    <x v="1003"/>
    <n v="2"/>
    <n v="0"/>
    <n v="4.3624000000000001"/>
  </r>
  <r>
    <n v="9113"/>
    <s v="CA-2014-132010"/>
    <x v="303"/>
    <d v="2014-10-15T00:00:00"/>
    <s v="First Class"/>
    <x v="671"/>
    <x v="671"/>
    <s v="Home Office"/>
    <s v="United States"/>
    <s v="Richmond"/>
    <s v="Virginia"/>
    <n v="23223"/>
    <s v="South"/>
    <x v="1819"/>
    <s v="Office Supplies"/>
    <s v="Storage"/>
    <x v="1808"/>
    <x v="5477"/>
    <n v="4"/>
    <n v="0"/>
    <n v="6.3040000000000003"/>
  </r>
  <r>
    <n v="9114"/>
    <s v="CA-2014-132010"/>
    <x v="303"/>
    <d v="2014-10-15T00:00:00"/>
    <s v="First Class"/>
    <x v="671"/>
    <x v="671"/>
    <s v="Home Office"/>
    <s v="United States"/>
    <s v="Richmond"/>
    <s v="Virginia"/>
    <n v="23223"/>
    <s v="South"/>
    <x v="881"/>
    <s v="Office Supplies"/>
    <s v="Binders"/>
    <x v="875"/>
    <x v="5478"/>
    <n v="3"/>
    <n v="0"/>
    <n v="7.1345999999999998"/>
  </r>
  <r>
    <n v="9115"/>
    <s v="CA-2016-135461"/>
    <x v="569"/>
    <d v="2016-02-10T00:00:00"/>
    <s v="Second Class"/>
    <x v="424"/>
    <x v="424"/>
    <s v="Corporate"/>
    <s v="United States"/>
    <s v="Los Angeles"/>
    <s v="California"/>
    <n v="90049"/>
    <s v="West"/>
    <x v="1807"/>
    <s v="Technology"/>
    <s v="Phones"/>
    <x v="1797"/>
    <x v="4537"/>
    <n v="5"/>
    <n v="0.2"/>
    <n v="38.997500000000002"/>
  </r>
  <r>
    <n v="9116"/>
    <s v="CA-2017-153045"/>
    <x v="617"/>
    <d v="2017-01-24T00:00:00"/>
    <s v="Second Class"/>
    <x v="515"/>
    <x v="515"/>
    <s v="Consumer"/>
    <s v="United States"/>
    <s v="Philadelphia"/>
    <s v="Pennsylvania"/>
    <n v="19140"/>
    <s v="East"/>
    <x v="1118"/>
    <s v="Technology"/>
    <s v="Phones"/>
    <x v="1106"/>
    <x v="5479"/>
    <n v="2"/>
    <n v="0.4"/>
    <n v="-93.08"/>
  </r>
  <r>
    <n v="9117"/>
    <s v="CA-2017-153045"/>
    <x v="617"/>
    <d v="2017-01-24T00:00:00"/>
    <s v="Second Class"/>
    <x v="515"/>
    <x v="515"/>
    <s v="Consumer"/>
    <s v="United States"/>
    <s v="Philadelphia"/>
    <s v="Pennsylvania"/>
    <n v="19140"/>
    <s v="East"/>
    <x v="561"/>
    <s v="Furniture"/>
    <s v="Furnishings"/>
    <x v="560"/>
    <x v="1303"/>
    <n v="2"/>
    <n v="0.2"/>
    <n v="6.3936000000000002"/>
  </r>
  <r>
    <n v="9118"/>
    <s v="CA-2017-153045"/>
    <x v="617"/>
    <d v="2017-01-24T00:00:00"/>
    <s v="Second Class"/>
    <x v="515"/>
    <x v="515"/>
    <s v="Consumer"/>
    <s v="United States"/>
    <s v="Philadelphia"/>
    <s v="Pennsylvania"/>
    <n v="19140"/>
    <s v="East"/>
    <x v="774"/>
    <s v="Furniture"/>
    <s v="Chairs"/>
    <x v="773"/>
    <x v="4843"/>
    <n v="3"/>
    <n v="0.3"/>
    <n v="-63.3765"/>
  </r>
  <r>
    <n v="9119"/>
    <s v="CA-2017-153045"/>
    <x v="617"/>
    <d v="2017-01-24T00:00:00"/>
    <s v="Second Class"/>
    <x v="515"/>
    <x v="515"/>
    <s v="Consumer"/>
    <s v="United States"/>
    <s v="Philadelphia"/>
    <s v="Pennsylvania"/>
    <n v="19140"/>
    <s v="East"/>
    <x v="987"/>
    <s v="Office Supplies"/>
    <s v="Paper"/>
    <x v="980"/>
    <x v="5480"/>
    <n v="4"/>
    <n v="0.2"/>
    <n v="7.0511999999999997"/>
  </r>
  <r>
    <n v="9120"/>
    <s v="US-2016-155971"/>
    <x v="112"/>
    <d v="2016-06-12T00:00:00"/>
    <s v="Standard Class"/>
    <x v="176"/>
    <x v="176"/>
    <s v="Home Office"/>
    <s v="United States"/>
    <s v="Los Angeles"/>
    <s v="California"/>
    <n v="90036"/>
    <s v="West"/>
    <x v="816"/>
    <s v="Office Supplies"/>
    <s v="Labels"/>
    <x v="812"/>
    <x v="421"/>
    <n v="7"/>
    <n v="0"/>
    <n v="10.584"/>
  </r>
  <r>
    <n v="9121"/>
    <s v="US-2016-155971"/>
    <x v="112"/>
    <d v="2016-06-12T00:00:00"/>
    <s v="Standard Class"/>
    <x v="176"/>
    <x v="176"/>
    <s v="Home Office"/>
    <s v="United States"/>
    <s v="Los Angeles"/>
    <s v="California"/>
    <n v="90036"/>
    <s v="West"/>
    <x v="1849"/>
    <s v="Office Supplies"/>
    <s v="Paper"/>
    <x v="1837"/>
    <x v="3324"/>
    <n v="5"/>
    <n v="0"/>
    <n v="46.953000000000003"/>
  </r>
  <r>
    <n v="9122"/>
    <s v="CA-2017-122007"/>
    <x v="257"/>
    <d v="2017-03-20T00:00:00"/>
    <s v="Second Class"/>
    <x v="759"/>
    <x v="759"/>
    <s v="Corporate"/>
    <s v="United States"/>
    <s v="Los Angeles"/>
    <s v="California"/>
    <n v="90032"/>
    <s v="West"/>
    <x v="95"/>
    <s v="Office Supplies"/>
    <s v="Appliances"/>
    <x v="95"/>
    <x v="1750"/>
    <n v="7"/>
    <n v="0"/>
    <n v="26.349399999999999"/>
  </r>
  <r>
    <n v="9123"/>
    <s v="CA-2017-162250"/>
    <x v="221"/>
    <d v="2017-11-24T00:00:00"/>
    <s v="Same Day"/>
    <x v="701"/>
    <x v="701"/>
    <s v="Consumer"/>
    <s v="United States"/>
    <s v="San Francisco"/>
    <s v="California"/>
    <n v="94109"/>
    <s v="West"/>
    <x v="565"/>
    <s v="Office Supplies"/>
    <s v="Paper"/>
    <x v="565"/>
    <x v="3890"/>
    <n v="1"/>
    <n v="0"/>
    <n v="3.5009999999999999"/>
  </r>
  <r>
    <n v="9124"/>
    <s v="US-2016-158288"/>
    <x v="491"/>
    <d v="2016-11-28T00:00:00"/>
    <s v="Second Class"/>
    <x v="13"/>
    <x v="13"/>
    <s v="Consumer"/>
    <s v="United States"/>
    <s v="Philadelphia"/>
    <s v="Pennsylvania"/>
    <n v="19120"/>
    <s v="East"/>
    <x v="705"/>
    <s v="Office Supplies"/>
    <s v="Binders"/>
    <x v="705"/>
    <x v="5481"/>
    <n v="9"/>
    <n v="0.7"/>
    <n v="-57.756599999999999"/>
  </r>
  <r>
    <n v="9125"/>
    <s v="CA-2016-128916"/>
    <x v="298"/>
    <d v="2016-08-20T00:00:00"/>
    <s v="Second Class"/>
    <x v="15"/>
    <x v="15"/>
    <s v="Home Office"/>
    <s v="United States"/>
    <s v="Houston"/>
    <s v="Texas"/>
    <n v="77070"/>
    <s v="Central"/>
    <x v="740"/>
    <s v="Furniture"/>
    <s v="Furnishings"/>
    <x v="222"/>
    <x v="1235"/>
    <n v="3"/>
    <n v="0.6"/>
    <n v="-3.8208000000000002"/>
  </r>
  <r>
    <n v="9126"/>
    <s v="CA-2016-128916"/>
    <x v="298"/>
    <d v="2016-08-20T00:00:00"/>
    <s v="Second Class"/>
    <x v="15"/>
    <x v="15"/>
    <s v="Home Office"/>
    <s v="United States"/>
    <s v="Houston"/>
    <s v="Texas"/>
    <n v="77070"/>
    <s v="Central"/>
    <x v="1533"/>
    <s v="Furniture"/>
    <s v="Furnishings"/>
    <x v="1521"/>
    <x v="752"/>
    <n v="4"/>
    <n v="0.6"/>
    <n v="-2.1375999999999999"/>
  </r>
  <r>
    <n v="9127"/>
    <s v="CA-2015-157028"/>
    <x v="109"/>
    <d v="2015-12-03T00:00:00"/>
    <s v="Standard Class"/>
    <x v="671"/>
    <x v="671"/>
    <s v="Home Office"/>
    <s v="United States"/>
    <s v="Las Cruces"/>
    <s v="New Mexico"/>
    <n v="88001"/>
    <s v="West"/>
    <x v="154"/>
    <s v="Office Supplies"/>
    <s v="Art"/>
    <x v="155"/>
    <x v="5482"/>
    <n v="2"/>
    <n v="0"/>
    <n v="3.4775999999999998"/>
  </r>
  <r>
    <n v="9128"/>
    <s v="CA-2017-112473"/>
    <x v="1126"/>
    <d v="2017-06-01T00:00:00"/>
    <s v="Standard Class"/>
    <x v="145"/>
    <x v="145"/>
    <s v="Consumer"/>
    <s v="United States"/>
    <s v="Houston"/>
    <s v="Texas"/>
    <n v="77070"/>
    <s v="Central"/>
    <x v="1751"/>
    <s v="Office Supplies"/>
    <s v="Storage"/>
    <x v="1741"/>
    <x v="5483"/>
    <n v="3"/>
    <n v="0.2"/>
    <n v="-11.2806"/>
  </r>
  <r>
    <n v="9129"/>
    <s v="US-2017-147655"/>
    <x v="507"/>
    <d v="2017-09-05T00:00:00"/>
    <s v="First Class"/>
    <x v="442"/>
    <x v="442"/>
    <s v="Corporate"/>
    <s v="United States"/>
    <s v="Redmond"/>
    <s v="Oregon"/>
    <n v="97756"/>
    <s v="West"/>
    <x v="735"/>
    <s v="Office Supplies"/>
    <s v="Binders"/>
    <x v="734"/>
    <x v="5484"/>
    <n v="7"/>
    <n v="0.7"/>
    <n v="-58.716000000000001"/>
  </r>
  <r>
    <n v="9130"/>
    <s v="CA-2016-130911"/>
    <x v="830"/>
    <d v="2016-03-26T00:00:00"/>
    <s v="Second Class"/>
    <x v="419"/>
    <x v="419"/>
    <s v="Consumer"/>
    <s v="United States"/>
    <s v="Cleveland"/>
    <s v="Ohio"/>
    <n v="44105"/>
    <s v="East"/>
    <x v="1373"/>
    <s v="Furniture"/>
    <s v="Bookcases"/>
    <x v="1358"/>
    <x v="5485"/>
    <n v="3"/>
    <n v="0.5"/>
    <n v="-241.17599999999999"/>
  </r>
  <r>
    <n v="9131"/>
    <s v="CA-2016-130911"/>
    <x v="830"/>
    <d v="2016-03-26T00:00:00"/>
    <s v="Second Class"/>
    <x v="419"/>
    <x v="419"/>
    <s v="Consumer"/>
    <s v="United States"/>
    <s v="Cleveland"/>
    <s v="Ohio"/>
    <n v="44105"/>
    <s v="East"/>
    <x v="1132"/>
    <s v="Office Supplies"/>
    <s v="Art"/>
    <x v="1120"/>
    <x v="3923"/>
    <n v="2"/>
    <n v="0.2"/>
    <n v="1.6324000000000001"/>
  </r>
  <r>
    <n v="9132"/>
    <s v="CA-2017-100055"/>
    <x v="39"/>
    <d v="2017-06-01T00:00:00"/>
    <s v="Standard Class"/>
    <x v="550"/>
    <x v="550"/>
    <s v="Corporate"/>
    <s v="United States"/>
    <s v="Laurel"/>
    <s v="Maryland"/>
    <n v="20707"/>
    <s v="East"/>
    <x v="1001"/>
    <s v="Furniture"/>
    <s v="Furnishings"/>
    <x v="993"/>
    <x v="1287"/>
    <n v="2"/>
    <n v="0"/>
    <n v="9.8856000000000002"/>
  </r>
  <r>
    <n v="9133"/>
    <s v="CA-2017-100055"/>
    <x v="39"/>
    <d v="2017-06-01T00:00:00"/>
    <s v="Standard Class"/>
    <x v="550"/>
    <x v="550"/>
    <s v="Corporate"/>
    <s v="United States"/>
    <s v="Laurel"/>
    <s v="Maryland"/>
    <n v="20707"/>
    <s v="East"/>
    <x v="586"/>
    <s v="Office Supplies"/>
    <s v="Appliances"/>
    <x v="586"/>
    <x v="5486"/>
    <n v="3"/>
    <n v="0"/>
    <n v="36.287700000000001"/>
  </r>
  <r>
    <n v="9134"/>
    <s v="CA-2015-157805"/>
    <x v="284"/>
    <d v="2015-09-04T00:00:00"/>
    <s v="Standard Class"/>
    <x v="563"/>
    <x v="563"/>
    <s v="Home Office"/>
    <s v="United States"/>
    <s v="San Diego"/>
    <s v="California"/>
    <n v="92037"/>
    <s v="West"/>
    <x v="872"/>
    <s v="Technology"/>
    <s v="Phones"/>
    <x v="866"/>
    <x v="5487"/>
    <n v="5"/>
    <n v="0.2"/>
    <n v="41.697000000000003"/>
  </r>
  <r>
    <n v="9135"/>
    <s v="CA-2016-124254"/>
    <x v="408"/>
    <d v="2016-04-17T00:00:00"/>
    <s v="Standard Class"/>
    <x v="533"/>
    <x v="533"/>
    <s v="Corporate"/>
    <s v="United States"/>
    <s v="Wilson"/>
    <s v="North Carolina"/>
    <n v="27893"/>
    <s v="South"/>
    <x v="398"/>
    <s v="Office Supplies"/>
    <s v="Storage"/>
    <x v="399"/>
    <x v="5001"/>
    <n v="3"/>
    <n v="0.2"/>
    <n v="-22.671600000000002"/>
  </r>
  <r>
    <n v="9136"/>
    <s v="CA-2016-124254"/>
    <x v="408"/>
    <d v="2016-04-17T00:00:00"/>
    <s v="Standard Class"/>
    <x v="533"/>
    <x v="533"/>
    <s v="Corporate"/>
    <s v="United States"/>
    <s v="Wilson"/>
    <s v="North Carolina"/>
    <n v="27893"/>
    <s v="South"/>
    <x v="391"/>
    <s v="Office Supplies"/>
    <s v="Storage"/>
    <x v="392"/>
    <x v="5488"/>
    <n v="1"/>
    <n v="0.2"/>
    <n v="-5.1984000000000004"/>
  </r>
  <r>
    <n v="9137"/>
    <s v="CA-2016-124254"/>
    <x v="408"/>
    <d v="2016-04-17T00:00:00"/>
    <s v="Standard Class"/>
    <x v="533"/>
    <x v="533"/>
    <s v="Corporate"/>
    <s v="United States"/>
    <s v="Wilson"/>
    <s v="North Carolina"/>
    <n v="27893"/>
    <s v="South"/>
    <x v="1671"/>
    <s v="Office Supplies"/>
    <s v="Paper"/>
    <x v="1659"/>
    <x v="1495"/>
    <n v="3"/>
    <n v="0.2"/>
    <n v="3.4668000000000001"/>
  </r>
  <r>
    <n v="9138"/>
    <s v="CA-2014-123400"/>
    <x v="563"/>
    <d v="2014-02-09T00:00:00"/>
    <s v="Standard Class"/>
    <x v="518"/>
    <x v="518"/>
    <s v="Consumer"/>
    <s v="United States"/>
    <s v="Saint Petersburg"/>
    <s v="Florida"/>
    <n v="33710"/>
    <s v="South"/>
    <x v="997"/>
    <s v="Office Supplies"/>
    <s v="Binders"/>
    <x v="989"/>
    <x v="823"/>
    <n v="2"/>
    <n v="0.7"/>
    <n v="-12.224"/>
  </r>
  <r>
    <n v="9139"/>
    <s v="CA-2014-123400"/>
    <x v="563"/>
    <d v="2014-02-09T00:00:00"/>
    <s v="Standard Class"/>
    <x v="518"/>
    <x v="518"/>
    <s v="Consumer"/>
    <s v="United States"/>
    <s v="Saint Petersburg"/>
    <s v="Florida"/>
    <n v="33710"/>
    <s v="South"/>
    <x v="1409"/>
    <s v="Technology"/>
    <s v="Phones"/>
    <x v="1396"/>
    <x v="2131"/>
    <n v="5"/>
    <n v="0.2"/>
    <n v="13.571999999999999"/>
  </r>
  <r>
    <n v="9140"/>
    <s v="CA-2014-106971"/>
    <x v="814"/>
    <d v="2014-09-08T00:00:00"/>
    <s v="Standard Class"/>
    <x v="298"/>
    <x v="298"/>
    <s v="Consumer"/>
    <s v="United States"/>
    <s v="Buffalo Grove"/>
    <s v="Illinois"/>
    <n v="60089"/>
    <s v="Central"/>
    <x v="106"/>
    <s v="Technology"/>
    <s v="Accessories"/>
    <x v="106"/>
    <x v="5267"/>
    <n v="7"/>
    <n v="0.2"/>
    <n v="95.188800000000001"/>
  </r>
  <r>
    <n v="9141"/>
    <s v="CA-2017-123029"/>
    <x v="1033"/>
    <d v="2017-10-02T00:00:00"/>
    <s v="Second Class"/>
    <x v="404"/>
    <x v="404"/>
    <s v="Home Office"/>
    <s v="United States"/>
    <s v="Los Angeles"/>
    <s v="California"/>
    <n v="90049"/>
    <s v="West"/>
    <x v="657"/>
    <s v="Technology"/>
    <s v="Accessories"/>
    <x v="657"/>
    <x v="457"/>
    <n v="2"/>
    <n v="0"/>
    <n v="47.994"/>
  </r>
  <r>
    <n v="9142"/>
    <s v="CA-2016-139409"/>
    <x v="64"/>
    <d v="2016-09-07T00:00:00"/>
    <s v="First Class"/>
    <x v="783"/>
    <x v="783"/>
    <s v="Corporate"/>
    <s v="United States"/>
    <s v="New York City"/>
    <s v="New York"/>
    <n v="10011"/>
    <s v="East"/>
    <x v="47"/>
    <s v="Technology"/>
    <s v="Phones"/>
    <x v="47"/>
    <x v="3477"/>
    <n v="4"/>
    <n v="0"/>
    <n v="12.208"/>
  </r>
  <r>
    <n v="9143"/>
    <s v="US-2017-166688"/>
    <x v="968"/>
    <d v="2017-05-26T00:00:00"/>
    <s v="Standard Class"/>
    <x v="502"/>
    <x v="502"/>
    <s v="Consumer"/>
    <s v="United States"/>
    <s v="Las Vegas"/>
    <s v="Nevada"/>
    <n v="89115"/>
    <s v="West"/>
    <x v="1499"/>
    <s v="Office Supplies"/>
    <s v="Binders"/>
    <x v="1487"/>
    <x v="1808"/>
    <n v="2"/>
    <n v="0.2"/>
    <n v="3.0044"/>
  </r>
  <r>
    <n v="9144"/>
    <s v="US-2017-166688"/>
    <x v="968"/>
    <d v="2017-05-26T00:00:00"/>
    <s v="Standard Class"/>
    <x v="502"/>
    <x v="502"/>
    <s v="Consumer"/>
    <s v="United States"/>
    <s v="Las Vegas"/>
    <s v="Nevada"/>
    <n v="89115"/>
    <s v="West"/>
    <x v="1807"/>
    <s v="Technology"/>
    <s v="Phones"/>
    <x v="1797"/>
    <x v="5489"/>
    <n v="9"/>
    <n v="0.2"/>
    <n v="70.195499999999996"/>
  </r>
  <r>
    <n v="9145"/>
    <s v="US-2017-166688"/>
    <x v="968"/>
    <d v="2017-05-26T00:00:00"/>
    <s v="Standard Class"/>
    <x v="502"/>
    <x v="502"/>
    <s v="Consumer"/>
    <s v="United States"/>
    <s v="Las Vegas"/>
    <s v="Nevada"/>
    <n v="89115"/>
    <s v="West"/>
    <x v="95"/>
    <s v="Office Supplies"/>
    <s v="Appliances"/>
    <x v="95"/>
    <x v="5490"/>
    <n v="5"/>
    <n v="0"/>
    <n v="18.821000000000002"/>
  </r>
  <r>
    <n v="9146"/>
    <s v="CA-2015-126970"/>
    <x v="1181"/>
    <d v="2015-09-24T00:00:00"/>
    <s v="Standard Class"/>
    <x v="236"/>
    <x v="236"/>
    <s v="Consumer"/>
    <s v="United States"/>
    <s v="Naperville"/>
    <s v="Illinois"/>
    <n v="60540"/>
    <s v="Central"/>
    <x v="605"/>
    <s v="Office Supplies"/>
    <s v="Binders"/>
    <x v="605"/>
    <x v="1774"/>
    <n v="3"/>
    <n v="0.8"/>
    <n v="-4.4927999999999999"/>
  </r>
  <r>
    <n v="9147"/>
    <s v="US-2016-165505"/>
    <x v="1156"/>
    <d v="2016-01-27T00:00:00"/>
    <s v="Standard Class"/>
    <x v="118"/>
    <x v="118"/>
    <s v="Corporate"/>
    <s v="United States"/>
    <s v="Burlington"/>
    <s v="Vermont"/>
    <n v="5408"/>
    <s v="East"/>
    <x v="1135"/>
    <s v="Technology"/>
    <s v="Accessories"/>
    <x v="1123"/>
    <x v="2564"/>
    <n v="2"/>
    <n v="0"/>
    <n v="42.991399999999999"/>
  </r>
  <r>
    <n v="9148"/>
    <s v="US-2016-165505"/>
    <x v="1156"/>
    <d v="2016-01-27T00:00:00"/>
    <s v="Standard Class"/>
    <x v="118"/>
    <x v="118"/>
    <s v="Corporate"/>
    <s v="United States"/>
    <s v="Burlington"/>
    <s v="Vermont"/>
    <n v="5408"/>
    <s v="East"/>
    <x v="1850"/>
    <s v="Office Supplies"/>
    <s v="Art"/>
    <x v="1838"/>
    <x v="1384"/>
    <n v="6"/>
    <n v="0"/>
    <n v="2.7336"/>
  </r>
  <r>
    <n v="9149"/>
    <s v="US-2016-165505"/>
    <x v="1156"/>
    <d v="2016-01-27T00:00:00"/>
    <s v="Standard Class"/>
    <x v="118"/>
    <x v="118"/>
    <s v="Corporate"/>
    <s v="United States"/>
    <s v="Burlington"/>
    <s v="Vermont"/>
    <n v="5408"/>
    <s v="East"/>
    <x v="772"/>
    <s v="Office Supplies"/>
    <s v="Storage"/>
    <x v="771"/>
    <x v="5491"/>
    <n v="13"/>
    <n v="0"/>
    <n v="406.71539999999999"/>
  </r>
  <r>
    <n v="9150"/>
    <s v="US-2014-157070"/>
    <x v="106"/>
    <d v="2014-06-06T00:00:00"/>
    <s v="Standard Class"/>
    <x v="425"/>
    <x v="425"/>
    <s v="Corporate"/>
    <s v="United States"/>
    <s v="Detroit"/>
    <s v="Michigan"/>
    <n v="48234"/>
    <s v="Central"/>
    <x v="1002"/>
    <s v="Office Supplies"/>
    <s v="Binders"/>
    <x v="994"/>
    <x v="5492"/>
    <n v="4"/>
    <n v="0"/>
    <n v="66.508799999999994"/>
  </r>
  <r>
    <n v="9151"/>
    <s v="US-2014-157070"/>
    <x v="106"/>
    <d v="2014-06-06T00:00:00"/>
    <s v="Standard Class"/>
    <x v="425"/>
    <x v="425"/>
    <s v="Corporate"/>
    <s v="United States"/>
    <s v="Detroit"/>
    <s v="Michigan"/>
    <n v="48234"/>
    <s v="Central"/>
    <x v="937"/>
    <s v="Office Supplies"/>
    <s v="Appliances"/>
    <x v="930"/>
    <x v="5493"/>
    <n v="5"/>
    <n v="0.1"/>
    <n v="12.375999999999999"/>
  </r>
  <r>
    <n v="9152"/>
    <s v="US-2015-106873"/>
    <x v="496"/>
    <d v="2015-09-29T00:00:00"/>
    <s v="Second Class"/>
    <x v="27"/>
    <x v="27"/>
    <s v="Consumer"/>
    <s v="United States"/>
    <s v="Avondale"/>
    <s v="Arizona"/>
    <n v="85323"/>
    <s v="West"/>
    <x v="1583"/>
    <s v="Office Supplies"/>
    <s v="Art"/>
    <x v="1574"/>
    <x v="4581"/>
    <n v="2"/>
    <n v="0.2"/>
    <n v="2.3685999999999998"/>
  </r>
  <r>
    <n v="9153"/>
    <s v="US-2015-106873"/>
    <x v="496"/>
    <d v="2015-09-29T00:00:00"/>
    <s v="Second Class"/>
    <x v="27"/>
    <x v="27"/>
    <s v="Consumer"/>
    <s v="United States"/>
    <s v="Avondale"/>
    <s v="Arizona"/>
    <n v="85323"/>
    <s v="West"/>
    <x v="174"/>
    <s v="Technology"/>
    <s v="Accessories"/>
    <x v="175"/>
    <x v="347"/>
    <n v="2"/>
    <n v="0.2"/>
    <n v="1.45"/>
  </r>
  <r>
    <n v="9154"/>
    <s v="US-2015-106873"/>
    <x v="496"/>
    <d v="2015-09-29T00:00:00"/>
    <s v="Second Class"/>
    <x v="27"/>
    <x v="27"/>
    <s v="Consumer"/>
    <s v="United States"/>
    <s v="Avondale"/>
    <s v="Arizona"/>
    <n v="85323"/>
    <s v="West"/>
    <x v="454"/>
    <s v="Office Supplies"/>
    <s v="Art"/>
    <x v="455"/>
    <x v="2265"/>
    <n v="7"/>
    <n v="0.2"/>
    <n v="1.8522000000000001"/>
  </r>
  <r>
    <n v="9155"/>
    <s v="CA-2016-132990"/>
    <x v="1147"/>
    <d v="2016-08-03T00:00:00"/>
    <s v="Second Class"/>
    <x v="730"/>
    <x v="730"/>
    <s v="Consumer"/>
    <s v="United States"/>
    <s v="Philadelphia"/>
    <s v="Pennsylvania"/>
    <n v="19140"/>
    <s v="East"/>
    <x v="441"/>
    <s v="Furniture"/>
    <s v="Furnishings"/>
    <x v="1719"/>
    <x v="5494"/>
    <n v="2"/>
    <n v="0.2"/>
    <n v="3.1381999999999999"/>
  </r>
  <r>
    <n v="9156"/>
    <s v="CA-2014-102645"/>
    <x v="1212"/>
    <d v="2014-01-28T00:00:00"/>
    <s v="Standard Class"/>
    <x v="780"/>
    <x v="780"/>
    <s v="Consumer"/>
    <s v="United States"/>
    <s v="Las Vegas"/>
    <s v="Nevada"/>
    <n v="89115"/>
    <s v="West"/>
    <x v="128"/>
    <s v="Office Supplies"/>
    <s v="Paper"/>
    <x v="129"/>
    <x v="1574"/>
    <n v="6"/>
    <n v="0"/>
    <n v="19.238399999999999"/>
  </r>
  <r>
    <n v="9157"/>
    <s v="CA-2014-134215"/>
    <x v="472"/>
    <d v="2014-08-08T00:00:00"/>
    <s v="Standard Class"/>
    <x v="504"/>
    <x v="504"/>
    <s v="Corporate"/>
    <s v="United States"/>
    <s v="Bangor"/>
    <s v="Maine"/>
    <n v="4401"/>
    <s v="East"/>
    <x v="473"/>
    <s v="Office Supplies"/>
    <s v="Appliances"/>
    <x v="474"/>
    <x v="5495"/>
    <n v="2"/>
    <n v="0"/>
    <n v="27.529199999999999"/>
  </r>
  <r>
    <n v="9158"/>
    <s v="CA-2014-134215"/>
    <x v="472"/>
    <d v="2014-08-08T00:00:00"/>
    <s v="Standard Class"/>
    <x v="504"/>
    <x v="504"/>
    <s v="Corporate"/>
    <s v="United States"/>
    <s v="Bangor"/>
    <s v="Maine"/>
    <n v="4401"/>
    <s v="East"/>
    <x v="1673"/>
    <s v="Office Supplies"/>
    <s v="Paper"/>
    <x v="1661"/>
    <x v="5496"/>
    <n v="13"/>
    <n v="0"/>
    <n v="124.6752"/>
  </r>
  <r>
    <n v="9159"/>
    <s v="CA-2014-134215"/>
    <x v="472"/>
    <d v="2014-08-08T00:00:00"/>
    <s v="Standard Class"/>
    <x v="504"/>
    <x v="504"/>
    <s v="Corporate"/>
    <s v="United States"/>
    <s v="Bangor"/>
    <s v="Maine"/>
    <n v="4401"/>
    <s v="East"/>
    <x v="721"/>
    <s v="Technology"/>
    <s v="Accessories"/>
    <x v="720"/>
    <x v="5497"/>
    <n v="9"/>
    <n v="0"/>
    <n v="104.7222"/>
  </r>
  <r>
    <n v="9160"/>
    <s v="CA-2016-118934"/>
    <x v="888"/>
    <d v="2016-08-14T00:00:00"/>
    <s v="Standard Class"/>
    <x v="689"/>
    <x v="689"/>
    <s v="Home Office"/>
    <s v="United States"/>
    <s v="Hendersonville"/>
    <s v="Tennessee"/>
    <n v="37075"/>
    <s v="South"/>
    <x v="308"/>
    <s v="Office Supplies"/>
    <s v="Binders"/>
    <x v="308"/>
    <x v="5498"/>
    <n v="3"/>
    <n v="0.7"/>
    <n v="-3.0366"/>
  </r>
  <r>
    <n v="9161"/>
    <s v="CA-2016-118934"/>
    <x v="888"/>
    <d v="2016-08-14T00:00:00"/>
    <s v="Standard Class"/>
    <x v="689"/>
    <x v="689"/>
    <s v="Home Office"/>
    <s v="United States"/>
    <s v="Hendersonville"/>
    <s v="Tennessee"/>
    <n v="37075"/>
    <s v="South"/>
    <x v="741"/>
    <s v="Office Supplies"/>
    <s v="Binders"/>
    <x v="739"/>
    <x v="5264"/>
    <n v="5"/>
    <n v="0.7"/>
    <n v="-7.92"/>
  </r>
  <r>
    <n v="9162"/>
    <s v="CA-2016-160108"/>
    <x v="16"/>
    <d v="2016-12-12T00:00:00"/>
    <s v="Standard Class"/>
    <x v="151"/>
    <x v="151"/>
    <s v="Consumer"/>
    <s v="United States"/>
    <s v="Eau Claire"/>
    <s v="Wisconsin"/>
    <n v="54703"/>
    <s v="Central"/>
    <x v="1368"/>
    <s v="Furniture"/>
    <s v="Bookcases"/>
    <x v="1353"/>
    <x v="5499"/>
    <n v="7"/>
    <n v="0"/>
    <n v="32.468800000000002"/>
  </r>
  <r>
    <n v="9163"/>
    <s v="CA-2016-160108"/>
    <x v="16"/>
    <d v="2016-12-12T00:00:00"/>
    <s v="Standard Class"/>
    <x v="151"/>
    <x v="151"/>
    <s v="Consumer"/>
    <s v="United States"/>
    <s v="Eau Claire"/>
    <s v="Wisconsin"/>
    <n v="54703"/>
    <s v="Central"/>
    <x v="629"/>
    <s v="Furniture"/>
    <s v="Chairs"/>
    <x v="629"/>
    <x v="5500"/>
    <n v="3"/>
    <n v="0"/>
    <n v="176.80260000000001"/>
  </r>
  <r>
    <n v="9164"/>
    <s v="CA-2015-164007"/>
    <x v="1213"/>
    <d v="2015-06-12T00:00:00"/>
    <s v="Standard Class"/>
    <x v="726"/>
    <x v="726"/>
    <s v="Consumer"/>
    <s v="United States"/>
    <s v="Chicago"/>
    <s v="Illinois"/>
    <n v="60610"/>
    <s v="Central"/>
    <x v="1430"/>
    <s v="Technology"/>
    <s v="Accessories"/>
    <x v="1418"/>
    <x v="477"/>
    <n v="3"/>
    <n v="0.2"/>
    <n v="0.74250000000000005"/>
  </r>
  <r>
    <n v="9165"/>
    <s v="CA-2015-164007"/>
    <x v="1213"/>
    <d v="2015-06-12T00:00:00"/>
    <s v="Standard Class"/>
    <x v="726"/>
    <x v="726"/>
    <s v="Consumer"/>
    <s v="United States"/>
    <s v="Chicago"/>
    <s v="Illinois"/>
    <n v="60610"/>
    <s v="Central"/>
    <x v="847"/>
    <s v="Office Supplies"/>
    <s v="Appliances"/>
    <x v="841"/>
    <x v="5501"/>
    <n v="2"/>
    <n v="0.8"/>
    <n v="-393.60199999999998"/>
  </r>
  <r>
    <n v="9166"/>
    <s v="CA-2016-100300"/>
    <x v="890"/>
    <d v="2016-06-26T00:00:00"/>
    <s v="Second Class"/>
    <x v="77"/>
    <x v="77"/>
    <s v="Consumer"/>
    <s v="United States"/>
    <s v="San Diego"/>
    <s v="California"/>
    <n v="92037"/>
    <s v="West"/>
    <x v="1832"/>
    <s v="Technology"/>
    <s v="Machines"/>
    <x v="1820"/>
    <x v="5502"/>
    <n v="4"/>
    <n v="0.2"/>
    <n v="503.64"/>
  </r>
  <r>
    <n v="9167"/>
    <s v="CA-2016-100300"/>
    <x v="890"/>
    <d v="2016-06-26T00:00:00"/>
    <s v="Second Class"/>
    <x v="77"/>
    <x v="77"/>
    <s v="Consumer"/>
    <s v="United States"/>
    <s v="San Diego"/>
    <s v="California"/>
    <n v="92037"/>
    <s v="West"/>
    <x v="976"/>
    <s v="Office Supplies"/>
    <s v="Paper"/>
    <x v="970"/>
    <x v="1230"/>
    <n v="1"/>
    <n v="0"/>
    <n v="50.328000000000003"/>
  </r>
  <r>
    <n v="9168"/>
    <s v="CA-2016-100300"/>
    <x v="890"/>
    <d v="2016-06-26T00:00:00"/>
    <s v="Second Class"/>
    <x v="77"/>
    <x v="77"/>
    <s v="Consumer"/>
    <s v="United States"/>
    <s v="San Diego"/>
    <s v="California"/>
    <n v="92037"/>
    <s v="West"/>
    <x v="1429"/>
    <s v="Office Supplies"/>
    <s v="Appliances"/>
    <x v="1417"/>
    <x v="2566"/>
    <n v="3"/>
    <n v="0"/>
    <n v="72.432000000000002"/>
  </r>
  <r>
    <n v="9169"/>
    <s v="CA-2016-140571"/>
    <x v="543"/>
    <d v="2016-03-19T00:00:00"/>
    <s v="Standard Class"/>
    <x v="319"/>
    <x v="319"/>
    <s v="Home Office"/>
    <s v="United States"/>
    <s v="Jackson"/>
    <s v="Mississippi"/>
    <n v="39212"/>
    <s v="South"/>
    <x v="600"/>
    <s v="Office Supplies"/>
    <s v="Paper"/>
    <x v="600"/>
    <x v="5503"/>
    <n v="14"/>
    <n v="0"/>
    <n v="147.08959999999999"/>
  </r>
  <r>
    <n v="9170"/>
    <s v="CA-2016-140571"/>
    <x v="543"/>
    <d v="2016-03-19T00:00:00"/>
    <s v="Standard Class"/>
    <x v="319"/>
    <x v="319"/>
    <s v="Home Office"/>
    <s v="United States"/>
    <s v="Jackson"/>
    <s v="Mississippi"/>
    <n v="39212"/>
    <s v="South"/>
    <x v="600"/>
    <s v="Office Supplies"/>
    <s v="Paper"/>
    <x v="600"/>
    <x v="1816"/>
    <n v="2"/>
    <n v="0"/>
    <n v="21.012799999999999"/>
  </r>
  <r>
    <n v="9171"/>
    <s v="US-2016-155768"/>
    <x v="49"/>
    <d v="2016-12-01T00:00:00"/>
    <s v="Same Day"/>
    <x v="697"/>
    <x v="697"/>
    <s v="Home Office"/>
    <s v="United States"/>
    <s v="Oxnard"/>
    <s v="California"/>
    <n v="93030"/>
    <s v="West"/>
    <x v="468"/>
    <s v="Furniture"/>
    <s v="Furnishings"/>
    <x v="469"/>
    <x v="5504"/>
    <n v="2"/>
    <n v="0"/>
    <n v="1.5980000000000001"/>
  </r>
  <r>
    <n v="9172"/>
    <s v="US-2016-155768"/>
    <x v="49"/>
    <d v="2016-12-01T00:00:00"/>
    <s v="Same Day"/>
    <x v="697"/>
    <x v="697"/>
    <s v="Home Office"/>
    <s v="United States"/>
    <s v="Oxnard"/>
    <s v="California"/>
    <n v="93030"/>
    <s v="West"/>
    <x v="1052"/>
    <s v="Office Supplies"/>
    <s v="Paper"/>
    <x v="1041"/>
    <x v="3531"/>
    <n v="1"/>
    <n v="0"/>
    <n v="22.992000000000001"/>
  </r>
  <r>
    <n v="9173"/>
    <s v="US-2016-155768"/>
    <x v="49"/>
    <d v="2016-12-01T00:00:00"/>
    <s v="Same Day"/>
    <x v="697"/>
    <x v="697"/>
    <s v="Home Office"/>
    <s v="United States"/>
    <s v="Oxnard"/>
    <s v="California"/>
    <n v="93030"/>
    <s v="West"/>
    <x v="878"/>
    <s v="Office Supplies"/>
    <s v="Storage"/>
    <x v="872"/>
    <x v="5505"/>
    <n v="3"/>
    <n v="0"/>
    <n v="222.58799999999999"/>
  </r>
  <r>
    <n v="9174"/>
    <s v="US-2016-155768"/>
    <x v="49"/>
    <d v="2016-12-01T00:00:00"/>
    <s v="Same Day"/>
    <x v="697"/>
    <x v="697"/>
    <s v="Home Office"/>
    <s v="United States"/>
    <s v="Oxnard"/>
    <s v="California"/>
    <n v="93030"/>
    <s v="West"/>
    <x v="588"/>
    <s v="Office Supplies"/>
    <s v="Envelopes"/>
    <x v="588"/>
    <x v="988"/>
    <n v="3"/>
    <n v="0"/>
    <n v="11.2308"/>
  </r>
  <r>
    <n v="9175"/>
    <s v="CA-2017-119424"/>
    <x v="492"/>
    <d v="2017-06-14T00:00:00"/>
    <s v="Second Class"/>
    <x v="766"/>
    <x v="766"/>
    <s v="Consumer"/>
    <s v="United States"/>
    <s v="Kent"/>
    <s v="Washington"/>
    <n v="98031"/>
    <s v="West"/>
    <x v="993"/>
    <s v="Technology"/>
    <s v="Phones"/>
    <x v="985"/>
    <x v="973"/>
    <n v="3"/>
    <n v="0.2"/>
    <n v="8.9969999999999999"/>
  </r>
  <r>
    <n v="9176"/>
    <s v="CA-2017-119424"/>
    <x v="492"/>
    <d v="2017-06-14T00:00:00"/>
    <s v="Second Class"/>
    <x v="766"/>
    <x v="766"/>
    <s v="Consumer"/>
    <s v="United States"/>
    <s v="Kent"/>
    <s v="Washington"/>
    <n v="98031"/>
    <s v="West"/>
    <x v="988"/>
    <s v="Office Supplies"/>
    <s v="Paper"/>
    <x v="981"/>
    <x v="537"/>
    <n v="3"/>
    <n v="0"/>
    <n v="9.3312000000000008"/>
  </r>
  <r>
    <n v="9177"/>
    <s v="CA-2016-118178"/>
    <x v="690"/>
    <d v="2016-03-24T00:00:00"/>
    <s v="Standard Class"/>
    <x v="566"/>
    <x v="566"/>
    <s v="Corporate"/>
    <s v="United States"/>
    <s v="Nashville"/>
    <s v="Tennessee"/>
    <n v="37211"/>
    <s v="South"/>
    <x v="303"/>
    <s v="Office Supplies"/>
    <s v="Binders"/>
    <x v="303"/>
    <x v="756"/>
    <n v="3"/>
    <n v="0.7"/>
    <n v="-20.724"/>
  </r>
  <r>
    <n v="9178"/>
    <s v="CA-2016-166618"/>
    <x v="696"/>
    <d v="2016-11-18T00:00:00"/>
    <s v="Standard Class"/>
    <x v="24"/>
    <x v="24"/>
    <s v="Consumer"/>
    <s v="United States"/>
    <s v="New York City"/>
    <s v="New York"/>
    <n v="10035"/>
    <s v="East"/>
    <x v="1709"/>
    <s v="Technology"/>
    <s v="Phones"/>
    <x v="1698"/>
    <x v="62"/>
    <n v="2"/>
    <n v="0"/>
    <n v="3.9144000000000001"/>
  </r>
  <r>
    <n v="9179"/>
    <s v="CA-2016-166618"/>
    <x v="696"/>
    <d v="2016-11-18T00:00:00"/>
    <s v="Standard Class"/>
    <x v="24"/>
    <x v="24"/>
    <s v="Consumer"/>
    <s v="United States"/>
    <s v="New York City"/>
    <s v="New York"/>
    <n v="10035"/>
    <s v="East"/>
    <x v="1559"/>
    <s v="Office Supplies"/>
    <s v="Art"/>
    <x v="1549"/>
    <x v="5506"/>
    <n v="1"/>
    <n v="0"/>
    <n v="6.149"/>
  </r>
  <r>
    <n v="9180"/>
    <s v="CA-2017-156776"/>
    <x v="783"/>
    <d v="2017-08-11T00:00:00"/>
    <s v="Standard Class"/>
    <x v="145"/>
    <x v="145"/>
    <s v="Consumer"/>
    <s v="United States"/>
    <s v="Westminster"/>
    <s v="California"/>
    <n v="92683"/>
    <s v="West"/>
    <x v="1538"/>
    <s v="Technology"/>
    <s v="Phones"/>
    <x v="1526"/>
    <x v="5507"/>
    <n v="3"/>
    <n v="0.2"/>
    <n v="44.2425"/>
  </r>
  <r>
    <n v="9181"/>
    <s v="CA-2017-156776"/>
    <x v="783"/>
    <d v="2017-08-11T00:00:00"/>
    <s v="Standard Class"/>
    <x v="145"/>
    <x v="145"/>
    <s v="Consumer"/>
    <s v="United States"/>
    <s v="Westminster"/>
    <s v="California"/>
    <n v="92683"/>
    <s v="West"/>
    <x v="591"/>
    <s v="Office Supplies"/>
    <s v="Binders"/>
    <x v="591"/>
    <x v="1627"/>
    <n v="3"/>
    <n v="0.2"/>
    <n v="4.1832000000000003"/>
  </r>
  <r>
    <n v="9182"/>
    <s v="CA-2017-156776"/>
    <x v="783"/>
    <d v="2017-08-11T00:00:00"/>
    <s v="Standard Class"/>
    <x v="145"/>
    <x v="145"/>
    <s v="Consumer"/>
    <s v="United States"/>
    <s v="Westminster"/>
    <s v="California"/>
    <n v="92683"/>
    <s v="West"/>
    <x v="1645"/>
    <s v="Office Supplies"/>
    <s v="Binders"/>
    <x v="1634"/>
    <x v="5508"/>
    <n v="3"/>
    <n v="0.2"/>
    <n v="11.673"/>
  </r>
  <r>
    <n v="9183"/>
    <s v="CA-2017-156776"/>
    <x v="783"/>
    <d v="2017-08-11T00:00:00"/>
    <s v="Standard Class"/>
    <x v="145"/>
    <x v="145"/>
    <s v="Consumer"/>
    <s v="United States"/>
    <s v="Westminster"/>
    <s v="California"/>
    <n v="92683"/>
    <s v="West"/>
    <x v="1775"/>
    <s v="Technology"/>
    <s v="Accessories"/>
    <x v="1765"/>
    <x v="5509"/>
    <n v="4"/>
    <n v="0"/>
    <n v="7.8064"/>
  </r>
  <r>
    <n v="9184"/>
    <s v="CA-2017-156776"/>
    <x v="783"/>
    <d v="2017-08-11T00:00:00"/>
    <s v="Standard Class"/>
    <x v="145"/>
    <x v="145"/>
    <s v="Consumer"/>
    <s v="United States"/>
    <s v="Westminster"/>
    <s v="California"/>
    <n v="92683"/>
    <s v="West"/>
    <x v="314"/>
    <s v="Office Supplies"/>
    <s v="Paper"/>
    <x v="314"/>
    <x v="332"/>
    <n v="2"/>
    <n v="0"/>
    <n v="11.543200000000001"/>
  </r>
  <r>
    <n v="9185"/>
    <s v="CA-2017-156776"/>
    <x v="783"/>
    <d v="2017-08-11T00:00:00"/>
    <s v="Standard Class"/>
    <x v="145"/>
    <x v="145"/>
    <s v="Consumer"/>
    <s v="United States"/>
    <s v="Westminster"/>
    <s v="California"/>
    <n v="92683"/>
    <s v="West"/>
    <x v="28"/>
    <s v="Furniture"/>
    <s v="Furnishings"/>
    <x v="28"/>
    <x v="2616"/>
    <n v="1"/>
    <n v="0"/>
    <n v="15.525"/>
  </r>
  <r>
    <n v="9186"/>
    <s v="CA-2017-156776"/>
    <x v="783"/>
    <d v="2017-08-11T00:00:00"/>
    <s v="Standard Class"/>
    <x v="145"/>
    <x v="145"/>
    <s v="Consumer"/>
    <s v="United States"/>
    <s v="Westminster"/>
    <s v="California"/>
    <n v="92683"/>
    <s v="West"/>
    <x v="1851"/>
    <s v="Furniture"/>
    <s v="Chairs"/>
    <x v="1839"/>
    <x v="5510"/>
    <n v="1"/>
    <n v="0.2"/>
    <n v="25.898"/>
  </r>
  <r>
    <n v="9187"/>
    <s v="CA-2017-156776"/>
    <x v="783"/>
    <d v="2017-08-11T00:00:00"/>
    <s v="Standard Class"/>
    <x v="145"/>
    <x v="145"/>
    <s v="Consumer"/>
    <s v="United States"/>
    <s v="Westminster"/>
    <s v="California"/>
    <n v="92683"/>
    <s v="West"/>
    <x v="1218"/>
    <s v="Office Supplies"/>
    <s v="Appliances"/>
    <x v="1202"/>
    <x v="5511"/>
    <n v="5"/>
    <n v="0"/>
    <n v="412.46800000000002"/>
  </r>
  <r>
    <n v="9188"/>
    <s v="US-2015-130512"/>
    <x v="291"/>
    <d v="2015-08-25T00:00:00"/>
    <s v="Standard Class"/>
    <x v="598"/>
    <x v="598"/>
    <s v="Home Office"/>
    <s v="United States"/>
    <s v="Allentown"/>
    <s v="Pennsylvania"/>
    <n v="18103"/>
    <s v="East"/>
    <x v="482"/>
    <s v="Office Supplies"/>
    <s v="Supplies"/>
    <x v="327"/>
    <x v="4120"/>
    <n v="2"/>
    <n v="0.2"/>
    <n v="-0.6976"/>
  </r>
  <r>
    <n v="9189"/>
    <s v="US-2015-130512"/>
    <x v="291"/>
    <d v="2015-08-25T00:00:00"/>
    <s v="Standard Class"/>
    <x v="598"/>
    <x v="598"/>
    <s v="Home Office"/>
    <s v="United States"/>
    <s v="Allentown"/>
    <s v="Pennsylvania"/>
    <n v="18103"/>
    <s v="East"/>
    <x v="234"/>
    <s v="Technology"/>
    <s v="Accessories"/>
    <x v="235"/>
    <x v="4809"/>
    <n v="4"/>
    <n v="0.2"/>
    <n v="3.8024"/>
  </r>
  <r>
    <n v="9190"/>
    <s v="US-2015-130512"/>
    <x v="291"/>
    <d v="2015-08-25T00:00:00"/>
    <s v="Standard Class"/>
    <x v="598"/>
    <x v="598"/>
    <s v="Home Office"/>
    <s v="United States"/>
    <s v="Allentown"/>
    <s v="Pennsylvania"/>
    <n v="18103"/>
    <s v="East"/>
    <x v="942"/>
    <s v="Office Supplies"/>
    <s v="Storage"/>
    <x v="935"/>
    <x v="5512"/>
    <n v="6"/>
    <n v="0.2"/>
    <n v="-165.768"/>
  </r>
  <r>
    <n v="9191"/>
    <s v="US-2015-130512"/>
    <x v="291"/>
    <d v="2015-08-25T00:00:00"/>
    <s v="Standard Class"/>
    <x v="598"/>
    <x v="598"/>
    <s v="Home Office"/>
    <s v="United States"/>
    <s v="Allentown"/>
    <s v="Pennsylvania"/>
    <n v="18103"/>
    <s v="East"/>
    <x v="896"/>
    <s v="Office Supplies"/>
    <s v="Binders"/>
    <x v="889"/>
    <x v="5513"/>
    <n v="2"/>
    <n v="0.7"/>
    <n v="-82.99"/>
  </r>
  <r>
    <n v="9192"/>
    <s v="US-2015-130512"/>
    <x v="291"/>
    <d v="2015-08-25T00:00:00"/>
    <s v="Standard Class"/>
    <x v="598"/>
    <x v="598"/>
    <s v="Home Office"/>
    <s v="United States"/>
    <s v="Allentown"/>
    <s v="Pennsylvania"/>
    <n v="18103"/>
    <s v="East"/>
    <x v="759"/>
    <s v="Office Supplies"/>
    <s v="Paper"/>
    <x v="757"/>
    <x v="1967"/>
    <n v="2"/>
    <n v="0.2"/>
    <n v="15.49"/>
  </r>
  <r>
    <n v="9193"/>
    <s v="CA-2015-141810"/>
    <x v="121"/>
    <d v="2015-11-07T00:00:00"/>
    <s v="Standard Class"/>
    <x v="121"/>
    <x v="121"/>
    <s v="Corporate"/>
    <s v="United States"/>
    <s v="San Antonio"/>
    <s v="Texas"/>
    <n v="78207"/>
    <s v="Central"/>
    <x v="301"/>
    <s v="Office Supplies"/>
    <s v="Binders"/>
    <x v="301"/>
    <x v="5514"/>
    <n v="7"/>
    <n v="0.8"/>
    <n v="-46.995199999999997"/>
  </r>
  <r>
    <n v="9194"/>
    <s v="CA-2015-141810"/>
    <x v="121"/>
    <d v="2015-11-07T00:00:00"/>
    <s v="Standard Class"/>
    <x v="121"/>
    <x v="121"/>
    <s v="Corporate"/>
    <s v="United States"/>
    <s v="San Antonio"/>
    <s v="Texas"/>
    <n v="78207"/>
    <s v="Central"/>
    <x v="883"/>
    <s v="Technology"/>
    <s v="Phones"/>
    <x v="1480"/>
    <x v="3430"/>
    <n v="2"/>
    <n v="0.2"/>
    <n v="38.779200000000003"/>
  </r>
  <r>
    <n v="9195"/>
    <s v="CA-2014-146843"/>
    <x v="953"/>
    <d v="2014-12-06T00:00:00"/>
    <s v="Standard Class"/>
    <x v="171"/>
    <x v="171"/>
    <s v="Consumer"/>
    <s v="United States"/>
    <s v="Avondale"/>
    <s v="Arizona"/>
    <n v="85323"/>
    <s v="West"/>
    <x v="1257"/>
    <s v="Office Supplies"/>
    <s v="Supplies"/>
    <x v="1241"/>
    <x v="1388"/>
    <n v="7"/>
    <n v="0.2"/>
    <n v="3.5994000000000002"/>
  </r>
  <r>
    <n v="9196"/>
    <s v="CA-2014-146843"/>
    <x v="953"/>
    <d v="2014-12-06T00:00:00"/>
    <s v="Standard Class"/>
    <x v="171"/>
    <x v="171"/>
    <s v="Consumer"/>
    <s v="United States"/>
    <s v="Avondale"/>
    <s v="Arizona"/>
    <n v="85323"/>
    <s v="West"/>
    <x v="1365"/>
    <s v="Technology"/>
    <s v="Accessories"/>
    <x v="1548"/>
    <x v="5515"/>
    <n v="4"/>
    <n v="0.2"/>
    <n v="-16.614000000000001"/>
  </r>
  <r>
    <n v="9197"/>
    <s v="CA-2014-103310"/>
    <x v="1025"/>
    <d v="2014-05-15T00:00:00"/>
    <s v="Standard Class"/>
    <x v="411"/>
    <x v="411"/>
    <s v="Consumer"/>
    <s v="United States"/>
    <s v="San Jose"/>
    <s v="California"/>
    <n v="95123"/>
    <s v="West"/>
    <x v="1673"/>
    <s v="Office Supplies"/>
    <s v="Paper"/>
    <x v="1661"/>
    <x v="786"/>
    <n v="2"/>
    <n v="0"/>
    <n v="19.180800000000001"/>
  </r>
  <r>
    <n v="9198"/>
    <s v="CA-2014-103310"/>
    <x v="1025"/>
    <d v="2014-05-15T00:00:00"/>
    <s v="Standard Class"/>
    <x v="411"/>
    <x v="411"/>
    <s v="Consumer"/>
    <s v="United States"/>
    <s v="San Jose"/>
    <s v="California"/>
    <n v="95123"/>
    <s v="West"/>
    <x v="1118"/>
    <s v="Technology"/>
    <s v="Phones"/>
    <x v="1106"/>
    <x v="5516"/>
    <n v="5"/>
    <n v="0.2"/>
    <n v="125.3"/>
  </r>
  <r>
    <n v="9199"/>
    <s v="CA-2014-103310"/>
    <x v="1025"/>
    <d v="2014-05-15T00:00:00"/>
    <s v="Standard Class"/>
    <x v="411"/>
    <x v="411"/>
    <s v="Consumer"/>
    <s v="United States"/>
    <s v="San Jose"/>
    <s v="California"/>
    <n v="95123"/>
    <s v="West"/>
    <x v="1726"/>
    <s v="Office Supplies"/>
    <s v="Supplies"/>
    <x v="1713"/>
    <x v="5517"/>
    <n v="6"/>
    <n v="0"/>
    <n v="11.0808"/>
  </r>
  <r>
    <n v="9200"/>
    <s v="CA-2014-103310"/>
    <x v="1025"/>
    <d v="2014-05-15T00:00:00"/>
    <s v="Standard Class"/>
    <x v="411"/>
    <x v="411"/>
    <s v="Consumer"/>
    <s v="United States"/>
    <s v="San Jose"/>
    <s v="California"/>
    <n v="95123"/>
    <s v="West"/>
    <x v="1476"/>
    <s v="Furniture"/>
    <s v="Chairs"/>
    <x v="1463"/>
    <x v="5518"/>
    <n v="1"/>
    <n v="0.2"/>
    <n v="32.097999999999999"/>
  </r>
  <r>
    <n v="9201"/>
    <s v="CA-2016-152688"/>
    <x v="508"/>
    <d v="2016-10-20T00:00:00"/>
    <s v="First Class"/>
    <x v="749"/>
    <x v="749"/>
    <s v="Consumer"/>
    <s v="United States"/>
    <s v="Perth Amboy"/>
    <s v="New Jersey"/>
    <n v="8861"/>
    <s v="East"/>
    <x v="430"/>
    <s v="Furniture"/>
    <s v="Bookcases"/>
    <x v="430"/>
    <x v="5519"/>
    <n v="1"/>
    <n v="0"/>
    <n v="12.098000000000001"/>
  </r>
  <r>
    <n v="9202"/>
    <s v="CA-2016-152688"/>
    <x v="508"/>
    <d v="2016-10-20T00:00:00"/>
    <s v="First Class"/>
    <x v="749"/>
    <x v="749"/>
    <s v="Consumer"/>
    <s v="United States"/>
    <s v="Perth Amboy"/>
    <s v="New Jersey"/>
    <n v="8861"/>
    <s v="East"/>
    <x v="382"/>
    <s v="Office Supplies"/>
    <s v="Binders"/>
    <x v="383"/>
    <x v="5520"/>
    <n v="1"/>
    <n v="0"/>
    <n v="148.51060000000001"/>
  </r>
  <r>
    <n v="9203"/>
    <s v="CA-2016-153836"/>
    <x v="859"/>
    <d v="2016-11-03T00:00:00"/>
    <s v="Standard Class"/>
    <x v="553"/>
    <x v="553"/>
    <s v="Corporate"/>
    <s v="United States"/>
    <s v="New York City"/>
    <s v="New York"/>
    <n v="10011"/>
    <s v="East"/>
    <x v="1224"/>
    <s v="Office Supplies"/>
    <s v="Binders"/>
    <x v="1208"/>
    <x v="1505"/>
    <n v="3"/>
    <n v="0.2"/>
    <n v="10.0632"/>
  </r>
  <r>
    <n v="9204"/>
    <s v="CA-2016-153836"/>
    <x v="859"/>
    <d v="2016-11-03T00:00:00"/>
    <s v="Standard Class"/>
    <x v="553"/>
    <x v="553"/>
    <s v="Corporate"/>
    <s v="United States"/>
    <s v="New York City"/>
    <s v="New York"/>
    <n v="10011"/>
    <s v="East"/>
    <x v="1243"/>
    <s v="Office Supplies"/>
    <s v="Art"/>
    <x v="1226"/>
    <x v="1152"/>
    <n v="5"/>
    <n v="0"/>
    <n v="32.186"/>
  </r>
  <r>
    <n v="9205"/>
    <s v="CA-2016-104689"/>
    <x v="49"/>
    <d v="2016-12-05T00:00:00"/>
    <s v="Standard Class"/>
    <x v="92"/>
    <x v="92"/>
    <s v="Corporate"/>
    <s v="United States"/>
    <s v="Los Angeles"/>
    <s v="California"/>
    <n v="90004"/>
    <s v="West"/>
    <x v="130"/>
    <s v="Office Supplies"/>
    <s v="Art"/>
    <x v="131"/>
    <x v="4023"/>
    <n v="8"/>
    <n v="0"/>
    <n v="6.9119999999999999"/>
  </r>
  <r>
    <n v="9206"/>
    <s v="CA-2016-146423"/>
    <x v="438"/>
    <d v="2016-04-21T00:00:00"/>
    <s v="Same Day"/>
    <x v="537"/>
    <x v="537"/>
    <s v="Consumer"/>
    <s v="United States"/>
    <s v="Milford"/>
    <s v="Connecticut"/>
    <n v="6460"/>
    <s v="East"/>
    <x v="923"/>
    <s v="Office Supplies"/>
    <s v="Art"/>
    <x v="915"/>
    <x v="1142"/>
    <n v="3"/>
    <n v="0"/>
    <n v="4.4892000000000003"/>
  </r>
  <r>
    <n v="9207"/>
    <s v="CA-2016-146423"/>
    <x v="438"/>
    <d v="2016-04-21T00:00:00"/>
    <s v="Same Day"/>
    <x v="537"/>
    <x v="537"/>
    <s v="Consumer"/>
    <s v="United States"/>
    <s v="Milford"/>
    <s v="Connecticut"/>
    <n v="6460"/>
    <s v="East"/>
    <x v="1723"/>
    <s v="Office Supplies"/>
    <s v="Paper"/>
    <x v="1710"/>
    <x v="187"/>
    <n v="8"/>
    <n v="0"/>
    <n v="24.883199999999999"/>
  </r>
  <r>
    <n v="9208"/>
    <s v="CA-2017-140781"/>
    <x v="646"/>
    <d v="2017-08-07T00:00:00"/>
    <s v="Standard Class"/>
    <x v="455"/>
    <x v="455"/>
    <s v="Consumer"/>
    <s v="United States"/>
    <s v="Bloomington"/>
    <s v="Illinois"/>
    <n v="61701"/>
    <s v="Central"/>
    <x v="1350"/>
    <s v="Technology"/>
    <s v="Accessories"/>
    <x v="1336"/>
    <x v="5521"/>
    <n v="3"/>
    <n v="0.2"/>
    <n v="7.4654999999999996"/>
  </r>
  <r>
    <n v="9209"/>
    <s v="CA-2017-141747"/>
    <x v="646"/>
    <d v="2017-08-08T00:00:00"/>
    <s v="Second Class"/>
    <x v="554"/>
    <x v="554"/>
    <s v="Corporate"/>
    <s v="United States"/>
    <s v="Seattle"/>
    <s v="Washington"/>
    <n v="98105"/>
    <s v="West"/>
    <x v="1229"/>
    <s v="Office Supplies"/>
    <s v="Storage"/>
    <x v="1212"/>
    <x v="5522"/>
    <n v="1"/>
    <n v="0"/>
    <n v="4.1756000000000002"/>
  </r>
  <r>
    <n v="9210"/>
    <s v="CA-2017-142776"/>
    <x v="157"/>
    <d v="2017-12-14T00:00:00"/>
    <s v="Second Class"/>
    <x v="789"/>
    <x v="789"/>
    <s v="Home Office"/>
    <s v="United States"/>
    <s v="Burlington"/>
    <s v="Iowa"/>
    <n v="52601"/>
    <s v="Central"/>
    <x v="1047"/>
    <s v="Office Supplies"/>
    <s v="Envelopes"/>
    <x v="1036"/>
    <x v="6"/>
    <n v="1"/>
    <n v="0"/>
    <n v="3.4944000000000002"/>
  </r>
  <r>
    <n v="9211"/>
    <s v="CA-2017-142776"/>
    <x v="157"/>
    <d v="2017-12-14T00:00:00"/>
    <s v="Second Class"/>
    <x v="789"/>
    <x v="789"/>
    <s v="Home Office"/>
    <s v="United States"/>
    <s v="Burlington"/>
    <s v="Iowa"/>
    <n v="52601"/>
    <s v="Central"/>
    <x v="751"/>
    <s v="Office Supplies"/>
    <s v="Binders"/>
    <x v="749"/>
    <x v="5331"/>
    <n v="3"/>
    <n v="0"/>
    <n v="2.5920000000000001"/>
  </r>
  <r>
    <n v="9212"/>
    <s v="CA-2015-167479"/>
    <x v="948"/>
    <d v="2015-03-19T00:00:00"/>
    <s v="Standard Class"/>
    <x v="482"/>
    <x v="482"/>
    <s v="Consumer"/>
    <s v="United States"/>
    <s v="Roseville"/>
    <s v="California"/>
    <n v="95661"/>
    <s v="West"/>
    <x v="272"/>
    <s v="Office Supplies"/>
    <s v="Paper"/>
    <x v="272"/>
    <x v="537"/>
    <n v="3"/>
    <n v="0"/>
    <n v="9.3312000000000008"/>
  </r>
  <r>
    <n v="9213"/>
    <s v="CA-2014-144071"/>
    <x v="589"/>
    <d v="2014-12-15T00:00:00"/>
    <s v="Standard Class"/>
    <x v="249"/>
    <x v="249"/>
    <s v="Corporate"/>
    <s v="United States"/>
    <s v="San Francisco"/>
    <s v="California"/>
    <n v="94110"/>
    <s v="West"/>
    <x v="63"/>
    <s v="Furniture"/>
    <s v="Furnishings"/>
    <x v="63"/>
    <x v="1143"/>
    <n v="2"/>
    <n v="0"/>
    <n v="11.166399999999999"/>
  </r>
  <r>
    <n v="9214"/>
    <s v="CA-2014-144071"/>
    <x v="589"/>
    <d v="2014-12-15T00:00:00"/>
    <s v="Standard Class"/>
    <x v="249"/>
    <x v="249"/>
    <s v="Corporate"/>
    <s v="United States"/>
    <s v="San Francisco"/>
    <s v="California"/>
    <n v="94110"/>
    <s v="West"/>
    <x v="1092"/>
    <s v="Furniture"/>
    <s v="Furnishings"/>
    <x v="1082"/>
    <x v="3946"/>
    <n v="3"/>
    <n v="0"/>
    <n v="28.598400000000002"/>
  </r>
  <r>
    <n v="9215"/>
    <s v="US-2017-120908"/>
    <x v="1033"/>
    <d v="2017-10-02T00:00:00"/>
    <s v="First Class"/>
    <x v="541"/>
    <x v="541"/>
    <s v="Corporate"/>
    <s v="United States"/>
    <s v="Philadelphia"/>
    <s v="Pennsylvania"/>
    <n v="19120"/>
    <s v="East"/>
    <x v="1852"/>
    <s v="Office Supplies"/>
    <s v="Labels"/>
    <x v="1840"/>
    <x v="5523"/>
    <n v="7"/>
    <n v="0.2"/>
    <n v="6.9741"/>
  </r>
  <r>
    <n v="9216"/>
    <s v="CA-2016-152646"/>
    <x v="831"/>
    <d v="2016-11-26T00:00:00"/>
    <s v="Standard Class"/>
    <x v="260"/>
    <x v="260"/>
    <s v="Corporate"/>
    <s v="United States"/>
    <s v="Los Angeles"/>
    <s v="California"/>
    <n v="90049"/>
    <s v="West"/>
    <x v="498"/>
    <s v="Office Supplies"/>
    <s v="Paper"/>
    <x v="498"/>
    <x v="56"/>
    <n v="5"/>
    <n v="0"/>
    <n v="15.552"/>
  </r>
  <r>
    <n v="9217"/>
    <s v="CA-2017-103765"/>
    <x v="221"/>
    <d v="2017-11-30T00:00:00"/>
    <s v="Standard Class"/>
    <x v="684"/>
    <x v="684"/>
    <s v="Corporate"/>
    <s v="United States"/>
    <s v="Odessa"/>
    <s v="Texas"/>
    <n v="79762"/>
    <s v="Central"/>
    <x v="14"/>
    <s v="Office Supplies"/>
    <s v="Appliances"/>
    <x v="14"/>
    <x v="5524"/>
    <n v="1"/>
    <n v="0.8"/>
    <n v="-24.771599999999999"/>
  </r>
  <r>
    <n v="9218"/>
    <s v="US-2017-118157"/>
    <x v="237"/>
    <d v="2017-11-17T00:00:00"/>
    <s v="First Class"/>
    <x v="585"/>
    <x v="585"/>
    <s v="Home Office"/>
    <s v="United States"/>
    <s v="Minneapolis"/>
    <s v="Minnesota"/>
    <n v="55407"/>
    <s v="Central"/>
    <x v="661"/>
    <s v="Office Supplies"/>
    <s v="Envelopes"/>
    <x v="661"/>
    <x v="764"/>
    <n v="2"/>
    <n v="0"/>
    <n v="7.4871999999999996"/>
  </r>
  <r>
    <n v="9219"/>
    <s v="US-2015-164238"/>
    <x v="748"/>
    <d v="2015-08-20T00:00:00"/>
    <s v="Standard Class"/>
    <x v="527"/>
    <x v="527"/>
    <s v="Consumer"/>
    <s v="United States"/>
    <s v="Philadelphia"/>
    <s v="Pennsylvania"/>
    <n v="19120"/>
    <s v="East"/>
    <x v="861"/>
    <s v="Office Supplies"/>
    <s v="Storage"/>
    <x v="855"/>
    <x v="4998"/>
    <n v="7"/>
    <n v="0.2"/>
    <n v="3.3515999999999999"/>
  </r>
  <r>
    <n v="9220"/>
    <s v="US-2015-164238"/>
    <x v="748"/>
    <d v="2015-08-20T00:00:00"/>
    <s v="Standard Class"/>
    <x v="527"/>
    <x v="527"/>
    <s v="Consumer"/>
    <s v="United States"/>
    <s v="Philadelphia"/>
    <s v="Pennsylvania"/>
    <n v="19120"/>
    <s v="East"/>
    <x v="1333"/>
    <s v="Furniture"/>
    <s v="Bookcases"/>
    <x v="1318"/>
    <x v="5485"/>
    <n v="3"/>
    <n v="0.5"/>
    <n v="-204.99959999999999"/>
  </r>
  <r>
    <n v="9221"/>
    <s v="CA-2017-103212"/>
    <x v="119"/>
    <d v="2017-10-14T00:00:00"/>
    <s v="First Class"/>
    <x v="659"/>
    <x v="659"/>
    <s v="Consumer"/>
    <s v="United States"/>
    <s v="Lafayette"/>
    <s v="Louisiana"/>
    <n v="70506"/>
    <s v="South"/>
    <x v="1238"/>
    <s v="Office Supplies"/>
    <s v="Labels"/>
    <x v="1221"/>
    <x v="466"/>
    <n v="3"/>
    <n v="0"/>
    <n v="5.2028999999999996"/>
  </r>
  <r>
    <n v="9222"/>
    <s v="CA-2017-103212"/>
    <x v="119"/>
    <d v="2017-10-14T00:00:00"/>
    <s v="First Class"/>
    <x v="659"/>
    <x v="659"/>
    <s v="Consumer"/>
    <s v="United States"/>
    <s v="Lafayette"/>
    <s v="Louisiana"/>
    <n v="70506"/>
    <s v="South"/>
    <x v="215"/>
    <s v="Furniture"/>
    <s v="Tables"/>
    <x v="216"/>
    <x v="5525"/>
    <n v="4"/>
    <n v="0"/>
    <n v="346.03960000000001"/>
  </r>
  <r>
    <n v="9223"/>
    <s v="CA-2017-103212"/>
    <x v="119"/>
    <d v="2017-10-14T00:00:00"/>
    <s v="First Class"/>
    <x v="659"/>
    <x v="659"/>
    <s v="Consumer"/>
    <s v="United States"/>
    <s v="Lafayette"/>
    <s v="Louisiana"/>
    <n v="70506"/>
    <s v="South"/>
    <x v="1114"/>
    <s v="Office Supplies"/>
    <s v="Paper"/>
    <x v="1103"/>
    <x v="233"/>
    <n v="4"/>
    <n v="0"/>
    <n v="12.441599999999999"/>
  </r>
  <r>
    <n v="9224"/>
    <s v="CA-2017-121160"/>
    <x v="259"/>
    <d v="2017-11-04T00:00:00"/>
    <s v="Same Day"/>
    <x v="86"/>
    <x v="86"/>
    <s v="Home Office"/>
    <s v="United States"/>
    <s v="Bryan"/>
    <s v="Texas"/>
    <n v="77803"/>
    <s v="Central"/>
    <x v="1375"/>
    <s v="Office Supplies"/>
    <s v="Binders"/>
    <x v="1360"/>
    <x v="5526"/>
    <n v="6"/>
    <n v="0.8"/>
    <n v="-13.188000000000001"/>
  </r>
  <r>
    <n v="9225"/>
    <s v="CA-2017-121160"/>
    <x v="259"/>
    <d v="2017-11-04T00:00:00"/>
    <s v="Same Day"/>
    <x v="86"/>
    <x v="86"/>
    <s v="Home Office"/>
    <s v="United States"/>
    <s v="Bryan"/>
    <s v="Texas"/>
    <n v="77803"/>
    <s v="Central"/>
    <x v="653"/>
    <s v="Office Supplies"/>
    <s v="Binders"/>
    <x v="653"/>
    <x v="4729"/>
    <n v="2"/>
    <n v="0.8"/>
    <n v="-2.3231999999999999"/>
  </r>
  <r>
    <n v="9226"/>
    <s v="CA-2017-121160"/>
    <x v="259"/>
    <d v="2017-11-04T00:00:00"/>
    <s v="Same Day"/>
    <x v="86"/>
    <x v="86"/>
    <s v="Home Office"/>
    <s v="United States"/>
    <s v="Bryan"/>
    <s v="Texas"/>
    <n v="77803"/>
    <s v="Central"/>
    <x v="1499"/>
    <s v="Office Supplies"/>
    <s v="Binders"/>
    <x v="1487"/>
    <x v="5527"/>
    <n v="4"/>
    <n v="0.8"/>
    <n v="-6.4231999999999996"/>
  </r>
  <r>
    <n v="9227"/>
    <s v="CA-2017-121160"/>
    <x v="259"/>
    <d v="2017-11-04T00:00:00"/>
    <s v="Same Day"/>
    <x v="86"/>
    <x v="86"/>
    <s v="Home Office"/>
    <s v="United States"/>
    <s v="Bryan"/>
    <s v="Texas"/>
    <n v="77803"/>
    <s v="Central"/>
    <x v="210"/>
    <s v="Office Supplies"/>
    <s v="Storage"/>
    <x v="211"/>
    <x v="5528"/>
    <n v="3"/>
    <n v="0.2"/>
    <n v="-12.528600000000001"/>
  </r>
  <r>
    <n v="9228"/>
    <s v="CA-2017-140515"/>
    <x v="498"/>
    <d v="2017-03-24T00:00:00"/>
    <s v="Standard Class"/>
    <x v="433"/>
    <x v="433"/>
    <s v="Corporate"/>
    <s v="United States"/>
    <s v="Los Angeles"/>
    <s v="California"/>
    <n v="90008"/>
    <s v="West"/>
    <x v="1309"/>
    <s v="Office Supplies"/>
    <s v="Appliances"/>
    <x v="1294"/>
    <x v="5529"/>
    <n v="7"/>
    <n v="0"/>
    <n v="106.7808"/>
  </r>
  <r>
    <n v="9229"/>
    <s v="CA-2014-153619"/>
    <x v="935"/>
    <d v="2014-11-03T00:00:00"/>
    <s v="Same Day"/>
    <x v="426"/>
    <x v="426"/>
    <s v="Home Office"/>
    <s v="United States"/>
    <s v="Los Angeles"/>
    <s v="California"/>
    <n v="90049"/>
    <s v="West"/>
    <x v="59"/>
    <s v="Office Supplies"/>
    <s v="Art"/>
    <x v="59"/>
    <x v="944"/>
    <n v="4"/>
    <n v="0"/>
    <n v="3.36"/>
  </r>
  <r>
    <n v="9230"/>
    <s v="CA-2017-133718"/>
    <x v="283"/>
    <d v="2017-07-26T00:00:00"/>
    <s v="First Class"/>
    <x v="14"/>
    <x v="14"/>
    <s v="Consumer"/>
    <s v="United States"/>
    <s v="Los Angeles"/>
    <s v="California"/>
    <n v="90045"/>
    <s v="West"/>
    <x v="858"/>
    <s v="Office Supplies"/>
    <s v="Binders"/>
    <x v="852"/>
    <x v="5530"/>
    <n v="3"/>
    <n v="0.2"/>
    <n v="5.5071000000000003"/>
  </r>
  <r>
    <n v="9231"/>
    <s v="CA-2017-133718"/>
    <x v="283"/>
    <d v="2017-07-26T00:00:00"/>
    <s v="First Class"/>
    <x v="14"/>
    <x v="14"/>
    <s v="Consumer"/>
    <s v="United States"/>
    <s v="Los Angeles"/>
    <s v="California"/>
    <n v="90045"/>
    <s v="West"/>
    <x v="1076"/>
    <s v="Office Supplies"/>
    <s v="Paper"/>
    <x v="1066"/>
    <x v="707"/>
    <n v="9"/>
    <n v="0"/>
    <n v="27.993600000000001"/>
  </r>
  <r>
    <n v="9232"/>
    <s v="CA-2014-148383"/>
    <x v="422"/>
    <d v="2014-12-31T00:00:00"/>
    <s v="Standard Class"/>
    <x v="261"/>
    <x v="261"/>
    <s v="Consumer"/>
    <s v="United States"/>
    <s v="Phoenix"/>
    <s v="Arizona"/>
    <n v="85023"/>
    <s v="West"/>
    <x v="115"/>
    <s v="Office Supplies"/>
    <s v="Binders"/>
    <x v="115"/>
    <x v="5531"/>
    <n v="6"/>
    <n v="0.7"/>
    <n v="-694.29359999999997"/>
  </r>
  <r>
    <n v="9233"/>
    <s v="CA-2016-126732"/>
    <x v="476"/>
    <d v="2016-09-06T00:00:00"/>
    <s v="Standard Class"/>
    <x v="235"/>
    <x v="235"/>
    <s v="Consumer"/>
    <s v="United States"/>
    <s v="Los Angeles"/>
    <s v="California"/>
    <n v="90036"/>
    <s v="West"/>
    <x v="1172"/>
    <s v="Furniture"/>
    <s v="Furnishings"/>
    <x v="1158"/>
    <x v="5532"/>
    <n v="9"/>
    <n v="0"/>
    <n v="31.244399999999999"/>
  </r>
  <r>
    <n v="9234"/>
    <s v="CA-2016-126732"/>
    <x v="476"/>
    <d v="2016-09-06T00:00:00"/>
    <s v="Standard Class"/>
    <x v="235"/>
    <x v="235"/>
    <s v="Consumer"/>
    <s v="United States"/>
    <s v="Los Angeles"/>
    <s v="California"/>
    <n v="90036"/>
    <s v="West"/>
    <x v="1555"/>
    <s v="Office Supplies"/>
    <s v="Storage"/>
    <x v="1543"/>
    <x v="5533"/>
    <n v="3"/>
    <n v="0"/>
    <n v="0.94679999999999997"/>
  </r>
  <r>
    <n v="9235"/>
    <s v="CA-2016-126732"/>
    <x v="476"/>
    <d v="2016-09-06T00:00:00"/>
    <s v="Standard Class"/>
    <x v="235"/>
    <x v="235"/>
    <s v="Consumer"/>
    <s v="United States"/>
    <s v="Los Angeles"/>
    <s v="California"/>
    <n v="90036"/>
    <s v="West"/>
    <x v="638"/>
    <s v="Technology"/>
    <s v="Phones"/>
    <x v="638"/>
    <x v="2645"/>
    <n v="4"/>
    <n v="0.2"/>
    <n v="68.197999999999993"/>
  </r>
  <r>
    <n v="9236"/>
    <s v="CA-2016-126732"/>
    <x v="476"/>
    <d v="2016-09-06T00:00:00"/>
    <s v="Standard Class"/>
    <x v="235"/>
    <x v="235"/>
    <s v="Consumer"/>
    <s v="United States"/>
    <s v="Los Angeles"/>
    <s v="California"/>
    <n v="90036"/>
    <s v="West"/>
    <x v="1126"/>
    <s v="Office Supplies"/>
    <s v="Art"/>
    <x v="1114"/>
    <x v="3450"/>
    <n v="7"/>
    <n v="0"/>
    <n v="5.2332000000000001"/>
  </r>
  <r>
    <n v="9237"/>
    <s v="CA-2016-126732"/>
    <x v="476"/>
    <d v="2016-09-06T00:00:00"/>
    <s v="Standard Class"/>
    <x v="235"/>
    <x v="235"/>
    <s v="Consumer"/>
    <s v="United States"/>
    <s v="Los Angeles"/>
    <s v="California"/>
    <n v="90036"/>
    <s v="West"/>
    <x v="10"/>
    <s v="Furniture"/>
    <s v="Tables"/>
    <x v="10"/>
    <x v="2613"/>
    <n v="3"/>
    <n v="0.2"/>
    <n v="28.436399999999999"/>
  </r>
  <r>
    <n v="9238"/>
    <s v="CA-2016-126732"/>
    <x v="476"/>
    <d v="2016-09-06T00:00:00"/>
    <s v="Standard Class"/>
    <x v="235"/>
    <x v="235"/>
    <s v="Consumer"/>
    <s v="United States"/>
    <s v="Los Angeles"/>
    <s v="California"/>
    <n v="90036"/>
    <s v="West"/>
    <x v="1316"/>
    <s v="Office Supplies"/>
    <s v="Binders"/>
    <x v="1302"/>
    <x v="1746"/>
    <n v="1"/>
    <n v="0.2"/>
    <n v="2.5592000000000001"/>
  </r>
  <r>
    <n v="9239"/>
    <s v="CA-2017-138156"/>
    <x v="512"/>
    <d v="2017-02-14T00:00:00"/>
    <s v="First Class"/>
    <x v="570"/>
    <x v="570"/>
    <s v="Consumer"/>
    <s v="United States"/>
    <s v="Columbus"/>
    <s v="Ohio"/>
    <n v="43229"/>
    <s v="East"/>
    <x v="737"/>
    <s v="Furniture"/>
    <s v="Furnishings"/>
    <x v="736"/>
    <x v="5534"/>
    <n v="2"/>
    <n v="0.2"/>
    <n v="-3.6892"/>
  </r>
  <r>
    <n v="9240"/>
    <s v="CA-2017-110310"/>
    <x v="855"/>
    <d v="2017-11-02T00:00:00"/>
    <s v="Standard Class"/>
    <x v="240"/>
    <x v="240"/>
    <s v="Corporate"/>
    <s v="United States"/>
    <s v="Tallahassee"/>
    <s v="Florida"/>
    <n v="32303"/>
    <s v="South"/>
    <x v="885"/>
    <s v="Office Supplies"/>
    <s v="Paper"/>
    <x v="33"/>
    <x v="5535"/>
    <n v="7"/>
    <n v="0.2"/>
    <n v="20.584199999999999"/>
  </r>
  <r>
    <n v="9241"/>
    <s v="CA-2017-110310"/>
    <x v="855"/>
    <d v="2017-11-02T00:00:00"/>
    <s v="Standard Class"/>
    <x v="240"/>
    <x v="240"/>
    <s v="Corporate"/>
    <s v="United States"/>
    <s v="Tallahassee"/>
    <s v="Florida"/>
    <n v="32303"/>
    <s v="South"/>
    <x v="799"/>
    <s v="Office Supplies"/>
    <s v="Binders"/>
    <x v="797"/>
    <x v="1540"/>
    <n v="3"/>
    <n v="0.7"/>
    <n v="-3.9249000000000001"/>
  </r>
  <r>
    <n v="9242"/>
    <s v="CA-2017-110310"/>
    <x v="855"/>
    <d v="2017-11-02T00:00:00"/>
    <s v="Standard Class"/>
    <x v="240"/>
    <x v="240"/>
    <s v="Corporate"/>
    <s v="United States"/>
    <s v="Tallahassee"/>
    <s v="Florida"/>
    <n v="32303"/>
    <s v="South"/>
    <x v="448"/>
    <s v="Office Supplies"/>
    <s v="Art"/>
    <x v="448"/>
    <x v="5536"/>
    <n v="3"/>
    <n v="0.2"/>
    <n v="0.57540000000000002"/>
  </r>
  <r>
    <n v="9243"/>
    <s v="CA-2014-113271"/>
    <x v="868"/>
    <d v="2014-07-14T00:00:00"/>
    <s v="Standard Class"/>
    <x v="284"/>
    <x v="284"/>
    <s v="Home Office"/>
    <s v="United States"/>
    <s v="San Francisco"/>
    <s v="California"/>
    <n v="94122"/>
    <s v="West"/>
    <x v="98"/>
    <s v="Office Supplies"/>
    <s v="Binders"/>
    <x v="98"/>
    <x v="1471"/>
    <n v="6"/>
    <n v="0.2"/>
    <n v="4.6487999999999996"/>
  </r>
  <r>
    <n v="9244"/>
    <s v="CA-2014-113271"/>
    <x v="868"/>
    <d v="2014-07-14T00:00:00"/>
    <s v="Standard Class"/>
    <x v="284"/>
    <x v="284"/>
    <s v="Home Office"/>
    <s v="United States"/>
    <s v="San Francisco"/>
    <s v="California"/>
    <n v="94122"/>
    <s v="West"/>
    <x v="1601"/>
    <s v="Furniture"/>
    <s v="Bookcases"/>
    <x v="1593"/>
    <x v="997"/>
    <n v="1"/>
    <n v="0.15"/>
    <n v="7.0490000000000004"/>
  </r>
  <r>
    <n v="9245"/>
    <s v="CA-2014-113271"/>
    <x v="868"/>
    <d v="2014-07-14T00:00:00"/>
    <s v="Standard Class"/>
    <x v="284"/>
    <x v="284"/>
    <s v="Home Office"/>
    <s v="United States"/>
    <s v="San Francisco"/>
    <s v="California"/>
    <n v="94122"/>
    <s v="West"/>
    <x v="1061"/>
    <s v="Office Supplies"/>
    <s v="Art"/>
    <x v="1050"/>
    <x v="345"/>
    <n v="2"/>
    <n v="0"/>
    <n v="2.2240000000000002"/>
  </r>
  <r>
    <n v="9246"/>
    <s v="CA-2014-113271"/>
    <x v="868"/>
    <d v="2014-07-14T00:00:00"/>
    <s v="Standard Class"/>
    <x v="284"/>
    <x v="284"/>
    <s v="Home Office"/>
    <s v="United States"/>
    <s v="San Francisco"/>
    <s v="California"/>
    <n v="94122"/>
    <s v="West"/>
    <x v="12"/>
    <s v="Office Supplies"/>
    <s v="Paper"/>
    <x v="12"/>
    <x v="56"/>
    <n v="5"/>
    <n v="0"/>
    <n v="15.552"/>
  </r>
  <r>
    <n v="9247"/>
    <s v="CA-2017-130106"/>
    <x v="1053"/>
    <d v="2017-05-26T00:00:00"/>
    <s v="Standard Class"/>
    <x v="665"/>
    <x v="665"/>
    <s v="Home Office"/>
    <s v="United States"/>
    <s v="San Francisco"/>
    <s v="California"/>
    <n v="94109"/>
    <s v="West"/>
    <x v="279"/>
    <s v="Office Supplies"/>
    <s v="Art"/>
    <x v="279"/>
    <x v="294"/>
    <n v="3"/>
    <n v="0"/>
    <n v="2.8536000000000001"/>
  </r>
  <r>
    <n v="9248"/>
    <s v="CA-2017-130106"/>
    <x v="1053"/>
    <d v="2017-05-26T00:00:00"/>
    <s v="Standard Class"/>
    <x v="665"/>
    <x v="665"/>
    <s v="Home Office"/>
    <s v="United States"/>
    <s v="San Francisco"/>
    <s v="California"/>
    <n v="94109"/>
    <s v="West"/>
    <x v="324"/>
    <s v="Office Supplies"/>
    <s v="Art"/>
    <x v="324"/>
    <x v="1094"/>
    <n v="1"/>
    <n v="0"/>
    <n v="0.7228"/>
  </r>
  <r>
    <n v="9249"/>
    <s v="CA-2016-127761"/>
    <x v="338"/>
    <d v="2016-11-14T00:00:00"/>
    <s v="Standard Class"/>
    <x v="349"/>
    <x v="349"/>
    <s v="Consumer"/>
    <s v="United States"/>
    <s v="New York City"/>
    <s v="New York"/>
    <n v="10009"/>
    <s v="East"/>
    <x v="248"/>
    <s v="Office Supplies"/>
    <s v="Binders"/>
    <x v="249"/>
    <x v="1026"/>
    <n v="1"/>
    <n v="0.2"/>
    <n v="1.365"/>
  </r>
  <r>
    <n v="9250"/>
    <s v="CA-2016-127761"/>
    <x v="338"/>
    <d v="2016-11-14T00:00:00"/>
    <s v="Standard Class"/>
    <x v="349"/>
    <x v="349"/>
    <s v="Consumer"/>
    <s v="United States"/>
    <s v="New York City"/>
    <s v="New York"/>
    <n v="10009"/>
    <s v="East"/>
    <x v="1419"/>
    <s v="Technology"/>
    <s v="Phones"/>
    <x v="1407"/>
    <x v="1837"/>
    <n v="7"/>
    <n v="0"/>
    <n v="220.48249999999999"/>
  </r>
  <r>
    <n v="9251"/>
    <s v="CA-2016-105354"/>
    <x v="499"/>
    <d v="2016-12-06T00:00:00"/>
    <s v="Standard Class"/>
    <x v="463"/>
    <x v="463"/>
    <s v="Corporate"/>
    <s v="United States"/>
    <s v="Marion"/>
    <s v="Iowa"/>
    <n v="52302"/>
    <s v="Central"/>
    <x v="497"/>
    <s v="Office Supplies"/>
    <s v="Binders"/>
    <x v="497"/>
    <x v="5537"/>
    <n v="8"/>
    <n v="0"/>
    <n v="54.444800000000001"/>
  </r>
  <r>
    <n v="9252"/>
    <s v="CA-2017-155712"/>
    <x v="580"/>
    <d v="2017-03-08T00:00:00"/>
    <s v="Standard Class"/>
    <x v="629"/>
    <x v="629"/>
    <s v="Corporate"/>
    <s v="United States"/>
    <s v="Los Angeles"/>
    <s v="California"/>
    <n v="90008"/>
    <s v="West"/>
    <x v="1080"/>
    <s v="Office Supplies"/>
    <s v="Binders"/>
    <x v="1070"/>
    <x v="3725"/>
    <n v="2"/>
    <n v="0.2"/>
    <n v="33.64"/>
  </r>
  <r>
    <n v="9253"/>
    <s v="CA-2017-102309"/>
    <x v="397"/>
    <d v="2017-09-25T00:00:00"/>
    <s v="Second Class"/>
    <x v="770"/>
    <x v="770"/>
    <s v="Consumer"/>
    <s v="United States"/>
    <s v="Pine Bluff"/>
    <s v="Arkansas"/>
    <n v="71603"/>
    <s v="South"/>
    <x v="1227"/>
    <s v="Technology"/>
    <s v="Accessories"/>
    <x v="1211"/>
    <x v="1695"/>
    <n v="5"/>
    <n v="0"/>
    <n v="63.984000000000002"/>
  </r>
  <r>
    <n v="9254"/>
    <s v="CA-2017-102309"/>
    <x v="397"/>
    <d v="2017-09-25T00:00:00"/>
    <s v="Second Class"/>
    <x v="770"/>
    <x v="770"/>
    <s v="Consumer"/>
    <s v="United States"/>
    <s v="Pine Bluff"/>
    <s v="Arkansas"/>
    <n v="71603"/>
    <s v="South"/>
    <x v="510"/>
    <s v="Office Supplies"/>
    <s v="Paper"/>
    <x v="510"/>
    <x v="91"/>
    <n v="2"/>
    <n v="0"/>
    <n v="6.2207999999999997"/>
  </r>
  <r>
    <n v="9255"/>
    <s v="CA-2014-168368"/>
    <x v="1058"/>
    <d v="2014-02-15T00:00:00"/>
    <s v="Second Class"/>
    <x v="315"/>
    <x v="315"/>
    <s v="Consumer"/>
    <s v="United States"/>
    <s v="Columbia"/>
    <s v="Missouri"/>
    <n v="65203"/>
    <s v="Central"/>
    <x v="64"/>
    <s v="Furniture"/>
    <s v="Chairs"/>
    <x v="64"/>
    <x v="5538"/>
    <n v="1"/>
    <n v="0"/>
    <n v="15.2225"/>
  </r>
  <r>
    <n v="9256"/>
    <s v="CA-2014-168368"/>
    <x v="1058"/>
    <d v="2014-02-15T00:00:00"/>
    <s v="Second Class"/>
    <x v="315"/>
    <x v="315"/>
    <s v="Consumer"/>
    <s v="United States"/>
    <s v="Columbia"/>
    <s v="Missouri"/>
    <n v="65203"/>
    <s v="Central"/>
    <x v="690"/>
    <s v="Office Supplies"/>
    <s v="Labels"/>
    <x v="690"/>
    <x v="1801"/>
    <n v="3"/>
    <n v="0"/>
    <n v="6.8723999999999998"/>
  </r>
  <r>
    <n v="9257"/>
    <s v="CA-2014-168368"/>
    <x v="1058"/>
    <d v="2014-02-15T00:00:00"/>
    <s v="Second Class"/>
    <x v="315"/>
    <x v="315"/>
    <s v="Consumer"/>
    <s v="United States"/>
    <s v="Columbia"/>
    <s v="Missouri"/>
    <n v="65203"/>
    <s v="Central"/>
    <x v="544"/>
    <s v="Office Supplies"/>
    <s v="Binders"/>
    <x v="544"/>
    <x v="1313"/>
    <n v="2"/>
    <n v="0"/>
    <n v="4.4344000000000001"/>
  </r>
  <r>
    <n v="9258"/>
    <s v="CA-2014-168368"/>
    <x v="1058"/>
    <d v="2014-02-15T00:00:00"/>
    <s v="Second Class"/>
    <x v="315"/>
    <x v="315"/>
    <s v="Consumer"/>
    <s v="United States"/>
    <s v="Columbia"/>
    <s v="Missouri"/>
    <n v="65203"/>
    <s v="Central"/>
    <x v="1319"/>
    <s v="Furniture"/>
    <s v="Furnishings"/>
    <x v="1305"/>
    <x v="737"/>
    <n v="3"/>
    <n v="0"/>
    <n v="53.270400000000002"/>
  </r>
  <r>
    <n v="9259"/>
    <s v="CA-2014-168368"/>
    <x v="1058"/>
    <d v="2014-02-15T00:00:00"/>
    <s v="Second Class"/>
    <x v="315"/>
    <x v="315"/>
    <s v="Consumer"/>
    <s v="United States"/>
    <s v="Columbia"/>
    <s v="Missouri"/>
    <n v="65203"/>
    <s v="Central"/>
    <x v="68"/>
    <s v="Office Supplies"/>
    <s v="Binders"/>
    <x v="1453"/>
    <x v="5539"/>
    <n v="3"/>
    <n v="0"/>
    <n v="24.393000000000001"/>
  </r>
  <r>
    <n v="9260"/>
    <s v="CA-2014-168368"/>
    <x v="1058"/>
    <d v="2014-02-15T00:00:00"/>
    <s v="Second Class"/>
    <x v="315"/>
    <x v="315"/>
    <s v="Consumer"/>
    <s v="United States"/>
    <s v="Columbia"/>
    <s v="Missouri"/>
    <n v="65203"/>
    <s v="Central"/>
    <x v="571"/>
    <s v="Office Supplies"/>
    <s v="Storage"/>
    <x v="571"/>
    <x v="643"/>
    <n v="2"/>
    <n v="0"/>
    <n v="2.5983999999999998"/>
  </r>
  <r>
    <n v="9261"/>
    <s v="CA-2017-167976"/>
    <x v="343"/>
    <d v="2017-11-14T00:00:00"/>
    <s v="Second Class"/>
    <x v="145"/>
    <x v="145"/>
    <s v="Consumer"/>
    <s v="United States"/>
    <s v="Aberdeen"/>
    <s v="South Dakota"/>
    <n v="57401"/>
    <s v="Central"/>
    <x v="1768"/>
    <s v="Office Supplies"/>
    <s v="Supplies"/>
    <x v="1757"/>
    <x v="4048"/>
    <n v="3"/>
    <n v="0"/>
    <n v="6.63"/>
  </r>
  <r>
    <n v="9262"/>
    <s v="CA-2017-111388"/>
    <x v="264"/>
    <d v="2017-09-02T00:00:00"/>
    <s v="Same Day"/>
    <x v="711"/>
    <x v="711"/>
    <s v="Home Office"/>
    <s v="United States"/>
    <s v="Seattle"/>
    <s v="Washington"/>
    <n v="98103"/>
    <s v="West"/>
    <x v="51"/>
    <s v="Furniture"/>
    <s v="Chairs"/>
    <x v="51"/>
    <x v="1775"/>
    <n v="3"/>
    <n v="0.2"/>
    <n v="-2.6997"/>
  </r>
  <r>
    <n v="9263"/>
    <s v="CA-2015-124499"/>
    <x v="330"/>
    <d v="2015-10-13T00:00:00"/>
    <s v="Standard Class"/>
    <x v="248"/>
    <x v="248"/>
    <s v="Consumer"/>
    <s v="United States"/>
    <s v="Detroit"/>
    <s v="Michigan"/>
    <n v="48227"/>
    <s v="Central"/>
    <x v="70"/>
    <s v="Furniture"/>
    <s v="Chairs"/>
    <x v="70"/>
    <x v="1917"/>
    <n v="3"/>
    <n v="0"/>
    <n v="35.097299999999997"/>
  </r>
  <r>
    <n v="9264"/>
    <s v="CA-2015-124499"/>
    <x v="330"/>
    <d v="2015-10-13T00:00:00"/>
    <s v="Standard Class"/>
    <x v="248"/>
    <x v="248"/>
    <s v="Consumer"/>
    <s v="United States"/>
    <s v="Detroit"/>
    <s v="Michigan"/>
    <n v="48227"/>
    <s v="Central"/>
    <x v="810"/>
    <s v="Office Supplies"/>
    <s v="Appliances"/>
    <x v="808"/>
    <x v="5540"/>
    <n v="5"/>
    <n v="0.1"/>
    <n v="53.981999999999999"/>
  </r>
  <r>
    <n v="9265"/>
    <s v="US-2017-128118"/>
    <x v="221"/>
    <d v="2017-12-01T00:00:00"/>
    <s v="Standard Class"/>
    <x v="199"/>
    <x v="199"/>
    <s v="Corporate"/>
    <s v="United States"/>
    <s v="Memphis"/>
    <s v="Tennessee"/>
    <n v="38109"/>
    <s v="South"/>
    <x v="1645"/>
    <s v="Office Supplies"/>
    <s v="Binders"/>
    <x v="1634"/>
    <x v="3177"/>
    <n v="3"/>
    <n v="0.7"/>
    <n v="-7.782"/>
  </r>
  <r>
    <n v="9266"/>
    <s v="US-2017-128118"/>
    <x v="221"/>
    <d v="2017-12-01T00:00:00"/>
    <s v="Standard Class"/>
    <x v="199"/>
    <x v="199"/>
    <s v="Corporate"/>
    <s v="United States"/>
    <s v="Memphis"/>
    <s v="Tennessee"/>
    <n v="38109"/>
    <s v="South"/>
    <x v="1724"/>
    <s v="Office Supplies"/>
    <s v="Envelopes"/>
    <x v="1711"/>
    <x v="5541"/>
    <n v="7"/>
    <n v="0.2"/>
    <n v="24.318000000000001"/>
  </r>
  <r>
    <n v="9267"/>
    <s v="CA-2014-125759"/>
    <x v="1214"/>
    <d v="2014-02-09T00:00:00"/>
    <s v="First Class"/>
    <x v="134"/>
    <x v="134"/>
    <s v="Home Office"/>
    <s v="United States"/>
    <s v="North Las Vegas"/>
    <s v="Nevada"/>
    <n v="89031"/>
    <s v="West"/>
    <x v="1677"/>
    <s v="Furniture"/>
    <s v="Furnishings"/>
    <x v="1665"/>
    <x v="58"/>
    <n v="2"/>
    <n v="0"/>
    <n v="5.5327999999999999"/>
  </r>
  <r>
    <n v="9268"/>
    <s v="CA-2015-151869"/>
    <x v="12"/>
    <d v="2015-09-25T00:00:00"/>
    <s v="Same Day"/>
    <x v="229"/>
    <x v="229"/>
    <s v="Consumer"/>
    <s v="United States"/>
    <s v="Freeport"/>
    <s v="New York"/>
    <n v="11520"/>
    <s v="East"/>
    <x v="1756"/>
    <s v="Furniture"/>
    <s v="Chairs"/>
    <x v="1746"/>
    <x v="5542"/>
    <n v="1"/>
    <n v="0.1"/>
    <n v="6.8388"/>
  </r>
  <r>
    <n v="9269"/>
    <s v="CA-2015-151869"/>
    <x v="12"/>
    <d v="2015-09-25T00:00:00"/>
    <s v="Same Day"/>
    <x v="229"/>
    <x v="229"/>
    <s v="Consumer"/>
    <s v="United States"/>
    <s v="Freeport"/>
    <s v="New York"/>
    <n v="11520"/>
    <s v="East"/>
    <x v="711"/>
    <s v="Office Supplies"/>
    <s v="Paper"/>
    <x v="710"/>
    <x v="130"/>
    <n v="3"/>
    <n v="0"/>
    <n v="9.6191999999999993"/>
  </r>
  <r>
    <n v="9270"/>
    <s v="US-2017-102183"/>
    <x v="170"/>
    <d v="2017-08-28T00:00:00"/>
    <s v="Standard Class"/>
    <x v="7"/>
    <x v="7"/>
    <s v="Consumer"/>
    <s v="United States"/>
    <s v="New York City"/>
    <s v="New York"/>
    <n v="10035"/>
    <s v="East"/>
    <x v="1547"/>
    <s v="Office Supplies"/>
    <s v="Binders"/>
    <x v="1535"/>
    <x v="5543"/>
    <n v="7"/>
    <n v="0.2"/>
    <n v="11.2308"/>
  </r>
  <r>
    <n v="9271"/>
    <s v="US-2017-102183"/>
    <x v="170"/>
    <d v="2017-08-28T00:00:00"/>
    <s v="Standard Class"/>
    <x v="7"/>
    <x v="7"/>
    <s v="Consumer"/>
    <s v="United States"/>
    <s v="New York City"/>
    <s v="New York"/>
    <n v="10035"/>
    <s v="East"/>
    <x v="1176"/>
    <s v="Office Supplies"/>
    <s v="Binders"/>
    <x v="1162"/>
    <x v="5544"/>
    <n v="6"/>
    <n v="0.2"/>
    <n v="1453.1238000000001"/>
  </r>
  <r>
    <n v="9272"/>
    <s v="CA-2016-100510"/>
    <x v="536"/>
    <d v="2016-05-17T00:00:00"/>
    <s v="Standard Class"/>
    <x v="447"/>
    <x v="447"/>
    <s v="Corporate"/>
    <s v="United States"/>
    <s v="New York City"/>
    <s v="New York"/>
    <n v="10024"/>
    <s v="East"/>
    <x v="1533"/>
    <s v="Furniture"/>
    <s v="Furnishings"/>
    <x v="1521"/>
    <x v="4613"/>
    <n v="3"/>
    <n v="0"/>
    <n v="4.4088000000000003"/>
  </r>
  <r>
    <n v="9273"/>
    <s v="CA-2016-100510"/>
    <x v="536"/>
    <d v="2016-05-17T00:00:00"/>
    <s v="Standard Class"/>
    <x v="447"/>
    <x v="447"/>
    <s v="Corporate"/>
    <s v="United States"/>
    <s v="New York City"/>
    <s v="New York"/>
    <n v="10024"/>
    <s v="East"/>
    <x v="1356"/>
    <s v="Technology"/>
    <s v="Phones"/>
    <x v="1342"/>
    <x v="2050"/>
    <n v="4"/>
    <n v="0"/>
    <n v="303.3408"/>
  </r>
  <r>
    <n v="9274"/>
    <s v="CA-2017-146983"/>
    <x v="264"/>
    <d v="2017-09-06T00:00:00"/>
    <s v="Standard Class"/>
    <x v="117"/>
    <x v="117"/>
    <s v="Consumer"/>
    <s v="United States"/>
    <s v="Henderson"/>
    <s v="Kentucky"/>
    <n v="42420"/>
    <s v="South"/>
    <x v="115"/>
    <s v="Office Supplies"/>
    <s v="Binders"/>
    <x v="115"/>
    <x v="2758"/>
    <n v="3"/>
    <n v="0"/>
    <n v="757.41120000000001"/>
  </r>
  <r>
    <n v="9275"/>
    <s v="US-2014-134054"/>
    <x v="982"/>
    <d v="2014-10-10T00:00:00"/>
    <s v="Same Day"/>
    <x v="712"/>
    <x v="712"/>
    <s v="Corporate"/>
    <s v="United States"/>
    <s v="Albuquerque"/>
    <s v="New Mexico"/>
    <n v="87105"/>
    <s v="West"/>
    <x v="1833"/>
    <s v="Office Supplies"/>
    <s v="Art"/>
    <x v="1821"/>
    <x v="5545"/>
    <n v="7"/>
    <n v="0"/>
    <n v="112.574"/>
  </r>
  <r>
    <n v="9276"/>
    <s v="CA-2016-113236"/>
    <x v="439"/>
    <d v="2016-05-29T00:00:00"/>
    <s v="Second Class"/>
    <x v="434"/>
    <x v="434"/>
    <s v="Corporate"/>
    <s v="United States"/>
    <s v="Delray Beach"/>
    <s v="Florida"/>
    <n v="33445"/>
    <s v="South"/>
    <x v="1424"/>
    <s v="Office Supplies"/>
    <s v="Storage"/>
    <x v="1412"/>
    <x v="5546"/>
    <n v="6"/>
    <n v="0.2"/>
    <n v="13.8528"/>
  </r>
  <r>
    <n v="9277"/>
    <s v="CA-2016-113236"/>
    <x v="439"/>
    <d v="2016-05-29T00:00:00"/>
    <s v="Second Class"/>
    <x v="434"/>
    <x v="434"/>
    <s v="Corporate"/>
    <s v="United States"/>
    <s v="Delray Beach"/>
    <s v="Florida"/>
    <n v="33445"/>
    <s v="South"/>
    <x v="538"/>
    <s v="Technology"/>
    <s v="Accessories"/>
    <x v="538"/>
    <x v="5547"/>
    <n v="2"/>
    <n v="0.2"/>
    <n v="11.98"/>
  </r>
  <r>
    <n v="9278"/>
    <s v="CA-2017-122539"/>
    <x v="96"/>
    <d v="2017-12-05T00:00:00"/>
    <s v="Standard Class"/>
    <x v="253"/>
    <x v="253"/>
    <s v="Consumer"/>
    <s v="United States"/>
    <s v="Philadelphia"/>
    <s v="Pennsylvania"/>
    <n v="19140"/>
    <s v="East"/>
    <x v="690"/>
    <s v="Office Supplies"/>
    <s v="Labels"/>
    <x v="690"/>
    <x v="795"/>
    <n v="4"/>
    <n v="0.2"/>
    <n v="5.1791999999999998"/>
  </r>
  <r>
    <n v="9279"/>
    <s v="CA-2017-122539"/>
    <x v="96"/>
    <d v="2017-12-05T00:00:00"/>
    <s v="Standard Class"/>
    <x v="253"/>
    <x v="253"/>
    <s v="Consumer"/>
    <s v="United States"/>
    <s v="Philadelphia"/>
    <s v="Pennsylvania"/>
    <n v="19140"/>
    <s v="East"/>
    <x v="733"/>
    <s v="Office Supplies"/>
    <s v="Binders"/>
    <x v="732"/>
    <x v="5548"/>
    <n v="7"/>
    <n v="0.7"/>
    <n v="-5.6006999999999998"/>
  </r>
  <r>
    <n v="9280"/>
    <s v="CA-2017-122539"/>
    <x v="96"/>
    <d v="2017-12-05T00:00:00"/>
    <s v="Standard Class"/>
    <x v="253"/>
    <x v="253"/>
    <s v="Consumer"/>
    <s v="United States"/>
    <s v="Philadelphia"/>
    <s v="Pennsylvania"/>
    <n v="19140"/>
    <s v="East"/>
    <x v="463"/>
    <s v="Furniture"/>
    <s v="Chairs"/>
    <x v="464"/>
    <x v="5549"/>
    <n v="2"/>
    <n v="0.3"/>
    <n v="-28.498000000000001"/>
  </r>
  <r>
    <n v="9281"/>
    <s v="CA-2016-166772"/>
    <x v="873"/>
    <d v="2016-09-24T00:00:00"/>
    <s v="Standard Class"/>
    <x v="707"/>
    <x v="707"/>
    <s v="Home Office"/>
    <s v="United States"/>
    <s v="Seattle"/>
    <s v="Washington"/>
    <n v="98105"/>
    <s v="West"/>
    <x v="1632"/>
    <s v="Furniture"/>
    <s v="Bookcases"/>
    <x v="1622"/>
    <x v="3413"/>
    <n v="2"/>
    <n v="0"/>
    <n v="40.97"/>
  </r>
  <r>
    <n v="9282"/>
    <s v="US-2017-152898"/>
    <x v="220"/>
    <d v="2017-09-15T00:00:00"/>
    <s v="Standard Class"/>
    <x v="90"/>
    <x v="90"/>
    <s v="Consumer"/>
    <s v="United States"/>
    <s v="Richmond"/>
    <s v="Virginia"/>
    <n v="23223"/>
    <s v="South"/>
    <x v="1825"/>
    <s v="Office Supplies"/>
    <s v="Appliances"/>
    <x v="1813"/>
    <x v="4490"/>
    <n v="5"/>
    <n v="0"/>
    <n v="20.37"/>
  </r>
  <r>
    <n v="9283"/>
    <s v="CA-2016-160486"/>
    <x v="945"/>
    <d v="2017-01-04T00:00:00"/>
    <s v="Standard Class"/>
    <x v="699"/>
    <x v="699"/>
    <s v="Consumer"/>
    <s v="United States"/>
    <s v="West Palm Beach"/>
    <s v="Florida"/>
    <n v="33407"/>
    <s v="South"/>
    <x v="1437"/>
    <s v="Office Supplies"/>
    <s v="Paper"/>
    <x v="1425"/>
    <x v="5550"/>
    <n v="4"/>
    <n v="0.2"/>
    <n v="25.278400000000001"/>
  </r>
  <r>
    <n v="9284"/>
    <s v="CA-2017-102218"/>
    <x v="264"/>
    <d v="2017-09-04T00:00:00"/>
    <s v="Second Class"/>
    <x v="560"/>
    <x v="560"/>
    <s v="Consumer"/>
    <s v="United States"/>
    <s v="Fort Collins"/>
    <s v="Colorado"/>
    <n v="80525"/>
    <s v="West"/>
    <x v="148"/>
    <s v="Office Supplies"/>
    <s v="Labels"/>
    <x v="149"/>
    <x v="3190"/>
    <n v="2"/>
    <n v="0.2"/>
    <n v="3.9474"/>
  </r>
  <r>
    <n v="9285"/>
    <s v="CA-2014-161032"/>
    <x v="728"/>
    <d v="2014-11-23T00:00:00"/>
    <s v="Standard Class"/>
    <x v="149"/>
    <x v="149"/>
    <s v="Corporate"/>
    <s v="United States"/>
    <s v="Franklin"/>
    <s v="Wisconsin"/>
    <n v="53132"/>
    <s v="Central"/>
    <x v="541"/>
    <s v="Furniture"/>
    <s v="Chairs"/>
    <x v="541"/>
    <x v="600"/>
    <n v="3"/>
    <n v="0"/>
    <n v="43.223399999999998"/>
  </r>
  <r>
    <n v="9286"/>
    <s v="CA-2015-102778"/>
    <x v="82"/>
    <d v="2015-11-24T00:00:00"/>
    <s v="First Class"/>
    <x v="581"/>
    <x v="581"/>
    <s v="Consumer"/>
    <s v="United States"/>
    <s v="Monroe"/>
    <s v="North Carolina"/>
    <n v="28110"/>
    <s v="South"/>
    <x v="205"/>
    <s v="Furniture"/>
    <s v="Furnishings"/>
    <x v="206"/>
    <x v="268"/>
    <n v="1"/>
    <n v="0.2"/>
    <n v="4.7712000000000003"/>
  </r>
  <r>
    <n v="9287"/>
    <s v="CA-2017-154011"/>
    <x v="249"/>
    <d v="2017-06-26T00:00:00"/>
    <s v="Standard Class"/>
    <x v="489"/>
    <x v="489"/>
    <s v="Home Office"/>
    <s v="United States"/>
    <s v="Dallas"/>
    <s v="Texas"/>
    <n v="75081"/>
    <s v="Central"/>
    <x v="1426"/>
    <s v="Office Supplies"/>
    <s v="Binders"/>
    <x v="1414"/>
    <x v="4734"/>
    <n v="3"/>
    <n v="0.8"/>
    <n v="-11.020799999999999"/>
  </r>
  <r>
    <n v="9288"/>
    <s v="CA-2017-154011"/>
    <x v="249"/>
    <d v="2017-06-26T00:00:00"/>
    <s v="Standard Class"/>
    <x v="489"/>
    <x v="489"/>
    <s v="Home Office"/>
    <s v="United States"/>
    <s v="Dallas"/>
    <s v="Texas"/>
    <n v="75081"/>
    <s v="Central"/>
    <x v="562"/>
    <s v="Furniture"/>
    <s v="Tables"/>
    <x v="561"/>
    <x v="5551"/>
    <n v="3"/>
    <n v="0.3"/>
    <n v="-84.961500000000001"/>
  </r>
  <r>
    <n v="9289"/>
    <s v="US-2017-165456"/>
    <x v="329"/>
    <d v="2017-12-03T00:00:00"/>
    <s v="First Class"/>
    <x v="577"/>
    <x v="577"/>
    <s v="Consumer"/>
    <s v="United States"/>
    <s v="Philadelphia"/>
    <s v="Pennsylvania"/>
    <n v="19134"/>
    <s v="East"/>
    <x v="1189"/>
    <s v="Furniture"/>
    <s v="Chairs"/>
    <x v="1175"/>
    <x v="5552"/>
    <n v="6"/>
    <n v="0.3"/>
    <n v="-15.418799999999999"/>
  </r>
  <r>
    <n v="9290"/>
    <s v="CA-2014-111857"/>
    <x v="488"/>
    <d v="2014-04-26T00:00:00"/>
    <s v="Second Class"/>
    <x v="134"/>
    <x v="134"/>
    <s v="Home Office"/>
    <s v="United States"/>
    <s v="San Francisco"/>
    <s v="California"/>
    <n v="94109"/>
    <s v="West"/>
    <x v="1184"/>
    <s v="Office Supplies"/>
    <s v="Paper"/>
    <x v="1170"/>
    <x v="5553"/>
    <n v="1"/>
    <n v="0"/>
    <n v="22.9877"/>
  </r>
  <r>
    <n v="9291"/>
    <s v="CA-2014-163650"/>
    <x v="865"/>
    <d v="2014-09-25T00:00:00"/>
    <s v="First Class"/>
    <x v="627"/>
    <x v="627"/>
    <s v="Consumer"/>
    <s v="United States"/>
    <s v="Dover"/>
    <s v="Delaware"/>
    <n v="19901"/>
    <s v="East"/>
    <x v="836"/>
    <s v="Office Supplies"/>
    <s v="Art"/>
    <x v="831"/>
    <x v="294"/>
    <n v="3"/>
    <n v="0"/>
    <n v="2.8536000000000001"/>
  </r>
  <r>
    <n v="9292"/>
    <s v="CA-2014-163650"/>
    <x v="865"/>
    <d v="2014-09-25T00:00:00"/>
    <s v="First Class"/>
    <x v="627"/>
    <x v="627"/>
    <s v="Consumer"/>
    <s v="United States"/>
    <s v="Dover"/>
    <s v="Delaware"/>
    <n v="19901"/>
    <s v="East"/>
    <x v="1023"/>
    <s v="Office Supplies"/>
    <s v="Binders"/>
    <x v="1014"/>
    <x v="1323"/>
    <n v="3"/>
    <n v="0"/>
    <n v="15.525"/>
  </r>
  <r>
    <n v="9293"/>
    <s v="CA-2017-124114"/>
    <x v="580"/>
    <d v="2017-03-02T00:00:00"/>
    <s v="Same Day"/>
    <x v="276"/>
    <x v="276"/>
    <s v="Corporate"/>
    <s v="United States"/>
    <s v="Waco"/>
    <s v="Texas"/>
    <n v="76706"/>
    <s v="Central"/>
    <x v="757"/>
    <s v="Office Supplies"/>
    <s v="Binders"/>
    <x v="755"/>
    <x v="5554"/>
    <n v="1"/>
    <n v="0.8"/>
    <n v="-0.94520000000000004"/>
  </r>
  <r>
    <n v="9294"/>
    <s v="US-2017-116505"/>
    <x v="701"/>
    <d v="2017-11-21T00:00:00"/>
    <s v="Second Class"/>
    <x v="577"/>
    <x v="577"/>
    <s v="Consumer"/>
    <s v="United States"/>
    <s v="Hagerstown"/>
    <s v="Maryland"/>
    <n v="21740"/>
    <s v="East"/>
    <x v="347"/>
    <s v="Office Supplies"/>
    <s v="Binders"/>
    <x v="347"/>
    <x v="1844"/>
    <n v="6"/>
    <n v="0"/>
    <n v="20.585999999999999"/>
  </r>
  <r>
    <n v="9295"/>
    <s v="CA-2017-161340"/>
    <x v="39"/>
    <d v="2017-06-01T00:00:00"/>
    <s v="Standard Class"/>
    <x v="87"/>
    <x v="87"/>
    <s v="Corporate"/>
    <s v="United States"/>
    <s v="Cleveland"/>
    <s v="Ohio"/>
    <n v="44105"/>
    <s v="East"/>
    <x v="1010"/>
    <s v="Office Supplies"/>
    <s v="Paper"/>
    <x v="1002"/>
    <x v="847"/>
    <n v="3"/>
    <n v="0.2"/>
    <n v="5.0286"/>
  </r>
  <r>
    <n v="9296"/>
    <s v="CA-2017-161340"/>
    <x v="39"/>
    <d v="2017-06-01T00:00:00"/>
    <s v="Standard Class"/>
    <x v="87"/>
    <x v="87"/>
    <s v="Corporate"/>
    <s v="United States"/>
    <s v="Cleveland"/>
    <s v="Ohio"/>
    <n v="44105"/>
    <s v="East"/>
    <x v="266"/>
    <s v="Furniture"/>
    <s v="Bookcases"/>
    <x v="266"/>
    <x v="4518"/>
    <n v="4"/>
    <n v="0.5"/>
    <n v="-64.937600000000003"/>
  </r>
  <r>
    <n v="9297"/>
    <s v="US-2015-163433"/>
    <x v="24"/>
    <d v="2015-04-22T00:00:00"/>
    <s v="Second Class"/>
    <x v="172"/>
    <x v="172"/>
    <s v="Corporate"/>
    <s v="United States"/>
    <s v="Mcallen"/>
    <s v="Texas"/>
    <n v="78501"/>
    <s v="Central"/>
    <x v="1113"/>
    <s v="Technology"/>
    <s v="Accessories"/>
    <x v="1102"/>
    <x v="2890"/>
    <n v="2"/>
    <n v="0.2"/>
    <n v="8.2848000000000006"/>
  </r>
  <r>
    <n v="9298"/>
    <s v="US-2015-163433"/>
    <x v="24"/>
    <d v="2015-04-22T00:00:00"/>
    <s v="Second Class"/>
    <x v="172"/>
    <x v="172"/>
    <s v="Corporate"/>
    <s v="United States"/>
    <s v="Mcallen"/>
    <s v="Texas"/>
    <n v="78501"/>
    <s v="Central"/>
    <x v="1081"/>
    <s v="Technology"/>
    <s v="Phones"/>
    <x v="1071"/>
    <x v="4329"/>
    <n v="4"/>
    <n v="0.2"/>
    <n v="24.476800000000001"/>
  </r>
  <r>
    <n v="9299"/>
    <s v="US-2015-163433"/>
    <x v="24"/>
    <d v="2015-04-22T00:00:00"/>
    <s v="Second Class"/>
    <x v="172"/>
    <x v="172"/>
    <s v="Corporate"/>
    <s v="United States"/>
    <s v="Mcallen"/>
    <s v="Texas"/>
    <n v="78501"/>
    <s v="Central"/>
    <x v="290"/>
    <s v="Office Supplies"/>
    <s v="Art"/>
    <x v="290"/>
    <x v="1339"/>
    <n v="3"/>
    <n v="0.2"/>
    <n v="6.5057999999999998"/>
  </r>
  <r>
    <n v="9300"/>
    <s v="US-2015-163433"/>
    <x v="24"/>
    <d v="2015-04-22T00:00:00"/>
    <s v="Second Class"/>
    <x v="172"/>
    <x v="172"/>
    <s v="Corporate"/>
    <s v="United States"/>
    <s v="Mcallen"/>
    <s v="Texas"/>
    <n v="78501"/>
    <s v="Central"/>
    <x v="828"/>
    <s v="Office Supplies"/>
    <s v="Binders"/>
    <x v="824"/>
    <x v="3093"/>
    <n v="2"/>
    <n v="0.8"/>
    <n v="-6.8992000000000004"/>
  </r>
  <r>
    <n v="9301"/>
    <s v="US-2015-163433"/>
    <x v="24"/>
    <d v="2015-04-22T00:00:00"/>
    <s v="Second Class"/>
    <x v="172"/>
    <x v="172"/>
    <s v="Corporate"/>
    <s v="United States"/>
    <s v="Mcallen"/>
    <s v="Texas"/>
    <n v="78501"/>
    <s v="Central"/>
    <x v="405"/>
    <s v="Furniture"/>
    <s v="Chairs"/>
    <x v="406"/>
    <x v="4193"/>
    <n v="1"/>
    <n v="0.3"/>
    <n v="-20.245000000000001"/>
  </r>
  <r>
    <n v="9302"/>
    <s v="US-2015-163433"/>
    <x v="24"/>
    <d v="2015-04-22T00:00:00"/>
    <s v="Second Class"/>
    <x v="172"/>
    <x v="172"/>
    <s v="Corporate"/>
    <s v="United States"/>
    <s v="Mcallen"/>
    <s v="Texas"/>
    <n v="78501"/>
    <s v="Central"/>
    <x v="1750"/>
    <s v="Technology"/>
    <s v="Phones"/>
    <x v="1740"/>
    <x v="5555"/>
    <n v="2"/>
    <n v="0.2"/>
    <n v="6.1230000000000002"/>
  </r>
  <r>
    <n v="9303"/>
    <s v="US-2015-163433"/>
    <x v="24"/>
    <d v="2015-04-22T00:00:00"/>
    <s v="Second Class"/>
    <x v="172"/>
    <x v="172"/>
    <s v="Corporate"/>
    <s v="United States"/>
    <s v="Mcallen"/>
    <s v="Texas"/>
    <n v="78501"/>
    <s v="Central"/>
    <x v="1609"/>
    <s v="Office Supplies"/>
    <s v="Art"/>
    <x v="1600"/>
    <x v="956"/>
    <n v="3"/>
    <n v="0.2"/>
    <n v="0.88560000000000005"/>
  </r>
  <r>
    <n v="9304"/>
    <s v="US-2015-163433"/>
    <x v="24"/>
    <d v="2015-04-22T00:00:00"/>
    <s v="Second Class"/>
    <x v="172"/>
    <x v="172"/>
    <s v="Corporate"/>
    <s v="United States"/>
    <s v="Mcallen"/>
    <s v="Texas"/>
    <n v="78501"/>
    <s v="Central"/>
    <x v="1307"/>
    <s v="Office Supplies"/>
    <s v="Paper"/>
    <x v="1292"/>
    <x v="12"/>
    <n v="3"/>
    <n v="0.2"/>
    <n v="5.4432"/>
  </r>
  <r>
    <n v="9305"/>
    <s v="US-2015-163433"/>
    <x v="24"/>
    <d v="2015-04-22T00:00:00"/>
    <s v="Second Class"/>
    <x v="172"/>
    <x v="172"/>
    <s v="Corporate"/>
    <s v="United States"/>
    <s v="Mcallen"/>
    <s v="Texas"/>
    <n v="78501"/>
    <s v="Central"/>
    <x v="777"/>
    <s v="Office Supplies"/>
    <s v="Binders"/>
    <x v="776"/>
    <x v="3466"/>
    <n v="1"/>
    <n v="0.8"/>
    <n v="-2.2877999999999998"/>
  </r>
  <r>
    <n v="9306"/>
    <s v="CA-2015-137603"/>
    <x v="444"/>
    <d v="2015-09-24T00:00:00"/>
    <s v="Standard Class"/>
    <x v="762"/>
    <x v="762"/>
    <s v="Home Office"/>
    <s v="United States"/>
    <s v="Santa Fe"/>
    <s v="New Mexico"/>
    <n v="87505"/>
    <s v="West"/>
    <x v="1642"/>
    <s v="Office Supplies"/>
    <s v="Art"/>
    <x v="1632"/>
    <x v="3566"/>
    <n v="5"/>
    <n v="0"/>
    <n v="2.1840000000000002"/>
  </r>
  <r>
    <n v="9307"/>
    <s v="CA-2014-128237"/>
    <x v="727"/>
    <d v="2014-03-30T00:00:00"/>
    <s v="Standard Class"/>
    <x v="244"/>
    <x v="244"/>
    <s v="Consumer"/>
    <s v="United States"/>
    <s v="San Francisco"/>
    <s v="California"/>
    <n v="94110"/>
    <s v="West"/>
    <x v="950"/>
    <s v="Office Supplies"/>
    <s v="Art"/>
    <x v="943"/>
    <x v="2578"/>
    <n v="2"/>
    <n v="0"/>
    <n v="1.9024000000000001"/>
  </r>
  <r>
    <n v="9308"/>
    <s v="CA-2014-128237"/>
    <x v="727"/>
    <d v="2014-03-30T00:00:00"/>
    <s v="Standard Class"/>
    <x v="244"/>
    <x v="244"/>
    <s v="Consumer"/>
    <s v="United States"/>
    <s v="San Francisco"/>
    <s v="California"/>
    <n v="94110"/>
    <s v="West"/>
    <x v="1453"/>
    <s v="Office Supplies"/>
    <s v="Art"/>
    <x v="1439"/>
    <x v="3544"/>
    <n v="2"/>
    <n v="0"/>
    <n v="3.72"/>
  </r>
  <r>
    <n v="9309"/>
    <s v="CA-2014-128237"/>
    <x v="727"/>
    <d v="2014-03-30T00:00:00"/>
    <s v="Standard Class"/>
    <x v="244"/>
    <x v="244"/>
    <s v="Consumer"/>
    <s v="United States"/>
    <s v="San Francisco"/>
    <s v="California"/>
    <n v="94110"/>
    <s v="West"/>
    <x v="1564"/>
    <s v="Technology"/>
    <s v="Accessories"/>
    <x v="1555"/>
    <x v="295"/>
    <n v="4"/>
    <n v="0"/>
    <n v="15.917999999999999"/>
  </r>
  <r>
    <n v="9310"/>
    <s v="CA-2014-128237"/>
    <x v="727"/>
    <d v="2014-03-30T00:00:00"/>
    <s v="Standard Class"/>
    <x v="244"/>
    <x v="244"/>
    <s v="Consumer"/>
    <s v="United States"/>
    <s v="San Francisco"/>
    <s v="California"/>
    <n v="94110"/>
    <s v="West"/>
    <x v="753"/>
    <s v="Office Supplies"/>
    <s v="Art"/>
    <x v="751"/>
    <x v="2326"/>
    <n v="6"/>
    <n v="0"/>
    <n v="9.9215999999999998"/>
  </r>
  <r>
    <n v="9311"/>
    <s v="US-2016-102141"/>
    <x v="370"/>
    <d v="2016-08-31T00:00:00"/>
    <s v="Standard Class"/>
    <x v="629"/>
    <x v="629"/>
    <s v="Corporate"/>
    <s v="United States"/>
    <s v="New York City"/>
    <s v="New York"/>
    <n v="10024"/>
    <s v="East"/>
    <x v="710"/>
    <s v="Office Supplies"/>
    <s v="Binders"/>
    <x v="709"/>
    <x v="4603"/>
    <n v="8"/>
    <n v="0.2"/>
    <n v="45.84"/>
  </r>
  <r>
    <n v="9312"/>
    <s v="CA-2017-148642"/>
    <x v="904"/>
    <d v="2017-03-12T00:00:00"/>
    <s v="Standard Class"/>
    <x v="386"/>
    <x v="386"/>
    <s v="Consumer"/>
    <s v="United States"/>
    <s v="Dallas"/>
    <s v="Texas"/>
    <n v="75220"/>
    <s v="Central"/>
    <x v="85"/>
    <s v="Office Supplies"/>
    <s v="Labels"/>
    <x v="85"/>
    <x v="1253"/>
    <n v="2"/>
    <n v="0.2"/>
    <n v="1.7248000000000001"/>
  </r>
  <r>
    <n v="9313"/>
    <s v="CA-2017-148642"/>
    <x v="904"/>
    <d v="2017-03-12T00:00:00"/>
    <s v="Standard Class"/>
    <x v="386"/>
    <x v="386"/>
    <s v="Consumer"/>
    <s v="United States"/>
    <s v="Dallas"/>
    <s v="Texas"/>
    <n v="75220"/>
    <s v="Central"/>
    <x v="397"/>
    <s v="Office Supplies"/>
    <s v="Art"/>
    <x v="398"/>
    <x v="5556"/>
    <n v="4"/>
    <n v="0.2"/>
    <n v="4.7615999999999996"/>
  </r>
  <r>
    <n v="9314"/>
    <s v="CA-2015-111948"/>
    <x v="1215"/>
    <d v="2015-11-11T00:00:00"/>
    <s v="Same Day"/>
    <x v="122"/>
    <x v="122"/>
    <s v="Corporate"/>
    <s v="United States"/>
    <s v="Detroit"/>
    <s v="Michigan"/>
    <n v="48234"/>
    <s v="Central"/>
    <x v="42"/>
    <s v="Office Supplies"/>
    <s v="Storage"/>
    <x v="42"/>
    <x v="5557"/>
    <n v="7"/>
    <n v="0"/>
    <n v="117.1296"/>
  </r>
  <r>
    <n v="9315"/>
    <s v="CA-2015-111948"/>
    <x v="1215"/>
    <d v="2015-11-11T00:00:00"/>
    <s v="Same Day"/>
    <x v="122"/>
    <x v="122"/>
    <s v="Corporate"/>
    <s v="United States"/>
    <s v="Detroit"/>
    <s v="Michigan"/>
    <n v="48234"/>
    <s v="Central"/>
    <x v="14"/>
    <s v="Office Supplies"/>
    <s v="Appliances"/>
    <x v="14"/>
    <x v="5558"/>
    <n v="2"/>
    <n v="0.1"/>
    <n v="46.790799999999997"/>
  </r>
  <r>
    <n v="9316"/>
    <s v="CA-2016-161907"/>
    <x v="41"/>
    <d v="2016-04-09T00:00:00"/>
    <s v="Standard Class"/>
    <x v="423"/>
    <x v="423"/>
    <s v="Consumer"/>
    <s v="United States"/>
    <s v="Philadelphia"/>
    <s v="Pennsylvania"/>
    <n v="19140"/>
    <s v="East"/>
    <x v="1326"/>
    <s v="Technology"/>
    <s v="Phones"/>
    <x v="1312"/>
    <x v="957"/>
    <n v="3"/>
    <n v="0.4"/>
    <n v="-27.715800000000002"/>
  </r>
  <r>
    <n v="9317"/>
    <s v="CA-2016-161907"/>
    <x v="41"/>
    <d v="2016-04-09T00:00:00"/>
    <s v="Standard Class"/>
    <x v="423"/>
    <x v="423"/>
    <s v="Consumer"/>
    <s v="United States"/>
    <s v="Philadelphia"/>
    <s v="Pennsylvania"/>
    <n v="19140"/>
    <s v="East"/>
    <x v="262"/>
    <s v="Office Supplies"/>
    <s v="Supplies"/>
    <x v="262"/>
    <x v="5559"/>
    <n v="4"/>
    <n v="0.2"/>
    <n v="-163.45160000000001"/>
  </r>
  <r>
    <n v="9318"/>
    <s v="CA-2017-124940"/>
    <x v="1216"/>
    <d v="2017-02-26T00:00:00"/>
    <s v="Standard Class"/>
    <x v="54"/>
    <x v="54"/>
    <s v="Consumer"/>
    <s v="United States"/>
    <s v="Carrollton"/>
    <s v="Texas"/>
    <n v="75007"/>
    <s v="Central"/>
    <x v="333"/>
    <s v="Technology"/>
    <s v="Accessories"/>
    <x v="333"/>
    <x v="5560"/>
    <n v="1"/>
    <n v="0.2"/>
    <n v="-2.9940000000000002"/>
  </r>
  <r>
    <n v="9319"/>
    <s v="US-2017-108343"/>
    <x v="228"/>
    <d v="2017-07-25T00:00:00"/>
    <s v="Standard Class"/>
    <x v="255"/>
    <x v="255"/>
    <s v="Corporate"/>
    <s v="United States"/>
    <s v="New York City"/>
    <s v="New York"/>
    <n v="10009"/>
    <s v="East"/>
    <x v="578"/>
    <s v="Office Supplies"/>
    <s v="Paper"/>
    <x v="578"/>
    <x v="518"/>
    <n v="2"/>
    <n v="0"/>
    <n v="6.4127999999999998"/>
  </r>
  <r>
    <n v="9320"/>
    <s v="US-2017-108343"/>
    <x v="228"/>
    <d v="2017-07-25T00:00:00"/>
    <s v="Standard Class"/>
    <x v="255"/>
    <x v="255"/>
    <s v="Corporate"/>
    <s v="United States"/>
    <s v="New York City"/>
    <s v="New York"/>
    <n v="10009"/>
    <s v="East"/>
    <x v="1853"/>
    <s v="Furniture"/>
    <s v="Chairs"/>
    <x v="1841"/>
    <x v="5561"/>
    <n v="2"/>
    <n v="0.1"/>
    <n v="25.474399999999999"/>
  </r>
  <r>
    <n v="9321"/>
    <s v="US-2017-108343"/>
    <x v="228"/>
    <d v="2017-07-25T00:00:00"/>
    <s v="Standard Class"/>
    <x v="255"/>
    <x v="255"/>
    <s v="Corporate"/>
    <s v="United States"/>
    <s v="New York City"/>
    <s v="New York"/>
    <n v="10009"/>
    <s v="East"/>
    <x v="1762"/>
    <s v="Furniture"/>
    <s v="Furnishings"/>
    <x v="1751"/>
    <x v="5562"/>
    <n v="4"/>
    <n v="0"/>
    <n v="31.266400000000001"/>
  </r>
  <r>
    <n v="9322"/>
    <s v="US-2016-111563"/>
    <x v="254"/>
    <d v="2016-11-08T00:00:00"/>
    <s v="Standard Class"/>
    <x v="325"/>
    <x v="325"/>
    <s v="Consumer"/>
    <s v="United States"/>
    <s v="Houston"/>
    <s v="Texas"/>
    <n v="77041"/>
    <s v="Central"/>
    <x v="1462"/>
    <s v="Furniture"/>
    <s v="Furnishings"/>
    <x v="1448"/>
    <x v="5563"/>
    <n v="3"/>
    <n v="0.6"/>
    <n v="-5.6879999999999997"/>
  </r>
  <r>
    <n v="9323"/>
    <s v="US-2016-111563"/>
    <x v="254"/>
    <d v="2016-11-08T00:00:00"/>
    <s v="Standard Class"/>
    <x v="325"/>
    <x v="325"/>
    <s v="Consumer"/>
    <s v="United States"/>
    <s v="Houston"/>
    <s v="Texas"/>
    <n v="77041"/>
    <s v="Central"/>
    <x v="479"/>
    <s v="Furniture"/>
    <s v="Furnishings"/>
    <x v="480"/>
    <x v="516"/>
    <n v="4"/>
    <n v="0.6"/>
    <n v="-84.2928"/>
  </r>
  <r>
    <n v="9324"/>
    <s v="CA-2017-121853"/>
    <x v="397"/>
    <d v="2017-09-29T00:00:00"/>
    <s v="Standard Class"/>
    <x v="551"/>
    <x v="551"/>
    <s v="Consumer"/>
    <s v="United States"/>
    <s v="Los Angeles"/>
    <s v="California"/>
    <n v="90036"/>
    <s v="West"/>
    <x v="954"/>
    <s v="Office Supplies"/>
    <s v="Paper"/>
    <x v="947"/>
    <x v="5564"/>
    <n v="8"/>
    <n v="0"/>
    <n v="97.078400000000002"/>
  </r>
  <r>
    <n v="9325"/>
    <s v="CA-2017-121853"/>
    <x v="397"/>
    <d v="2017-09-29T00:00:00"/>
    <s v="Standard Class"/>
    <x v="551"/>
    <x v="551"/>
    <s v="Consumer"/>
    <s v="United States"/>
    <s v="Los Angeles"/>
    <s v="California"/>
    <n v="90036"/>
    <s v="West"/>
    <x v="873"/>
    <s v="Furniture"/>
    <s v="Chairs"/>
    <x v="867"/>
    <x v="5565"/>
    <n v="2"/>
    <n v="0.2"/>
    <n v="59.4816"/>
  </r>
  <r>
    <n v="9326"/>
    <s v="CA-2017-121853"/>
    <x v="397"/>
    <d v="2017-09-29T00:00:00"/>
    <s v="Standard Class"/>
    <x v="551"/>
    <x v="551"/>
    <s v="Consumer"/>
    <s v="United States"/>
    <s v="Los Angeles"/>
    <s v="California"/>
    <n v="90036"/>
    <s v="West"/>
    <x v="999"/>
    <s v="Office Supplies"/>
    <s v="Binders"/>
    <x v="991"/>
    <x v="5566"/>
    <n v="3"/>
    <n v="0.2"/>
    <n v="23.712"/>
  </r>
  <r>
    <n v="9327"/>
    <s v="US-2017-130687"/>
    <x v="210"/>
    <d v="2017-09-10T00:00:00"/>
    <s v="First Class"/>
    <x v="418"/>
    <x v="418"/>
    <s v="Consumer"/>
    <s v="United States"/>
    <s v="Edmonds"/>
    <s v="Washington"/>
    <n v="98026"/>
    <s v="West"/>
    <x v="1653"/>
    <s v="Furniture"/>
    <s v="Furnishings"/>
    <x v="1642"/>
    <x v="4016"/>
    <n v="4"/>
    <n v="0"/>
    <n v="34.812800000000003"/>
  </r>
  <r>
    <n v="9328"/>
    <s v="US-2017-130687"/>
    <x v="210"/>
    <d v="2017-09-10T00:00:00"/>
    <s v="First Class"/>
    <x v="418"/>
    <x v="418"/>
    <s v="Consumer"/>
    <s v="United States"/>
    <s v="Edmonds"/>
    <s v="Washington"/>
    <n v="98026"/>
    <s v="West"/>
    <x v="11"/>
    <s v="Technology"/>
    <s v="Phones"/>
    <x v="11"/>
    <x v="5567"/>
    <n v="2"/>
    <n v="0.2"/>
    <n v="34.178400000000003"/>
  </r>
  <r>
    <n v="9329"/>
    <s v="US-2017-130687"/>
    <x v="210"/>
    <d v="2017-09-10T00:00:00"/>
    <s v="First Class"/>
    <x v="418"/>
    <x v="418"/>
    <s v="Consumer"/>
    <s v="United States"/>
    <s v="Edmonds"/>
    <s v="Washington"/>
    <n v="98026"/>
    <s v="West"/>
    <x v="1502"/>
    <s v="Office Supplies"/>
    <s v="Art"/>
    <x v="1490"/>
    <x v="2232"/>
    <n v="1"/>
    <n v="0"/>
    <n v="7.2744"/>
  </r>
  <r>
    <n v="9330"/>
    <s v="CA-2015-164497"/>
    <x v="109"/>
    <d v="2015-11-30T00:00:00"/>
    <s v="First Class"/>
    <x v="219"/>
    <x v="219"/>
    <s v="Consumer"/>
    <s v="United States"/>
    <s v="San Francisco"/>
    <s v="California"/>
    <n v="94110"/>
    <s v="West"/>
    <x v="1626"/>
    <s v="Office Supplies"/>
    <s v="Appliances"/>
    <x v="1616"/>
    <x v="5568"/>
    <n v="4"/>
    <n v="0"/>
    <n v="15.395200000000001"/>
  </r>
  <r>
    <n v="9331"/>
    <s v="US-2015-153283"/>
    <x v="768"/>
    <d v="2015-11-18T00:00:00"/>
    <s v="Standard Class"/>
    <x v="686"/>
    <x v="686"/>
    <s v="Consumer"/>
    <s v="United States"/>
    <s v="New York City"/>
    <s v="New York"/>
    <n v="10035"/>
    <s v="East"/>
    <x v="837"/>
    <s v="Office Supplies"/>
    <s v="Envelopes"/>
    <x v="153"/>
    <x v="2505"/>
    <n v="2"/>
    <n v="0"/>
    <n v="7.3132000000000001"/>
  </r>
  <r>
    <n v="9332"/>
    <s v="CA-2016-108056"/>
    <x v="321"/>
    <d v="2016-10-03T00:00:00"/>
    <s v="Standard Class"/>
    <x v="20"/>
    <x v="20"/>
    <s v="Corporate"/>
    <s v="United States"/>
    <s v="Springfield"/>
    <s v="Oregon"/>
    <n v="97477"/>
    <s v="West"/>
    <x v="1118"/>
    <s v="Technology"/>
    <s v="Phones"/>
    <x v="1106"/>
    <x v="3848"/>
    <n v="3"/>
    <n v="0.2"/>
    <n v="75.180000000000007"/>
  </r>
  <r>
    <n v="9333"/>
    <s v="CA-2017-127726"/>
    <x v="220"/>
    <d v="2017-09-13T00:00:00"/>
    <s v="Second Class"/>
    <x v="757"/>
    <x v="757"/>
    <s v="Consumer"/>
    <s v="United States"/>
    <s v="Georgetown"/>
    <s v="Kentucky"/>
    <n v="40324"/>
    <s v="South"/>
    <x v="414"/>
    <s v="Office Supplies"/>
    <s v="Appliances"/>
    <x v="414"/>
    <x v="5569"/>
    <n v="4"/>
    <n v="0"/>
    <n v="50.876800000000003"/>
  </r>
  <r>
    <n v="9334"/>
    <s v="CA-2017-127726"/>
    <x v="220"/>
    <d v="2017-09-13T00:00:00"/>
    <s v="Second Class"/>
    <x v="757"/>
    <x v="757"/>
    <s v="Consumer"/>
    <s v="United States"/>
    <s v="Georgetown"/>
    <s v="Kentucky"/>
    <n v="40324"/>
    <s v="South"/>
    <x v="1053"/>
    <s v="Office Supplies"/>
    <s v="Fasteners"/>
    <x v="1042"/>
    <x v="1168"/>
    <n v="4"/>
    <n v="0"/>
    <n v="6.6740000000000004"/>
  </r>
  <r>
    <n v="9335"/>
    <s v="CA-2017-110198"/>
    <x v="927"/>
    <d v="2017-05-02T00:00:00"/>
    <s v="First Class"/>
    <x v="151"/>
    <x v="151"/>
    <s v="Consumer"/>
    <s v="United States"/>
    <s v="Coral Springs"/>
    <s v="Florida"/>
    <n v="33065"/>
    <s v="South"/>
    <x v="0"/>
    <s v="Furniture"/>
    <s v="Bookcases"/>
    <x v="0"/>
    <x v="2317"/>
    <n v="3"/>
    <n v="0.2"/>
    <n v="-15.717599999999999"/>
  </r>
  <r>
    <n v="9336"/>
    <s v="CA-2017-110198"/>
    <x v="927"/>
    <d v="2017-05-02T00:00:00"/>
    <s v="First Class"/>
    <x v="151"/>
    <x v="151"/>
    <s v="Consumer"/>
    <s v="United States"/>
    <s v="Coral Springs"/>
    <s v="Florida"/>
    <n v="33065"/>
    <s v="South"/>
    <x v="1568"/>
    <s v="Office Supplies"/>
    <s v="Labels"/>
    <x v="1559"/>
    <x v="871"/>
    <n v="2"/>
    <n v="0.2"/>
    <n v="1.4976"/>
  </r>
  <r>
    <n v="9337"/>
    <s v="CA-2017-130715"/>
    <x v="118"/>
    <d v="2017-09-20T00:00:00"/>
    <s v="Standard Class"/>
    <x v="388"/>
    <x v="388"/>
    <s v="Corporate"/>
    <s v="United States"/>
    <s v="San Francisco"/>
    <s v="California"/>
    <n v="94110"/>
    <s v="West"/>
    <x v="110"/>
    <s v="Office Supplies"/>
    <s v="Fasteners"/>
    <x v="110"/>
    <x v="1488"/>
    <n v="5"/>
    <n v="0"/>
    <n v="8.7710000000000008"/>
  </r>
  <r>
    <n v="9338"/>
    <s v="CA-2014-155264"/>
    <x v="538"/>
    <d v="2014-10-22T00:00:00"/>
    <s v="Second Class"/>
    <x v="345"/>
    <x v="345"/>
    <s v="Corporate"/>
    <s v="United States"/>
    <s v="San Francisco"/>
    <s v="California"/>
    <n v="94110"/>
    <s v="West"/>
    <x v="1390"/>
    <s v="Office Supplies"/>
    <s v="Binders"/>
    <x v="1376"/>
    <x v="5447"/>
    <n v="1"/>
    <n v="0.2"/>
    <n v="1.1220000000000001"/>
  </r>
  <r>
    <n v="9339"/>
    <s v="CA-2014-155264"/>
    <x v="538"/>
    <d v="2014-10-22T00:00:00"/>
    <s v="Second Class"/>
    <x v="345"/>
    <x v="345"/>
    <s v="Corporate"/>
    <s v="United States"/>
    <s v="San Francisco"/>
    <s v="California"/>
    <n v="94110"/>
    <s v="West"/>
    <x v="807"/>
    <s v="Office Supplies"/>
    <s v="Binders"/>
    <x v="805"/>
    <x v="5570"/>
    <n v="6"/>
    <n v="0.2"/>
    <n v="7.0224000000000002"/>
  </r>
  <r>
    <n v="9340"/>
    <s v="CA-2014-155264"/>
    <x v="538"/>
    <d v="2014-10-22T00:00:00"/>
    <s v="Second Class"/>
    <x v="345"/>
    <x v="345"/>
    <s v="Corporate"/>
    <s v="United States"/>
    <s v="San Francisco"/>
    <s v="California"/>
    <n v="94110"/>
    <s v="West"/>
    <x v="1689"/>
    <s v="Office Supplies"/>
    <s v="Paper"/>
    <x v="1677"/>
    <x v="64"/>
    <n v="3"/>
    <n v="0"/>
    <n v="68.963099999999997"/>
  </r>
  <r>
    <n v="9341"/>
    <s v="CA-2014-155264"/>
    <x v="538"/>
    <d v="2014-10-22T00:00:00"/>
    <s v="Second Class"/>
    <x v="345"/>
    <x v="345"/>
    <s v="Corporate"/>
    <s v="United States"/>
    <s v="San Francisco"/>
    <s v="California"/>
    <n v="94110"/>
    <s v="West"/>
    <x v="547"/>
    <s v="Office Supplies"/>
    <s v="Labels"/>
    <x v="547"/>
    <x v="2022"/>
    <n v="5"/>
    <n v="0"/>
    <n v="9"/>
  </r>
  <r>
    <n v="9342"/>
    <s v="CA-2014-155264"/>
    <x v="538"/>
    <d v="2014-10-22T00:00:00"/>
    <s v="Second Class"/>
    <x v="345"/>
    <x v="345"/>
    <s v="Corporate"/>
    <s v="United States"/>
    <s v="San Francisco"/>
    <s v="California"/>
    <n v="94110"/>
    <s v="West"/>
    <x v="1692"/>
    <s v="Technology"/>
    <s v="Phones"/>
    <x v="1680"/>
    <x v="5571"/>
    <n v="3"/>
    <n v="0.2"/>
    <n v="11.7576"/>
  </r>
  <r>
    <n v="9343"/>
    <s v="CA-2016-119123"/>
    <x v="69"/>
    <d v="2016-03-18T00:00:00"/>
    <s v="Standard Class"/>
    <x v="748"/>
    <x v="748"/>
    <s v="Home Office"/>
    <s v="United States"/>
    <s v="Riverside"/>
    <s v="California"/>
    <n v="92503"/>
    <s v="West"/>
    <x v="624"/>
    <s v="Office Supplies"/>
    <s v="Binders"/>
    <x v="624"/>
    <x v="771"/>
    <n v="7"/>
    <n v="0.2"/>
    <n v="19.193999999999999"/>
  </r>
  <r>
    <n v="9344"/>
    <s v="CA-2017-109085"/>
    <x v="922"/>
    <d v="2017-02-20T00:00:00"/>
    <s v="First Class"/>
    <x v="278"/>
    <x v="278"/>
    <s v="Home Office"/>
    <s v="United States"/>
    <s v="Troy"/>
    <s v="Ohio"/>
    <n v="45373"/>
    <s v="East"/>
    <x v="1746"/>
    <s v="Furniture"/>
    <s v="Tables"/>
    <x v="1736"/>
    <x v="3861"/>
    <n v="5"/>
    <n v="0.4"/>
    <n v="-106.393"/>
  </r>
  <r>
    <n v="9345"/>
    <s v="CA-2017-109085"/>
    <x v="922"/>
    <d v="2017-02-20T00:00:00"/>
    <s v="First Class"/>
    <x v="278"/>
    <x v="278"/>
    <s v="Home Office"/>
    <s v="United States"/>
    <s v="Troy"/>
    <s v="Ohio"/>
    <n v="45373"/>
    <s v="East"/>
    <x v="31"/>
    <s v="Office Supplies"/>
    <s v="Binders"/>
    <x v="31"/>
    <x v="3416"/>
    <n v="5"/>
    <n v="0.7"/>
    <n v="-4.7625000000000002"/>
  </r>
  <r>
    <n v="9346"/>
    <s v="CA-2017-109085"/>
    <x v="922"/>
    <d v="2017-02-20T00:00:00"/>
    <s v="First Class"/>
    <x v="278"/>
    <x v="278"/>
    <s v="Home Office"/>
    <s v="United States"/>
    <s v="Troy"/>
    <s v="Ohio"/>
    <n v="45373"/>
    <s v="East"/>
    <x v="1485"/>
    <s v="Technology"/>
    <s v="Phones"/>
    <x v="1472"/>
    <x v="5572"/>
    <n v="1"/>
    <n v="0.4"/>
    <n v="-11.518800000000001"/>
  </r>
  <r>
    <n v="9347"/>
    <s v="CA-2017-109085"/>
    <x v="922"/>
    <d v="2017-02-20T00:00:00"/>
    <s v="First Class"/>
    <x v="278"/>
    <x v="278"/>
    <s v="Home Office"/>
    <s v="United States"/>
    <s v="Troy"/>
    <s v="Ohio"/>
    <n v="45373"/>
    <s v="East"/>
    <x v="1155"/>
    <s v="Furniture"/>
    <s v="Furnishings"/>
    <x v="1143"/>
    <x v="611"/>
    <n v="2"/>
    <n v="0.2"/>
    <n v="8.2896000000000001"/>
  </r>
  <r>
    <n v="9348"/>
    <s v="CA-2017-109085"/>
    <x v="922"/>
    <d v="2017-02-20T00:00:00"/>
    <s v="First Class"/>
    <x v="278"/>
    <x v="278"/>
    <s v="Home Office"/>
    <s v="United States"/>
    <s v="Troy"/>
    <s v="Ohio"/>
    <n v="45373"/>
    <s v="East"/>
    <x v="1189"/>
    <s v="Furniture"/>
    <s v="Chairs"/>
    <x v="1175"/>
    <x v="4287"/>
    <n v="5"/>
    <n v="0.3"/>
    <n v="-12.849"/>
  </r>
  <r>
    <n v="9349"/>
    <s v="CA-2016-114860"/>
    <x v="596"/>
    <d v="2016-12-28T00:00:00"/>
    <s v="Standard Class"/>
    <x v="35"/>
    <x v="35"/>
    <s v="Consumer"/>
    <s v="United States"/>
    <s v="Moreno Valley"/>
    <s v="California"/>
    <n v="92553"/>
    <s v="West"/>
    <x v="1805"/>
    <s v="Furniture"/>
    <s v="Furnishings"/>
    <x v="1795"/>
    <x v="5573"/>
    <n v="8"/>
    <n v="0"/>
    <n v="202.25280000000001"/>
  </r>
  <r>
    <n v="9350"/>
    <s v="CA-2016-114860"/>
    <x v="596"/>
    <d v="2016-12-28T00:00:00"/>
    <s v="Standard Class"/>
    <x v="35"/>
    <x v="35"/>
    <s v="Consumer"/>
    <s v="United States"/>
    <s v="Moreno Valley"/>
    <s v="California"/>
    <n v="92553"/>
    <s v="West"/>
    <x v="107"/>
    <s v="Furniture"/>
    <s v="Furnishings"/>
    <x v="107"/>
    <x v="108"/>
    <n v="2"/>
    <n v="0"/>
    <n v="10.909599999999999"/>
  </r>
  <r>
    <n v="9351"/>
    <s v="CA-2016-159009"/>
    <x v="713"/>
    <d v="2016-09-27T00:00:00"/>
    <s v="Standard Class"/>
    <x v="317"/>
    <x v="317"/>
    <s v="Corporate"/>
    <s v="United States"/>
    <s v="Seattle"/>
    <s v="Washington"/>
    <n v="98115"/>
    <s v="West"/>
    <x v="925"/>
    <s v="Office Supplies"/>
    <s v="Binders"/>
    <x v="917"/>
    <x v="1145"/>
    <n v="4"/>
    <n v="0.2"/>
    <n v="4.4603999999999999"/>
  </r>
  <r>
    <n v="9352"/>
    <s v="CA-2016-159009"/>
    <x v="713"/>
    <d v="2016-09-27T00:00:00"/>
    <s v="Standard Class"/>
    <x v="317"/>
    <x v="317"/>
    <s v="Corporate"/>
    <s v="United States"/>
    <s v="Seattle"/>
    <s v="Washington"/>
    <n v="98115"/>
    <s v="West"/>
    <x v="389"/>
    <s v="Furniture"/>
    <s v="Chairs"/>
    <x v="390"/>
    <x v="4086"/>
    <n v="3"/>
    <n v="0.2"/>
    <n v="-20.784600000000001"/>
  </r>
  <r>
    <n v="9353"/>
    <s v="CA-2017-148411"/>
    <x v="241"/>
    <d v="2017-09-26T00:00:00"/>
    <s v="First Class"/>
    <x v="197"/>
    <x v="197"/>
    <s v="Consumer"/>
    <s v="United States"/>
    <s v="Chicago"/>
    <s v="Illinois"/>
    <n v="60623"/>
    <s v="Central"/>
    <x v="873"/>
    <s v="Furniture"/>
    <s v="Chairs"/>
    <x v="867"/>
    <x v="3230"/>
    <n v="2"/>
    <n v="0.3"/>
    <n v="-14.8704"/>
  </r>
  <r>
    <n v="9354"/>
    <s v="CA-2017-148411"/>
    <x v="241"/>
    <d v="2017-09-26T00:00:00"/>
    <s v="First Class"/>
    <x v="197"/>
    <x v="197"/>
    <s v="Consumer"/>
    <s v="United States"/>
    <s v="Chicago"/>
    <s v="Illinois"/>
    <n v="60623"/>
    <s v="Central"/>
    <x v="1790"/>
    <s v="Office Supplies"/>
    <s v="Paper"/>
    <x v="1780"/>
    <x v="5574"/>
    <n v="3"/>
    <n v="0.2"/>
    <n v="3.7128000000000001"/>
  </r>
  <r>
    <n v="9355"/>
    <s v="CA-2015-110324"/>
    <x v="494"/>
    <d v="2015-12-05T00:00:00"/>
    <s v="Standard Class"/>
    <x v="15"/>
    <x v="15"/>
    <s v="Home Office"/>
    <s v="United States"/>
    <s v="Jackson"/>
    <s v="Michigan"/>
    <n v="49201"/>
    <s v="Central"/>
    <x v="1769"/>
    <s v="Office Supplies"/>
    <s v="Paper"/>
    <x v="1759"/>
    <x v="537"/>
    <n v="3"/>
    <n v="0"/>
    <n v="9.3312000000000008"/>
  </r>
  <r>
    <n v="9356"/>
    <s v="CA-2015-110324"/>
    <x v="494"/>
    <d v="2015-12-05T00:00:00"/>
    <s v="Standard Class"/>
    <x v="15"/>
    <x v="15"/>
    <s v="Home Office"/>
    <s v="United States"/>
    <s v="Jackson"/>
    <s v="Michigan"/>
    <n v="49201"/>
    <s v="Central"/>
    <x v="1063"/>
    <s v="Office Supplies"/>
    <s v="Art"/>
    <x v="1052"/>
    <x v="1026"/>
    <n v="2"/>
    <n v="0"/>
    <n v="1.0192000000000001"/>
  </r>
  <r>
    <n v="9357"/>
    <s v="CA-2015-110324"/>
    <x v="494"/>
    <d v="2015-12-05T00:00:00"/>
    <s v="Standard Class"/>
    <x v="15"/>
    <x v="15"/>
    <s v="Home Office"/>
    <s v="United States"/>
    <s v="Jackson"/>
    <s v="Michigan"/>
    <n v="49201"/>
    <s v="Central"/>
    <x v="1286"/>
    <s v="Office Supplies"/>
    <s v="Paper"/>
    <x v="1272"/>
    <x v="1878"/>
    <n v="2"/>
    <n v="0"/>
    <n v="8.7138000000000009"/>
  </r>
  <r>
    <n v="9358"/>
    <s v="CA-2016-168046"/>
    <x v="967"/>
    <d v="2016-01-28T00:00:00"/>
    <s v="Second Class"/>
    <x v="63"/>
    <x v="63"/>
    <s v="Corporate"/>
    <s v="United States"/>
    <s v="New York City"/>
    <s v="New York"/>
    <n v="10024"/>
    <s v="East"/>
    <x v="828"/>
    <s v="Office Supplies"/>
    <s v="Binders"/>
    <x v="824"/>
    <x v="136"/>
    <n v="5"/>
    <n v="0.2"/>
    <n v="15.092000000000001"/>
  </r>
  <r>
    <n v="9359"/>
    <s v="CA-2016-168046"/>
    <x v="967"/>
    <d v="2016-01-28T00:00:00"/>
    <s v="Second Class"/>
    <x v="63"/>
    <x v="63"/>
    <s v="Corporate"/>
    <s v="United States"/>
    <s v="New York City"/>
    <s v="New York"/>
    <n v="10024"/>
    <s v="East"/>
    <x v="616"/>
    <s v="Furniture"/>
    <s v="Tables"/>
    <x v="616"/>
    <x v="5575"/>
    <n v="3"/>
    <n v="0.4"/>
    <n v="-99.345299999999995"/>
  </r>
  <r>
    <n v="9360"/>
    <s v="CA-2016-168046"/>
    <x v="967"/>
    <d v="2016-01-28T00:00:00"/>
    <s v="Second Class"/>
    <x v="63"/>
    <x v="63"/>
    <s v="Corporate"/>
    <s v="United States"/>
    <s v="New York City"/>
    <s v="New York"/>
    <n v="10024"/>
    <s v="East"/>
    <x v="1762"/>
    <s v="Furniture"/>
    <s v="Furnishings"/>
    <x v="1751"/>
    <x v="44"/>
    <n v="1"/>
    <n v="0"/>
    <n v="7.8166000000000002"/>
  </r>
  <r>
    <n v="9361"/>
    <s v="CA-2016-168046"/>
    <x v="967"/>
    <d v="2016-01-28T00:00:00"/>
    <s v="Second Class"/>
    <x v="63"/>
    <x v="63"/>
    <s v="Corporate"/>
    <s v="United States"/>
    <s v="New York City"/>
    <s v="New York"/>
    <n v="10024"/>
    <s v="East"/>
    <x v="854"/>
    <s v="Office Supplies"/>
    <s v="Storage"/>
    <x v="847"/>
    <x v="5576"/>
    <n v="7"/>
    <n v="0"/>
    <n v="0"/>
  </r>
  <r>
    <n v="9362"/>
    <s v="CA-2017-111591"/>
    <x v="708"/>
    <d v="2017-03-25T00:00:00"/>
    <s v="Standard Class"/>
    <x v="28"/>
    <x v="28"/>
    <s v="Home Office"/>
    <s v="United States"/>
    <s v="Seattle"/>
    <s v="Washington"/>
    <n v="98105"/>
    <s v="West"/>
    <x v="48"/>
    <s v="Office Supplies"/>
    <s v="Binders"/>
    <x v="48"/>
    <x v="5577"/>
    <n v="6"/>
    <n v="0.2"/>
    <n v="10.3194"/>
  </r>
  <r>
    <n v="9363"/>
    <s v="CA-2017-111591"/>
    <x v="708"/>
    <d v="2017-03-25T00:00:00"/>
    <s v="Standard Class"/>
    <x v="28"/>
    <x v="28"/>
    <s v="Home Office"/>
    <s v="United States"/>
    <s v="Seattle"/>
    <s v="Washington"/>
    <n v="98105"/>
    <s v="West"/>
    <x v="802"/>
    <s v="Office Supplies"/>
    <s v="Fasteners"/>
    <x v="800"/>
    <x v="5578"/>
    <n v="7"/>
    <n v="0"/>
    <n v="0.3906"/>
  </r>
  <r>
    <n v="9364"/>
    <s v="CA-2017-111591"/>
    <x v="708"/>
    <d v="2017-03-25T00:00:00"/>
    <s v="Standard Class"/>
    <x v="28"/>
    <x v="28"/>
    <s v="Home Office"/>
    <s v="United States"/>
    <s v="Seattle"/>
    <s v="Washington"/>
    <n v="98105"/>
    <s v="West"/>
    <x v="1256"/>
    <s v="Furniture"/>
    <s v="Furnishings"/>
    <x v="1240"/>
    <x v="2997"/>
    <n v="3"/>
    <n v="0"/>
    <n v="6.4206000000000003"/>
  </r>
  <r>
    <n v="9365"/>
    <s v="CA-2017-111591"/>
    <x v="708"/>
    <d v="2017-03-25T00:00:00"/>
    <s v="Standard Class"/>
    <x v="28"/>
    <x v="28"/>
    <s v="Home Office"/>
    <s v="United States"/>
    <s v="Seattle"/>
    <s v="Washington"/>
    <n v="98105"/>
    <s v="West"/>
    <x v="435"/>
    <s v="Office Supplies"/>
    <s v="Storage"/>
    <x v="435"/>
    <x v="699"/>
    <n v="4"/>
    <n v="0"/>
    <n v="7.1863999999999999"/>
  </r>
  <r>
    <n v="9366"/>
    <s v="US-2014-166828"/>
    <x v="963"/>
    <d v="2014-08-25T00:00:00"/>
    <s v="First Class"/>
    <x v="226"/>
    <x v="226"/>
    <s v="Consumer"/>
    <s v="United States"/>
    <s v="Saint Charles"/>
    <s v="Missouri"/>
    <n v="63301"/>
    <s v="Central"/>
    <x v="1828"/>
    <s v="Office Supplies"/>
    <s v="Paper"/>
    <x v="1816"/>
    <x v="1049"/>
    <n v="2"/>
    <n v="0"/>
    <n v="5.6643999999999997"/>
  </r>
  <r>
    <n v="9367"/>
    <s v="CA-2014-108147"/>
    <x v="785"/>
    <d v="2014-06-13T00:00:00"/>
    <s v="Standard Class"/>
    <x v="502"/>
    <x v="502"/>
    <s v="Consumer"/>
    <s v="United States"/>
    <s v="Long Beach"/>
    <s v="New York"/>
    <n v="11561"/>
    <s v="East"/>
    <x v="1636"/>
    <s v="Office Supplies"/>
    <s v="Binders"/>
    <x v="1626"/>
    <x v="5579"/>
    <n v="2"/>
    <n v="0.2"/>
    <n v="25.68"/>
  </r>
  <r>
    <n v="9368"/>
    <s v="CA-2014-108147"/>
    <x v="785"/>
    <d v="2014-06-13T00:00:00"/>
    <s v="Standard Class"/>
    <x v="502"/>
    <x v="502"/>
    <s v="Consumer"/>
    <s v="United States"/>
    <s v="Long Beach"/>
    <s v="New York"/>
    <n v="11561"/>
    <s v="East"/>
    <x v="1362"/>
    <s v="Office Supplies"/>
    <s v="Storage"/>
    <x v="1348"/>
    <x v="5580"/>
    <n v="6"/>
    <n v="0"/>
    <n v="83.843999999999994"/>
  </r>
  <r>
    <n v="9369"/>
    <s v="CA-2016-154998"/>
    <x v="281"/>
    <d v="2016-04-09T00:00:00"/>
    <s v="First Class"/>
    <x v="20"/>
    <x v="20"/>
    <s v="Corporate"/>
    <s v="United States"/>
    <s v="Lakewood"/>
    <s v="New Jersey"/>
    <n v="8701"/>
    <s v="East"/>
    <x v="274"/>
    <s v="Office Supplies"/>
    <s v="Paper"/>
    <x v="274"/>
    <x v="2428"/>
    <n v="2"/>
    <n v="0"/>
    <n v="18.211200000000002"/>
  </r>
  <r>
    <n v="9370"/>
    <s v="CA-2017-113460"/>
    <x v="659"/>
    <d v="2017-11-09T00:00:00"/>
    <s v="Second Class"/>
    <x v="471"/>
    <x v="471"/>
    <s v="Corporate"/>
    <s v="United States"/>
    <s v="Clinton"/>
    <s v="Maryland"/>
    <n v="20735"/>
    <s v="East"/>
    <x v="1455"/>
    <s v="Furniture"/>
    <s v="Chairs"/>
    <x v="1441"/>
    <x v="5581"/>
    <n v="3"/>
    <n v="0"/>
    <n v="43.675199999999997"/>
  </r>
  <r>
    <n v="9371"/>
    <s v="CA-2015-111339"/>
    <x v="352"/>
    <d v="2015-05-31T00:00:00"/>
    <s v="First Class"/>
    <x v="778"/>
    <x v="778"/>
    <s v="Corporate"/>
    <s v="United States"/>
    <s v="Columbus"/>
    <s v="Ohio"/>
    <n v="43229"/>
    <s v="East"/>
    <x v="1823"/>
    <s v="Furniture"/>
    <s v="Furnishings"/>
    <x v="1811"/>
    <x v="1501"/>
    <n v="4"/>
    <n v="0.2"/>
    <n v="-4.1567999999999996"/>
  </r>
  <r>
    <n v="9372"/>
    <s v="CA-2015-111339"/>
    <x v="352"/>
    <d v="2015-05-31T00:00:00"/>
    <s v="First Class"/>
    <x v="778"/>
    <x v="778"/>
    <s v="Corporate"/>
    <s v="United States"/>
    <s v="Columbus"/>
    <s v="Ohio"/>
    <n v="43229"/>
    <s v="East"/>
    <x v="83"/>
    <s v="Furniture"/>
    <s v="Chairs"/>
    <x v="83"/>
    <x v="2555"/>
    <n v="3"/>
    <n v="0.3"/>
    <n v="-86.058599999999998"/>
  </r>
  <r>
    <n v="9373"/>
    <s v="CA-2015-111339"/>
    <x v="352"/>
    <d v="2015-05-31T00:00:00"/>
    <s v="First Class"/>
    <x v="778"/>
    <x v="778"/>
    <s v="Corporate"/>
    <s v="United States"/>
    <s v="Columbus"/>
    <s v="Ohio"/>
    <n v="43229"/>
    <s v="East"/>
    <x v="131"/>
    <s v="Office Supplies"/>
    <s v="Fasteners"/>
    <x v="132"/>
    <x v="1384"/>
    <n v="5"/>
    <n v="0.2"/>
    <n v="2.9144999999999999"/>
  </r>
  <r>
    <n v="9374"/>
    <s v="CA-2017-102820"/>
    <x v="917"/>
    <d v="2017-05-11T00:00:00"/>
    <s v="Standard Class"/>
    <x v="229"/>
    <x v="229"/>
    <s v="Consumer"/>
    <s v="United States"/>
    <s v="Pasadena"/>
    <s v="California"/>
    <n v="91104"/>
    <s v="West"/>
    <x v="929"/>
    <s v="Technology"/>
    <s v="Phones"/>
    <x v="922"/>
    <x v="1159"/>
    <n v="7"/>
    <n v="0.2"/>
    <n v="52.493000000000002"/>
  </r>
  <r>
    <n v="9375"/>
    <s v="CA-2016-149671"/>
    <x v="410"/>
    <d v="2016-06-09T00:00:00"/>
    <s v="Standard Class"/>
    <x v="33"/>
    <x v="33"/>
    <s v="Corporate"/>
    <s v="United States"/>
    <s v="Seattle"/>
    <s v="Washington"/>
    <n v="98105"/>
    <s v="West"/>
    <x v="682"/>
    <s v="Office Supplies"/>
    <s v="Supplies"/>
    <x v="682"/>
    <x v="5582"/>
    <n v="6"/>
    <n v="0"/>
    <n v="15.9588"/>
  </r>
  <r>
    <n v="9376"/>
    <s v="CA-2015-126347"/>
    <x v="639"/>
    <d v="2015-12-19T00:00:00"/>
    <s v="Second Class"/>
    <x v="219"/>
    <x v="219"/>
    <s v="Consumer"/>
    <s v="United States"/>
    <s v="Los Angeles"/>
    <s v="California"/>
    <n v="90045"/>
    <s v="West"/>
    <x v="1072"/>
    <s v="Technology"/>
    <s v="Accessories"/>
    <x v="1061"/>
    <x v="1406"/>
    <n v="2"/>
    <n v="0"/>
    <n v="10.5"/>
  </r>
  <r>
    <n v="9377"/>
    <s v="CA-2017-108756"/>
    <x v="53"/>
    <d v="2017-12-29T00:00:00"/>
    <s v="Standard Class"/>
    <x v="22"/>
    <x v="22"/>
    <s v="Consumer"/>
    <s v="United States"/>
    <s v="East Orange"/>
    <s v="New Jersey"/>
    <n v="7017"/>
    <s v="East"/>
    <x v="1651"/>
    <s v="Technology"/>
    <s v="Accessories"/>
    <x v="1640"/>
    <x v="5583"/>
    <n v="3"/>
    <n v="0"/>
    <n v="13.673999999999999"/>
  </r>
  <r>
    <n v="9378"/>
    <s v="CA-2017-155362"/>
    <x v="94"/>
    <d v="2017-12-21T00:00:00"/>
    <s v="Standard Class"/>
    <x v="317"/>
    <x v="317"/>
    <s v="Corporate"/>
    <s v="United States"/>
    <s v="Eau Claire"/>
    <s v="Wisconsin"/>
    <n v="54703"/>
    <s v="Central"/>
    <x v="1569"/>
    <s v="Office Supplies"/>
    <s v="Storage"/>
    <x v="1560"/>
    <x v="5584"/>
    <n v="2"/>
    <n v="0"/>
    <n v="8.4656000000000002"/>
  </r>
  <r>
    <n v="9379"/>
    <s v="CA-2016-117625"/>
    <x v="1120"/>
    <d v="2016-05-15T00:00:00"/>
    <s v="Standard Class"/>
    <x v="421"/>
    <x v="421"/>
    <s v="Consumer"/>
    <s v="United States"/>
    <s v="Chicago"/>
    <s v="Illinois"/>
    <n v="60610"/>
    <s v="Central"/>
    <x v="1854"/>
    <s v="Office Supplies"/>
    <s v="Envelopes"/>
    <x v="1842"/>
    <x v="5585"/>
    <n v="2"/>
    <n v="0.2"/>
    <n v="2.3868"/>
  </r>
  <r>
    <n v="9380"/>
    <s v="CA-2014-154158"/>
    <x v="851"/>
    <d v="2014-12-27T00:00:00"/>
    <s v="Second Class"/>
    <x v="113"/>
    <x v="113"/>
    <s v="Consumer"/>
    <s v="United States"/>
    <s v="Tampa"/>
    <s v="Florida"/>
    <n v="33614"/>
    <s v="South"/>
    <x v="1237"/>
    <s v="Office Supplies"/>
    <s v="Paper"/>
    <x v="1220"/>
    <x v="2748"/>
    <n v="3"/>
    <n v="0.2"/>
    <n v="15.934799999999999"/>
  </r>
  <r>
    <n v="9381"/>
    <s v="CA-2014-154158"/>
    <x v="851"/>
    <d v="2014-12-27T00:00:00"/>
    <s v="Second Class"/>
    <x v="113"/>
    <x v="113"/>
    <s v="Consumer"/>
    <s v="United States"/>
    <s v="Tampa"/>
    <s v="Florida"/>
    <n v="33614"/>
    <s v="South"/>
    <x v="167"/>
    <s v="Furniture"/>
    <s v="Chairs"/>
    <x v="168"/>
    <x v="1445"/>
    <n v="1"/>
    <n v="0.2"/>
    <n v="6.4783999999999997"/>
  </r>
  <r>
    <n v="9382"/>
    <s v="CA-2014-154158"/>
    <x v="851"/>
    <d v="2014-12-27T00:00:00"/>
    <s v="Second Class"/>
    <x v="113"/>
    <x v="113"/>
    <s v="Consumer"/>
    <s v="United States"/>
    <s v="Tampa"/>
    <s v="Florida"/>
    <n v="33614"/>
    <s v="South"/>
    <x v="1244"/>
    <s v="Office Supplies"/>
    <s v="Storage"/>
    <x v="1227"/>
    <x v="5586"/>
    <n v="2"/>
    <n v="0.2"/>
    <n v="-10.6068"/>
  </r>
  <r>
    <n v="9383"/>
    <s v="CA-2014-154158"/>
    <x v="851"/>
    <d v="2014-12-27T00:00:00"/>
    <s v="Second Class"/>
    <x v="113"/>
    <x v="113"/>
    <s v="Consumer"/>
    <s v="United States"/>
    <s v="Tampa"/>
    <s v="Florida"/>
    <n v="33614"/>
    <s v="South"/>
    <x v="59"/>
    <s v="Office Supplies"/>
    <s v="Art"/>
    <x v="59"/>
    <x v="2000"/>
    <n v="1"/>
    <n v="0.2"/>
    <n v="0.504"/>
  </r>
  <r>
    <n v="9384"/>
    <s v="CA-2014-154158"/>
    <x v="851"/>
    <d v="2014-12-27T00:00:00"/>
    <s v="Second Class"/>
    <x v="113"/>
    <x v="113"/>
    <s v="Consumer"/>
    <s v="United States"/>
    <s v="Tampa"/>
    <s v="Florida"/>
    <n v="33614"/>
    <s v="South"/>
    <x v="1018"/>
    <s v="Office Supplies"/>
    <s v="Storage"/>
    <x v="1009"/>
    <x v="202"/>
    <n v="5"/>
    <n v="0.2"/>
    <n v="-1.0489999999999999"/>
  </r>
  <r>
    <n v="9385"/>
    <s v="CA-2017-100433"/>
    <x v="938"/>
    <d v="2017-08-16T00:00:00"/>
    <s v="Standard Class"/>
    <x v="319"/>
    <x v="319"/>
    <s v="Home Office"/>
    <s v="United States"/>
    <s v="New York City"/>
    <s v="New York"/>
    <n v="10009"/>
    <s v="East"/>
    <x v="490"/>
    <s v="Office Supplies"/>
    <s v="Paper"/>
    <x v="490"/>
    <x v="233"/>
    <n v="4"/>
    <n v="0"/>
    <n v="12.441599999999999"/>
  </r>
  <r>
    <n v="9386"/>
    <s v="CA-2017-163097"/>
    <x v="151"/>
    <d v="2017-08-31T00:00:00"/>
    <s v="Standard Class"/>
    <x v="227"/>
    <x v="227"/>
    <s v="Consumer"/>
    <s v="United States"/>
    <s v="Mesa"/>
    <s v="Arizona"/>
    <n v="85204"/>
    <s v="West"/>
    <x v="1155"/>
    <s v="Furniture"/>
    <s v="Furnishings"/>
    <x v="1143"/>
    <x v="5587"/>
    <n v="8"/>
    <n v="0.2"/>
    <n v="33.1584"/>
  </r>
  <r>
    <n v="9387"/>
    <s v="US-2017-127292"/>
    <x v="617"/>
    <d v="2017-01-23T00:00:00"/>
    <s v="Standard Class"/>
    <x v="528"/>
    <x v="528"/>
    <s v="Consumer"/>
    <s v="United States"/>
    <s v="Burlington"/>
    <s v="Vermont"/>
    <n v="5408"/>
    <s v="East"/>
    <x v="368"/>
    <s v="Office Supplies"/>
    <s v="Paper"/>
    <x v="369"/>
    <x v="705"/>
    <n v="4"/>
    <n v="0"/>
    <n v="37.562399999999997"/>
  </r>
  <r>
    <n v="9388"/>
    <s v="US-2017-127292"/>
    <x v="617"/>
    <d v="2017-01-23T00:00:00"/>
    <s v="Standard Class"/>
    <x v="528"/>
    <x v="528"/>
    <s v="Consumer"/>
    <s v="United States"/>
    <s v="Burlington"/>
    <s v="Vermont"/>
    <n v="5408"/>
    <s v="East"/>
    <x v="314"/>
    <s v="Office Supplies"/>
    <s v="Paper"/>
    <x v="314"/>
    <x v="5588"/>
    <n v="1"/>
    <n v="0"/>
    <n v="5.7716000000000003"/>
  </r>
  <r>
    <n v="9389"/>
    <s v="US-2017-127292"/>
    <x v="617"/>
    <d v="2017-01-23T00:00:00"/>
    <s v="Standard Class"/>
    <x v="528"/>
    <x v="528"/>
    <s v="Consumer"/>
    <s v="United States"/>
    <s v="Burlington"/>
    <s v="Vermont"/>
    <n v="5408"/>
    <s v="East"/>
    <x v="1107"/>
    <s v="Office Supplies"/>
    <s v="Appliances"/>
    <x v="1096"/>
    <x v="3036"/>
    <n v="3"/>
    <n v="0"/>
    <n v="152.0232"/>
  </r>
  <r>
    <n v="9390"/>
    <s v="US-2017-127292"/>
    <x v="617"/>
    <d v="2017-01-23T00:00:00"/>
    <s v="Standard Class"/>
    <x v="528"/>
    <x v="528"/>
    <s v="Consumer"/>
    <s v="United States"/>
    <s v="Burlington"/>
    <s v="Vermont"/>
    <n v="5408"/>
    <s v="East"/>
    <x v="29"/>
    <s v="Office Supplies"/>
    <s v="Envelopes"/>
    <x v="29"/>
    <x v="5589"/>
    <n v="1"/>
    <n v="0"/>
    <n v="0.95879999999999999"/>
  </r>
  <r>
    <n v="9391"/>
    <s v="CA-2015-163734"/>
    <x v="974"/>
    <d v="2015-06-24T00:00:00"/>
    <s v="Standard Class"/>
    <x v="454"/>
    <x v="454"/>
    <s v="Home Office"/>
    <s v="United States"/>
    <s v="Houston"/>
    <s v="Texas"/>
    <n v="77070"/>
    <s v="Central"/>
    <x v="1277"/>
    <s v="Office Supplies"/>
    <s v="Storage"/>
    <x v="1262"/>
    <x v="1863"/>
    <n v="5"/>
    <n v="0.2"/>
    <n v="14.307499999999999"/>
  </r>
  <r>
    <n v="9392"/>
    <s v="CA-2017-162474"/>
    <x v="677"/>
    <d v="2017-03-16T00:00:00"/>
    <s v="First Class"/>
    <x v="395"/>
    <x v="395"/>
    <s v="Corporate"/>
    <s v="United States"/>
    <s v="Aurora"/>
    <s v="Illinois"/>
    <n v="60505"/>
    <s v="Central"/>
    <x v="857"/>
    <s v="Technology"/>
    <s v="Phones"/>
    <x v="851"/>
    <x v="462"/>
    <n v="1"/>
    <n v="0.2"/>
    <n v="2.5973999999999999"/>
  </r>
  <r>
    <n v="9393"/>
    <s v="CA-2015-130848"/>
    <x v="969"/>
    <d v="2015-10-25T00:00:00"/>
    <s v="Same Day"/>
    <x v="375"/>
    <x v="375"/>
    <s v="Corporate"/>
    <s v="United States"/>
    <s v="Denver"/>
    <s v="Colorado"/>
    <n v="80219"/>
    <s v="West"/>
    <x v="1455"/>
    <s v="Furniture"/>
    <s v="Chairs"/>
    <x v="1441"/>
    <x v="5590"/>
    <n v="8"/>
    <n v="0.2"/>
    <n v="-29.116800000000001"/>
  </r>
  <r>
    <n v="9394"/>
    <s v="CA-2014-125997"/>
    <x v="59"/>
    <d v="2014-09-23T00:00:00"/>
    <s v="First Class"/>
    <x v="596"/>
    <x v="596"/>
    <s v="Consumer"/>
    <s v="United States"/>
    <s v="New York City"/>
    <s v="New York"/>
    <n v="10011"/>
    <s v="East"/>
    <x v="1551"/>
    <s v="Technology"/>
    <s v="Phones"/>
    <x v="1539"/>
    <x v="3125"/>
    <n v="5"/>
    <n v="0"/>
    <n v="157.48750000000001"/>
  </r>
  <r>
    <n v="9395"/>
    <s v="CA-2014-125997"/>
    <x v="59"/>
    <d v="2014-09-23T00:00:00"/>
    <s v="First Class"/>
    <x v="596"/>
    <x v="596"/>
    <s v="Consumer"/>
    <s v="United States"/>
    <s v="New York City"/>
    <s v="New York"/>
    <n v="10011"/>
    <s v="East"/>
    <x v="654"/>
    <s v="Furniture"/>
    <s v="Chairs"/>
    <x v="654"/>
    <x v="3223"/>
    <n v="2"/>
    <n v="0.1"/>
    <n v="140.39599999999999"/>
  </r>
  <r>
    <n v="9396"/>
    <s v="CA-2014-125997"/>
    <x v="59"/>
    <d v="2014-09-23T00:00:00"/>
    <s v="First Class"/>
    <x v="596"/>
    <x v="596"/>
    <s v="Consumer"/>
    <s v="United States"/>
    <s v="New York City"/>
    <s v="New York"/>
    <n v="10011"/>
    <s v="East"/>
    <x v="1248"/>
    <s v="Furniture"/>
    <s v="Bookcases"/>
    <x v="1232"/>
    <x v="476"/>
    <n v="2"/>
    <n v="0.2"/>
    <n v="-10.019600000000001"/>
  </r>
  <r>
    <n v="9397"/>
    <s v="CA-2014-125997"/>
    <x v="59"/>
    <d v="2014-09-23T00:00:00"/>
    <s v="First Class"/>
    <x v="596"/>
    <x v="596"/>
    <s v="Consumer"/>
    <s v="United States"/>
    <s v="New York City"/>
    <s v="New York"/>
    <n v="10011"/>
    <s v="East"/>
    <x v="49"/>
    <s v="Office Supplies"/>
    <s v="Labels"/>
    <x v="49"/>
    <x v="50"/>
    <n v="6"/>
    <n v="0"/>
    <n v="35.334600000000002"/>
  </r>
  <r>
    <n v="9398"/>
    <s v="CA-2014-125997"/>
    <x v="59"/>
    <d v="2014-09-23T00:00:00"/>
    <s v="First Class"/>
    <x v="596"/>
    <x v="596"/>
    <s v="Consumer"/>
    <s v="United States"/>
    <s v="New York City"/>
    <s v="New York"/>
    <n v="10011"/>
    <s v="East"/>
    <x v="1271"/>
    <s v="Office Supplies"/>
    <s v="Appliances"/>
    <x v="1256"/>
    <x v="4583"/>
    <n v="1"/>
    <n v="0"/>
    <n v="8.0548000000000002"/>
  </r>
  <r>
    <n v="9399"/>
    <s v="CA-2014-125997"/>
    <x v="59"/>
    <d v="2014-09-23T00:00:00"/>
    <s v="First Class"/>
    <x v="596"/>
    <x v="596"/>
    <s v="Consumer"/>
    <s v="United States"/>
    <s v="New York City"/>
    <s v="New York"/>
    <n v="10011"/>
    <s v="East"/>
    <x v="1334"/>
    <s v="Technology"/>
    <s v="Phones"/>
    <x v="1319"/>
    <x v="5591"/>
    <n v="9"/>
    <n v="0"/>
    <n v="661.45590000000004"/>
  </r>
  <r>
    <n v="9400"/>
    <s v="CA-2016-103128"/>
    <x v="583"/>
    <d v="2016-11-15T00:00:00"/>
    <s v="Standard Class"/>
    <x v="790"/>
    <x v="790"/>
    <s v="Consumer"/>
    <s v="United States"/>
    <s v="Arlington Heights"/>
    <s v="Illinois"/>
    <n v="60004"/>
    <s v="Central"/>
    <x v="501"/>
    <s v="Office Supplies"/>
    <s v="Art"/>
    <x v="501"/>
    <x v="492"/>
    <n v="6"/>
    <n v="0.2"/>
    <n v="1.2347999999999999"/>
  </r>
  <r>
    <n v="9401"/>
    <s v="CA-2015-167696"/>
    <x v="1217"/>
    <d v="2015-09-21T00:00:00"/>
    <s v="Standard Class"/>
    <x v="214"/>
    <x v="214"/>
    <s v="Consumer"/>
    <s v="United States"/>
    <s v="Newport News"/>
    <s v="Virginia"/>
    <n v="23602"/>
    <s v="South"/>
    <x v="837"/>
    <s v="Office Supplies"/>
    <s v="Envelopes"/>
    <x v="153"/>
    <x v="4791"/>
    <n v="4"/>
    <n v="0"/>
    <n v="14.6264"/>
  </r>
  <r>
    <n v="9402"/>
    <s v="CA-2014-159814"/>
    <x v="1218"/>
    <d v="2014-06-28T00:00:00"/>
    <s v="Standard Class"/>
    <x v="221"/>
    <x v="221"/>
    <s v="Consumer"/>
    <s v="United States"/>
    <s v="Tucson"/>
    <s v="Arizona"/>
    <n v="85705"/>
    <s v="West"/>
    <x v="1565"/>
    <s v="Furniture"/>
    <s v="Furnishings"/>
    <x v="1556"/>
    <x v="5592"/>
    <n v="2"/>
    <n v="0.2"/>
    <n v="0.96120000000000005"/>
  </r>
  <r>
    <n v="9403"/>
    <s v="CA-2016-105459"/>
    <x v="399"/>
    <d v="2016-08-17T00:00:00"/>
    <s v="Second Class"/>
    <x v="413"/>
    <x v="413"/>
    <s v="Consumer"/>
    <s v="United States"/>
    <s v="New York City"/>
    <s v="New York"/>
    <n v="10024"/>
    <s v="East"/>
    <x v="616"/>
    <s v="Furniture"/>
    <s v="Tables"/>
    <x v="616"/>
    <x v="5593"/>
    <n v="2"/>
    <n v="0.4"/>
    <n v="-66.230199999999996"/>
  </r>
  <r>
    <n v="9404"/>
    <s v="CA-2016-105459"/>
    <x v="399"/>
    <d v="2016-08-17T00:00:00"/>
    <s v="Second Class"/>
    <x v="413"/>
    <x v="413"/>
    <s v="Consumer"/>
    <s v="United States"/>
    <s v="New York City"/>
    <s v="New York"/>
    <n v="10024"/>
    <s v="East"/>
    <x v="1244"/>
    <s v="Office Supplies"/>
    <s v="Storage"/>
    <x v="1227"/>
    <x v="5594"/>
    <n v="6"/>
    <n v="0"/>
    <n v="286.3836"/>
  </r>
  <r>
    <n v="9405"/>
    <s v="CA-2017-141663"/>
    <x v="669"/>
    <d v="2017-04-17T00:00:00"/>
    <s v="Standard Class"/>
    <x v="317"/>
    <x v="317"/>
    <s v="Corporate"/>
    <s v="United States"/>
    <s v="Philadelphia"/>
    <s v="Pennsylvania"/>
    <n v="19134"/>
    <s v="East"/>
    <x v="1239"/>
    <s v="Office Supplies"/>
    <s v="Fasteners"/>
    <x v="1222"/>
    <x v="1054"/>
    <n v="5"/>
    <n v="0.2"/>
    <n v="1.6830000000000001"/>
  </r>
  <r>
    <n v="9406"/>
    <s v="CA-2014-152618"/>
    <x v="619"/>
    <d v="2014-03-17T00:00:00"/>
    <s v="First Class"/>
    <x v="46"/>
    <x v="46"/>
    <s v="Home Office"/>
    <s v="United States"/>
    <s v="Chicago"/>
    <s v="Illinois"/>
    <n v="60653"/>
    <s v="Central"/>
    <x v="1410"/>
    <s v="Technology"/>
    <s v="Machines"/>
    <x v="1397"/>
    <x v="5595"/>
    <n v="2"/>
    <n v="0.3"/>
    <n v="156.047"/>
  </r>
  <r>
    <n v="9407"/>
    <s v="CA-2014-152618"/>
    <x v="619"/>
    <d v="2014-03-17T00:00:00"/>
    <s v="First Class"/>
    <x v="46"/>
    <x v="46"/>
    <s v="Home Office"/>
    <s v="United States"/>
    <s v="Chicago"/>
    <s v="Illinois"/>
    <n v="60653"/>
    <s v="Central"/>
    <x v="1737"/>
    <s v="Office Supplies"/>
    <s v="Paper"/>
    <x v="1726"/>
    <x v="578"/>
    <n v="2"/>
    <n v="0.2"/>
    <n v="2.64"/>
  </r>
  <r>
    <n v="9408"/>
    <s v="CA-2017-162789"/>
    <x v="585"/>
    <d v="2017-09-24T00:00:00"/>
    <s v="Second Class"/>
    <x v="95"/>
    <x v="95"/>
    <s v="Consumer"/>
    <s v="United States"/>
    <s v="New York City"/>
    <s v="New York"/>
    <n v="10035"/>
    <s v="East"/>
    <x v="1200"/>
    <s v="Technology"/>
    <s v="Accessories"/>
    <x v="1185"/>
    <x v="5596"/>
    <n v="9"/>
    <n v="0"/>
    <n v="171.36"/>
  </r>
  <r>
    <n v="9409"/>
    <s v="CA-2017-162789"/>
    <x v="585"/>
    <d v="2017-09-24T00:00:00"/>
    <s v="Second Class"/>
    <x v="95"/>
    <x v="95"/>
    <s v="Consumer"/>
    <s v="United States"/>
    <s v="New York City"/>
    <s v="New York"/>
    <n v="10035"/>
    <s v="East"/>
    <x v="441"/>
    <s v="Furniture"/>
    <s v="Furnishings"/>
    <x v="1719"/>
    <x v="5597"/>
    <n v="1"/>
    <n v="0"/>
    <n v="3.9830999999999999"/>
  </r>
  <r>
    <n v="9410"/>
    <s v="US-2017-110149"/>
    <x v="389"/>
    <d v="2017-12-13T00:00:00"/>
    <s v="First Class"/>
    <x v="576"/>
    <x v="576"/>
    <s v="Consumer"/>
    <s v="United States"/>
    <s v="Philadelphia"/>
    <s v="Pennsylvania"/>
    <n v="19143"/>
    <s v="East"/>
    <x v="634"/>
    <s v="Office Supplies"/>
    <s v="Binders"/>
    <x v="634"/>
    <x v="5598"/>
    <n v="1"/>
    <n v="0.7"/>
    <n v="-2.5093000000000001"/>
  </r>
  <r>
    <n v="9411"/>
    <s v="US-2017-110149"/>
    <x v="389"/>
    <d v="2017-12-13T00:00:00"/>
    <s v="First Class"/>
    <x v="576"/>
    <x v="576"/>
    <s v="Consumer"/>
    <s v="United States"/>
    <s v="Philadelphia"/>
    <s v="Pennsylvania"/>
    <n v="19143"/>
    <s v="East"/>
    <x v="504"/>
    <s v="Furniture"/>
    <s v="Furnishings"/>
    <x v="504"/>
    <x v="1177"/>
    <n v="5"/>
    <n v="0.2"/>
    <n v="15.385999999999999"/>
  </r>
  <r>
    <n v="9412"/>
    <s v="CA-2016-108959"/>
    <x v="612"/>
    <d v="2016-03-14T00:00:00"/>
    <s v="Second Class"/>
    <x v="186"/>
    <x v="186"/>
    <s v="Corporate"/>
    <s v="United States"/>
    <s v="Glendale"/>
    <s v="Arizona"/>
    <n v="85301"/>
    <s v="West"/>
    <x v="533"/>
    <s v="Office Supplies"/>
    <s v="Storage"/>
    <x v="533"/>
    <x v="5599"/>
    <n v="1"/>
    <n v="0.2"/>
    <n v="6.5434999999999999"/>
  </r>
  <r>
    <n v="9413"/>
    <s v="CA-2015-164777"/>
    <x v="746"/>
    <d v="2015-01-29T00:00:00"/>
    <s v="First Class"/>
    <x v="253"/>
    <x v="253"/>
    <s v="Consumer"/>
    <s v="United States"/>
    <s v="Los Angeles"/>
    <s v="California"/>
    <n v="90036"/>
    <s v="West"/>
    <x v="483"/>
    <s v="Furniture"/>
    <s v="Chairs"/>
    <x v="483"/>
    <x v="5118"/>
    <n v="5"/>
    <n v="0.2"/>
    <n v="0"/>
  </r>
  <r>
    <n v="9414"/>
    <s v="CA-2016-132017"/>
    <x v="182"/>
    <d v="2016-09-27T00:00:00"/>
    <s v="First Class"/>
    <x v="588"/>
    <x v="588"/>
    <s v="Corporate"/>
    <s v="United States"/>
    <s v="Houston"/>
    <s v="Texas"/>
    <n v="77041"/>
    <s v="Central"/>
    <x v="822"/>
    <s v="Office Supplies"/>
    <s v="Binders"/>
    <x v="818"/>
    <x v="5600"/>
    <n v="2"/>
    <n v="0.8"/>
    <n v="-11.587199999999999"/>
  </r>
  <r>
    <n v="9415"/>
    <s v="CA-2015-127824"/>
    <x v="1090"/>
    <d v="2015-10-22T00:00:00"/>
    <s v="Standard Class"/>
    <x v="547"/>
    <x v="547"/>
    <s v="Consumer"/>
    <s v="United States"/>
    <s v="Seattle"/>
    <s v="Washington"/>
    <n v="98115"/>
    <s v="West"/>
    <x v="1807"/>
    <s v="Technology"/>
    <s v="Phones"/>
    <x v="1797"/>
    <x v="2475"/>
    <n v="2"/>
    <n v="0.2"/>
    <n v="15.599"/>
  </r>
  <r>
    <n v="9416"/>
    <s v="CA-2015-127824"/>
    <x v="1090"/>
    <d v="2015-10-22T00:00:00"/>
    <s v="Standard Class"/>
    <x v="547"/>
    <x v="547"/>
    <s v="Consumer"/>
    <s v="United States"/>
    <s v="Seattle"/>
    <s v="Washington"/>
    <n v="98115"/>
    <s v="West"/>
    <x v="1331"/>
    <s v="Office Supplies"/>
    <s v="Paper"/>
    <x v="1316"/>
    <x v="1444"/>
    <n v="3"/>
    <n v="0"/>
    <n v="8.7905999999999995"/>
  </r>
  <r>
    <n v="9417"/>
    <s v="CA-2015-127824"/>
    <x v="1090"/>
    <d v="2015-10-22T00:00:00"/>
    <s v="Standard Class"/>
    <x v="547"/>
    <x v="547"/>
    <s v="Consumer"/>
    <s v="United States"/>
    <s v="Seattle"/>
    <s v="Washington"/>
    <n v="98115"/>
    <s v="West"/>
    <x v="224"/>
    <s v="Furniture"/>
    <s v="Furnishings"/>
    <x v="225"/>
    <x v="3601"/>
    <n v="3"/>
    <n v="0"/>
    <n v="3.2351999999999999"/>
  </r>
  <r>
    <n v="9418"/>
    <s v="CA-2014-148285"/>
    <x v="1219"/>
    <d v="2014-11-01T00:00:00"/>
    <s v="Standard Class"/>
    <x v="279"/>
    <x v="279"/>
    <s v="Home Office"/>
    <s v="United States"/>
    <s v="Fayetteville"/>
    <s v="North Carolina"/>
    <n v="28314"/>
    <s v="South"/>
    <x v="778"/>
    <s v="Office Supplies"/>
    <s v="Paper"/>
    <x v="777"/>
    <x v="559"/>
    <n v="2"/>
    <n v="0.2"/>
    <n v="3.6288"/>
  </r>
  <r>
    <n v="9419"/>
    <s v="CA-2014-148285"/>
    <x v="1219"/>
    <d v="2014-11-01T00:00:00"/>
    <s v="Standard Class"/>
    <x v="279"/>
    <x v="279"/>
    <s v="Home Office"/>
    <s v="United States"/>
    <s v="Fayetteville"/>
    <s v="North Carolina"/>
    <n v="28314"/>
    <s v="South"/>
    <x v="811"/>
    <s v="Office Supplies"/>
    <s v="Paper"/>
    <x v="33"/>
    <x v="1627"/>
    <n v="3"/>
    <n v="0.2"/>
    <n v="4.0338000000000003"/>
  </r>
  <r>
    <n v="9420"/>
    <s v="CA-2017-152926"/>
    <x v="280"/>
    <d v="2017-10-04T00:00:00"/>
    <s v="Second Class"/>
    <x v="281"/>
    <x v="281"/>
    <s v="Corporate"/>
    <s v="United States"/>
    <s v="Houston"/>
    <s v="Texas"/>
    <n v="77041"/>
    <s v="Central"/>
    <x v="513"/>
    <s v="Office Supplies"/>
    <s v="Appliances"/>
    <x v="513"/>
    <x v="5052"/>
    <n v="2"/>
    <n v="0.8"/>
    <n v="-38.821199999999997"/>
  </r>
  <r>
    <n v="9421"/>
    <s v="CA-2017-152926"/>
    <x v="280"/>
    <d v="2017-10-04T00:00:00"/>
    <s v="Second Class"/>
    <x v="281"/>
    <x v="281"/>
    <s v="Corporate"/>
    <s v="United States"/>
    <s v="Houston"/>
    <s v="Texas"/>
    <n v="77041"/>
    <s v="Central"/>
    <x v="1549"/>
    <s v="Office Supplies"/>
    <s v="Appliances"/>
    <x v="1537"/>
    <x v="5601"/>
    <n v="6"/>
    <n v="0.8"/>
    <n v="-56.059199999999997"/>
  </r>
  <r>
    <n v="9422"/>
    <s v="CA-2014-145254"/>
    <x v="149"/>
    <d v="2014-07-27T00:00:00"/>
    <s v="Standard Class"/>
    <x v="714"/>
    <x v="714"/>
    <s v="Corporate"/>
    <s v="United States"/>
    <s v="San Francisco"/>
    <s v="California"/>
    <n v="94122"/>
    <s v="West"/>
    <x v="1066"/>
    <s v="Technology"/>
    <s v="Phones"/>
    <x v="1055"/>
    <x v="2752"/>
    <n v="6"/>
    <n v="0.2"/>
    <n v="60.475200000000001"/>
  </r>
  <r>
    <n v="9423"/>
    <s v="CA-2014-145254"/>
    <x v="149"/>
    <d v="2014-07-27T00:00:00"/>
    <s v="Standard Class"/>
    <x v="714"/>
    <x v="714"/>
    <s v="Corporate"/>
    <s v="United States"/>
    <s v="San Francisco"/>
    <s v="California"/>
    <n v="94122"/>
    <s v="West"/>
    <x v="597"/>
    <s v="Office Supplies"/>
    <s v="Supplies"/>
    <x v="597"/>
    <x v="5300"/>
    <n v="5"/>
    <n v="0"/>
    <n v="11.803000000000001"/>
  </r>
  <r>
    <n v="9424"/>
    <s v="CA-2014-145254"/>
    <x v="149"/>
    <d v="2014-07-27T00:00:00"/>
    <s v="Standard Class"/>
    <x v="714"/>
    <x v="714"/>
    <s v="Corporate"/>
    <s v="United States"/>
    <s v="San Francisco"/>
    <s v="California"/>
    <n v="94122"/>
    <s v="West"/>
    <x v="722"/>
    <s v="Technology"/>
    <s v="Phones"/>
    <x v="1404"/>
    <x v="214"/>
    <n v="3"/>
    <n v="0.2"/>
    <n v="37.796999999999997"/>
  </r>
  <r>
    <n v="9425"/>
    <s v="CA-2014-145254"/>
    <x v="149"/>
    <d v="2014-07-27T00:00:00"/>
    <s v="Standard Class"/>
    <x v="714"/>
    <x v="714"/>
    <s v="Corporate"/>
    <s v="United States"/>
    <s v="San Francisco"/>
    <s v="California"/>
    <n v="94122"/>
    <s v="West"/>
    <x v="46"/>
    <s v="Technology"/>
    <s v="Accessories"/>
    <x v="46"/>
    <x v="47"/>
    <n v="3"/>
    <n v="0"/>
    <n v="4.95"/>
  </r>
  <r>
    <n v="9426"/>
    <s v="CA-2014-116246"/>
    <x v="171"/>
    <d v="2014-09-17T00:00:00"/>
    <s v="Second Class"/>
    <x v="560"/>
    <x v="560"/>
    <s v="Consumer"/>
    <s v="United States"/>
    <s v="New York City"/>
    <s v="New York"/>
    <n v="10035"/>
    <s v="East"/>
    <x v="483"/>
    <s v="Furniture"/>
    <s v="Chairs"/>
    <x v="483"/>
    <x v="5602"/>
    <n v="6"/>
    <n v="0.1"/>
    <n v="420.58800000000002"/>
  </r>
  <r>
    <n v="9427"/>
    <s v="CA-2016-160479"/>
    <x v="306"/>
    <d v="2016-09-20T00:00:00"/>
    <s v="Standard Class"/>
    <x v="738"/>
    <x v="738"/>
    <s v="Consumer"/>
    <s v="United States"/>
    <s v="Seattle"/>
    <s v="Washington"/>
    <n v="98105"/>
    <s v="West"/>
    <x v="1658"/>
    <s v="Office Supplies"/>
    <s v="Art"/>
    <x v="1646"/>
    <x v="3704"/>
    <n v="5"/>
    <n v="0"/>
    <n v="13.452"/>
  </r>
  <r>
    <n v="9428"/>
    <s v="CA-2014-167486"/>
    <x v="501"/>
    <d v="2014-12-01T00:00:00"/>
    <s v="Standard Class"/>
    <x v="705"/>
    <x v="705"/>
    <s v="Corporate"/>
    <s v="United States"/>
    <s v="Buffalo"/>
    <s v="New York"/>
    <n v="14215"/>
    <s v="East"/>
    <x v="892"/>
    <s v="Furniture"/>
    <s v="Furnishings"/>
    <x v="885"/>
    <x v="3255"/>
    <n v="5"/>
    <n v="0"/>
    <n v="39.979999999999997"/>
  </r>
  <r>
    <n v="9429"/>
    <s v="CA-2014-152100"/>
    <x v="218"/>
    <d v="2014-05-16T00:00:00"/>
    <s v="Standard Class"/>
    <x v="100"/>
    <x v="100"/>
    <s v="Corporate"/>
    <s v="United States"/>
    <s v="Huntsville"/>
    <s v="Texas"/>
    <n v="77340"/>
    <s v="Central"/>
    <x v="377"/>
    <s v="Furniture"/>
    <s v="Chairs"/>
    <x v="378"/>
    <x v="1877"/>
    <n v="8"/>
    <n v="0.3"/>
    <n v="-69.311999999999998"/>
  </r>
  <r>
    <n v="9430"/>
    <s v="CA-2015-166219"/>
    <x v="834"/>
    <d v="2015-09-01T00:00:00"/>
    <s v="Standard Class"/>
    <x v="130"/>
    <x v="130"/>
    <s v="Corporate"/>
    <s v="United States"/>
    <s v="Dallas"/>
    <s v="Texas"/>
    <n v="75081"/>
    <s v="Central"/>
    <x v="903"/>
    <s v="Technology"/>
    <s v="Phones"/>
    <x v="895"/>
    <x v="1113"/>
    <n v="5"/>
    <n v="0.2"/>
    <n v="82.497"/>
  </r>
  <r>
    <n v="9431"/>
    <s v="CA-2015-166219"/>
    <x v="834"/>
    <d v="2015-09-01T00:00:00"/>
    <s v="Standard Class"/>
    <x v="130"/>
    <x v="130"/>
    <s v="Corporate"/>
    <s v="United States"/>
    <s v="Dallas"/>
    <s v="Texas"/>
    <n v="75081"/>
    <s v="Central"/>
    <x v="1116"/>
    <s v="Furniture"/>
    <s v="Tables"/>
    <x v="1104"/>
    <x v="5603"/>
    <n v="1"/>
    <n v="0.3"/>
    <n v="-16.261299999999999"/>
  </r>
  <r>
    <n v="9432"/>
    <s v="CA-2015-111864"/>
    <x v="974"/>
    <d v="2015-06-19T00:00:00"/>
    <s v="Same Day"/>
    <x v="452"/>
    <x v="452"/>
    <s v="Home Office"/>
    <s v="United States"/>
    <s v="Philadelphia"/>
    <s v="Pennsylvania"/>
    <n v="19134"/>
    <s v="East"/>
    <x v="1852"/>
    <s v="Office Supplies"/>
    <s v="Labels"/>
    <x v="1840"/>
    <x v="2144"/>
    <n v="2"/>
    <n v="0.2"/>
    <n v="1.9925999999999999"/>
  </r>
  <r>
    <n v="9433"/>
    <s v="CA-2015-119627"/>
    <x v="493"/>
    <d v="2015-08-23T00:00:00"/>
    <s v="Standard Class"/>
    <x v="56"/>
    <x v="56"/>
    <s v="Consumer"/>
    <s v="United States"/>
    <s v="Peoria"/>
    <s v="Arizona"/>
    <n v="85345"/>
    <s v="West"/>
    <x v="1202"/>
    <s v="Technology"/>
    <s v="Accessories"/>
    <x v="1187"/>
    <x v="5268"/>
    <n v="2"/>
    <n v="0.2"/>
    <n v="-5.2640000000000002"/>
  </r>
  <r>
    <n v="9434"/>
    <s v="CA-2015-119627"/>
    <x v="493"/>
    <d v="2015-08-23T00:00:00"/>
    <s v="Standard Class"/>
    <x v="56"/>
    <x v="56"/>
    <s v="Consumer"/>
    <s v="United States"/>
    <s v="Peoria"/>
    <s v="Arizona"/>
    <n v="85345"/>
    <s v="West"/>
    <x v="289"/>
    <s v="Office Supplies"/>
    <s v="Paper"/>
    <x v="289"/>
    <x v="1566"/>
    <n v="7"/>
    <n v="0.2"/>
    <n v="12.700799999999999"/>
  </r>
  <r>
    <n v="9435"/>
    <s v="CA-2015-119627"/>
    <x v="493"/>
    <d v="2015-08-23T00:00:00"/>
    <s v="Standard Class"/>
    <x v="56"/>
    <x v="56"/>
    <s v="Consumer"/>
    <s v="United States"/>
    <s v="Peoria"/>
    <s v="Arizona"/>
    <n v="85345"/>
    <s v="West"/>
    <x v="786"/>
    <s v="Office Supplies"/>
    <s v="Art"/>
    <x v="785"/>
    <x v="1495"/>
    <n v="3"/>
    <n v="0.2"/>
    <n v="1.1556"/>
  </r>
  <r>
    <n v="9436"/>
    <s v="CA-2015-119627"/>
    <x v="493"/>
    <d v="2015-08-23T00:00:00"/>
    <s v="Standard Class"/>
    <x v="56"/>
    <x v="56"/>
    <s v="Consumer"/>
    <s v="United States"/>
    <s v="Peoria"/>
    <s v="Arizona"/>
    <n v="85345"/>
    <s v="West"/>
    <x v="552"/>
    <s v="Technology"/>
    <s v="Accessories"/>
    <x v="551"/>
    <x v="5604"/>
    <n v="4"/>
    <n v="0.2"/>
    <n v="-31.6"/>
  </r>
  <r>
    <n v="9437"/>
    <s v="CA-2015-160787"/>
    <x v="12"/>
    <d v="2015-09-25T00:00:00"/>
    <s v="Same Day"/>
    <x v="298"/>
    <x v="298"/>
    <s v="Consumer"/>
    <s v="United States"/>
    <s v="Philadelphia"/>
    <s v="Pennsylvania"/>
    <n v="19143"/>
    <s v="East"/>
    <x v="696"/>
    <s v="Office Supplies"/>
    <s v="Binders"/>
    <x v="696"/>
    <x v="194"/>
    <n v="2"/>
    <n v="0.7"/>
    <n v="-2.0621999999999998"/>
  </r>
  <r>
    <n v="9438"/>
    <s v="CA-2017-107853"/>
    <x v="1143"/>
    <d v="2017-05-31T00:00:00"/>
    <s v="Standard Class"/>
    <x v="303"/>
    <x v="303"/>
    <s v="Consumer"/>
    <s v="United States"/>
    <s v="Oceanside"/>
    <s v="California"/>
    <n v="92054"/>
    <s v="West"/>
    <x v="1440"/>
    <s v="Office Supplies"/>
    <s v="Paper"/>
    <x v="1428"/>
    <x v="91"/>
    <n v="2"/>
    <n v="0"/>
    <n v="6.2207999999999997"/>
  </r>
  <r>
    <n v="9439"/>
    <s v="CA-2017-126144"/>
    <x v="689"/>
    <d v="2017-08-05T00:00:00"/>
    <s v="Standard Class"/>
    <x v="411"/>
    <x v="411"/>
    <s v="Consumer"/>
    <s v="United States"/>
    <s v="Philadelphia"/>
    <s v="Pennsylvania"/>
    <n v="19134"/>
    <s v="East"/>
    <x v="1270"/>
    <s v="Technology"/>
    <s v="Phones"/>
    <x v="1255"/>
    <x v="5605"/>
    <n v="4"/>
    <n v="0.4"/>
    <n v="-57.115200000000002"/>
  </r>
  <r>
    <n v="9440"/>
    <s v="US-2014-154655"/>
    <x v="36"/>
    <d v="2014-10-17T00:00:00"/>
    <s v="Standard Class"/>
    <x v="771"/>
    <x v="771"/>
    <s v="Corporate"/>
    <s v="United States"/>
    <s v="Chicago"/>
    <s v="Illinois"/>
    <n v="60623"/>
    <s v="Central"/>
    <x v="1205"/>
    <s v="Office Supplies"/>
    <s v="Supplies"/>
    <x v="1190"/>
    <x v="5606"/>
    <n v="2"/>
    <n v="0.2"/>
    <n v="2.5019999999999998"/>
  </r>
  <r>
    <n v="9441"/>
    <s v="CA-2014-100391"/>
    <x v="594"/>
    <d v="2014-05-29T00:00:00"/>
    <s v="Standard Class"/>
    <x v="768"/>
    <x v="768"/>
    <s v="Consumer"/>
    <s v="United States"/>
    <s v="New York City"/>
    <s v="New York"/>
    <n v="10035"/>
    <s v="East"/>
    <x v="1490"/>
    <s v="Office Supplies"/>
    <s v="Paper"/>
    <x v="1477"/>
    <x v="2"/>
    <n v="2"/>
    <n v="0"/>
    <n v="6.7252000000000001"/>
  </r>
  <r>
    <n v="9442"/>
    <s v="CA-2014-165477"/>
    <x v="282"/>
    <d v="2014-12-31T00:00:00"/>
    <s v="Second Class"/>
    <x v="791"/>
    <x v="791"/>
    <s v="Consumer"/>
    <s v="United States"/>
    <s v="Kent"/>
    <s v="Ohio"/>
    <n v="44240"/>
    <s v="East"/>
    <x v="1204"/>
    <s v="Office Supplies"/>
    <s v="Appliances"/>
    <x v="1189"/>
    <x v="5607"/>
    <n v="5"/>
    <n v="0.2"/>
    <n v="6.0449999999999999"/>
  </r>
  <r>
    <n v="9443"/>
    <s v="CA-2017-165904"/>
    <x v="104"/>
    <d v="2017-04-11T00:00:00"/>
    <s v="Standard Class"/>
    <x v="367"/>
    <x v="367"/>
    <s v="Home Office"/>
    <s v="United States"/>
    <s v="Jacksonville"/>
    <s v="Florida"/>
    <n v="32216"/>
    <s v="South"/>
    <x v="400"/>
    <s v="Office Supplies"/>
    <s v="Art"/>
    <x v="401"/>
    <x v="5608"/>
    <n v="2"/>
    <n v="0.2"/>
    <n v="1.2192000000000001"/>
  </r>
  <r>
    <n v="9444"/>
    <s v="CA-2017-165904"/>
    <x v="104"/>
    <d v="2017-04-11T00:00:00"/>
    <s v="Standard Class"/>
    <x v="367"/>
    <x v="367"/>
    <s v="Home Office"/>
    <s v="United States"/>
    <s v="Jacksonville"/>
    <s v="Florida"/>
    <n v="32216"/>
    <s v="South"/>
    <x v="819"/>
    <s v="Technology"/>
    <s v="Phones"/>
    <x v="815"/>
    <x v="977"/>
    <n v="2"/>
    <n v="0.2"/>
    <n v="19.178599999999999"/>
  </r>
  <r>
    <n v="9445"/>
    <s v="CA-2015-104052"/>
    <x v="879"/>
    <d v="2015-03-02T00:00:00"/>
    <s v="First Class"/>
    <x v="734"/>
    <x v="734"/>
    <s v="Corporate"/>
    <s v="United States"/>
    <s v="Coppell"/>
    <s v="Texas"/>
    <n v="75019"/>
    <s v="Central"/>
    <x v="1620"/>
    <s v="Technology"/>
    <s v="Phones"/>
    <x v="1611"/>
    <x v="3044"/>
    <n v="4"/>
    <n v="0.2"/>
    <n v="34.741999999999997"/>
  </r>
  <r>
    <n v="9446"/>
    <s v="CA-2015-168277"/>
    <x v="352"/>
    <d v="2015-06-03T00:00:00"/>
    <s v="Standard Class"/>
    <x v="41"/>
    <x v="41"/>
    <s v="Consumer"/>
    <s v="United States"/>
    <s v="Indianapolis"/>
    <s v="Indiana"/>
    <n v="46203"/>
    <s v="Central"/>
    <x v="617"/>
    <s v="Office Supplies"/>
    <s v="Labels"/>
    <x v="617"/>
    <x v="708"/>
    <n v="3"/>
    <n v="0"/>
    <n v="5.6993999999999998"/>
  </r>
  <r>
    <n v="9447"/>
    <s v="CA-2016-158617"/>
    <x v="897"/>
    <d v="2016-09-28T00:00:00"/>
    <s v="Standard Class"/>
    <x v="663"/>
    <x v="663"/>
    <s v="Consumer"/>
    <s v="United States"/>
    <s v="Lawrence"/>
    <s v="Indiana"/>
    <n v="46226"/>
    <s v="Central"/>
    <x v="1357"/>
    <s v="Office Supplies"/>
    <s v="Paper"/>
    <x v="1343"/>
    <x v="1197"/>
    <n v="6"/>
    <n v="0"/>
    <n v="16.146000000000001"/>
  </r>
  <r>
    <n v="9448"/>
    <s v="CA-2017-136882"/>
    <x v="837"/>
    <d v="2017-06-03T00:00:00"/>
    <s v="Standard Class"/>
    <x v="35"/>
    <x v="35"/>
    <s v="Consumer"/>
    <s v="United States"/>
    <s v="Tulsa"/>
    <s v="Oklahoma"/>
    <n v="74133"/>
    <s v="Central"/>
    <x v="35"/>
    <s v="Furniture"/>
    <s v="Furnishings"/>
    <x v="35"/>
    <x v="5609"/>
    <n v="5"/>
    <n v="0"/>
    <n v="138.417"/>
  </r>
  <r>
    <n v="9449"/>
    <s v="US-2016-148957"/>
    <x v="42"/>
    <d v="2016-09-23T00:00:00"/>
    <s v="Standard Class"/>
    <x v="254"/>
    <x v="254"/>
    <s v="Home Office"/>
    <s v="United States"/>
    <s v="Redmond"/>
    <s v="Washington"/>
    <n v="98052"/>
    <s v="West"/>
    <x v="1038"/>
    <s v="Office Supplies"/>
    <s v="Labels"/>
    <x v="1028"/>
    <x v="3987"/>
    <n v="4"/>
    <n v="0"/>
    <n v="5.9135999999999997"/>
  </r>
  <r>
    <n v="9450"/>
    <s v="CA-2014-140032"/>
    <x v="78"/>
    <d v="2014-09-13T00:00:00"/>
    <s v="Standard Class"/>
    <x v="358"/>
    <x v="358"/>
    <s v="Consumer"/>
    <s v="United States"/>
    <s v="San Francisco"/>
    <s v="California"/>
    <n v="94109"/>
    <s v="West"/>
    <x v="973"/>
    <s v="Office Supplies"/>
    <s v="Binders"/>
    <x v="967"/>
    <x v="5298"/>
    <n v="2"/>
    <n v="0.2"/>
    <n v="3.0127999999999999"/>
  </r>
  <r>
    <n v="9451"/>
    <s v="CA-2017-145506"/>
    <x v="95"/>
    <d v="2017-06-07T00:00:00"/>
    <s v="Standard Class"/>
    <x v="246"/>
    <x v="246"/>
    <s v="Home Office"/>
    <s v="United States"/>
    <s v="Spokane"/>
    <s v="Washington"/>
    <n v="99207"/>
    <s v="West"/>
    <x v="464"/>
    <s v="Office Supplies"/>
    <s v="Storage"/>
    <x v="465"/>
    <x v="5610"/>
    <n v="9"/>
    <n v="0"/>
    <n v="5.4504000000000001"/>
  </r>
  <r>
    <n v="9452"/>
    <s v="CA-2015-129546"/>
    <x v="694"/>
    <d v="2015-10-05T00:00:00"/>
    <s v="Standard Class"/>
    <x v="532"/>
    <x v="532"/>
    <s v="Corporate"/>
    <s v="United States"/>
    <s v="Los Angeles"/>
    <s v="California"/>
    <n v="90032"/>
    <s v="West"/>
    <x v="1094"/>
    <s v="Office Supplies"/>
    <s v="Appliances"/>
    <x v="1084"/>
    <x v="5611"/>
    <n v="3"/>
    <n v="0"/>
    <n v="55.844999999999999"/>
  </r>
  <r>
    <n v="9453"/>
    <s v="CA-2015-129546"/>
    <x v="694"/>
    <d v="2015-10-05T00:00:00"/>
    <s v="Standard Class"/>
    <x v="532"/>
    <x v="532"/>
    <s v="Corporate"/>
    <s v="United States"/>
    <s v="Los Angeles"/>
    <s v="California"/>
    <n v="90032"/>
    <s v="West"/>
    <x v="822"/>
    <s v="Office Supplies"/>
    <s v="Binders"/>
    <x v="818"/>
    <x v="5612"/>
    <n v="6"/>
    <n v="0.2"/>
    <n v="26.5824"/>
  </r>
  <r>
    <n v="9454"/>
    <s v="CA-2015-129546"/>
    <x v="694"/>
    <d v="2015-10-05T00:00:00"/>
    <s v="Standard Class"/>
    <x v="532"/>
    <x v="532"/>
    <s v="Corporate"/>
    <s v="United States"/>
    <s v="Los Angeles"/>
    <s v="California"/>
    <n v="90032"/>
    <s v="West"/>
    <x v="1799"/>
    <s v="Office Supplies"/>
    <s v="Supplies"/>
    <x v="1789"/>
    <x v="5613"/>
    <n v="3"/>
    <n v="0"/>
    <n v="13.6851"/>
  </r>
  <r>
    <n v="9455"/>
    <s v="CA-2015-129546"/>
    <x v="694"/>
    <d v="2015-10-05T00:00:00"/>
    <s v="Standard Class"/>
    <x v="532"/>
    <x v="532"/>
    <s v="Corporate"/>
    <s v="United States"/>
    <s v="Los Angeles"/>
    <s v="California"/>
    <n v="90032"/>
    <s v="West"/>
    <x v="461"/>
    <s v="Technology"/>
    <s v="Phones"/>
    <x v="462"/>
    <x v="2790"/>
    <n v="2"/>
    <n v="0.2"/>
    <n v="-8.2764000000000006"/>
  </r>
  <r>
    <n v="9456"/>
    <s v="CA-2016-140977"/>
    <x v="950"/>
    <d v="2016-06-19T00:00:00"/>
    <s v="Second Class"/>
    <x v="311"/>
    <x v="311"/>
    <s v="Home Office"/>
    <s v="United States"/>
    <s v="Chattanooga"/>
    <s v="Tennessee"/>
    <n v="37421"/>
    <s v="South"/>
    <x v="1855"/>
    <s v="Technology"/>
    <s v="Machines"/>
    <x v="1843"/>
    <x v="5614"/>
    <n v="1"/>
    <n v="0.5"/>
    <n v="-1.8294999999999999"/>
  </r>
  <r>
    <n v="9457"/>
    <s v="CA-2017-151855"/>
    <x v="837"/>
    <d v="2017-06-03T00:00:00"/>
    <s v="Standard Class"/>
    <x v="308"/>
    <x v="308"/>
    <s v="Corporate"/>
    <s v="United States"/>
    <s v="Greensboro"/>
    <s v="North Carolina"/>
    <n v="27405"/>
    <s v="South"/>
    <x v="1856"/>
    <s v="Technology"/>
    <s v="Accessories"/>
    <x v="1844"/>
    <x v="5615"/>
    <n v="3"/>
    <n v="0.2"/>
    <n v="0.33989999999999998"/>
  </r>
  <r>
    <n v="9458"/>
    <s v="CA-2017-151855"/>
    <x v="837"/>
    <d v="2017-06-03T00:00:00"/>
    <s v="Standard Class"/>
    <x v="308"/>
    <x v="308"/>
    <s v="Corporate"/>
    <s v="United States"/>
    <s v="Greensboro"/>
    <s v="North Carolina"/>
    <n v="27405"/>
    <s v="South"/>
    <x v="1232"/>
    <s v="Office Supplies"/>
    <s v="Binders"/>
    <x v="1215"/>
    <x v="5616"/>
    <n v="5"/>
    <n v="0.7"/>
    <n v="-10.050000000000001"/>
  </r>
  <r>
    <n v="9459"/>
    <s v="CA-2014-138240"/>
    <x v="1148"/>
    <d v="2014-10-14T00:00:00"/>
    <s v="Standard Class"/>
    <x v="81"/>
    <x v="81"/>
    <s v="Consumer"/>
    <s v="United States"/>
    <s v="San Francisco"/>
    <s v="California"/>
    <n v="94122"/>
    <s v="West"/>
    <x v="281"/>
    <s v="Office Supplies"/>
    <s v="Art"/>
    <x v="281"/>
    <x v="5617"/>
    <n v="3"/>
    <n v="0"/>
    <n v="41.933999999999997"/>
  </r>
  <r>
    <n v="9460"/>
    <s v="CA-2014-138240"/>
    <x v="1148"/>
    <d v="2014-10-14T00:00:00"/>
    <s v="Standard Class"/>
    <x v="81"/>
    <x v="81"/>
    <s v="Consumer"/>
    <s v="United States"/>
    <s v="San Francisco"/>
    <s v="California"/>
    <n v="94122"/>
    <s v="West"/>
    <x v="1730"/>
    <s v="Technology"/>
    <s v="Phones"/>
    <x v="1717"/>
    <x v="312"/>
    <n v="1"/>
    <n v="0.2"/>
    <n v="-2.9984999999999999"/>
  </r>
  <r>
    <n v="9461"/>
    <s v="CA-2014-101833"/>
    <x v="664"/>
    <d v="2014-11-22T00:00:00"/>
    <s v="Second Class"/>
    <x v="435"/>
    <x v="435"/>
    <s v="Home Office"/>
    <s v="United States"/>
    <s v="New York City"/>
    <s v="New York"/>
    <n v="10024"/>
    <s v="East"/>
    <x v="693"/>
    <s v="Office Supplies"/>
    <s v="Paper"/>
    <x v="693"/>
    <x v="799"/>
    <n v="3"/>
    <n v="0"/>
    <n v="17.22"/>
  </r>
  <r>
    <n v="9462"/>
    <s v="CA-2014-100867"/>
    <x v="538"/>
    <d v="2014-10-24T00:00:00"/>
    <s v="Standard Class"/>
    <x v="258"/>
    <x v="258"/>
    <s v="Home Office"/>
    <s v="United States"/>
    <s v="Lakewood"/>
    <s v="California"/>
    <n v="90712"/>
    <s v="West"/>
    <x v="1086"/>
    <s v="Technology"/>
    <s v="Phones"/>
    <x v="1076"/>
    <x v="5618"/>
    <n v="6"/>
    <n v="0.2"/>
    <n v="20.097000000000001"/>
  </r>
  <r>
    <n v="9463"/>
    <s v="US-2017-109610"/>
    <x v="920"/>
    <d v="2017-11-30T00:00:00"/>
    <s v="Second Class"/>
    <x v="29"/>
    <x v="29"/>
    <s v="Corporate"/>
    <s v="United States"/>
    <s v="Louisville"/>
    <s v="Kentucky"/>
    <n v="40214"/>
    <s v="South"/>
    <x v="1131"/>
    <s v="Furniture"/>
    <s v="Chairs"/>
    <x v="1119"/>
    <x v="4233"/>
    <n v="2"/>
    <n v="0"/>
    <n v="168.47040000000001"/>
  </r>
  <r>
    <n v="9464"/>
    <s v="CA-2014-156545"/>
    <x v="1220"/>
    <d v="2014-03-03T00:00:00"/>
    <s v="First Class"/>
    <x v="559"/>
    <x v="559"/>
    <s v="Consumer"/>
    <s v="United States"/>
    <s v="Columbus"/>
    <s v="Ohio"/>
    <n v="43229"/>
    <s v="East"/>
    <x v="487"/>
    <s v="Office Supplies"/>
    <s v="Art"/>
    <x v="487"/>
    <x v="526"/>
    <n v="4"/>
    <n v="0.2"/>
    <n v="3.4047999999999998"/>
  </r>
  <r>
    <n v="9465"/>
    <s v="CA-2014-109127"/>
    <x v="1059"/>
    <d v="2014-12-25T00:00:00"/>
    <s v="Standard Class"/>
    <x v="547"/>
    <x v="547"/>
    <s v="Consumer"/>
    <s v="United States"/>
    <s v="Newark"/>
    <s v="Delaware"/>
    <n v="19711"/>
    <s v="East"/>
    <x v="1568"/>
    <s v="Office Supplies"/>
    <s v="Labels"/>
    <x v="1559"/>
    <x v="1300"/>
    <n v="6"/>
    <n v="0"/>
    <n v="7.9488000000000003"/>
  </r>
  <r>
    <n v="9466"/>
    <s v="CA-2016-126858"/>
    <x v="258"/>
    <d v="2016-11-23T00:00:00"/>
    <s v="Standard Class"/>
    <x v="25"/>
    <x v="25"/>
    <s v="Corporate"/>
    <s v="United States"/>
    <s v="Seattle"/>
    <s v="Washington"/>
    <n v="98115"/>
    <s v="West"/>
    <x v="468"/>
    <s v="Furniture"/>
    <s v="Furnishings"/>
    <x v="469"/>
    <x v="5504"/>
    <n v="2"/>
    <n v="0"/>
    <n v="1.5980000000000001"/>
  </r>
  <r>
    <n v="9467"/>
    <s v="CA-2017-102925"/>
    <x v="60"/>
    <d v="2017-11-10T00:00:00"/>
    <s v="Second Class"/>
    <x v="512"/>
    <x v="512"/>
    <s v="Consumer"/>
    <s v="United States"/>
    <s v="New York City"/>
    <s v="New York"/>
    <n v="10024"/>
    <s v="East"/>
    <x v="141"/>
    <s v="Office Supplies"/>
    <s v="Binders"/>
    <x v="142"/>
    <x v="5619"/>
    <n v="6"/>
    <n v="0.2"/>
    <n v="55.5822"/>
  </r>
  <r>
    <n v="9468"/>
    <s v="CA-2017-102925"/>
    <x v="60"/>
    <d v="2017-11-10T00:00:00"/>
    <s v="Second Class"/>
    <x v="512"/>
    <x v="512"/>
    <s v="Consumer"/>
    <s v="United States"/>
    <s v="New York City"/>
    <s v="New York"/>
    <n v="10024"/>
    <s v="East"/>
    <x v="1582"/>
    <s v="Furniture"/>
    <s v="Tables"/>
    <x v="1573"/>
    <x v="4207"/>
    <n v="2"/>
    <n v="0.4"/>
    <n v="-66.599999999999994"/>
  </r>
  <r>
    <n v="9469"/>
    <s v="CA-2017-102925"/>
    <x v="60"/>
    <d v="2017-11-10T00:00:00"/>
    <s v="Second Class"/>
    <x v="512"/>
    <x v="512"/>
    <s v="Consumer"/>
    <s v="United States"/>
    <s v="New York City"/>
    <s v="New York"/>
    <n v="10024"/>
    <s v="East"/>
    <x v="680"/>
    <s v="Office Supplies"/>
    <s v="Paper"/>
    <x v="680"/>
    <x v="91"/>
    <n v="2"/>
    <n v="0"/>
    <n v="6.2207999999999997"/>
  </r>
  <r>
    <n v="9470"/>
    <s v="CA-2017-102925"/>
    <x v="60"/>
    <d v="2017-11-10T00:00:00"/>
    <s v="Second Class"/>
    <x v="512"/>
    <x v="512"/>
    <s v="Consumer"/>
    <s v="United States"/>
    <s v="New York City"/>
    <s v="New York"/>
    <n v="10024"/>
    <s v="East"/>
    <x v="417"/>
    <s v="Office Supplies"/>
    <s v="Paper"/>
    <x v="417"/>
    <x v="168"/>
    <n v="2"/>
    <n v="0"/>
    <n v="53.260800000000003"/>
  </r>
  <r>
    <n v="9471"/>
    <s v="CA-2017-102925"/>
    <x v="60"/>
    <d v="2017-11-10T00:00:00"/>
    <s v="Second Class"/>
    <x v="512"/>
    <x v="512"/>
    <s v="Consumer"/>
    <s v="United States"/>
    <s v="New York City"/>
    <s v="New York"/>
    <n v="10024"/>
    <s v="East"/>
    <x v="140"/>
    <s v="Technology"/>
    <s v="Phones"/>
    <x v="141"/>
    <x v="2564"/>
    <n v="2"/>
    <n v="0"/>
    <n v="3.9992000000000001"/>
  </r>
  <r>
    <n v="9472"/>
    <s v="CA-2017-102925"/>
    <x v="60"/>
    <d v="2017-11-10T00:00:00"/>
    <s v="Second Class"/>
    <x v="512"/>
    <x v="512"/>
    <s v="Consumer"/>
    <s v="United States"/>
    <s v="New York City"/>
    <s v="New York"/>
    <n v="10024"/>
    <s v="East"/>
    <x v="276"/>
    <s v="Office Supplies"/>
    <s v="Binders"/>
    <x v="276"/>
    <x v="5574"/>
    <n v="1"/>
    <n v="0.2"/>
    <n v="3.7128000000000001"/>
  </r>
  <r>
    <n v="9473"/>
    <s v="CA-2017-102925"/>
    <x v="60"/>
    <d v="2017-11-10T00:00:00"/>
    <s v="Second Class"/>
    <x v="512"/>
    <x v="512"/>
    <s v="Consumer"/>
    <s v="United States"/>
    <s v="New York City"/>
    <s v="New York"/>
    <n v="10024"/>
    <s v="East"/>
    <x v="1459"/>
    <s v="Furniture"/>
    <s v="Chairs"/>
    <x v="1445"/>
    <x v="5620"/>
    <n v="2"/>
    <n v="0.1"/>
    <n v="24.2012"/>
  </r>
  <r>
    <n v="9474"/>
    <s v="CA-2017-102925"/>
    <x v="60"/>
    <d v="2017-11-10T00:00:00"/>
    <s v="Second Class"/>
    <x v="512"/>
    <x v="512"/>
    <s v="Consumer"/>
    <s v="United States"/>
    <s v="New York City"/>
    <s v="New York"/>
    <n v="10024"/>
    <s v="East"/>
    <x v="1757"/>
    <s v="Furniture"/>
    <s v="Furnishings"/>
    <x v="1747"/>
    <x v="5621"/>
    <n v="5"/>
    <n v="0"/>
    <n v="38.531999999999996"/>
  </r>
  <r>
    <n v="9475"/>
    <s v="CA-2015-100818"/>
    <x v="70"/>
    <d v="2015-06-05T00:00:00"/>
    <s v="Second Class"/>
    <x v="25"/>
    <x v="25"/>
    <s v="Corporate"/>
    <s v="United States"/>
    <s v="Chicago"/>
    <s v="Illinois"/>
    <n v="60653"/>
    <s v="Central"/>
    <x v="1139"/>
    <s v="Office Supplies"/>
    <s v="Labels"/>
    <x v="1127"/>
    <x v="2144"/>
    <n v="2"/>
    <n v="0.2"/>
    <n v="1.9925999999999999"/>
  </r>
  <r>
    <n v="9476"/>
    <s v="CA-2015-100818"/>
    <x v="70"/>
    <d v="2015-06-05T00:00:00"/>
    <s v="Second Class"/>
    <x v="25"/>
    <x v="25"/>
    <s v="Corporate"/>
    <s v="United States"/>
    <s v="Chicago"/>
    <s v="Illinois"/>
    <n v="60653"/>
    <s v="Central"/>
    <x v="1030"/>
    <s v="Office Supplies"/>
    <s v="Paper"/>
    <x v="1021"/>
    <x v="4107"/>
    <n v="7"/>
    <n v="0.2"/>
    <n v="54.215000000000003"/>
  </r>
  <r>
    <n v="9477"/>
    <s v="CA-2015-100818"/>
    <x v="70"/>
    <d v="2015-06-05T00:00:00"/>
    <s v="Second Class"/>
    <x v="25"/>
    <x v="25"/>
    <s v="Corporate"/>
    <s v="United States"/>
    <s v="Chicago"/>
    <s v="Illinois"/>
    <n v="60653"/>
    <s v="Central"/>
    <x v="1537"/>
    <s v="Furniture"/>
    <s v="Furnishings"/>
    <x v="1525"/>
    <x v="5622"/>
    <n v="2"/>
    <n v="0.6"/>
    <n v="-61.872"/>
  </r>
  <r>
    <n v="9478"/>
    <s v="CA-2015-100818"/>
    <x v="70"/>
    <d v="2015-06-05T00:00:00"/>
    <s v="Second Class"/>
    <x v="25"/>
    <x v="25"/>
    <s v="Corporate"/>
    <s v="United States"/>
    <s v="Chicago"/>
    <s v="Illinois"/>
    <n v="60653"/>
    <s v="Central"/>
    <x v="990"/>
    <s v="Office Supplies"/>
    <s v="Binders"/>
    <x v="305"/>
    <x v="2940"/>
    <n v="3"/>
    <n v="0.8"/>
    <n v="-6.2370000000000001"/>
  </r>
  <r>
    <n v="9479"/>
    <s v="CA-2014-126193"/>
    <x v="557"/>
    <d v="2014-09-14T00:00:00"/>
    <s v="Standard Class"/>
    <x v="757"/>
    <x v="757"/>
    <s v="Consumer"/>
    <s v="United States"/>
    <s v="Oswego"/>
    <s v="Illinois"/>
    <n v="60543"/>
    <s v="Central"/>
    <x v="1321"/>
    <s v="Office Supplies"/>
    <s v="Fasteners"/>
    <x v="1307"/>
    <x v="5623"/>
    <n v="5"/>
    <n v="0.2"/>
    <n v="4.1124999999999998"/>
  </r>
  <r>
    <n v="9480"/>
    <s v="CA-2014-126193"/>
    <x v="557"/>
    <d v="2014-09-14T00:00:00"/>
    <s v="Standard Class"/>
    <x v="757"/>
    <x v="757"/>
    <s v="Consumer"/>
    <s v="United States"/>
    <s v="Oswego"/>
    <s v="Illinois"/>
    <n v="60543"/>
    <s v="Central"/>
    <x v="1206"/>
    <s v="Office Supplies"/>
    <s v="Binders"/>
    <x v="1191"/>
    <x v="5624"/>
    <n v="3"/>
    <n v="0.8"/>
    <n v="-6.5076000000000001"/>
  </r>
  <r>
    <n v="9481"/>
    <s v="CA-2014-126193"/>
    <x v="557"/>
    <d v="2014-09-14T00:00:00"/>
    <s v="Standard Class"/>
    <x v="757"/>
    <x v="757"/>
    <s v="Consumer"/>
    <s v="United States"/>
    <s v="Oswego"/>
    <s v="Illinois"/>
    <n v="60543"/>
    <s v="Central"/>
    <x v="569"/>
    <s v="Office Supplies"/>
    <s v="Binders"/>
    <x v="569"/>
    <x v="5625"/>
    <n v="5"/>
    <n v="0.8"/>
    <n v="-533.73249999999996"/>
  </r>
  <r>
    <n v="9482"/>
    <s v="CA-2017-150504"/>
    <x v="44"/>
    <d v="2017-11-12T00:00:00"/>
    <s v="Standard Class"/>
    <x v="668"/>
    <x v="668"/>
    <s v="Consumer"/>
    <s v="United States"/>
    <s v="Dallas"/>
    <s v="Texas"/>
    <n v="75220"/>
    <s v="Central"/>
    <x v="75"/>
    <s v="Office Supplies"/>
    <s v="Storage"/>
    <x v="75"/>
    <x v="1318"/>
    <n v="2"/>
    <n v="0.2"/>
    <n v="1.8160000000000001"/>
  </r>
  <r>
    <n v="9483"/>
    <s v="CA-2015-158351"/>
    <x v="782"/>
    <d v="2015-06-24T00:00:00"/>
    <s v="Second Class"/>
    <x v="604"/>
    <x v="604"/>
    <s v="Home Office"/>
    <s v="United States"/>
    <s v="Philadelphia"/>
    <s v="Pennsylvania"/>
    <n v="19134"/>
    <s v="East"/>
    <x v="651"/>
    <s v="Technology"/>
    <s v="Accessories"/>
    <x v="651"/>
    <x v="4398"/>
    <n v="2"/>
    <n v="0.2"/>
    <n v="91.995400000000004"/>
  </r>
  <r>
    <n v="9484"/>
    <s v="CA-2014-122679"/>
    <x v="192"/>
    <d v="2014-07-28T00:00:00"/>
    <s v="Standard Class"/>
    <x v="437"/>
    <x v="437"/>
    <s v="Home Office"/>
    <s v="United States"/>
    <s v="Los Angeles"/>
    <s v="California"/>
    <n v="90008"/>
    <s v="West"/>
    <x v="346"/>
    <s v="Office Supplies"/>
    <s v="Art"/>
    <x v="346"/>
    <x v="1195"/>
    <n v="6"/>
    <n v="0"/>
    <n v="6.4943999999999997"/>
  </r>
  <r>
    <n v="9485"/>
    <s v="CA-2016-164770"/>
    <x v="499"/>
    <d v="2016-12-04T00:00:00"/>
    <s v="Second Class"/>
    <x v="501"/>
    <x v="501"/>
    <s v="Corporate"/>
    <s v="United States"/>
    <s v="Houston"/>
    <s v="Texas"/>
    <n v="77036"/>
    <s v="Central"/>
    <x v="1686"/>
    <s v="Furniture"/>
    <s v="Bookcases"/>
    <x v="1674"/>
    <x v="5626"/>
    <n v="10"/>
    <n v="0.32"/>
    <n v="-137.976"/>
  </r>
  <r>
    <n v="9486"/>
    <s v="CA-2016-164770"/>
    <x v="499"/>
    <d v="2016-12-04T00:00:00"/>
    <s v="Second Class"/>
    <x v="501"/>
    <x v="501"/>
    <s v="Corporate"/>
    <s v="United States"/>
    <s v="Houston"/>
    <s v="Texas"/>
    <n v="77036"/>
    <s v="Central"/>
    <x v="1117"/>
    <s v="Office Supplies"/>
    <s v="Paper"/>
    <x v="1105"/>
    <x v="2723"/>
    <n v="9"/>
    <n v="0.2"/>
    <n v="9.6300000000000008"/>
  </r>
  <r>
    <n v="9487"/>
    <s v="CA-2017-130505"/>
    <x v="386"/>
    <d v="2017-10-12T00:00:00"/>
    <s v="Same Day"/>
    <x v="173"/>
    <x v="173"/>
    <s v="Consumer"/>
    <s v="United States"/>
    <s v="Wheeling"/>
    <s v="West Virginia"/>
    <n v="26003"/>
    <s v="East"/>
    <x v="855"/>
    <s v="Furniture"/>
    <s v="Tables"/>
    <x v="848"/>
    <x v="5627"/>
    <n v="3"/>
    <n v="0.3"/>
    <n v="-76.953599999999994"/>
  </r>
  <r>
    <n v="9488"/>
    <s v="US-2017-125213"/>
    <x v="157"/>
    <d v="2017-12-13T00:00:00"/>
    <s v="First Class"/>
    <x v="240"/>
    <x v="240"/>
    <s v="Corporate"/>
    <s v="United States"/>
    <s v="Paterson"/>
    <s v="New Jersey"/>
    <n v="7501"/>
    <s v="East"/>
    <x v="845"/>
    <s v="Office Supplies"/>
    <s v="Fasteners"/>
    <x v="839"/>
    <x v="2571"/>
    <n v="3"/>
    <n v="0"/>
    <n v="2.1581999999999999"/>
  </r>
  <r>
    <n v="9489"/>
    <s v="CA-2015-156566"/>
    <x v="486"/>
    <d v="2015-10-04T00:00:00"/>
    <s v="First Class"/>
    <x v="75"/>
    <x v="75"/>
    <s v="Consumer"/>
    <s v="United States"/>
    <s v="Portland"/>
    <s v="Oregon"/>
    <n v="97206"/>
    <s v="West"/>
    <x v="1118"/>
    <s v="Technology"/>
    <s v="Phones"/>
    <x v="1106"/>
    <x v="5628"/>
    <n v="2"/>
    <n v="0.2"/>
    <n v="50.12"/>
  </r>
  <r>
    <n v="9490"/>
    <s v="US-2016-102232"/>
    <x v="1221"/>
    <d v="2016-08-11T00:00:00"/>
    <s v="Standard Class"/>
    <x v="716"/>
    <x v="716"/>
    <s v="Corporate"/>
    <s v="United States"/>
    <s v="Huntsville"/>
    <s v="Alabama"/>
    <n v="35810"/>
    <s v="South"/>
    <x v="1269"/>
    <s v="Office Supplies"/>
    <s v="Art"/>
    <x v="1254"/>
    <x v="5629"/>
    <n v="7"/>
    <n v="0"/>
    <n v="59.115000000000002"/>
  </r>
  <r>
    <n v="9491"/>
    <s v="CA-2017-111738"/>
    <x v="1032"/>
    <d v="2017-01-07T00:00:00"/>
    <s v="Standard Class"/>
    <x v="200"/>
    <x v="200"/>
    <s v="Consumer"/>
    <s v="United States"/>
    <s v="San Francisco"/>
    <s v="California"/>
    <n v="94110"/>
    <s v="West"/>
    <x v="382"/>
    <s v="Office Supplies"/>
    <s v="Binders"/>
    <x v="383"/>
    <x v="5630"/>
    <n v="8"/>
    <n v="0.2"/>
    <n v="682.51679999999999"/>
  </r>
  <r>
    <n v="9492"/>
    <s v="CA-2017-111738"/>
    <x v="1032"/>
    <d v="2017-01-07T00:00:00"/>
    <s v="Standard Class"/>
    <x v="200"/>
    <x v="200"/>
    <s v="Consumer"/>
    <s v="United States"/>
    <s v="San Francisco"/>
    <s v="California"/>
    <n v="94110"/>
    <s v="West"/>
    <x v="1279"/>
    <s v="Office Supplies"/>
    <s v="Art"/>
    <x v="1264"/>
    <x v="5631"/>
    <n v="3"/>
    <n v="0"/>
    <n v="3.1008"/>
  </r>
  <r>
    <n v="9493"/>
    <s v="CA-2017-163188"/>
    <x v="659"/>
    <d v="2017-11-07T00:00:00"/>
    <s v="Same Day"/>
    <x v="685"/>
    <x v="685"/>
    <s v="Consumer"/>
    <s v="United States"/>
    <s v="Oklahoma City"/>
    <s v="Oklahoma"/>
    <n v="73120"/>
    <s v="Central"/>
    <x v="15"/>
    <s v="Office Supplies"/>
    <s v="Binders"/>
    <x v="15"/>
    <x v="5632"/>
    <n v="9"/>
    <n v="0"/>
    <n v="19.079999999999998"/>
  </r>
  <r>
    <n v="9494"/>
    <s v="CA-2016-105207"/>
    <x v="835"/>
    <d v="2016-01-08T00:00:00"/>
    <s v="Standard Class"/>
    <x v="635"/>
    <x v="635"/>
    <s v="Corporate"/>
    <s v="United States"/>
    <s v="Broken Arrow"/>
    <s v="Oklahoma"/>
    <n v="74012"/>
    <s v="Central"/>
    <x v="342"/>
    <s v="Furniture"/>
    <s v="Tables"/>
    <x v="342"/>
    <x v="5633"/>
    <n v="7"/>
    <n v="0"/>
    <n v="350.42700000000002"/>
  </r>
  <r>
    <n v="9495"/>
    <s v="CA-2016-105207"/>
    <x v="835"/>
    <d v="2016-01-08T00:00:00"/>
    <s v="Standard Class"/>
    <x v="635"/>
    <x v="635"/>
    <s v="Corporate"/>
    <s v="United States"/>
    <s v="Broken Arrow"/>
    <s v="Oklahoma"/>
    <n v="74012"/>
    <s v="Central"/>
    <x v="990"/>
    <s v="Office Supplies"/>
    <s v="Binders"/>
    <x v="305"/>
    <x v="5264"/>
    <n v="2"/>
    <n v="0"/>
    <n v="5.3460000000000001"/>
  </r>
  <r>
    <n v="9496"/>
    <s v="US-2016-123610"/>
    <x v="536"/>
    <d v="2016-05-16T00:00:00"/>
    <s v="Standard Class"/>
    <x v="718"/>
    <x v="718"/>
    <s v="Consumer"/>
    <s v="United States"/>
    <s v="Mission Viejo"/>
    <s v="California"/>
    <n v="92691"/>
    <s v="West"/>
    <x v="1824"/>
    <s v="Technology"/>
    <s v="Accessories"/>
    <x v="1812"/>
    <x v="5028"/>
    <n v="6"/>
    <n v="0"/>
    <n v="46.8"/>
  </r>
  <r>
    <n v="9497"/>
    <s v="US-2016-123610"/>
    <x v="536"/>
    <d v="2016-05-16T00:00:00"/>
    <s v="Standard Class"/>
    <x v="718"/>
    <x v="718"/>
    <s v="Consumer"/>
    <s v="United States"/>
    <s v="Mission Viejo"/>
    <s v="California"/>
    <n v="92691"/>
    <s v="West"/>
    <x v="1295"/>
    <s v="Office Supplies"/>
    <s v="Appliances"/>
    <x v="360"/>
    <x v="1298"/>
    <n v="1"/>
    <n v="0"/>
    <n v="2.3409"/>
  </r>
  <r>
    <n v="9498"/>
    <s v="CA-2017-118213"/>
    <x v="60"/>
    <d v="2017-11-07T00:00:00"/>
    <s v="First Class"/>
    <x v="144"/>
    <x v="144"/>
    <s v="Home Office"/>
    <s v="United States"/>
    <s v="Greenwood"/>
    <s v="Indiana"/>
    <n v="46142"/>
    <s v="Central"/>
    <x v="249"/>
    <s v="Office Supplies"/>
    <s v="Paper"/>
    <x v="250"/>
    <x v="5634"/>
    <n v="1"/>
    <n v="0"/>
    <n v="2.0286"/>
  </r>
  <r>
    <n v="9499"/>
    <s v="CA-2017-118213"/>
    <x v="60"/>
    <d v="2017-11-07T00:00:00"/>
    <s v="First Class"/>
    <x v="144"/>
    <x v="144"/>
    <s v="Home Office"/>
    <s v="United States"/>
    <s v="Greenwood"/>
    <s v="Indiana"/>
    <n v="46142"/>
    <s v="Central"/>
    <x v="1654"/>
    <s v="Office Supplies"/>
    <s v="Paper"/>
    <x v="33"/>
    <x v="3730"/>
    <n v="3"/>
    <n v="0"/>
    <n v="82.290599999999998"/>
  </r>
  <r>
    <n v="9500"/>
    <s v="CA-2017-118213"/>
    <x v="60"/>
    <d v="2017-11-07T00:00:00"/>
    <s v="First Class"/>
    <x v="144"/>
    <x v="144"/>
    <s v="Home Office"/>
    <s v="United States"/>
    <s v="Greenwood"/>
    <s v="Indiana"/>
    <n v="46142"/>
    <s v="Central"/>
    <x v="987"/>
    <s v="Office Supplies"/>
    <s v="Paper"/>
    <x v="980"/>
    <x v="760"/>
    <n v="10"/>
    <n v="0"/>
    <n v="31.187999999999999"/>
  </r>
  <r>
    <n v="9501"/>
    <s v="CA-2016-149237"/>
    <x v="439"/>
    <d v="2016-05-30T00:00:00"/>
    <s v="Standard Class"/>
    <x v="632"/>
    <x v="632"/>
    <s v="Consumer"/>
    <s v="United States"/>
    <s v="Milwaukee"/>
    <s v="Wisconsin"/>
    <n v="53209"/>
    <s v="Central"/>
    <x v="1104"/>
    <s v="Furniture"/>
    <s v="Furnishings"/>
    <x v="1093"/>
    <x v="5635"/>
    <n v="3"/>
    <n v="0"/>
    <n v="11.3148"/>
  </r>
  <r>
    <n v="9502"/>
    <s v="US-2015-158589"/>
    <x v="312"/>
    <d v="2015-11-24T00:00:00"/>
    <s v="Standard Class"/>
    <x v="608"/>
    <x v="608"/>
    <s v="Consumer"/>
    <s v="United States"/>
    <s v="San Francisco"/>
    <s v="California"/>
    <n v="94109"/>
    <s v="West"/>
    <x v="1445"/>
    <s v="Furniture"/>
    <s v="Furnishings"/>
    <x v="1432"/>
    <x v="4492"/>
    <n v="3"/>
    <n v="0"/>
    <n v="8.01"/>
  </r>
  <r>
    <n v="9503"/>
    <s v="CA-2016-101329"/>
    <x v="183"/>
    <d v="2016-04-29T00:00:00"/>
    <s v="Standard Class"/>
    <x v="462"/>
    <x v="462"/>
    <s v="Consumer"/>
    <s v="United States"/>
    <s v="Rome"/>
    <s v="New York"/>
    <n v="13440"/>
    <s v="East"/>
    <x v="1742"/>
    <s v="Office Supplies"/>
    <s v="Art"/>
    <x v="1731"/>
    <x v="5636"/>
    <n v="9"/>
    <n v="0"/>
    <n v="8.3537999999999997"/>
  </r>
  <r>
    <n v="9504"/>
    <s v="CA-2016-101329"/>
    <x v="183"/>
    <d v="2016-04-29T00:00:00"/>
    <s v="Standard Class"/>
    <x v="462"/>
    <x v="462"/>
    <s v="Consumer"/>
    <s v="United States"/>
    <s v="Rome"/>
    <s v="New York"/>
    <n v="13440"/>
    <s v="East"/>
    <x v="649"/>
    <s v="Office Supplies"/>
    <s v="Art"/>
    <x v="649"/>
    <x v="704"/>
    <n v="1"/>
    <n v="0"/>
    <n v="0.80640000000000001"/>
  </r>
  <r>
    <n v="9505"/>
    <s v="CA-2016-113607"/>
    <x v="500"/>
    <d v="2016-10-18T00:00:00"/>
    <s v="Standard Class"/>
    <x v="463"/>
    <x v="463"/>
    <s v="Corporate"/>
    <s v="United States"/>
    <s v="New York City"/>
    <s v="New York"/>
    <n v="10009"/>
    <s v="East"/>
    <x v="1807"/>
    <s v="Technology"/>
    <s v="Phones"/>
    <x v="1797"/>
    <x v="5637"/>
    <n v="7"/>
    <n v="0"/>
    <n v="272.98250000000002"/>
  </r>
  <r>
    <n v="9506"/>
    <s v="CA-2016-113607"/>
    <x v="500"/>
    <d v="2016-10-18T00:00:00"/>
    <s v="Standard Class"/>
    <x v="463"/>
    <x v="463"/>
    <s v="Corporate"/>
    <s v="United States"/>
    <s v="New York City"/>
    <s v="New York"/>
    <n v="10009"/>
    <s v="East"/>
    <x v="314"/>
    <s v="Office Supplies"/>
    <s v="Paper"/>
    <x v="366"/>
    <x v="1359"/>
    <n v="2"/>
    <n v="0"/>
    <n v="54.860399999999998"/>
  </r>
  <r>
    <n v="9507"/>
    <s v="CA-2014-149104"/>
    <x v="267"/>
    <d v="2014-04-07T00:00:00"/>
    <s v="Second Class"/>
    <x v="76"/>
    <x v="76"/>
    <s v="Consumer"/>
    <s v="United States"/>
    <s v="Dearborn Heights"/>
    <s v="Michigan"/>
    <n v="48127"/>
    <s v="Central"/>
    <x v="818"/>
    <s v="Office Supplies"/>
    <s v="Art"/>
    <x v="814"/>
    <x v="4170"/>
    <n v="2"/>
    <n v="0"/>
    <n v="7.476"/>
  </r>
  <r>
    <n v="9508"/>
    <s v="CA-2014-149104"/>
    <x v="267"/>
    <d v="2014-04-07T00:00:00"/>
    <s v="Second Class"/>
    <x v="76"/>
    <x v="76"/>
    <s v="Consumer"/>
    <s v="United States"/>
    <s v="Dearborn Heights"/>
    <s v="Michigan"/>
    <n v="48127"/>
    <s v="Central"/>
    <x v="1232"/>
    <s v="Office Supplies"/>
    <s v="Binders"/>
    <x v="1215"/>
    <x v="452"/>
    <n v="5"/>
    <n v="0"/>
    <n v="18.09"/>
  </r>
  <r>
    <n v="9509"/>
    <s v="CA-2014-149104"/>
    <x v="267"/>
    <d v="2014-04-07T00:00:00"/>
    <s v="Second Class"/>
    <x v="76"/>
    <x v="76"/>
    <s v="Consumer"/>
    <s v="United States"/>
    <s v="Dearborn Heights"/>
    <s v="Michigan"/>
    <n v="48127"/>
    <s v="Central"/>
    <x v="182"/>
    <s v="Office Supplies"/>
    <s v="Art"/>
    <x v="183"/>
    <x v="4614"/>
    <n v="3"/>
    <n v="0"/>
    <n v="4.5837000000000003"/>
  </r>
  <r>
    <n v="9510"/>
    <s v="CA-2014-149104"/>
    <x v="267"/>
    <d v="2014-04-07T00:00:00"/>
    <s v="Second Class"/>
    <x v="76"/>
    <x v="76"/>
    <s v="Consumer"/>
    <s v="United States"/>
    <s v="Dearborn Heights"/>
    <s v="Michigan"/>
    <n v="48127"/>
    <s v="Central"/>
    <x v="156"/>
    <s v="Office Supplies"/>
    <s v="Storage"/>
    <x v="157"/>
    <x v="5638"/>
    <n v="6"/>
    <n v="0"/>
    <n v="20.694600000000001"/>
  </r>
  <r>
    <n v="9511"/>
    <s v="CA-2016-105263"/>
    <x v="876"/>
    <d v="2016-08-11T00:00:00"/>
    <s v="Standard Class"/>
    <x v="215"/>
    <x v="215"/>
    <s v="Consumer"/>
    <s v="United States"/>
    <s v="New York City"/>
    <s v="New York"/>
    <n v="10024"/>
    <s v="East"/>
    <x v="319"/>
    <s v="Office Supplies"/>
    <s v="Art"/>
    <x v="319"/>
    <x v="3631"/>
    <n v="9"/>
    <n v="0"/>
    <n v="15.7194"/>
  </r>
  <r>
    <n v="9512"/>
    <s v="CA-2014-130575"/>
    <x v="637"/>
    <d v="2014-12-16T00:00:00"/>
    <s v="First Class"/>
    <x v="688"/>
    <x v="688"/>
    <s v="Corporate"/>
    <s v="United States"/>
    <s v="Chicago"/>
    <s v="Illinois"/>
    <n v="60623"/>
    <s v="Central"/>
    <x v="1087"/>
    <s v="Office Supplies"/>
    <s v="Binders"/>
    <x v="1077"/>
    <x v="1814"/>
    <n v="3"/>
    <n v="0.8"/>
    <n v="-13.896000000000001"/>
  </r>
  <r>
    <n v="9513"/>
    <s v="CA-2017-142461"/>
    <x v="1109"/>
    <d v="2017-06-03T00:00:00"/>
    <s v="Second Class"/>
    <x v="409"/>
    <x v="409"/>
    <s v="Consumer"/>
    <s v="United States"/>
    <s v="Dallas"/>
    <s v="Texas"/>
    <n v="75217"/>
    <s v="Central"/>
    <x v="789"/>
    <s v="Furniture"/>
    <s v="Bookcases"/>
    <x v="787"/>
    <x v="5639"/>
    <n v="1"/>
    <n v="0.32"/>
    <n v="-6.0195999999999996"/>
  </r>
  <r>
    <n v="9514"/>
    <s v="CA-2016-125220"/>
    <x v="500"/>
    <d v="2016-10-19T00:00:00"/>
    <s v="Standard Class"/>
    <x v="648"/>
    <x v="648"/>
    <s v="Consumer"/>
    <s v="United States"/>
    <s v="Appleton"/>
    <s v="Wisconsin"/>
    <n v="54915"/>
    <s v="Central"/>
    <x v="764"/>
    <s v="Technology"/>
    <s v="Accessories"/>
    <x v="763"/>
    <x v="5640"/>
    <n v="5"/>
    <n v="0"/>
    <n v="544.41750000000002"/>
  </r>
  <r>
    <n v="9515"/>
    <s v="CA-2014-100293"/>
    <x v="619"/>
    <d v="2014-03-18T00:00:00"/>
    <s v="Standard Class"/>
    <x v="739"/>
    <x v="739"/>
    <s v="Home Office"/>
    <s v="United States"/>
    <s v="Jacksonville"/>
    <s v="Florida"/>
    <n v="32216"/>
    <s v="South"/>
    <x v="640"/>
    <s v="Office Supplies"/>
    <s v="Paper"/>
    <x v="640"/>
    <x v="5641"/>
    <n v="6"/>
    <n v="0.2"/>
    <n v="31.869599999999998"/>
  </r>
  <r>
    <n v="9516"/>
    <s v="CA-2014-154165"/>
    <x v="1222"/>
    <d v="2014-02-24T00:00:00"/>
    <s v="Standard Class"/>
    <x v="111"/>
    <x v="111"/>
    <s v="Consumer"/>
    <s v="United States"/>
    <s v="Chicago"/>
    <s v="Illinois"/>
    <n v="60653"/>
    <s v="Central"/>
    <x v="1159"/>
    <s v="Office Supplies"/>
    <s v="Art"/>
    <x v="772"/>
    <x v="5642"/>
    <n v="14"/>
    <n v="0.2"/>
    <n v="8.8087999999999997"/>
  </r>
  <r>
    <n v="9517"/>
    <s v="CA-2015-123939"/>
    <x v="252"/>
    <d v="2015-08-26T00:00:00"/>
    <s v="Second Class"/>
    <x v="384"/>
    <x v="384"/>
    <s v="Consumer"/>
    <s v="United States"/>
    <s v="Bowling Green"/>
    <s v="Ohio"/>
    <n v="43402"/>
    <s v="East"/>
    <x v="1250"/>
    <s v="Technology"/>
    <s v="Phones"/>
    <x v="1234"/>
    <x v="5643"/>
    <n v="3"/>
    <n v="0.4"/>
    <n v="4.0472999999999999"/>
  </r>
  <r>
    <n v="9518"/>
    <s v="CA-2015-123939"/>
    <x v="252"/>
    <d v="2015-08-26T00:00:00"/>
    <s v="Second Class"/>
    <x v="384"/>
    <x v="384"/>
    <s v="Consumer"/>
    <s v="United States"/>
    <s v="Bowling Green"/>
    <s v="Ohio"/>
    <n v="43402"/>
    <s v="East"/>
    <x v="1186"/>
    <s v="Office Supplies"/>
    <s v="Labels"/>
    <x v="1172"/>
    <x v="2721"/>
    <n v="3"/>
    <n v="0.2"/>
    <n v="2.5055999999999998"/>
  </r>
  <r>
    <n v="9519"/>
    <s v="CA-2015-123939"/>
    <x v="252"/>
    <d v="2015-08-26T00:00:00"/>
    <s v="Second Class"/>
    <x v="384"/>
    <x v="384"/>
    <s v="Consumer"/>
    <s v="United States"/>
    <s v="Bowling Green"/>
    <s v="Ohio"/>
    <n v="43402"/>
    <s v="East"/>
    <x v="245"/>
    <s v="Office Supplies"/>
    <s v="Storage"/>
    <x v="246"/>
    <x v="2708"/>
    <n v="3"/>
    <n v="0.2"/>
    <n v="48.994199999999999"/>
  </r>
  <r>
    <n v="9520"/>
    <s v="US-2017-104451"/>
    <x v="540"/>
    <d v="2017-05-12T00:00:00"/>
    <s v="Second Class"/>
    <x v="514"/>
    <x v="514"/>
    <s v="Consumer"/>
    <s v="United States"/>
    <s v="San Francisco"/>
    <s v="California"/>
    <n v="94110"/>
    <s v="West"/>
    <x v="1266"/>
    <s v="Office Supplies"/>
    <s v="Appliances"/>
    <x v="1250"/>
    <x v="5644"/>
    <n v="4"/>
    <n v="0"/>
    <n v="22.702400000000001"/>
  </r>
  <r>
    <n v="9521"/>
    <s v="CA-2016-101189"/>
    <x v="1084"/>
    <d v="2016-02-09T00:00:00"/>
    <s v="Standard Class"/>
    <x v="80"/>
    <x v="80"/>
    <s v="Corporate"/>
    <s v="United States"/>
    <s v="Los Angeles"/>
    <s v="California"/>
    <n v="90049"/>
    <s v="West"/>
    <x v="243"/>
    <s v="Office Supplies"/>
    <s v="Storage"/>
    <x v="244"/>
    <x v="5645"/>
    <n v="2"/>
    <n v="0"/>
    <n v="3.7208000000000001"/>
  </r>
  <r>
    <n v="9522"/>
    <s v="CA-2014-169446"/>
    <x v="174"/>
    <d v="2014-12-25T00:00:00"/>
    <s v="Standard Class"/>
    <x v="611"/>
    <x v="611"/>
    <s v="Consumer"/>
    <s v="United States"/>
    <s v="Chicago"/>
    <s v="Illinois"/>
    <n v="60623"/>
    <s v="Central"/>
    <x v="1857"/>
    <s v="Technology"/>
    <s v="Phones"/>
    <x v="1845"/>
    <x v="824"/>
    <n v="3"/>
    <n v="0.2"/>
    <n v="36.447299999999998"/>
  </r>
  <r>
    <n v="9523"/>
    <s v="CA-2014-169446"/>
    <x v="174"/>
    <d v="2014-12-25T00:00:00"/>
    <s v="Standard Class"/>
    <x v="611"/>
    <x v="611"/>
    <s v="Consumer"/>
    <s v="United States"/>
    <s v="Chicago"/>
    <s v="Illinois"/>
    <n v="60623"/>
    <s v="Central"/>
    <x v="1798"/>
    <s v="Office Supplies"/>
    <s v="Paper"/>
    <x v="1788"/>
    <x v="12"/>
    <n v="3"/>
    <n v="0.2"/>
    <n v="5.4432"/>
  </r>
  <r>
    <n v="9524"/>
    <s v="CA-2014-169446"/>
    <x v="174"/>
    <d v="2014-12-25T00:00:00"/>
    <s v="Standard Class"/>
    <x v="611"/>
    <x v="611"/>
    <s v="Consumer"/>
    <s v="United States"/>
    <s v="Chicago"/>
    <s v="Illinois"/>
    <n v="60623"/>
    <s v="Central"/>
    <x v="1033"/>
    <s v="Office Supplies"/>
    <s v="Storage"/>
    <x v="1024"/>
    <x v="5646"/>
    <n v="3"/>
    <n v="0.2"/>
    <n v="-7.7405999999999997"/>
  </r>
  <r>
    <n v="9525"/>
    <s v="CA-2017-156958"/>
    <x v="256"/>
    <d v="2017-12-06T00:00:00"/>
    <s v="First Class"/>
    <x v="583"/>
    <x v="583"/>
    <s v="Home Office"/>
    <s v="United States"/>
    <s v="Seattle"/>
    <s v="Washington"/>
    <n v="98115"/>
    <s v="West"/>
    <x v="301"/>
    <s v="Office Supplies"/>
    <s v="Binders"/>
    <x v="301"/>
    <x v="202"/>
    <n v="5"/>
    <n v="0.2"/>
    <n v="29.372"/>
  </r>
  <r>
    <n v="9526"/>
    <s v="CA-2017-156958"/>
    <x v="256"/>
    <d v="2017-12-06T00:00:00"/>
    <s v="First Class"/>
    <x v="583"/>
    <x v="583"/>
    <s v="Home Office"/>
    <s v="United States"/>
    <s v="Seattle"/>
    <s v="Washington"/>
    <n v="98115"/>
    <s v="West"/>
    <x v="892"/>
    <s v="Furniture"/>
    <s v="Furnishings"/>
    <x v="885"/>
    <x v="3255"/>
    <n v="5"/>
    <n v="0"/>
    <n v="39.979999999999997"/>
  </r>
  <r>
    <n v="9527"/>
    <s v="CA-2017-156958"/>
    <x v="256"/>
    <d v="2017-12-06T00:00:00"/>
    <s v="First Class"/>
    <x v="583"/>
    <x v="583"/>
    <s v="Home Office"/>
    <s v="United States"/>
    <s v="Seattle"/>
    <s v="Washington"/>
    <n v="98115"/>
    <s v="West"/>
    <x v="780"/>
    <s v="Technology"/>
    <s v="Phones"/>
    <x v="779"/>
    <x v="5009"/>
    <n v="3"/>
    <n v="0.2"/>
    <n v="-7.0145999999999997"/>
  </r>
  <r>
    <n v="9528"/>
    <s v="CA-2017-156958"/>
    <x v="256"/>
    <d v="2017-12-06T00:00:00"/>
    <s v="First Class"/>
    <x v="583"/>
    <x v="583"/>
    <s v="Home Office"/>
    <s v="United States"/>
    <s v="Seattle"/>
    <s v="Washington"/>
    <n v="98115"/>
    <s v="West"/>
    <x v="379"/>
    <s v="Office Supplies"/>
    <s v="Binders"/>
    <x v="380"/>
    <x v="5647"/>
    <n v="6"/>
    <n v="0.2"/>
    <n v="60.463200000000001"/>
  </r>
  <r>
    <n v="9529"/>
    <s v="CA-2017-156958"/>
    <x v="256"/>
    <d v="2017-12-06T00:00:00"/>
    <s v="First Class"/>
    <x v="583"/>
    <x v="583"/>
    <s v="Home Office"/>
    <s v="United States"/>
    <s v="Seattle"/>
    <s v="Washington"/>
    <n v="98115"/>
    <s v="West"/>
    <x v="699"/>
    <s v="Office Supplies"/>
    <s v="Binders"/>
    <x v="699"/>
    <x v="3299"/>
    <n v="2"/>
    <n v="0.2"/>
    <n v="3.0211999999999999"/>
  </r>
  <r>
    <n v="9530"/>
    <s v="CA-2017-101637"/>
    <x v="668"/>
    <d v="2017-03-25T00:00:00"/>
    <s v="Same Day"/>
    <x v="556"/>
    <x v="556"/>
    <s v="Corporate"/>
    <s v="United States"/>
    <s v="Beaumont"/>
    <s v="Texas"/>
    <n v="77705"/>
    <s v="Central"/>
    <x v="861"/>
    <s v="Office Supplies"/>
    <s v="Storage"/>
    <x v="855"/>
    <x v="2543"/>
    <n v="2"/>
    <n v="0.2"/>
    <n v="0.95760000000000001"/>
  </r>
  <r>
    <n v="9531"/>
    <s v="CA-2017-111759"/>
    <x v="141"/>
    <d v="2017-07-12T00:00:00"/>
    <s v="Standard Class"/>
    <x v="280"/>
    <x v="280"/>
    <s v="Home Office"/>
    <s v="United States"/>
    <s v="Seattle"/>
    <s v="Washington"/>
    <n v="98103"/>
    <s v="West"/>
    <x v="813"/>
    <s v="Office Supplies"/>
    <s v="Paper"/>
    <x v="33"/>
    <x v="4780"/>
    <n v="2"/>
    <n v="0"/>
    <n v="24.269600000000001"/>
  </r>
  <r>
    <n v="9532"/>
    <s v="CA-2017-102729"/>
    <x v="40"/>
    <d v="2017-10-31T00:00:00"/>
    <s v="Standard Class"/>
    <x v="682"/>
    <x v="682"/>
    <s v="Home Office"/>
    <s v="United States"/>
    <s v="Dallas"/>
    <s v="Texas"/>
    <n v="75217"/>
    <s v="Central"/>
    <x v="1156"/>
    <s v="Office Supplies"/>
    <s v="Storage"/>
    <x v="1144"/>
    <x v="5648"/>
    <n v="2"/>
    <n v="0.2"/>
    <n v="5.5616000000000003"/>
  </r>
  <r>
    <n v="9533"/>
    <s v="CA-2016-116596"/>
    <x v="189"/>
    <d v="2016-10-31T00:00:00"/>
    <s v="Standard Class"/>
    <x v="572"/>
    <x v="572"/>
    <s v="Consumer"/>
    <s v="United States"/>
    <s v="New York City"/>
    <s v="New York"/>
    <n v="10011"/>
    <s v="East"/>
    <x v="1272"/>
    <s v="Furniture"/>
    <s v="Chairs"/>
    <x v="1257"/>
    <x v="5649"/>
    <n v="14"/>
    <n v="0.1"/>
    <n v="80.777199999999993"/>
  </r>
  <r>
    <n v="9534"/>
    <s v="CA-2016-116596"/>
    <x v="189"/>
    <d v="2016-10-31T00:00:00"/>
    <s v="Standard Class"/>
    <x v="572"/>
    <x v="572"/>
    <s v="Consumer"/>
    <s v="United States"/>
    <s v="New York City"/>
    <s v="New York"/>
    <n v="10011"/>
    <s v="East"/>
    <x v="195"/>
    <s v="Office Supplies"/>
    <s v="Fasteners"/>
    <x v="196"/>
    <x v="5650"/>
    <n v="7"/>
    <n v="0"/>
    <n v="12.607699999999999"/>
  </r>
  <r>
    <n v="9535"/>
    <s v="CA-2016-116596"/>
    <x v="189"/>
    <d v="2016-10-31T00:00:00"/>
    <s v="Standard Class"/>
    <x v="572"/>
    <x v="572"/>
    <s v="Consumer"/>
    <s v="United States"/>
    <s v="New York City"/>
    <s v="New York"/>
    <n v="10011"/>
    <s v="East"/>
    <x v="1764"/>
    <s v="Office Supplies"/>
    <s v="Storage"/>
    <x v="1753"/>
    <x v="3347"/>
    <n v="2"/>
    <n v="0"/>
    <n v="1.3391999999999999"/>
  </r>
  <r>
    <n v="9536"/>
    <s v="CA-2016-116596"/>
    <x v="189"/>
    <d v="2016-10-31T00:00:00"/>
    <s v="Standard Class"/>
    <x v="572"/>
    <x v="572"/>
    <s v="Consumer"/>
    <s v="United States"/>
    <s v="New York City"/>
    <s v="New York"/>
    <n v="10011"/>
    <s v="East"/>
    <x v="525"/>
    <s v="Office Supplies"/>
    <s v="Binders"/>
    <x v="525"/>
    <x v="1261"/>
    <n v="2"/>
    <n v="0.2"/>
    <n v="3.2831999999999999"/>
  </r>
  <r>
    <n v="9537"/>
    <s v="CA-2017-124191"/>
    <x v="492"/>
    <d v="2017-06-14T00:00:00"/>
    <s v="Second Class"/>
    <x v="59"/>
    <x v="59"/>
    <s v="Consumer"/>
    <s v="United States"/>
    <s v="Chicago"/>
    <s v="Illinois"/>
    <n v="60610"/>
    <s v="Central"/>
    <x v="1256"/>
    <s v="Furniture"/>
    <s v="Furnishings"/>
    <x v="1240"/>
    <x v="3096"/>
    <n v="3"/>
    <n v="0.6"/>
    <n v="-6.8634000000000004"/>
  </r>
  <r>
    <n v="9538"/>
    <s v="CA-2016-148747"/>
    <x v="477"/>
    <d v="2016-09-27T00:00:00"/>
    <s v="First Class"/>
    <x v="442"/>
    <x v="442"/>
    <s v="Corporate"/>
    <s v="United States"/>
    <s v="San Francisco"/>
    <s v="California"/>
    <n v="94110"/>
    <s v="West"/>
    <x v="178"/>
    <s v="Furniture"/>
    <s v="Bookcases"/>
    <x v="179"/>
    <x v="5651"/>
    <n v="2"/>
    <n v="0.15"/>
    <n v="84.293999999999997"/>
  </r>
  <r>
    <n v="9539"/>
    <s v="US-2017-169488"/>
    <x v="210"/>
    <d v="2017-09-09T00:00:00"/>
    <s v="First Class"/>
    <x v="211"/>
    <x v="211"/>
    <s v="Consumer"/>
    <s v="United States"/>
    <s v="Providence"/>
    <s v="Rhode Island"/>
    <n v="2908"/>
    <s v="East"/>
    <x v="938"/>
    <s v="Office Supplies"/>
    <s v="Paper"/>
    <x v="931"/>
    <x v="2877"/>
    <n v="5"/>
    <n v="0"/>
    <n v="7.774"/>
  </r>
  <r>
    <n v="9540"/>
    <s v="US-2017-169488"/>
    <x v="210"/>
    <d v="2017-09-09T00:00:00"/>
    <s v="First Class"/>
    <x v="211"/>
    <x v="211"/>
    <s v="Consumer"/>
    <s v="United States"/>
    <s v="Providence"/>
    <s v="Rhode Island"/>
    <n v="2908"/>
    <s v="East"/>
    <x v="368"/>
    <s v="Office Supplies"/>
    <s v="Paper"/>
    <x v="369"/>
    <x v="786"/>
    <n v="2"/>
    <n v="0"/>
    <n v="18.781199999999998"/>
  </r>
  <r>
    <n v="9541"/>
    <s v="CA-2015-135727"/>
    <x v="1223"/>
    <d v="2015-05-16T00:00:00"/>
    <s v="Second Class"/>
    <x v="28"/>
    <x v="28"/>
    <s v="Home Office"/>
    <s v="United States"/>
    <s v="Phoenix"/>
    <s v="Arizona"/>
    <n v="85023"/>
    <s v="West"/>
    <x v="877"/>
    <s v="Furniture"/>
    <s v="Chairs"/>
    <x v="871"/>
    <x v="2950"/>
    <n v="7"/>
    <n v="0.2"/>
    <n v="16.7972"/>
  </r>
  <r>
    <n v="9542"/>
    <s v="CA-2015-135251"/>
    <x v="705"/>
    <d v="2015-08-10T00:00:00"/>
    <s v="Standard Class"/>
    <x v="345"/>
    <x v="345"/>
    <s v="Corporate"/>
    <s v="United States"/>
    <s v="Houston"/>
    <s v="Texas"/>
    <n v="77095"/>
    <s v="Central"/>
    <x v="198"/>
    <s v="Office Supplies"/>
    <s v="Labels"/>
    <x v="199"/>
    <x v="5652"/>
    <n v="3"/>
    <n v="0.2"/>
    <n v="13.32"/>
  </r>
  <r>
    <n v="9543"/>
    <s v="CA-2015-135251"/>
    <x v="705"/>
    <d v="2015-08-10T00:00:00"/>
    <s v="Standard Class"/>
    <x v="345"/>
    <x v="345"/>
    <s v="Corporate"/>
    <s v="United States"/>
    <s v="Houston"/>
    <s v="Texas"/>
    <n v="77095"/>
    <s v="Central"/>
    <x v="799"/>
    <s v="Office Supplies"/>
    <s v="Binders"/>
    <x v="797"/>
    <x v="5653"/>
    <n v="5"/>
    <n v="0.8"/>
    <n v="-9.6564999999999994"/>
  </r>
  <r>
    <n v="9544"/>
    <s v="CA-2015-135251"/>
    <x v="705"/>
    <d v="2015-08-10T00:00:00"/>
    <s v="Standard Class"/>
    <x v="345"/>
    <x v="345"/>
    <s v="Corporate"/>
    <s v="United States"/>
    <s v="Houston"/>
    <s v="Texas"/>
    <n v="77095"/>
    <s v="Central"/>
    <x v="1733"/>
    <s v="Office Supplies"/>
    <s v="Paper"/>
    <x v="1721"/>
    <x v="3849"/>
    <n v="2"/>
    <n v="0.2"/>
    <n v="19.137599999999999"/>
  </r>
  <r>
    <n v="9545"/>
    <s v="CA-2015-135251"/>
    <x v="705"/>
    <d v="2015-08-10T00:00:00"/>
    <s v="Standard Class"/>
    <x v="345"/>
    <x v="345"/>
    <s v="Corporate"/>
    <s v="United States"/>
    <s v="Houston"/>
    <s v="Texas"/>
    <n v="77095"/>
    <s v="Central"/>
    <x v="1103"/>
    <s v="Furniture"/>
    <s v="Bookcases"/>
    <x v="1092"/>
    <x v="5654"/>
    <n v="3"/>
    <n v="0.32"/>
    <n v="-114.01739999999999"/>
  </r>
  <r>
    <n v="9546"/>
    <s v="CA-2014-166590"/>
    <x v="194"/>
    <d v="2014-11-02T00:00:00"/>
    <s v="Standard Class"/>
    <x v="544"/>
    <x v="544"/>
    <s v="Corporate"/>
    <s v="United States"/>
    <s v="Columbus"/>
    <s v="Indiana"/>
    <n v="47201"/>
    <s v="Central"/>
    <x v="1430"/>
    <s v="Technology"/>
    <s v="Accessories"/>
    <x v="1418"/>
    <x v="5013"/>
    <n v="2"/>
    <n v="0"/>
    <n v="0.89100000000000001"/>
  </r>
  <r>
    <n v="9547"/>
    <s v="CA-2014-166590"/>
    <x v="194"/>
    <d v="2014-11-02T00:00:00"/>
    <s v="Standard Class"/>
    <x v="544"/>
    <x v="544"/>
    <s v="Corporate"/>
    <s v="United States"/>
    <s v="Columbus"/>
    <s v="Indiana"/>
    <n v="47201"/>
    <s v="Central"/>
    <x v="67"/>
    <s v="Office Supplies"/>
    <s v="Paper"/>
    <x v="67"/>
    <x v="69"/>
    <n v="2"/>
    <n v="0"/>
    <n v="35.663600000000002"/>
  </r>
  <r>
    <n v="9548"/>
    <s v="CA-2016-131744"/>
    <x v="1133"/>
    <d v="2016-06-20T00:00:00"/>
    <s v="Second Class"/>
    <x v="34"/>
    <x v="34"/>
    <s v="Corporate"/>
    <s v="United States"/>
    <s v="Philadelphia"/>
    <s v="Pennsylvania"/>
    <n v="19134"/>
    <s v="East"/>
    <x v="1532"/>
    <s v="Office Supplies"/>
    <s v="Paper"/>
    <x v="1520"/>
    <x v="1297"/>
    <n v="2"/>
    <n v="0.2"/>
    <n v="2.14"/>
  </r>
  <r>
    <n v="9549"/>
    <s v="CA-2016-131744"/>
    <x v="1133"/>
    <d v="2016-06-20T00:00:00"/>
    <s v="Second Class"/>
    <x v="34"/>
    <x v="34"/>
    <s v="Corporate"/>
    <s v="United States"/>
    <s v="Philadelphia"/>
    <s v="Pennsylvania"/>
    <n v="19134"/>
    <s v="East"/>
    <x v="8"/>
    <s v="Office Supplies"/>
    <s v="Binders"/>
    <x v="8"/>
    <x v="5655"/>
    <n v="2"/>
    <n v="0.7"/>
    <n v="-3.855"/>
  </r>
  <r>
    <n v="9550"/>
    <s v="CA-2016-131744"/>
    <x v="1133"/>
    <d v="2016-06-20T00:00:00"/>
    <s v="Second Class"/>
    <x v="34"/>
    <x v="34"/>
    <s v="Corporate"/>
    <s v="United States"/>
    <s v="Philadelphia"/>
    <s v="Pennsylvania"/>
    <n v="19134"/>
    <s v="East"/>
    <x v="1141"/>
    <s v="Office Supplies"/>
    <s v="Appliances"/>
    <x v="1129"/>
    <x v="5656"/>
    <n v="3"/>
    <n v="0.2"/>
    <n v="90.72"/>
  </r>
  <r>
    <n v="9551"/>
    <s v="CA-2015-160864"/>
    <x v="910"/>
    <d v="2015-05-06T00:00:00"/>
    <s v="First Class"/>
    <x v="376"/>
    <x v="376"/>
    <s v="Home Office"/>
    <s v="United States"/>
    <s v="San Jose"/>
    <s v="California"/>
    <n v="95123"/>
    <s v="West"/>
    <x v="68"/>
    <s v="Office Supplies"/>
    <s v="Binders"/>
    <x v="68"/>
    <x v="5657"/>
    <n v="3"/>
    <n v="0.2"/>
    <n v="5.1929999999999996"/>
  </r>
  <r>
    <n v="9552"/>
    <s v="CA-2015-147690"/>
    <x v="113"/>
    <d v="2015-11-14T00:00:00"/>
    <s v="Standard Class"/>
    <x v="710"/>
    <x v="710"/>
    <s v="Consumer"/>
    <s v="United States"/>
    <s v="Philadelphia"/>
    <s v="Pennsylvania"/>
    <n v="19140"/>
    <s v="East"/>
    <x v="772"/>
    <s v="Office Supplies"/>
    <s v="Storage"/>
    <x v="771"/>
    <x v="5658"/>
    <n v="6"/>
    <n v="0.2"/>
    <n v="43.318800000000003"/>
  </r>
  <r>
    <n v="9553"/>
    <s v="CA-2015-163923"/>
    <x v="1051"/>
    <d v="2015-06-03T00:00:00"/>
    <s v="Standard Class"/>
    <x v="786"/>
    <x v="786"/>
    <s v="Home Office"/>
    <s v="United States"/>
    <s v="Springfield"/>
    <s v="Virginia"/>
    <n v="22153"/>
    <s v="South"/>
    <x v="1302"/>
    <s v="Technology"/>
    <s v="Accessories"/>
    <x v="1287"/>
    <x v="2946"/>
    <n v="4"/>
    <n v="0"/>
    <n v="36.470399999999998"/>
  </r>
  <r>
    <n v="9554"/>
    <s v="CA-2016-125724"/>
    <x v="897"/>
    <d v="2016-09-27T00:00:00"/>
    <s v="Standard Class"/>
    <x v="416"/>
    <x v="416"/>
    <s v="Corporate"/>
    <s v="United States"/>
    <s v="Broomfield"/>
    <s v="Colorado"/>
    <n v="80020"/>
    <s v="West"/>
    <x v="390"/>
    <s v="Furniture"/>
    <s v="Furnishings"/>
    <x v="391"/>
    <x v="5659"/>
    <n v="7"/>
    <n v="0.2"/>
    <n v="8.5540000000000003"/>
  </r>
  <r>
    <n v="9555"/>
    <s v="CA-2015-111612"/>
    <x v="109"/>
    <d v="2015-12-02T00:00:00"/>
    <s v="Standard Class"/>
    <x v="686"/>
    <x v="686"/>
    <s v="Consumer"/>
    <s v="United States"/>
    <s v="Columbus"/>
    <s v="Ohio"/>
    <n v="43229"/>
    <s v="East"/>
    <x v="90"/>
    <s v="Furniture"/>
    <s v="Furnishings"/>
    <x v="90"/>
    <x v="4042"/>
    <n v="5"/>
    <n v="0.2"/>
    <n v="9.7789999999999999"/>
  </r>
  <r>
    <n v="9556"/>
    <s v="CA-2015-111612"/>
    <x v="109"/>
    <d v="2015-12-02T00:00:00"/>
    <s v="Standard Class"/>
    <x v="686"/>
    <x v="686"/>
    <s v="Consumer"/>
    <s v="United States"/>
    <s v="Columbus"/>
    <s v="Ohio"/>
    <n v="43229"/>
    <s v="East"/>
    <x v="1014"/>
    <s v="Office Supplies"/>
    <s v="Fasteners"/>
    <x v="128"/>
    <x v="4917"/>
    <n v="2"/>
    <n v="0.2"/>
    <n v="0.56399999999999995"/>
  </r>
  <r>
    <n v="9557"/>
    <s v="CA-2015-156853"/>
    <x v="155"/>
    <d v="2015-12-05T00:00:00"/>
    <s v="Second Class"/>
    <x v="6"/>
    <x v="6"/>
    <s v="Home Office"/>
    <s v="United States"/>
    <s v="Concord"/>
    <s v="New Hampshire"/>
    <n v="3301"/>
    <s v="East"/>
    <x v="779"/>
    <s v="Office Supplies"/>
    <s v="Paper"/>
    <x v="778"/>
    <x v="2337"/>
    <n v="7"/>
    <n v="0"/>
    <n v="84.943600000000004"/>
  </r>
  <r>
    <n v="9558"/>
    <s v="CA-2014-103086"/>
    <x v="1136"/>
    <d v="2014-10-19T00:00:00"/>
    <s v="Second Class"/>
    <x v="432"/>
    <x v="432"/>
    <s v="Consumer"/>
    <s v="United States"/>
    <s v="Houston"/>
    <s v="Texas"/>
    <n v="77095"/>
    <s v="Central"/>
    <x v="1494"/>
    <s v="Furniture"/>
    <s v="Furnishings"/>
    <x v="1482"/>
    <x v="5660"/>
    <n v="2"/>
    <n v="0.6"/>
    <n v="-1.5935999999999999"/>
  </r>
  <r>
    <n v="9559"/>
    <s v="CA-2016-129280"/>
    <x v="973"/>
    <d v="2016-05-05T00:00:00"/>
    <s v="First Class"/>
    <x v="792"/>
    <x v="792"/>
    <s v="Consumer"/>
    <s v="United States"/>
    <s v="Newark"/>
    <s v="Ohio"/>
    <n v="43055"/>
    <s v="East"/>
    <x v="217"/>
    <s v="Technology"/>
    <s v="Accessories"/>
    <x v="463"/>
    <x v="608"/>
    <n v="5"/>
    <n v="0.2"/>
    <n v="34.786499999999997"/>
  </r>
  <r>
    <n v="9560"/>
    <s v="CA-2016-129280"/>
    <x v="973"/>
    <d v="2016-05-05T00:00:00"/>
    <s v="First Class"/>
    <x v="792"/>
    <x v="792"/>
    <s v="Consumer"/>
    <s v="United States"/>
    <s v="Newark"/>
    <s v="Ohio"/>
    <n v="43055"/>
    <s v="East"/>
    <x v="1166"/>
    <s v="Office Supplies"/>
    <s v="Storage"/>
    <x v="1153"/>
    <x v="3483"/>
    <n v="5"/>
    <n v="0.2"/>
    <n v="-44.018999999999998"/>
  </r>
  <r>
    <n v="9561"/>
    <s v="CA-2016-129280"/>
    <x v="973"/>
    <d v="2016-05-05T00:00:00"/>
    <s v="First Class"/>
    <x v="792"/>
    <x v="792"/>
    <s v="Consumer"/>
    <s v="United States"/>
    <s v="Newark"/>
    <s v="Ohio"/>
    <n v="43055"/>
    <s v="East"/>
    <x v="1416"/>
    <s v="Furniture"/>
    <s v="Furnishings"/>
    <x v="1403"/>
    <x v="3417"/>
    <n v="2"/>
    <n v="0.2"/>
    <n v="10.393599999999999"/>
  </r>
  <r>
    <n v="9562"/>
    <s v="CA-2016-129280"/>
    <x v="973"/>
    <d v="2016-05-05T00:00:00"/>
    <s v="First Class"/>
    <x v="792"/>
    <x v="792"/>
    <s v="Consumer"/>
    <s v="United States"/>
    <s v="Newark"/>
    <s v="Ohio"/>
    <n v="43055"/>
    <s v="East"/>
    <x v="1332"/>
    <s v="Technology"/>
    <s v="Accessories"/>
    <x v="1317"/>
    <x v="2087"/>
    <n v="3"/>
    <n v="0.2"/>
    <n v="-75.595799999999997"/>
  </r>
  <r>
    <n v="9563"/>
    <s v="CA-2016-129280"/>
    <x v="973"/>
    <d v="2016-05-05T00:00:00"/>
    <s v="First Class"/>
    <x v="792"/>
    <x v="792"/>
    <s v="Consumer"/>
    <s v="United States"/>
    <s v="Newark"/>
    <s v="Ohio"/>
    <n v="43055"/>
    <s v="East"/>
    <x v="1858"/>
    <s v="Technology"/>
    <s v="Machines"/>
    <x v="1846"/>
    <x v="5661"/>
    <n v="3"/>
    <n v="0.7"/>
    <n v="-164.9538"/>
  </r>
  <r>
    <n v="9564"/>
    <s v="CA-2016-129280"/>
    <x v="973"/>
    <d v="2016-05-05T00:00:00"/>
    <s v="First Class"/>
    <x v="792"/>
    <x v="792"/>
    <s v="Consumer"/>
    <s v="United States"/>
    <s v="Newark"/>
    <s v="Ohio"/>
    <n v="43055"/>
    <s v="East"/>
    <x v="1345"/>
    <s v="Office Supplies"/>
    <s v="Labels"/>
    <x v="1330"/>
    <x v="1603"/>
    <n v="2"/>
    <n v="0.2"/>
    <n v="2.1"/>
  </r>
  <r>
    <n v="9565"/>
    <s v="CA-2015-161242"/>
    <x v="932"/>
    <d v="2015-06-08T00:00:00"/>
    <s v="Standard Class"/>
    <x v="344"/>
    <x v="344"/>
    <s v="Home Office"/>
    <s v="United States"/>
    <s v="Los Angeles"/>
    <s v="California"/>
    <n v="90045"/>
    <s v="West"/>
    <x v="1017"/>
    <s v="Office Supplies"/>
    <s v="Paper"/>
    <x v="1008"/>
    <x v="2660"/>
    <n v="2"/>
    <n v="0"/>
    <n v="5.7624000000000004"/>
  </r>
  <r>
    <n v="9566"/>
    <s v="CA-2014-130428"/>
    <x v="691"/>
    <d v="2014-03-31T00:00:00"/>
    <s v="Same Day"/>
    <x v="228"/>
    <x v="228"/>
    <s v="Consumer"/>
    <s v="United States"/>
    <s v="Tampa"/>
    <s v="Florida"/>
    <n v="33614"/>
    <s v="South"/>
    <x v="228"/>
    <s v="Furniture"/>
    <s v="Chairs"/>
    <x v="229"/>
    <x v="5662"/>
    <n v="7"/>
    <n v="0.2"/>
    <n v="98.480199999999996"/>
  </r>
  <r>
    <n v="9567"/>
    <s v="CA-2014-130428"/>
    <x v="691"/>
    <d v="2014-03-31T00:00:00"/>
    <s v="Same Day"/>
    <x v="228"/>
    <x v="228"/>
    <s v="Consumer"/>
    <s v="United States"/>
    <s v="Tampa"/>
    <s v="Florida"/>
    <n v="33614"/>
    <s v="South"/>
    <x v="674"/>
    <s v="Office Supplies"/>
    <s v="Binders"/>
    <x v="674"/>
    <x v="5663"/>
    <n v="5"/>
    <n v="0.7"/>
    <n v="-10.116"/>
  </r>
  <r>
    <n v="9568"/>
    <s v="CA-2014-130428"/>
    <x v="691"/>
    <d v="2014-03-31T00:00:00"/>
    <s v="Same Day"/>
    <x v="228"/>
    <x v="228"/>
    <s v="Consumer"/>
    <s v="United States"/>
    <s v="Tampa"/>
    <s v="Florida"/>
    <n v="33614"/>
    <s v="South"/>
    <x v="183"/>
    <s v="Office Supplies"/>
    <s v="Art"/>
    <x v="184"/>
    <x v="5664"/>
    <n v="2"/>
    <n v="0.2"/>
    <n v="1.0584"/>
  </r>
  <r>
    <n v="9569"/>
    <s v="CA-2017-104388"/>
    <x v="957"/>
    <d v="2017-07-07T00:00:00"/>
    <s v="First Class"/>
    <x v="460"/>
    <x v="460"/>
    <s v="Corporate"/>
    <s v="United States"/>
    <s v="Fremont"/>
    <s v="Nebraska"/>
    <n v="68025"/>
    <s v="Central"/>
    <x v="125"/>
    <s v="Technology"/>
    <s v="Phones"/>
    <x v="126"/>
    <x v="1095"/>
    <n v="4"/>
    <n v="0"/>
    <n v="22.3888"/>
  </r>
  <r>
    <n v="9570"/>
    <s v="CA-2015-113131"/>
    <x v="496"/>
    <d v="2015-09-24T00:00:00"/>
    <s v="Same Day"/>
    <x v="93"/>
    <x v="93"/>
    <s v="Consumer"/>
    <s v="United States"/>
    <s v="Columbus"/>
    <s v="Ohio"/>
    <n v="43229"/>
    <s v="East"/>
    <x v="1390"/>
    <s v="Office Supplies"/>
    <s v="Binders"/>
    <x v="1376"/>
    <x v="5665"/>
    <n v="6"/>
    <n v="0.7"/>
    <n v="-4.4880000000000004"/>
  </r>
  <r>
    <n v="9571"/>
    <s v="CA-2015-113131"/>
    <x v="496"/>
    <d v="2015-09-24T00:00:00"/>
    <s v="Same Day"/>
    <x v="93"/>
    <x v="93"/>
    <s v="Consumer"/>
    <s v="United States"/>
    <s v="Columbus"/>
    <s v="Ohio"/>
    <n v="43229"/>
    <s v="East"/>
    <x v="1222"/>
    <s v="Office Supplies"/>
    <s v="Storage"/>
    <x v="1206"/>
    <x v="2939"/>
    <n v="2"/>
    <n v="0.2"/>
    <n v="1.6783999999999999"/>
  </r>
  <r>
    <n v="9572"/>
    <s v="CA-2015-113131"/>
    <x v="496"/>
    <d v="2015-09-24T00:00:00"/>
    <s v="Same Day"/>
    <x v="93"/>
    <x v="93"/>
    <s v="Consumer"/>
    <s v="United States"/>
    <s v="Columbus"/>
    <s v="Ohio"/>
    <n v="43229"/>
    <s v="East"/>
    <x v="1652"/>
    <s v="Office Supplies"/>
    <s v="Envelopes"/>
    <x v="1641"/>
    <x v="3329"/>
    <n v="2"/>
    <n v="0.2"/>
    <n v="5.5439999999999996"/>
  </r>
  <r>
    <n v="9573"/>
    <s v="CA-2015-113131"/>
    <x v="496"/>
    <d v="2015-09-24T00:00:00"/>
    <s v="Same Day"/>
    <x v="93"/>
    <x v="93"/>
    <s v="Consumer"/>
    <s v="United States"/>
    <s v="Columbus"/>
    <s v="Ohio"/>
    <n v="43229"/>
    <s v="East"/>
    <x v="580"/>
    <s v="Office Supplies"/>
    <s v="Labels"/>
    <x v="580"/>
    <x v="4362"/>
    <n v="1"/>
    <n v="0.2"/>
    <n v="7.9378000000000002"/>
  </r>
  <r>
    <n v="9574"/>
    <s v="CA-2015-113131"/>
    <x v="496"/>
    <d v="2015-09-24T00:00:00"/>
    <s v="Same Day"/>
    <x v="93"/>
    <x v="93"/>
    <s v="Consumer"/>
    <s v="United States"/>
    <s v="Columbus"/>
    <s v="Ohio"/>
    <n v="43229"/>
    <s v="East"/>
    <x v="1046"/>
    <s v="Office Supplies"/>
    <s v="Art"/>
    <x v="1035"/>
    <x v="854"/>
    <n v="5"/>
    <n v="0.2"/>
    <n v="1.9259999999999999"/>
  </r>
  <r>
    <n v="9575"/>
    <s v="CA-2015-148495"/>
    <x v="863"/>
    <d v="2015-08-13T00:00:00"/>
    <s v="Same Day"/>
    <x v="11"/>
    <x v="11"/>
    <s v="Consumer"/>
    <s v="United States"/>
    <s v="Pomona"/>
    <s v="California"/>
    <n v="91767"/>
    <s v="West"/>
    <x v="1172"/>
    <s v="Furniture"/>
    <s v="Furnishings"/>
    <x v="1158"/>
    <x v="610"/>
    <n v="3"/>
    <n v="0"/>
    <n v="10.4148"/>
  </r>
  <r>
    <n v="9576"/>
    <s v="CA-2015-143147"/>
    <x v="989"/>
    <d v="2015-05-28T00:00:00"/>
    <s v="Second Class"/>
    <x v="519"/>
    <x v="519"/>
    <s v="Consumer"/>
    <s v="United States"/>
    <s v="San Antonio"/>
    <s v="Texas"/>
    <n v="78207"/>
    <s v="Central"/>
    <x v="83"/>
    <s v="Furniture"/>
    <s v="Chairs"/>
    <x v="83"/>
    <x v="5666"/>
    <n v="1"/>
    <n v="0.3"/>
    <n v="-28.686199999999999"/>
  </r>
  <r>
    <n v="9577"/>
    <s v="CA-2015-143147"/>
    <x v="989"/>
    <d v="2015-05-28T00:00:00"/>
    <s v="Second Class"/>
    <x v="519"/>
    <x v="519"/>
    <s v="Consumer"/>
    <s v="United States"/>
    <s v="San Antonio"/>
    <s v="Texas"/>
    <n v="78207"/>
    <s v="Central"/>
    <x v="1093"/>
    <s v="Technology"/>
    <s v="Machines"/>
    <x v="1083"/>
    <x v="1448"/>
    <n v="2"/>
    <n v="0.4"/>
    <n v="-79.908000000000001"/>
  </r>
  <r>
    <n v="9578"/>
    <s v="CA-2015-143147"/>
    <x v="989"/>
    <d v="2015-05-28T00:00:00"/>
    <s v="Second Class"/>
    <x v="519"/>
    <x v="519"/>
    <s v="Consumer"/>
    <s v="United States"/>
    <s v="San Antonio"/>
    <s v="Texas"/>
    <n v="78207"/>
    <s v="Central"/>
    <x v="1144"/>
    <s v="Furniture"/>
    <s v="Chairs"/>
    <x v="1132"/>
    <x v="5667"/>
    <n v="5"/>
    <n v="0.3"/>
    <n v="-4.4969999999999999"/>
  </r>
  <r>
    <n v="9579"/>
    <s v="CA-2017-152975"/>
    <x v="32"/>
    <d v="2017-09-16T00:00:00"/>
    <s v="First Class"/>
    <x v="42"/>
    <x v="42"/>
    <s v="Home Office"/>
    <s v="United States"/>
    <s v="New York City"/>
    <s v="New York"/>
    <n v="10035"/>
    <s v="East"/>
    <x v="907"/>
    <s v="Technology"/>
    <s v="Phones"/>
    <x v="899"/>
    <x v="5668"/>
    <n v="3"/>
    <n v="0"/>
    <n v="323.95499999999998"/>
  </r>
  <r>
    <n v="9580"/>
    <s v="CA-2017-152975"/>
    <x v="32"/>
    <d v="2017-09-16T00:00:00"/>
    <s v="First Class"/>
    <x v="42"/>
    <x v="42"/>
    <s v="Home Office"/>
    <s v="United States"/>
    <s v="New York City"/>
    <s v="New York"/>
    <n v="10035"/>
    <s v="East"/>
    <x v="1043"/>
    <s v="Office Supplies"/>
    <s v="Storage"/>
    <x v="1032"/>
    <x v="554"/>
    <n v="1"/>
    <n v="0"/>
    <n v="3.5489999999999999"/>
  </r>
  <r>
    <n v="9581"/>
    <s v="CA-2017-152975"/>
    <x v="32"/>
    <d v="2017-09-16T00:00:00"/>
    <s v="First Class"/>
    <x v="42"/>
    <x v="42"/>
    <s v="Home Office"/>
    <s v="United States"/>
    <s v="New York City"/>
    <s v="New York"/>
    <n v="10035"/>
    <s v="East"/>
    <x v="758"/>
    <s v="Office Supplies"/>
    <s v="Art"/>
    <x v="756"/>
    <x v="5453"/>
    <n v="5"/>
    <n v="0"/>
    <n v="8.6854999999999993"/>
  </r>
  <r>
    <n v="9582"/>
    <s v="CA-2017-152975"/>
    <x v="32"/>
    <d v="2017-09-16T00:00:00"/>
    <s v="First Class"/>
    <x v="42"/>
    <x v="42"/>
    <s v="Home Office"/>
    <s v="United States"/>
    <s v="New York City"/>
    <s v="New York"/>
    <n v="10035"/>
    <s v="East"/>
    <x v="1585"/>
    <s v="Furniture"/>
    <s v="Chairs"/>
    <x v="1576"/>
    <x v="4302"/>
    <n v="5"/>
    <n v="0.1"/>
    <n v="-6.5490000000000004"/>
  </r>
  <r>
    <n v="9583"/>
    <s v="CA-2016-107475"/>
    <x v="843"/>
    <d v="2016-06-11T00:00:00"/>
    <s v="Standard Class"/>
    <x v="789"/>
    <x v="789"/>
    <s v="Home Office"/>
    <s v="United States"/>
    <s v="Philadelphia"/>
    <s v="Pennsylvania"/>
    <n v="19120"/>
    <s v="East"/>
    <x v="131"/>
    <s v="Office Supplies"/>
    <s v="Fasteners"/>
    <x v="132"/>
    <x v="2081"/>
    <n v="6"/>
    <n v="0.2"/>
    <n v="3.4973999999999998"/>
  </r>
  <r>
    <n v="9584"/>
    <s v="CA-2017-116127"/>
    <x v="643"/>
    <d v="2017-06-27T00:00:00"/>
    <s v="Second Class"/>
    <x v="766"/>
    <x v="766"/>
    <s v="Consumer"/>
    <s v="United States"/>
    <s v="New York City"/>
    <s v="New York"/>
    <n v="10024"/>
    <s v="East"/>
    <x v="1248"/>
    <s v="Furniture"/>
    <s v="Bookcases"/>
    <x v="1232"/>
    <x v="5669"/>
    <n v="1"/>
    <n v="0.2"/>
    <n v="-5.0098000000000003"/>
  </r>
  <r>
    <n v="9585"/>
    <s v="CA-2017-132584"/>
    <x v="775"/>
    <d v="2017-08-27T00:00:00"/>
    <s v="First Class"/>
    <x v="707"/>
    <x v="707"/>
    <s v="Home Office"/>
    <s v="United States"/>
    <s v="Detroit"/>
    <s v="Michigan"/>
    <n v="48234"/>
    <s v="Central"/>
    <x v="1031"/>
    <s v="Office Supplies"/>
    <s v="Storage"/>
    <x v="1022"/>
    <x v="2062"/>
    <n v="4"/>
    <n v="0"/>
    <n v="13.9672"/>
  </r>
  <r>
    <n v="9586"/>
    <s v="CA-2016-160598"/>
    <x v="370"/>
    <d v="2016-08-28T00:00:00"/>
    <s v="First Class"/>
    <x v="458"/>
    <x v="458"/>
    <s v="Corporate"/>
    <s v="United States"/>
    <s v="Miami"/>
    <s v="Florida"/>
    <n v="33142"/>
    <s v="South"/>
    <x v="1413"/>
    <s v="Office Supplies"/>
    <s v="Paper"/>
    <x v="1400"/>
    <x v="5670"/>
    <n v="1"/>
    <n v="0.2"/>
    <n v="11.240399999999999"/>
  </r>
  <r>
    <n v="9587"/>
    <s v="CA-2016-108630"/>
    <x v="741"/>
    <d v="2016-11-18T00:00:00"/>
    <s v="Same Day"/>
    <x v="648"/>
    <x v="648"/>
    <s v="Consumer"/>
    <s v="United States"/>
    <s v="Concord"/>
    <s v="California"/>
    <n v="94521"/>
    <s v="West"/>
    <x v="1329"/>
    <s v="Office Supplies"/>
    <s v="Binders"/>
    <x v="1314"/>
    <x v="2139"/>
    <n v="5"/>
    <n v="0.2"/>
    <n v="22.155999999999999"/>
  </r>
  <r>
    <n v="9588"/>
    <s v="US-2017-129203"/>
    <x v="827"/>
    <d v="2017-04-22T00:00:00"/>
    <s v="Standard Class"/>
    <x v="606"/>
    <x v="606"/>
    <s v="Corporate"/>
    <s v="United States"/>
    <s v="Chicago"/>
    <s v="Illinois"/>
    <n v="60653"/>
    <s v="Central"/>
    <x v="886"/>
    <s v="Office Supplies"/>
    <s v="Storage"/>
    <x v="879"/>
    <x v="2417"/>
    <n v="4"/>
    <n v="0.2"/>
    <n v="-43.9056"/>
  </r>
  <r>
    <n v="9589"/>
    <s v="CA-2017-110940"/>
    <x v="283"/>
    <d v="2017-07-28T00:00:00"/>
    <s v="Standard Class"/>
    <x v="616"/>
    <x v="616"/>
    <s v="Consumer"/>
    <s v="United States"/>
    <s v="Wheeling"/>
    <s v="Illinois"/>
    <n v="60090"/>
    <s v="Central"/>
    <x v="108"/>
    <s v="Office Supplies"/>
    <s v="Art"/>
    <x v="108"/>
    <x v="5671"/>
    <n v="4"/>
    <n v="0.2"/>
    <n v="15.192"/>
  </r>
  <r>
    <n v="9590"/>
    <s v="CA-2014-119172"/>
    <x v="218"/>
    <d v="2014-05-15T00:00:00"/>
    <s v="Standard Class"/>
    <x v="787"/>
    <x v="787"/>
    <s v="Home Office"/>
    <s v="United States"/>
    <s v="Chicago"/>
    <s v="Illinois"/>
    <n v="60610"/>
    <s v="Central"/>
    <x v="1749"/>
    <s v="Office Supplies"/>
    <s v="Paper"/>
    <x v="1739"/>
    <x v="1121"/>
    <n v="3"/>
    <n v="0.2"/>
    <n v="5.6783999999999999"/>
  </r>
  <r>
    <n v="9591"/>
    <s v="CA-2014-119172"/>
    <x v="218"/>
    <d v="2014-05-15T00:00:00"/>
    <s v="Standard Class"/>
    <x v="787"/>
    <x v="787"/>
    <s v="Home Office"/>
    <s v="United States"/>
    <s v="Chicago"/>
    <s v="Illinois"/>
    <n v="60610"/>
    <s v="Central"/>
    <x v="920"/>
    <s v="Office Supplies"/>
    <s v="Binders"/>
    <x v="912"/>
    <x v="4028"/>
    <n v="9"/>
    <n v="0.8"/>
    <n v="-172.55699999999999"/>
  </r>
  <r>
    <n v="9592"/>
    <s v="US-2016-105452"/>
    <x v="1062"/>
    <d v="2016-08-01T00:00:00"/>
    <s v="Standard Class"/>
    <x v="593"/>
    <x v="593"/>
    <s v="Home Office"/>
    <s v="United States"/>
    <s v="Pasadena"/>
    <s v="Texas"/>
    <n v="77506"/>
    <s v="Central"/>
    <x v="893"/>
    <s v="Furniture"/>
    <s v="Furnishings"/>
    <x v="886"/>
    <x v="3137"/>
    <n v="5"/>
    <n v="0.6"/>
    <n v="-9.8800000000000008"/>
  </r>
  <r>
    <n v="9593"/>
    <s v="US-2016-105452"/>
    <x v="1062"/>
    <d v="2016-08-01T00:00:00"/>
    <s v="Standard Class"/>
    <x v="593"/>
    <x v="593"/>
    <s v="Home Office"/>
    <s v="United States"/>
    <s v="Pasadena"/>
    <s v="Texas"/>
    <n v="77506"/>
    <s v="Central"/>
    <x v="1814"/>
    <s v="Furniture"/>
    <s v="Furnishings"/>
    <x v="1804"/>
    <x v="5672"/>
    <n v="5"/>
    <n v="0.6"/>
    <n v="-378.4"/>
  </r>
  <r>
    <n v="9594"/>
    <s v="CA-2017-108931"/>
    <x v="32"/>
    <d v="2017-09-19T00:00:00"/>
    <s v="Standard Class"/>
    <x v="521"/>
    <x v="521"/>
    <s v="Consumer"/>
    <s v="United States"/>
    <s v="New York City"/>
    <s v="New York"/>
    <n v="10024"/>
    <s v="East"/>
    <x v="1489"/>
    <s v="Office Supplies"/>
    <s v="Paper"/>
    <x v="1476"/>
    <x v="18"/>
    <n v="2"/>
    <n v="0"/>
    <n v="3.8519999999999999"/>
  </r>
  <r>
    <n v="9595"/>
    <s v="CA-2017-108931"/>
    <x v="32"/>
    <d v="2017-09-19T00:00:00"/>
    <s v="Standard Class"/>
    <x v="521"/>
    <x v="521"/>
    <s v="Consumer"/>
    <s v="United States"/>
    <s v="New York City"/>
    <s v="New York"/>
    <n v="10024"/>
    <s v="East"/>
    <x v="371"/>
    <s v="Office Supplies"/>
    <s v="Paper"/>
    <x v="372"/>
    <x v="1049"/>
    <n v="2"/>
    <n v="0"/>
    <n v="5.6643999999999997"/>
  </r>
  <r>
    <n v="9596"/>
    <s v="CA-2017-104619"/>
    <x v="714"/>
    <d v="2017-01-29T00:00:00"/>
    <s v="Standard Class"/>
    <x v="470"/>
    <x v="470"/>
    <s v="Corporate"/>
    <s v="United States"/>
    <s v="San Jose"/>
    <s v="California"/>
    <n v="95123"/>
    <s v="West"/>
    <x v="22"/>
    <s v="Office Supplies"/>
    <s v="Appliances"/>
    <x v="22"/>
    <x v="3039"/>
    <n v="3"/>
    <n v="0"/>
    <n v="6.7236000000000002"/>
  </r>
  <r>
    <n v="9597"/>
    <s v="CA-2017-104619"/>
    <x v="714"/>
    <d v="2017-01-29T00:00:00"/>
    <s v="Standard Class"/>
    <x v="470"/>
    <x v="470"/>
    <s v="Corporate"/>
    <s v="United States"/>
    <s v="San Jose"/>
    <s v="California"/>
    <n v="95123"/>
    <s v="West"/>
    <x v="1591"/>
    <s v="Office Supplies"/>
    <s v="Binders"/>
    <x v="1583"/>
    <x v="4604"/>
    <n v="2"/>
    <n v="0.2"/>
    <n v="89.954800000000006"/>
  </r>
  <r>
    <n v="9598"/>
    <s v="CA-2017-104619"/>
    <x v="714"/>
    <d v="2017-01-29T00:00:00"/>
    <s v="Standard Class"/>
    <x v="470"/>
    <x v="470"/>
    <s v="Corporate"/>
    <s v="United States"/>
    <s v="San Jose"/>
    <s v="California"/>
    <n v="95123"/>
    <s v="West"/>
    <x v="1676"/>
    <s v="Technology"/>
    <s v="Phones"/>
    <x v="1664"/>
    <x v="3342"/>
    <n v="3"/>
    <n v="0.2"/>
    <n v="8.2764000000000006"/>
  </r>
  <r>
    <n v="9599"/>
    <s v="CA-2015-149517"/>
    <x v="444"/>
    <d v="2015-09-23T00:00:00"/>
    <s v="Standard Class"/>
    <x v="763"/>
    <x v="763"/>
    <s v="Home Office"/>
    <s v="United States"/>
    <s v="Sacramento"/>
    <s v="California"/>
    <n v="95823"/>
    <s v="West"/>
    <x v="1492"/>
    <s v="Furniture"/>
    <s v="Furnishings"/>
    <x v="1479"/>
    <x v="3909"/>
    <n v="3"/>
    <n v="0"/>
    <n v="19.468800000000002"/>
  </r>
  <r>
    <n v="9600"/>
    <s v="CA-2015-116841"/>
    <x v="1224"/>
    <d v="2015-04-18T00:00:00"/>
    <s v="Standard Class"/>
    <x v="236"/>
    <x v="236"/>
    <s v="Consumer"/>
    <s v="United States"/>
    <s v="Springfield"/>
    <s v="Oregon"/>
    <n v="97477"/>
    <s v="West"/>
    <x v="1324"/>
    <s v="Office Supplies"/>
    <s v="Appliances"/>
    <x v="1311"/>
    <x v="5673"/>
    <n v="1"/>
    <n v="0.2"/>
    <n v="2.6406000000000001"/>
  </r>
  <r>
    <n v="9601"/>
    <s v="CA-2017-107797"/>
    <x v="540"/>
    <d v="2017-05-11T00:00:00"/>
    <s v="Second Class"/>
    <x v="182"/>
    <x v="182"/>
    <s v="Corporate"/>
    <s v="United States"/>
    <s v="Mansfield"/>
    <s v="Texas"/>
    <n v="76063"/>
    <s v="Central"/>
    <x v="1465"/>
    <s v="Office Supplies"/>
    <s v="Paper"/>
    <x v="1451"/>
    <x v="753"/>
    <n v="8"/>
    <n v="0.2"/>
    <n v="14.5152"/>
  </r>
  <r>
    <n v="9602"/>
    <s v="CA-2016-117604"/>
    <x v="913"/>
    <d v="2016-09-09T00:00:00"/>
    <s v="Standard Class"/>
    <x v="187"/>
    <x v="187"/>
    <s v="Consumer"/>
    <s v="United States"/>
    <s v="Jonesboro"/>
    <s v="Arkansas"/>
    <n v="72401"/>
    <s v="South"/>
    <x v="1052"/>
    <s v="Office Supplies"/>
    <s v="Paper"/>
    <x v="1041"/>
    <x v="5674"/>
    <n v="5"/>
    <n v="0"/>
    <n v="114.96"/>
  </r>
  <r>
    <n v="9603"/>
    <s v="CA-2014-130155"/>
    <x v="946"/>
    <d v="2014-05-22T00:00:00"/>
    <s v="First Class"/>
    <x v="143"/>
    <x v="143"/>
    <s v="Consumer"/>
    <s v="United States"/>
    <s v="Virginia Beach"/>
    <s v="Virginia"/>
    <n v="23464"/>
    <s v="South"/>
    <x v="1726"/>
    <s v="Office Supplies"/>
    <s v="Supplies"/>
    <x v="1713"/>
    <x v="5675"/>
    <n v="5"/>
    <n v="0"/>
    <n v="9.234"/>
  </r>
  <r>
    <n v="9604"/>
    <s v="CA-2016-129861"/>
    <x v="26"/>
    <d v="2016-06-23T00:00:00"/>
    <s v="Standard Class"/>
    <x v="664"/>
    <x v="664"/>
    <s v="Corporate"/>
    <s v="United States"/>
    <s v="Rochester"/>
    <s v="New York"/>
    <n v="14609"/>
    <s v="East"/>
    <x v="1021"/>
    <s v="Furniture"/>
    <s v="Tables"/>
    <x v="1012"/>
    <x v="5676"/>
    <n v="3"/>
    <n v="0.4"/>
    <n v="-213.5574"/>
  </r>
  <r>
    <n v="9605"/>
    <s v="CA-2015-138625"/>
    <x v="121"/>
    <d v="2015-11-05T00:00:00"/>
    <s v="First Class"/>
    <x v="283"/>
    <x v="283"/>
    <s v="Consumer"/>
    <s v="United States"/>
    <s v="Chesapeake"/>
    <s v="Virginia"/>
    <n v="23320"/>
    <s v="South"/>
    <x v="1859"/>
    <s v="Office Supplies"/>
    <s v="Appliances"/>
    <x v="1847"/>
    <x v="5677"/>
    <n v="4"/>
    <n v="0"/>
    <n v="55.361600000000003"/>
  </r>
  <r>
    <n v="9606"/>
    <s v="US-2017-122672"/>
    <x v="259"/>
    <d v="2017-11-09T00:00:00"/>
    <s v="Standard Class"/>
    <x v="428"/>
    <x v="428"/>
    <s v="Corporate"/>
    <s v="United States"/>
    <s v="Lancaster"/>
    <s v="Ohio"/>
    <n v="43130"/>
    <s v="East"/>
    <x v="176"/>
    <s v="Technology"/>
    <s v="Accessories"/>
    <x v="177"/>
    <x v="5678"/>
    <n v="4"/>
    <n v="0.2"/>
    <n v="-6.1879999999999997"/>
  </r>
  <r>
    <n v="9607"/>
    <s v="US-2017-122672"/>
    <x v="259"/>
    <d v="2017-11-09T00:00:00"/>
    <s v="Standard Class"/>
    <x v="428"/>
    <x v="428"/>
    <s v="Corporate"/>
    <s v="United States"/>
    <s v="Lancaster"/>
    <s v="Ohio"/>
    <n v="43130"/>
    <s v="East"/>
    <x v="871"/>
    <s v="Office Supplies"/>
    <s v="Storage"/>
    <x v="865"/>
    <x v="4732"/>
    <n v="3"/>
    <n v="0.2"/>
    <n v="-43.729199999999999"/>
  </r>
  <r>
    <n v="9608"/>
    <s v="CA-2017-117128"/>
    <x v="256"/>
    <d v="2017-12-08T00:00:00"/>
    <s v="Second Class"/>
    <x v="569"/>
    <x v="569"/>
    <s v="Consumer"/>
    <s v="United States"/>
    <s v="New York City"/>
    <s v="New York"/>
    <n v="10024"/>
    <s v="East"/>
    <x v="1552"/>
    <s v="Office Supplies"/>
    <s v="Paper"/>
    <x v="1540"/>
    <x v="5679"/>
    <n v="6"/>
    <n v="0"/>
    <n v="9.9359999999999999"/>
  </r>
  <r>
    <n v="9609"/>
    <s v="CA-2017-117128"/>
    <x v="256"/>
    <d v="2017-12-08T00:00:00"/>
    <s v="Second Class"/>
    <x v="569"/>
    <x v="569"/>
    <s v="Consumer"/>
    <s v="United States"/>
    <s v="New York City"/>
    <s v="New York"/>
    <n v="10024"/>
    <s v="East"/>
    <x v="1238"/>
    <s v="Office Supplies"/>
    <s v="Labels"/>
    <x v="1221"/>
    <x v="466"/>
    <n v="3"/>
    <n v="0"/>
    <n v="5.2028999999999996"/>
  </r>
  <r>
    <n v="9610"/>
    <s v="CA-2016-130638"/>
    <x v="458"/>
    <d v="2016-05-19T00:00:00"/>
    <s v="Second Class"/>
    <x v="183"/>
    <x v="183"/>
    <s v="Consumer"/>
    <s v="United States"/>
    <s v="Los Angeles"/>
    <s v="California"/>
    <n v="90045"/>
    <s v="West"/>
    <x v="1454"/>
    <s v="Furniture"/>
    <s v="Furnishings"/>
    <x v="1440"/>
    <x v="5680"/>
    <n v="4"/>
    <n v="0"/>
    <n v="19.7988"/>
  </r>
  <r>
    <n v="9611"/>
    <s v="CA-2016-130638"/>
    <x v="458"/>
    <d v="2016-05-19T00:00:00"/>
    <s v="Second Class"/>
    <x v="183"/>
    <x v="183"/>
    <s v="Consumer"/>
    <s v="United States"/>
    <s v="Los Angeles"/>
    <s v="California"/>
    <n v="90045"/>
    <s v="West"/>
    <x v="1038"/>
    <s v="Office Supplies"/>
    <s v="Labels"/>
    <x v="1028"/>
    <x v="1777"/>
    <n v="9"/>
    <n v="0"/>
    <n v="13.3056"/>
  </r>
  <r>
    <n v="9612"/>
    <s v="CA-2017-144365"/>
    <x v="1200"/>
    <d v="2017-10-30T00:00:00"/>
    <s v="Standard Class"/>
    <x v="229"/>
    <x v="229"/>
    <s v="Consumer"/>
    <s v="United States"/>
    <s v="Jackson"/>
    <s v="Mississippi"/>
    <n v="39212"/>
    <s v="South"/>
    <x v="848"/>
    <s v="Office Supplies"/>
    <s v="Fasteners"/>
    <x v="128"/>
    <x v="2582"/>
    <n v="4"/>
    <n v="0"/>
    <n v="5.2560000000000002"/>
  </r>
  <r>
    <n v="9613"/>
    <s v="CA-2016-110086"/>
    <x v="31"/>
    <d v="2016-09-22T00:00:00"/>
    <s v="Standard Class"/>
    <x v="217"/>
    <x v="217"/>
    <s v="Consumer"/>
    <s v="United States"/>
    <s v="Woodland"/>
    <s v="California"/>
    <n v="95695"/>
    <s v="West"/>
    <x v="1501"/>
    <s v="Technology"/>
    <s v="Phones"/>
    <x v="1489"/>
    <x v="2507"/>
    <n v="2"/>
    <n v="0.2"/>
    <n v="23.9984"/>
  </r>
  <r>
    <n v="9614"/>
    <s v="CA-2014-128524"/>
    <x v="7"/>
    <d v="2014-11-13T00:00:00"/>
    <s v="First Class"/>
    <x v="89"/>
    <x v="89"/>
    <s v="Corporate"/>
    <s v="United States"/>
    <s v="Seattle"/>
    <s v="Washington"/>
    <n v="98115"/>
    <s v="West"/>
    <x v="9"/>
    <s v="Office Supplies"/>
    <s v="Appliances"/>
    <x v="9"/>
    <x v="5681"/>
    <n v="1"/>
    <n v="0"/>
    <n v="6.8940000000000001"/>
  </r>
  <r>
    <n v="9615"/>
    <s v="CA-2014-128524"/>
    <x v="7"/>
    <d v="2014-11-13T00:00:00"/>
    <s v="First Class"/>
    <x v="89"/>
    <x v="89"/>
    <s v="Corporate"/>
    <s v="United States"/>
    <s v="Seattle"/>
    <s v="Washington"/>
    <n v="98115"/>
    <s v="West"/>
    <x v="1207"/>
    <s v="Technology"/>
    <s v="Accessories"/>
    <x v="1192"/>
    <x v="5682"/>
    <n v="7"/>
    <n v="0"/>
    <n v="15.3195"/>
  </r>
  <r>
    <n v="9616"/>
    <s v="CA-2014-128524"/>
    <x v="7"/>
    <d v="2014-11-13T00:00:00"/>
    <s v="First Class"/>
    <x v="89"/>
    <x v="89"/>
    <s v="Corporate"/>
    <s v="United States"/>
    <s v="Seattle"/>
    <s v="Washington"/>
    <n v="98115"/>
    <s v="West"/>
    <x v="450"/>
    <s v="Office Supplies"/>
    <s v="Binders"/>
    <x v="451"/>
    <x v="5683"/>
    <n v="2"/>
    <n v="0.2"/>
    <n v="762.59400000000005"/>
  </r>
  <r>
    <n v="9617"/>
    <s v="CA-2016-140256"/>
    <x v="250"/>
    <d v="2016-08-29T00:00:00"/>
    <s v="Standard Class"/>
    <x v="463"/>
    <x v="463"/>
    <s v="Corporate"/>
    <s v="United States"/>
    <s v="Los Angeles"/>
    <s v="California"/>
    <n v="90049"/>
    <s v="West"/>
    <x v="826"/>
    <s v="Office Supplies"/>
    <s v="Art"/>
    <x v="822"/>
    <x v="1755"/>
    <n v="2"/>
    <n v="0"/>
    <n v="1.6704000000000001"/>
  </r>
  <r>
    <n v="9618"/>
    <s v="CA-2017-160633"/>
    <x v="673"/>
    <d v="2017-11-21T00:00:00"/>
    <s v="Standard Class"/>
    <x v="510"/>
    <x v="510"/>
    <s v="Corporate"/>
    <s v="United States"/>
    <s v="Bowling Green"/>
    <s v="Ohio"/>
    <n v="43402"/>
    <s v="East"/>
    <x v="615"/>
    <s v="Technology"/>
    <s v="Copiers"/>
    <x v="615"/>
    <x v="5684"/>
    <n v="3"/>
    <n v="0.4"/>
    <n v="74.998500000000007"/>
  </r>
  <r>
    <n v="9619"/>
    <s v="CA-2017-160633"/>
    <x v="673"/>
    <d v="2017-11-21T00:00:00"/>
    <s v="Standard Class"/>
    <x v="510"/>
    <x v="510"/>
    <s v="Corporate"/>
    <s v="United States"/>
    <s v="Bowling Green"/>
    <s v="Ohio"/>
    <n v="43402"/>
    <s v="East"/>
    <x v="915"/>
    <s v="Office Supplies"/>
    <s v="Art"/>
    <x v="907"/>
    <x v="1134"/>
    <n v="3"/>
    <n v="0.2"/>
    <n v="5.3970000000000002"/>
  </r>
  <r>
    <n v="9620"/>
    <s v="CA-2017-160633"/>
    <x v="673"/>
    <d v="2017-11-21T00:00:00"/>
    <s v="Standard Class"/>
    <x v="510"/>
    <x v="510"/>
    <s v="Corporate"/>
    <s v="United States"/>
    <s v="Bowling Green"/>
    <s v="Ohio"/>
    <n v="43402"/>
    <s v="East"/>
    <x v="343"/>
    <s v="Technology"/>
    <s v="Accessories"/>
    <x v="343"/>
    <x v="3943"/>
    <n v="5"/>
    <n v="0.2"/>
    <n v="-1.7495000000000001"/>
  </r>
  <r>
    <n v="9621"/>
    <s v="CA-2014-115133"/>
    <x v="467"/>
    <d v="2014-09-30T00:00:00"/>
    <s v="Standard Class"/>
    <x v="526"/>
    <x v="526"/>
    <s v="Home Office"/>
    <s v="United States"/>
    <s v="Lancaster"/>
    <s v="Ohio"/>
    <n v="43130"/>
    <s v="East"/>
    <x v="1809"/>
    <s v="Office Supplies"/>
    <s v="Appliances"/>
    <x v="1799"/>
    <x v="5685"/>
    <n v="6"/>
    <n v="0.2"/>
    <n v="1.2527999999999999"/>
  </r>
  <r>
    <n v="9622"/>
    <s v="CA-2014-115133"/>
    <x v="467"/>
    <d v="2014-09-30T00:00:00"/>
    <s v="Standard Class"/>
    <x v="526"/>
    <x v="526"/>
    <s v="Home Office"/>
    <s v="United States"/>
    <s v="Lancaster"/>
    <s v="Ohio"/>
    <n v="43130"/>
    <s v="East"/>
    <x v="1837"/>
    <s v="Technology"/>
    <s v="Accessories"/>
    <x v="1825"/>
    <x v="5686"/>
    <n v="2"/>
    <n v="0.2"/>
    <n v="0.4728"/>
  </r>
  <r>
    <n v="9623"/>
    <s v="CA-2014-115133"/>
    <x v="467"/>
    <d v="2014-09-30T00:00:00"/>
    <s v="Standard Class"/>
    <x v="526"/>
    <x v="526"/>
    <s v="Home Office"/>
    <s v="United States"/>
    <s v="Lancaster"/>
    <s v="Ohio"/>
    <n v="43130"/>
    <s v="East"/>
    <x v="1536"/>
    <s v="Office Supplies"/>
    <s v="Paper"/>
    <x v="1524"/>
    <x v="2668"/>
    <n v="4"/>
    <n v="0.2"/>
    <n v="11.102399999999999"/>
  </r>
  <r>
    <n v="9624"/>
    <s v="CA-2017-137449"/>
    <x v="222"/>
    <d v="2017-06-30T00:00:00"/>
    <s v="First Class"/>
    <x v="250"/>
    <x v="250"/>
    <s v="Consumer"/>
    <s v="United States"/>
    <s v="Dallas"/>
    <s v="Texas"/>
    <n v="75220"/>
    <s v="Central"/>
    <x v="650"/>
    <s v="Office Supplies"/>
    <s v="Appliances"/>
    <x v="650"/>
    <x v="5687"/>
    <n v="2"/>
    <n v="0.8"/>
    <n v="-54.549599999999998"/>
  </r>
  <r>
    <n v="9625"/>
    <s v="CA-2017-137449"/>
    <x v="222"/>
    <d v="2017-06-30T00:00:00"/>
    <s v="First Class"/>
    <x v="250"/>
    <x v="250"/>
    <s v="Consumer"/>
    <s v="United States"/>
    <s v="Dallas"/>
    <s v="Texas"/>
    <n v="75220"/>
    <s v="Central"/>
    <x v="1213"/>
    <s v="Furniture"/>
    <s v="Tables"/>
    <x v="1198"/>
    <x v="5688"/>
    <n v="3"/>
    <n v="0.3"/>
    <n v="-39.511800000000001"/>
  </r>
  <r>
    <n v="9626"/>
    <s v="CA-2017-137449"/>
    <x v="222"/>
    <d v="2017-06-30T00:00:00"/>
    <s v="First Class"/>
    <x v="250"/>
    <x v="250"/>
    <s v="Consumer"/>
    <s v="United States"/>
    <s v="Dallas"/>
    <s v="Texas"/>
    <n v="75220"/>
    <s v="Central"/>
    <x v="1333"/>
    <s v="Furniture"/>
    <s v="Bookcases"/>
    <x v="1318"/>
    <x v="5689"/>
    <n v="3"/>
    <n v="0.32"/>
    <n v="-96.470399999999998"/>
  </r>
  <r>
    <n v="9627"/>
    <s v="CA-2017-103520"/>
    <x v="397"/>
    <d v="2017-09-25T00:00:00"/>
    <s v="First Class"/>
    <x v="186"/>
    <x v="186"/>
    <s v="Corporate"/>
    <s v="United States"/>
    <s v="Lubbock"/>
    <s v="Texas"/>
    <n v="79424"/>
    <s v="Central"/>
    <x v="1828"/>
    <s v="Office Supplies"/>
    <s v="Paper"/>
    <x v="1816"/>
    <x v="4579"/>
    <n v="2"/>
    <n v="0.2"/>
    <n v="3.3523999999999998"/>
  </r>
  <r>
    <n v="9628"/>
    <s v="CA-2014-139283"/>
    <x v="533"/>
    <d v="2014-11-27T00:00:00"/>
    <s v="Standard Class"/>
    <x v="590"/>
    <x v="590"/>
    <s v="Consumer"/>
    <s v="United States"/>
    <s v="Detroit"/>
    <s v="Michigan"/>
    <n v="48227"/>
    <s v="Central"/>
    <x v="766"/>
    <s v="Office Supplies"/>
    <s v="Binders"/>
    <x v="765"/>
    <x v="1835"/>
    <n v="3"/>
    <n v="0"/>
    <n v="6.7481999999999998"/>
  </r>
  <r>
    <n v="9629"/>
    <s v="CA-2014-118192"/>
    <x v="286"/>
    <d v="2014-01-18T00:00:00"/>
    <s v="Standard Class"/>
    <x v="462"/>
    <x v="462"/>
    <s v="Consumer"/>
    <s v="United States"/>
    <s v="Newark"/>
    <s v="Ohio"/>
    <n v="43055"/>
    <s v="East"/>
    <x v="711"/>
    <s v="Office Supplies"/>
    <s v="Paper"/>
    <x v="710"/>
    <x v="5317"/>
    <n v="7"/>
    <n v="0.2"/>
    <n v="13.0928"/>
  </r>
  <r>
    <n v="9630"/>
    <s v="CA-2014-118192"/>
    <x v="286"/>
    <d v="2014-01-18T00:00:00"/>
    <s v="Standard Class"/>
    <x v="462"/>
    <x v="462"/>
    <s v="Consumer"/>
    <s v="United States"/>
    <s v="Newark"/>
    <s v="Ohio"/>
    <n v="43055"/>
    <s v="East"/>
    <x v="1547"/>
    <s v="Office Supplies"/>
    <s v="Binders"/>
    <x v="1535"/>
    <x v="5690"/>
    <n v="2"/>
    <n v="0.7"/>
    <n v="-2.5211999999999999"/>
  </r>
  <r>
    <n v="9631"/>
    <s v="CA-2016-168844"/>
    <x v="1206"/>
    <d v="2016-06-06T00:00:00"/>
    <s v="Standard Class"/>
    <x v="392"/>
    <x v="392"/>
    <s v="Consumer"/>
    <s v="United States"/>
    <s v="New York City"/>
    <s v="New York"/>
    <n v="10011"/>
    <s v="East"/>
    <x v="98"/>
    <s v="Office Supplies"/>
    <s v="Binders"/>
    <x v="98"/>
    <x v="485"/>
    <n v="3"/>
    <n v="0.2"/>
    <n v="2.3243999999999998"/>
  </r>
  <r>
    <n v="9632"/>
    <s v="CA-2016-168844"/>
    <x v="1206"/>
    <d v="2016-06-06T00:00:00"/>
    <s v="Standard Class"/>
    <x v="392"/>
    <x v="392"/>
    <s v="Consumer"/>
    <s v="United States"/>
    <s v="New York City"/>
    <s v="New York"/>
    <n v="10011"/>
    <s v="East"/>
    <x v="1620"/>
    <s v="Technology"/>
    <s v="Phones"/>
    <x v="1611"/>
    <x v="5691"/>
    <n v="6"/>
    <n v="0"/>
    <n v="88.052999999999997"/>
  </r>
  <r>
    <n v="9633"/>
    <s v="CA-2017-154809"/>
    <x v="778"/>
    <d v="2017-02-17T00:00:00"/>
    <s v="Standard Class"/>
    <x v="708"/>
    <x v="708"/>
    <s v="Consumer"/>
    <s v="United States"/>
    <s v="Minneapolis"/>
    <s v="Minnesota"/>
    <n v="55407"/>
    <s v="Central"/>
    <x v="1201"/>
    <s v="Office Supplies"/>
    <s v="Appliances"/>
    <x v="1186"/>
    <x v="5692"/>
    <n v="8"/>
    <n v="0"/>
    <n v="38.975200000000001"/>
  </r>
  <r>
    <n v="9634"/>
    <s v="CA-2014-151330"/>
    <x v="1005"/>
    <d v="2014-10-17T00:00:00"/>
    <s v="First Class"/>
    <x v="646"/>
    <x v="646"/>
    <s v="Consumer"/>
    <s v="United States"/>
    <s v="Everett"/>
    <s v="Massachusetts"/>
    <n v="2149"/>
    <s v="East"/>
    <x v="1013"/>
    <s v="Technology"/>
    <s v="Accessories"/>
    <x v="1005"/>
    <x v="1307"/>
    <n v="3"/>
    <n v="0"/>
    <n v="30.09"/>
  </r>
  <r>
    <n v="9635"/>
    <s v="CA-2014-151330"/>
    <x v="1005"/>
    <d v="2014-10-17T00:00:00"/>
    <s v="First Class"/>
    <x v="646"/>
    <x v="646"/>
    <s v="Consumer"/>
    <s v="United States"/>
    <s v="Everett"/>
    <s v="Massachusetts"/>
    <n v="2149"/>
    <s v="East"/>
    <x v="75"/>
    <s v="Office Supplies"/>
    <s v="Storage"/>
    <x v="75"/>
    <x v="5693"/>
    <n v="7"/>
    <n v="0"/>
    <n v="22.245999999999999"/>
  </r>
  <r>
    <n v="9636"/>
    <s v="CA-2014-151330"/>
    <x v="1005"/>
    <d v="2014-10-17T00:00:00"/>
    <s v="First Class"/>
    <x v="646"/>
    <x v="646"/>
    <s v="Consumer"/>
    <s v="United States"/>
    <s v="Everett"/>
    <s v="Massachusetts"/>
    <n v="2149"/>
    <s v="East"/>
    <x v="1688"/>
    <s v="Furniture"/>
    <s v="Chairs"/>
    <x v="1676"/>
    <x v="2312"/>
    <n v="9"/>
    <n v="0"/>
    <n v="260.6112"/>
  </r>
  <r>
    <n v="9637"/>
    <s v="CA-2014-124702"/>
    <x v="728"/>
    <d v="2014-11-25T00:00:00"/>
    <s v="Standard Class"/>
    <x v="186"/>
    <x v="186"/>
    <s v="Corporate"/>
    <s v="United States"/>
    <s v="Seattle"/>
    <s v="Washington"/>
    <n v="98105"/>
    <s v="West"/>
    <x v="568"/>
    <s v="Furniture"/>
    <s v="Furnishings"/>
    <x v="568"/>
    <x v="5694"/>
    <n v="2"/>
    <n v="0"/>
    <n v="55.015999999999998"/>
  </r>
  <r>
    <n v="9638"/>
    <s v="CA-2014-124702"/>
    <x v="728"/>
    <d v="2014-11-25T00:00:00"/>
    <s v="Standard Class"/>
    <x v="186"/>
    <x v="186"/>
    <s v="Corporate"/>
    <s v="United States"/>
    <s v="Seattle"/>
    <s v="Washington"/>
    <n v="98105"/>
    <s v="West"/>
    <x v="962"/>
    <s v="Furniture"/>
    <s v="Tables"/>
    <x v="955"/>
    <x v="5695"/>
    <n v="4"/>
    <n v="0"/>
    <n v="94.926000000000002"/>
  </r>
  <r>
    <n v="9639"/>
    <s v="US-2017-125808"/>
    <x v="105"/>
    <d v="2017-11-15T00:00:00"/>
    <s v="Second Class"/>
    <x v="212"/>
    <x v="212"/>
    <s v="Consumer"/>
    <s v="United States"/>
    <s v="Los Angeles"/>
    <s v="California"/>
    <n v="90032"/>
    <s v="West"/>
    <x v="1828"/>
    <s v="Office Supplies"/>
    <s v="Paper"/>
    <x v="1816"/>
    <x v="1049"/>
    <n v="2"/>
    <n v="0"/>
    <n v="5.6643999999999997"/>
  </r>
  <r>
    <n v="9640"/>
    <s v="CA-2015-116638"/>
    <x v="1225"/>
    <d v="2015-01-31T00:00:00"/>
    <s v="Second Class"/>
    <x v="98"/>
    <x v="98"/>
    <s v="Consumer"/>
    <s v="United States"/>
    <s v="Concord"/>
    <s v="North Carolina"/>
    <n v="28027"/>
    <s v="South"/>
    <x v="594"/>
    <s v="Furniture"/>
    <s v="Tables"/>
    <x v="594"/>
    <x v="5696"/>
    <n v="13"/>
    <n v="0.4"/>
    <n v="-1862.3124"/>
  </r>
  <r>
    <n v="9641"/>
    <s v="CA-2014-104563"/>
    <x v="1009"/>
    <d v="2014-03-12T00:00:00"/>
    <s v="Standard Class"/>
    <x v="782"/>
    <x v="782"/>
    <s v="Corporate"/>
    <s v="United States"/>
    <s v="Seattle"/>
    <s v="Washington"/>
    <n v="98103"/>
    <s v="West"/>
    <x v="105"/>
    <s v="Office Supplies"/>
    <s v="Art"/>
    <x v="105"/>
    <x v="2740"/>
    <n v="5"/>
    <n v="0"/>
    <n v="9.4990000000000006"/>
  </r>
  <r>
    <n v="9642"/>
    <s v="CA-2014-104563"/>
    <x v="1009"/>
    <d v="2014-03-12T00:00:00"/>
    <s v="Standard Class"/>
    <x v="782"/>
    <x v="782"/>
    <s v="Corporate"/>
    <s v="United States"/>
    <s v="Seattle"/>
    <s v="Washington"/>
    <n v="98103"/>
    <s v="West"/>
    <x v="356"/>
    <s v="Office Supplies"/>
    <s v="Storage"/>
    <x v="356"/>
    <x v="5697"/>
    <n v="5"/>
    <n v="0"/>
    <n v="0"/>
  </r>
  <r>
    <n v="9643"/>
    <s v="CA-2014-104563"/>
    <x v="1009"/>
    <d v="2014-03-12T00:00:00"/>
    <s v="Standard Class"/>
    <x v="782"/>
    <x v="782"/>
    <s v="Corporate"/>
    <s v="United States"/>
    <s v="Seattle"/>
    <s v="Washington"/>
    <n v="98103"/>
    <s v="West"/>
    <x v="1853"/>
    <s v="Furniture"/>
    <s v="Chairs"/>
    <x v="1841"/>
    <x v="5163"/>
    <n v="6"/>
    <n v="0.2"/>
    <n v="21.8352"/>
  </r>
  <r>
    <n v="9644"/>
    <s v="CA-2014-104563"/>
    <x v="1009"/>
    <d v="2014-03-12T00:00:00"/>
    <s v="Standard Class"/>
    <x v="782"/>
    <x v="782"/>
    <s v="Corporate"/>
    <s v="United States"/>
    <s v="Seattle"/>
    <s v="Washington"/>
    <n v="98103"/>
    <s v="West"/>
    <x v="1496"/>
    <s v="Furniture"/>
    <s v="Chairs"/>
    <x v="1484"/>
    <x v="5698"/>
    <n v="2"/>
    <n v="0.2"/>
    <n v="54.176400000000001"/>
  </r>
  <r>
    <n v="9645"/>
    <s v="US-2017-107979"/>
    <x v="110"/>
    <d v="2017-06-13T00:00:00"/>
    <s v="Standard Class"/>
    <x v="383"/>
    <x v="383"/>
    <s v="Consumer"/>
    <s v="United States"/>
    <s v="Glendale"/>
    <s v="Arizona"/>
    <n v="85301"/>
    <s v="West"/>
    <x v="1097"/>
    <s v="Technology"/>
    <s v="Accessories"/>
    <x v="1087"/>
    <x v="5699"/>
    <n v="7"/>
    <n v="0.2"/>
    <n v="12.3123"/>
  </r>
  <r>
    <n v="9646"/>
    <s v="US-2017-107979"/>
    <x v="110"/>
    <d v="2017-06-13T00:00:00"/>
    <s v="Standard Class"/>
    <x v="383"/>
    <x v="383"/>
    <s v="Consumer"/>
    <s v="United States"/>
    <s v="Glendale"/>
    <s v="Arizona"/>
    <n v="85301"/>
    <s v="West"/>
    <x v="210"/>
    <s v="Office Supplies"/>
    <s v="Storage"/>
    <x v="211"/>
    <x v="200"/>
    <n v="2"/>
    <n v="0.2"/>
    <n v="-8.3523999999999994"/>
  </r>
  <r>
    <n v="9647"/>
    <s v="US-2017-107979"/>
    <x v="110"/>
    <d v="2017-06-13T00:00:00"/>
    <s v="Standard Class"/>
    <x v="383"/>
    <x v="383"/>
    <s v="Consumer"/>
    <s v="United States"/>
    <s v="Glendale"/>
    <s v="Arizona"/>
    <n v="85301"/>
    <s v="West"/>
    <x v="261"/>
    <s v="Office Supplies"/>
    <s v="Binders"/>
    <x v="261"/>
    <x v="1255"/>
    <n v="2"/>
    <n v="0.7"/>
    <n v="-48.392000000000003"/>
  </r>
  <r>
    <n v="9648"/>
    <s v="CA-2014-150518"/>
    <x v="84"/>
    <d v="2014-11-24T00:00:00"/>
    <s v="Standard Class"/>
    <x v="596"/>
    <x v="596"/>
    <s v="Consumer"/>
    <s v="United States"/>
    <s v="Coon Rapids"/>
    <s v="Minnesota"/>
    <n v="55433"/>
    <s v="Central"/>
    <x v="1125"/>
    <s v="Office Supplies"/>
    <s v="Storage"/>
    <x v="1113"/>
    <x v="3449"/>
    <n v="4"/>
    <n v="0"/>
    <n v="57.501600000000003"/>
  </r>
  <r>
    <n v="9649"/>
    <s v="CA-2014-150518"/>
    <x v="84"/>
    <d v="2014-11-24T00:00:00"/>
    <s v="Standard Class"/>
    <x v="596"/>
    <x v="596"/>
    <s v="Consumer"/>
    <s v="United States"/>
    <s v="Coon Rapids"/>
    <s v="Minnesota"/>
    <n v="55433"/>
    <s v="Central"/>
    <x v="539"/>
    <s v="Technology"/>
    <s v="Phones"/>
    <x v="539"/>
    <x v="1666"/>
    <n v="3"/>
    <n v="0"/>
    <n v="78.951599999999999"/>
  </r>
  <r>
    <n v="9650"/>
    <s v="CA-2016-107104"/>
    <x v="491"/>
    <d v="2016-11-30T00:00:00"/>
    <s v="Standard Class"/>
    <x v="333"/>
    <x v="333"/>
    <s v="Consumer"/>
    <s v="United States"/>
    <s v="Los Angeles"/>
    <s v="California"/>
    <n v="90045"/>
    <s v="West"/>
    <x v="1248"/>
    <s v="Furniture"/>
    <s v="Bookcases"/>
    <x v="1232"/>
    <x v="5700"/>
    <n v="8"/>
    <n v="0.15"/>
    <n v="160.31360000000001"/>
  </r>
  <r>
    <n v="9651"/>
    <s v="CA-2016-107104"/>
    <x v="491"/>
    <d v="2016-11-30T00:00:00"/>
    <s v="Standard Class"/>
    <x v="333"/>
    <x v="333"/>
    <s v="Consumer"/>
    <s v="United States"/>
    <s v="Los Angeles"/>
    <s v="California"/>
    <n v="90045"/>
    <s v="West"/>
    <x v="1560"/>
    <s v="Office Supplies"/>
    <s v="Art"/>
    <x v="1550"/>
    <x v="5148"/>
    <n v="9"/>
    <n v="0"/>
    <n v="10.4076"/>
  </r>
  <r>
    <n v="9652"/>
    <s v="CA-2016-107104"/>
    <x v="491"/>
    <d v="2016-11-30T00:00:00"/>
    <s v="Standard Class"/>
    <x v="333"/>
    <x v="333"/>
    <s v="Consumer"/>
    <s v="United States"/>
    <s v="Los Angeles"/>
    <s v="California"/>
    <n v="90045"/>
    <s v="West"/>
    <x v="791"/>
    <s v="Office Supplies"/>
    <s v="Appliances"/>
    <x v="789"/>
    <x v="643"/>
    <n v="2"/>
    <n v="0"/>
    <n v="19.488"/>
  </r>
  <r>
    <n v="9653"/>
    <s v="CA-2016-107104"/>
    <x v="491"/>
    <d v="2016-11-30T00:00:00"/>
    <s v="Standard Class"/>
    <x v="333"/>
    <x v="333"/>
    <s v="Consumer"/>
    <s v="United States"/>
    <s v="Los Angeles"/>
    <s v="California"/>
    <n v="90045"/>
    <s v="West"/>
    <x v="1071"/>
    <s v="Furniture"/>
    <s v="Furnishings"/>
    <x v="1060"/>
    <x v="1899"/>
    <n v="6"/>
    <n v="0"/>
    <n v="297.69"/>
  </r>
  <r>
    <n v="9654"/>
    <s v="CA-2017-161893"/>
    <x v="205"/>
    <d v="2017-01-27T00:00:00"/>
    <s v="Standard Class"/>
    <x v="6"/>
    <x v="6"/>
    <s v="Home Office"/>
    <s v="United States"/>
    <s v="Tucson"/>
    <s v="Arizona"/>
    <n v="85705"/>
    <s v="West"/>
    <x v="1580"/>
    <s v="Technology"/>
    <s v="Accessories"/>
    <x v="1571"/>
    <x v="909"/>
    <n v="2"/>
    <n v="0.2"/>
    <n v="11.997999999999999"/>
  </r>
  <r>
    <n v="9655"/>
    <s v="CA-2017-161893"/>
    <x v="205"/>
    <d v="2017-01-27T00:00:00"/>
    <s v="Standard Class"/>
    <x v="6"/>
    <x v="6"/>
    <s v="Home Office"/>
    <s v="United States"/>
    <s v="Tucson"/>
    <s v="Arizona"/>
    <n v="85705"/>
    <s v="West"/>
    <x v="1263"/>
    <s v="Office Supplies"/>
    <s v="Binders"/>
    <x v="1247"/>
    <x v="5701"/>
    <n v="2"/>
    <n v="0.7"/>
    <n v="-3.6212"/>
  </r>
  <r>
    <n v="9656"/>
    <s v="CA-2014-156160"/>
    <x v="358"/>
    <d v="2014-09-29T00:00:00"/>
    <s v="Standard Class"/>
    <x v="548"/>
    <x v="548"/>
    <s v="Consumer"/>
    <s v="United States"/>
    <s v="New York City"/>
    <s v="New York"/>
    <n v="10035"/>
    <s v="East"/>
    <x v="1416"/>
    <s v="Furniture"/>
    <s v="Furnishings"/>
    <x v="1403"/>
    <x v="5702"/>
    <n v="3"/>
    <n v="0"/>
    <n v="35.078400000000002"/>
  </r>
  <r>
    <n v="9657"/>
    <s v="CA-2014-156160"/>
    <x v="358"/>
    <d v="2014-09-29T00:00:00"/>
    <s v="Standard Class"/>
    <x v="548"/>
    <x v="548"/>
    <s v="Consumer"/>
    <s v="United States"/>
    <s v="New York City"/>
    <s v="New York"/>
    <n v="10035"/>
    <s v="East"/>
    <x v="591"/>
    <s v="Office Supplies"/>
    <s v="Binders"/>
    <x v="591"/>
    <x v="2176"/>
    <n v="1"/>
    <n v="0.2"/>
    <n v="1.3944000000000001"/>
  </r>
  <r>
    <n v="9658"/>
    <s v="CA-2014-156160"/>
    <x v="358"/>
    <d v="2014-09-29T00:00:00"/>
    <s v="Standard Class"/>
    <x v="548"/>
    <x v="548"/>
    <s v="Consumer"/>
    <s v="United States"/>
    <s v="New York City"/>
    <s v="New York"/>
    <n v="10035"/>
    <s v="East"/>
    <x v="1731"/>
    <s v="Office Supplies"/>
    <s v="Art"/>
    <x v="1718"/>
    <x v="3754"/>
    <n v="4"/>
    <n v="0"/>
    <n v="5.7375999999999996"/>
  </r>
  <r>
    <n v="9659"/>
    <s v="CA-2014-156160"/>
    <x v="358"/>
    <d v="2014-09-29T00:00:00"/>
    <s v="Standard Class"/>
    <x v="548"/>
    <x v="548"/>
    <s v="Consumer"/>
    <s v="United States"/>
    <s v="New York City"/>
    <s v="New York"/>
    <n v="10035"/>
    <s v="East"/>
    <x v="1578"/>
    <s v="Furniture"/>
    <s v="Chairs"/>
    <x v="1569"/>
    <x v="5703"/>
    <n v="4"/>
    <n v="0.1"/>
    <n v="83.709599999999995"/>
  </r>
  <r>
    <n v="9660"/>
    <s v="CA-2014-100860"/>
    <x v="959"/>
    <d v="2014-03-30T00:00:00"/>
    <s v="Second Class"/>
    <x v="473"/>
    <x v="473"/>
    <s v="Consumer"/>
    <s v="United States"/>
    <s v="Pomona"/>
    <s v="California"/>
    <n v="91767"/>
    <s v="West"/>
    <x v="1550"/>
    <s v="Office Supplies"/>
    <s v="Labels"/>
    <x v="1538"/>
    <x v="2022"/>
    <n v="5"/>
    <n v="0"/>
    <n v="9"/>
  </r>
  <r>
    <n v="9661"/>
    <s v="CA-2016-160717"/>
    <x v="112"/>
    <d v="2016-06-11T00:00:00"/>
    <s v="Standard Class"/>
    <x v="467"/>
    <x v="467"/>
    <s v="Home Office"/>
    <s v="United States"/>
    <s v="Santa Barbara"/>
    <s v="California"/>
    <n v="93101"/>
    <s v="West"/>
    <x v="1461"/>
    <s v="Technology"/>
    <s v="Phones"/>
    <x v="1447"/>
    <x v="5704"/>
    <n v="9"/>
    <n v="0.2"/>
    <n v="226.7946"/>
  </r>
  <r>
    <n v="9662"/>
    <s v="CA-2016-160717"/>
    <x v="112"/>
    <d v="2016-06-11T00:00:00"/>
    <s v="Standard Class"/>
    <x v="467"/>
    <x v="467"/>
    <s v="Home Office"/>
    <s v="United States"/>
    <s v="Santa Barbara"/>
    <s v="California"/>
    <n v="93101"/>
    <s v="West"/>
    <x v="1556"/>
    <s v="Technology"/>
    <s v="Accessories"/>
    <x v="1545"/>
    <x v="1153"/>
    <n v="2"/>
    <n v="0"/>
    <n v="3.7744"/>
  </r>
  <r>
    <n v="9663"/>
    <s v="CA-2016-160717"/>
    <x v="112"/>
    <d v="2016-06-11T00:00:00"/>
    <s v="Standard Class"/>
    <x v="467"/>
    <x v="467"/>
    <s v="Home Office"/>
    <s v="United States"/>
    <s v="Santa Barbara"/>
    <s v="California"/>
    <n v="93101"/>
    <s v="West"/>
    <x v="256"/>
    <s v="Technology"/>
    <s v="Phones"/>
    <x v="257"/>
    <x v="5705"/>
    <n v="3"/>
    <n v="0.2"/>
    <n v="161.19"/>
  </r>
  <r>
    <n v="9664"/>
    <s v="CA-2017-132619"/>
    <x v="515"/>
    <d v="2017-09-05T00:00:00"/>
    <s v="Standard Class"/>
    <x v="474"/>
    <x v="474"/>
    <s v="Consumer"/>
    <s v="United States"/>
    <s v="San Francisco"/>
    <s v="California"/>
    <n v="94109"/>
    <s v="West"/>
    <x v="557"/>
    <s v="Office Supplies"/>
    <s v="Storage"/>
    <x v="556"/>
    <x v="2652"/>
    <n v="3"/>
    <n v="0"/>
    <n v="9.6974999999999998"/>
  </r>
  <r>
    <n v="9665"/>
    <s v="US-2015-120957"/>
    <x v="214"/>
    <d v="2015-12-07T00:00:00"/>
    <s v="Same Day"/>
    <x v="120"/>
    <x v="120"/>
    <s v="Corporate"/>
    <s v="United States"/>
    <s v="Riverside"/>
    <s v="California"/>
    <n v="92503"/>
    <s v="West"/>
    <x v="644"/>
    <s v="Office Supplies"/>
    <s v="Paper"/>
    <x v="644"/>
    <x v="91"/>
    <n v="2"/>
    <n v="0"/>
    <n v="6.2207999999999997"/>
  </r>
  <r>
    <n v="9666"/>
    <s v="CA-2017-157448"/>
    <x v="673"/>
    <d v="2017-11-20T00:00:00"/>
    <s v="Standard Class"/>
    <x v="62"/>
    <x v="62"/>
    <s v="Consumer"/>
    <s v="United States"/>
    <s v="Los Angeles"/>
    <s v="California"/>
    <n v="90049"/>
    <s v="West"/>
    <x v="892"/>
    <s v="Furniture"/>
    <s v="Furnishings"/>
    <x v="885"/>
    <x v="580"/>
    <n v="3"/>
    <n v="0"/>
    <n v="23.988"/>
  </r>
  <r>
    <n v="9667"/>
    <s v="CA-2017-157448"/>
    <x v="673"/>
    <d v="2017-11-20T00:00:00"/>
    <s v="Standard Class"/>
    <x v="62"/>
    <x v="62"/>
    <s v="Consumer"/>
    <s v="United States"/>
    <s v="Los Angeles"/>
    <s v="California"/>
    <n v="90049"/>
    <s v="West"/>
    <x v="1379"/>
    <s v="Furniture"/>
    <s v="Furnishings"/>
    <x v="1364"/>
    <x v="2122"/>
    <n v="3"/>
    <n v="0"/>
    <n v="4.4711999999999996"/>
  </r>
  <r>
    <n v="9668"/>
    <s v="CA-2016-126270"/>
    <x v="131"/>
    <d v="2016-04-27T00:00:00"/>
    <s v="Standard Class"/>
    <x v="578"/>
    <x v="578"/>
    <s v="Consumer"/>
    <s v="United States"/>
    <s v="San Clemente"/>
    <s v="California"/>
    <n v="92672"/>
    <s v="West"/>
    <x v="507"/>
    <s v="Office Supplies"/>
    <s v="Binders"/>
    <x v="507"/>
    <x v="2270"/>
    <n v="7"/>
    <n v="0.2"/>
    <n v="6.5568999999999997"/>
  </r>
  <r>
    <n v="9669"/>
    <s v="CA-2016-126270"/>
    <x v="131"/>
    <d v="2016-04-27T00:00:00"/>
    <s v="Standard Class"/>
    <x v="578"/>
    <x v="578"/>
    <s v="Consumer"/>
    <s v="United States"/>
    <s v="San Clemente"/>
    <s v="California"/>
    <n v="92672"/>
    <s v="West"/>
    <x v="244"/>
    <s v="Office Supplies"/>
    <s v="Envelopes"/>
    <x v="245"/>
    <x v="2866"/>
    <n v="3"/>
    <n v="0"/>
    <n v="35.984999999999999"/>
  </r>
  <r>
    <n v="9670"/>
    <s v="CA-2017-145275"/>
    <x v="459"/>
    <d v="2017-04-06T00:00:00"/>
    <s v="Standard Class"/>
    <x v="733"/>
    <x v="733"/>
    <s v="Consumer"/>
    <s v="United States"/>
    <s v="Decatur"/>
    <s v="Alabama"/>
    <n v="35601"/>
    <s v="South"/>
    <x v="639"/>
    <s v="Office Supplies"/>
    <s v="Labels"/>
    <x v="639"/>
    <x v="1801"/>
    <n v="3"/>
    <n v="0"/>
    <n v="6.8723999999999998"/>
  </r>
  <r>
    <n v="9671"/>
    <s v="CA-2015-133396"/>
    <x v="863"/>
    <d v="2015-08-15T00:00:00"/>
    <s v="First Class"/>
    <x v="136"/>
    <x v="136"/>
    <s v="Corporate"/>
    <s v="United States"/>
    <s v="Greensboro"/>
    <s v="North Carolina"/>
    <n v="27405"/>
    <s v="South"/>
    <x v="1175"/>
    <s v="Office Supplies"/>
    <s v="Art"/>
    <x v="1161"/>
    <x v="5706"/>
    <n v="7"/>
    <n v="0.2"/>
    <n v="8.0850000000000009"/>
  </r>
  <r>
    <n v="9672"/>
    <s v="US-2017-140312"/>
    <x v="38"/>
    <d v="2017-11-19T00:00:00"/>
    <s v="Standard Class"/>
    <x v="107"/>
    <x v="107"/>
    <s v="Consumer"/>
    <s v="United States"/>
    <s v="Dublin"/>
    <s v="California"/>
    <n v="94568"/>
    <s v="West"/>
    <x v="895"/>
    <s v="Technology"/>
    <s v="Phones"/>
    <x v="888"/>
    <x v="1103"/>
    <n v="5"/>
    <n v="0.2"/>
    <n v="1.375"/>
  </r>
  <r>
    <n v="9673"/>
    <s v="CA-2016-114867"/>
    <x v="443"/>
    <d v="2016-12-28T00:00:00"/>
    <s v="Standard Class"/>
    <x v="86"/>
    <x v="86"/>
    <s v="Home Office"/>
    <s v="United States"/>
    <s v="Philadelphia"/>
    <s v="Pennsylvania"/>
    <n v="19143"/>
    <s v="East"/>
    <x v="1231"/>
    <s v="Office Supplies"/>
    <s v="Paper"/>
    <x v="1214"/>
    <x v="885"/>
    <n v="2"/>
    <n v="0.2"/>
    <n v="2.6892"/>
  </r>
  <r>
    <n v="9674"/>
    <s v="CA-2016-114867"/>
    <x v="443"/>
    <d v="2016-12-28T00:00:00"/>
    <s v="Standard Class"/>
    <x v="86"/>
    <x v="86"/>
    <s v="Home Office"/>
    <s v="United States"/>
    <s v="Philadelphia"/>
    <s v="Pennsylvania"/>
    <n v="19143"/>
    <s v="East"/>
    <x v="1860"/>
    <s v="Technology"/>
    <s v="Phones"/>
    <x v="1848"/>
    <x v="5707"/>
    <n v="5"/>
    <n v="0.4"/>
    <n v="-374.99250000000001"/>
  </r>
  <r>
    <n v="9675"/>
    <s v="US-2014-164644"/>
    <x v="192"/>
    <d v="2014-07-24T00:00:00"/>
    <s v="Second Class"/>
    <x v="139"/>
    <x v="139"/>
    <s v="Consumer"/>
    <s v="United States"/>
    <s v="Houston"/>
    <s v="Texas"/>
    <n v="77095"/>
    <s v="Central"/>
    <x v="1291"/>
    <s v="Office Supplies"/>
    <s v="Storage"/>
    <x v="1277"/>
    <x v="5708"/>
    <n v="1"/>
    <n v="0.2"/>
    <n v="1.3315999999999999"/>
  </r>
  <r>
    <n v="9676"/>
    <s v="CA-2016-137393"/>
    <x v="715"/>
    <d v="2016-05-10T00:00:00"/>
    <s v="Standard Class"/>
    <x v="421"/>
    <x v="421"/>
    <s v="Consumer"/>
    <s v="United States"/>
    <s v="Bakersfield"/>
    <s v="California"/>
    <n v="93309"/>
    <s v="West"/>
    <x v="1163"/>
    <s v="Furniture"/>
    <s v="Furnishings"/>
    <x v="1150"/>
    <x v="2368"/>
    <n v="4"/>
    <n v="0"/>
    <n v="14.144"/>
  </r>
  <r>
    <n v="9677"/>
    <s v="US-2014-120175"/>
    <x v="683"/>
    <d v="2014-12-03T00:00:00"/>
    <s v="Standard Class"/>
    <x v="637"/>
    <x v="637"/>
    <s v="Corporate"/>
    <s v="United States"/>
    <s v="Richmond"/>
    <s v="Indiana"/>
    <n v="47374"/>
    <s v="Central"/>
    <x v="761"/>
    <s v="Office Supplies"/>
    <s v="Envelopes"/>
    <x v="760"/>
    <x v="5709"/>
    <n v="6"/>
    <n v="0"/>
    <n v="29.449200000000001"/>
  </r>
  <r>
    <n v="9678"/>
    <s v="CA-2016-144785"/>
    <x v="724"/>
    <d v="2016-04-23T00:00:00"/>
    <s v="Standard Class"/>
    <x v="703"/>
    <x v="703"/>
    <s v="Corporate"/>
    <s v="United States"/>
    <s v="New York City"/>
    <s v="New York"/>
    <n v="10009"/>
    <s v="East"/>
    <x v="372"/>
    <s v="Office Supplies"/>
    <s v="Art"/>
    <x v="373"/>
    <x v="4391"/>
    <n v="3"/>
    <n v="0"/>
    <n v="2.0270999999999999"/>
  </r>
  <r>
    <n v="9679"/>
    <s v="CA-2016-144785"/>
    <x v="724"/>
    <d v="2016-04-23T00:00:00"/>
    <s v="Standard Class"/>
    <x v="703"/>
    <x v="703"/>
    <s v="Corporate"/>
    <s v="United States"/>
    <s v="New York City"/>
    <s v="New York"/>
    <n v="10009"/>
    <s v="East"/>
    <x v="1839"/>
    <s v="Office Supplies"/>
    <s v="Supplies"/>
    <x v="1827"/>
    <x v="5710"/>
    <n v="1"/>
    <n v="0"/>
    <n v="1.8468"/>
  </r>
  <r>
    <n v="9680"/>
    <s v="CA-2015-130113"/>
    <x v="17"/>
    <d v="2015-12-31T00:00:00"/>
    <s v="Standard Class"/>
    <x v="692"/>
    <x v="692"/>
    <s v="Corporate"/>
    <s v="United States"/>
    <s v="San Francisco"/>
    <s v="California"/>
    <n v="94122"/>
    <s v="West"/>
    <x v="765"/>
    <s v="Office Supplies"/>
    <s v="Storage"/>
    <x v="764"/>
    <x v="2105"/>
    <n v="2"/>
    <n v="0"/>
    <n v="61.389000000000003"/>
  </r>
  <r>
    <n v="9681"/>
    <s v="CA-2015-130113"/>
    <x v="17"/>
    <d v="2015-12-31T00:00:00"/>
    <s v="Standard Class"/>
    <x v="692"/>
    <x v="692"/>
    <s v="Corporate"/>
    <s v="United States"/>
    <s v="San Francisco"/>
    <s v="California"/>
    <n v="94122"/>
    <s v="West"/>
    <x v="918"/>
    <s v="Technology"/>
    <s v="Phones"/>
    <x v="910"/>
    <x v="5711"/>
    <n v="9"/>
    <n v="0.2"/>
    <n v="75.168000000000006"/>
  </r>
  <r>
    <n v="9682"/>
    <s v="CA-2017-122770"/>
    <x v="1096"/>
    <d v="2017-12-18T00:00:00"/>
    <s v="Standard Class"/>
    <x v="212"/>
    <x v="212"/>
    <s v="Consumer"/>
    <s v="United States"/>
    <s v="San Francisco"/>
    <s v="California"/>
    <n v="94122"/>
    <s v="West"/>
    <x v="1363"/>
    <s v="Office Supplies"/>
    <s v="Labels"/>
    <x v="1349"/>
    <x v="874"/>
    <n v="3"/>
    <n v="0"/>
    <n v="4.2336"/>
  </r>
  <r>
    <n v="9683"/>
    <s v="CA-2017-122770"/>
    <x v="1096"/>
    <d v="2017-12-18T00:00:00"/>
    <s v="Standard Class"/>
    <x v="212"/>
    <x v="212"/>
    <s v="Consumer"/>
    <s v="United States"/>
    <s v="San Francisco"/>
    <s v="California"/>
    <n v="94122"/>
    <s v="West"/>
    <x v="860"/>
    <s v="Office Supplies"/>
    <s v="Paper"/>
    <x v="854"/>
    <x v="783"/>
    <n v="6"/>
    <n v="0"/>
    <n v="18.662400000000002"/>
  </r>
  <r>
    <n v="9684"/>
    <s v="CA-2017-122770"/>
    <x v="1096"/>
    <d v="2017-12-18T00:00:00"/>
    <s v="Standard Class"/>
    <x v="212"/>
    <x v="212"/>
    <s v="Consumer"/>
    <s v="United States"/>
    <s v="San Francisco"/>
    <s v="California"/>
    <n v="94122"/>
    <s v="West"/>
    <x v="1001"/>
    <s v="Furniture"/>
    <s v="Furnishings"/>
    <x v="1253"/>
    <x v="5712"/>
    <n v="8"/>
    <n v="0"/>
    <n v="54.280799999999999"/>
  </r>
  <r>
    <n v="9685"/>
    <s v="CA-2017-122770"/>
    <x v="1096"/>
    <d v="2017-12-18T00:00:00"/>
    <s v="Standard Class"/>
    <x v="212"/>
    <x v="212"/>
    <s v="Consumer"/>
    <s v="United States"/>
    <s v="San Francisco"/>
    <s v="California"/>
    <n v="94122"/>
    <s v="West"/>
    <x v="1641"/>
    <s v="Office Supplies"/>
    <s v="Paper"/>
    <x v="1631"/>
    <x v="91"/>
    <n v="2"/>
    <n v="0"/>
    <n v="6.3503999999999996"/>
  </r>
  <r>
    <n v="9686"/>
    <s v="CA-2017-118668"/>
    <x v="460"/>
    <d v="2017-01-04T00:00:00"/>
    <s v="Second Class"/>
    <x v="783"/>
    <x v="783"/>
    <s v="Corporate"/>
    <s v="United States"/>
    <s v="Los Angeles"/>
    <s v="California"/>
    <n v="90032"/>
    <s v="West"/>
    <x v="1350"/>
    <s v="Technology"/>
    <s v="Accessories"/>
    <x v="1336"/>
    <x v="5713"/>
    <n v="1"/>
    <n v="0"/>
    <n v="5.8064999999999998"/>
  </r>
  <r>
    <n v="9687"/>
    <s v="CA-2017-116498"/>
    <x v="1109"/>
    <d v="2017-06-03T00:00:00"/>
    <s v="Standard Class"/>
    <x v="567"/>
    <x v="567"/>
    <s v="Consumer"/>
    <s v="United States"/>
    <s v="San Diego"/>
    <s v="California"/>
    <n v="92037"/>
    <s v="West"/>
    <x v="628"/>
    <s v="Office Supplies"/>
    <s v="Art"/>
    <x v="628"/>
    <x v="1833"/>
    <n v="6"/>
    <n v="0"/>
    <n v="10.179"/>
  </r>
  <r>
    <n v="9688"/>
    <s v="US-2017-130603"/>
    <x v="1033"/>
    <d v="2017-10-06T00:00:00"/>
    <s v="Standard Class"/>
    <x v="337"/>
    <x v="337"/>
    <s v="Home Office"/>
    <s v="United States"/>
    <s v="Arlington"/>
    <s v="Texas"/>
    <n v="76017"/>
    <s v="Central"/>
    <x v="625"/>
    <s v="Office Supplies"/>
    <s v="Binders"/>
    <x v="625"/>
    <x v="5714"/>
    <n v="9"/>
    <n v="0.8"/>
    <n v="-17.469000000000001"/>
  </r>
  <r>
    <n v="9689"/>
    <s v="US-2017-135986"/>
    <x v="308"/>
    <d v="2017-06-27T00:00:00"/>
    <s v="Standard Class"/>
    <x v="38"/>
    <x v="38"/>
    <s v="Consumer"/>
    <s v="United States"/>
    <s v="Richmond"/>
    <s v="Virginia"/>
    <n v="23223"/>
    <s v="South"/>
    <x v="1483"/>
    <s v="Office Supplies"/>
    <s v="Paper"/>
    <x v="1470"/>
    <x v="56"/>
    <n v="5"/>
    <n v="0"/>
    <n v="15.552"/>
  </r>
  <r>
    <n v="9690"/>
    <s v="US-2017-135986"/>
    <x v="308"/>
    <d v="2017-06-27T00:00:00"/>
    <s v="Standard Class"/>
    <x v="38"/>
    <x v="38"/>
    <s v="Consumer"/>
    <s v="United States"/>
    <s v="Richmond"/>
    <s v="Virginia"/>
    <n v="23223"/>
    <s v="South"/>
    <x v="1419"/>
    <s v="Technology"/>
    <s v="Phones"/>
    <x v="1407"/>
    <x v="178"/>
    <n v="4"/>
    <n v="0"/>
    <n v="125.99"/>
  </r>
  <r>
    <n v="9691"/>
    <s v="CA-2017-140536"/>
    <x v="1095"/>
    <d v="2017-04-05T00:00:00"/>
    <s v="First Class"/>
    <x v="638"/>
    <x v="638"/>
    <s v="Home Office"/>
    <s v="United States"/>
    <s v="New York City"/>
    <s v="New York"/>
    <n v="10035"/>
    <s v="East"/>
    <x v="824"/>
    <s v="Office Supplies"/>
    <s v="Art"/>
    <x v="820"/>
    <x v="983"/>
    <n v="4"/>
    <n v="0"/>
    <n v="2.0415999999999999"/>
  </r>
  <r>
    <n v="9692"/>
    <s v="CA-2015-130183"/>
    <x v="50"/>
    <d v="2015-11-17T00:00:00"/>
    <s v="Standard Class"/>
    <x v="138"/>
    <x v="138"/>
    <s v="Consumer"/>
    <s v="United States"/>
    <s v="Houston"/>
    <s v="Texas"/>
    <n v="77041"/>
    <s v="Central"/>
    <x v="789"/>
    <s v="Furniture"/>
    <s v="Bookcases"/>
    <x v="787"/>
    <x v="5715"/>
    <n v="3"/>
    <n v="0.32"/>
    <n v="-18.058800000000002"/>
  </r>
  <r>
    <n v="9693"/>
    <s v="CA-2015-107902"/>
    <x v="834"/>
    <d v="2015-09-02T00:00:00"/>
    <s v="Standard Class"/>
    <x v="416"/>
    <x v="416"/>
    <s v="Corporate"/>
    <s v="United States"/>
    <s v="Fairfield"/>
    <s v="Connecticut"/>
    <n v="6824"/>
    <s v="East"/>
    <x v="1354"/>
    <s v="Office Supplies"/>
    <s v="Storage"/>
    <x v="1340"/>
    <x v="5716"/>
    <n v="11"/>
    <n v="0"/>
    <n v="122.2936"/>
  </r>
  <r>
    <n v="9694"/>
    <s v="CA-2017-130148"/>
    <x v="241"/>
    <d v="2017-09-28T00:00:00"/>
    <s v="Second Class"/>
    <x v="71"/>
    <x v="71"/>
    <s v="Home Office"/>
    <s v="United States"/>
    <s v="San Francisco"/>
    <s v="California"/>
    <n v="94110"/>
    <s v="West"/>
    <x v="1262"/>
    <s v="Office Supplies"/>
    <s v="Paper"/>
    <x v="1246"/>
    <x v="4560"/>
    <n v="6"/>
    <n v="0"/>
    <n v="15.229200000000001"/>
  </r>
  <r>
    <n v="9695"/>
    <s v="CA-2017-130148"/>
    <x v="241"/>
    <d v="2017-09-28T00:00:00"/>
    <s v="Second Class"/>
    <x v="71"/>
    <x v="71"/>
    <s v="Home Office"/>
    <s v="United States"/>
    <s v="San Francisco"/>
    <s v="California"/>
    <n v="94110"/>
    <s v="West"/>
    <x v="503"/>
    <s v="Office Supplies"/>
    <s v="Supplies"/>
    <x v="503"/>
    <x v="545"/>
    <n v="2"/>
    <n v="0"/>
    <n v="2.19"/>
  </r>
  <r>
    <n v="9696"/>
    <s v="US-2016-151260"/>
    <x v="25"/>
    <d v="2016-12-14T00:00:00"/>
    <s v="First Class"/>
    <x v="281"/>
    <x v="281"/>
    <s v="Corporate"/>
    <s v="United States"/>
    <s v="Springfield"/>
    <s v="Ohio"/>
    <n v="45503"/>
    <s v="East"/>
    <x v="9"/>
    <s v="Office Supplies"/>
    <s v="Appliances"/>
    <x v="9"/>
    <x v="5717"/>
    <n v="4"/>
    <n v="0.2"/>
    <n v="9.1920000000000002"/>
  </r>
  <r>
    <n v="9697"/>
    <s v="CA-2014-144281"/>
    <x v="1226"/>
    <d v="2014-06-15T00:00:00"/>
    <s v="Second Class"/>
    <x v="96"/>
    <x v="96"/>
    <s v="Corporate"/>
    <s v="United States"/>
    <s v="Detroit"/>
    <s v="Michigan"/>
    <n v="48234"/>
    <s v="Central"/>
    <x v="508"/>
    <s v="Office Supplies"/>
    <s v="Labels"/>
    <x v="508"/>
    <x v="4526"/>
    <n v="5"/>
    <n v="0"/>
    <n v="240.8595"/>
  </r>
  <r>
    <n v="9698"/>
    <s v="CA-2016-122511"/>
    <x v="21"/>
    <d v="2016-03-11T00:00:00"/>
    <s v="Same Day"/>
    <x v="389"/>
    <x v="389"/>
    <s v="Home Office"/>
    <s v="United States"/>
    <s v="Philadelphia"/>
    <s v="Pennsylvania"/>
    <n v="19140"/>
    <s v="East"/>
    <x v="1183"/>
    <s v="Furniture"/>
    <s v="Furnishings"/>
    <x v="1169"/>
    <x v="5238"/>
    <n v="4"/>
    <n v="0.2"/>
    <n v="9.48"/>
  </r>
  <r>
    <n v="9699"/>
    <s v="CA-2017-154116"/>
    <x v="934"/>
    <d v="2017-12-19T00:00:00"/>
    <s v="Standard Class"/>
    <x v="730"/>
    <x v="730"/>
    <s v="Consumer"/>
    <s v="United States"/>
    <s v="Inglewood"/>
    <s v="California"/>
    <n v="90301"/>
    <s v="West"/>
    <x v="229"/>
    <s v="Office Supplies"/>
    <s v="Paper"/>
    <x v="230"/>
    <x v="4663"/>
    <n v="3"/>
    <n v="0"/>
    <n v="10.7301"/>
  </r>
  <r>
    <n v="9700"/>
    <s v="CA-2017-154116"/>
    <x v="934"/>
    <d v="2017-12-19T00:00:00"/>
    <s v="Standard Class"/>
    <x v="730"/>
    <x v="730"/>
    <s v="Consumer"/>
    <s v="United States"/>
    <s v="Inglewood"/>
    <s v="California"/>
    <n v="90301"/>
    <s v="West"/>
    <x v="1825"/>
    <s v="Office Supplies"/>
    <s v="Appliances"/>
    <x v="1813"/>
    <x v="3196"/>
    <n v="4"/>
    <n v="0"/>
    <n v="16.295999999999999"/>
  </r>
  <r>
    <n v="9701"/>
    <s v="CA-2017-154116"/>
    <x v="934"/>
    <d v="2017-12-19T00:00:00"/>
    <s v="Standard Class"/>
    <x v="730"/>
    <x v="730"/>
    <s v="Consumer"/>
    <s v="United States"/>
    <s v="Inglewood"/>
    <s v="California"/>
    <n v="90301"/>
    <s v="West"/>
    <x v="1361"/>
    <s v="Technology"/>
    <s v="Phones"/>
    <x v="1347"/>
    <x v="2066"/>
    <n v="3"/>
    <n v="0.2"/>
    <n v="14.7582"/>
  </r>
  <r>
    <n v="9702"/>
    <s v="CA-2016-105291"/>
    <x v="859"/>
    <d v="2016-11-04T00:00:00"/>
    <s v="Standard Class"/>
    <x v="727"/>
    <x v="727"/>
    <s v="Consumer"/>
    <s v="United States"/>
    <s v="San Luis Obispo"/>
    <s v="California"/>
    <n v="93405"/>
    <s v="West"/>
    <x v="804"/>
    <s v="Office Supplies"/>
    <s v="Fasteners"/>
    <x v="802"/>
    <x v="3543"/>
    <n v="2"/>
    <n v="0"/>
    <n v="1.1946000000000001"/>
  </r>
  <r>
    <n v="9703"/>
    <s v="CA-2017-147032"/>
    <x v="689"/>
    <d v="2017-08-04T00:00:00"/>
    <s v="Standard Class"/>
    <x v="697"/>
    <x v="697"/>
    <s v="Home Office"/>
    <s v="United States"/>
    <s v="Wilmington"/>
    <s v="Delaware"/>
    <n v="19805"/>
    <s v="East"/>
    <x v="96"/>
    <s v="Office Supplies"/>
    <s v="Paper"/>
    <x v="96"/>
    <x v="1034"/>
    <n v="1"/>
    <n v="0"/>
    <n v="5.5392000000000001"/>
  </r>
  <r>
    <n v="9704"/>
    <s v="CA-2017-147032"/>
    <x v="689"/>
    <d v="2017-08-04T00:00:00"/>
    <s v="Standard Class"/>
    <x v="697"/>
    <x v="697"/>
    <s v="Home Office"/>
    <s v="United States"/>
    <s v="Wilmington"/>
    <s v="Delaware"/>
    <n v="19805"/>
    <s v="East"/>
    <x v="13"/>
    <s v="Office Supplies"/>
    <s v="Binders"/>
    <x v="13"/>
    <x v="5718"/>
    <n v="5"/>
    <n v="0"/>
    <n v="390.97699999999998"/>
  </r>
  <r>
    <n v="9705"/>
    <s v="CA-2017-147032"/>
    <x v="689"/>
    <d v="2017-08-04T00:00:00"/>
    <s v="Standard Class"/>
    <x v="697"/>
    <x v="697"/>
    <s v="Home Office"/>
    <s v="United States"/>
    <s v="Wilmington"/>
    <s v="Delaware"/>
    <n v="19805"/>
    <s v="East"/>
    <x v="1812"/>
    <s v="Office Supplies"/>
    <s v="Binders"/>
    <x v="1802"/>
    <x v="5719"/>
    <n v="3"/>
    <n v="0"/>
    <n v="5.3948999999999998"/>
  </r>
  <r>
    <n v="9706"/>
    <s v="CA-2017-125990"/>
    <x v="15"/>
    <d v="2017-10-23T00:00:00"/>
    <s v="Standard Class"/>
    <x v="559"/>
    <x v="559"/>
    <s v="Consumer"/>
    <s v="United States"/>
    <s v="San Francisco"/>
    <s v="California"/>
    <n v="94122"/>
    <s v="West"/>
    <x v="729"/>
    <s v="Office Supplies"/>
    <s v="Binders"/>
    <x v="728"/>
    <x v="5272"/>
    <n v="3"/>
    <n v="0.2"/>
    <n v="13.868399999999999"/>
  </r>
  <r>
    <n v="9707"/>
    <s v="CA-2016-161746"/>
    <x v="147"/>
    <d v="2016-10-27T00:00:00"/>
    <s v="Standard Class"/>
    <x v="229"/>
    <x v="229"/>
    <s v="Consumer"/>
    <s v="United States"/>
    <s v="Los Angeles"/>
    <s v="California"/>
    <n v="90045"/>
    <s v="West"/>
    <x v="1719"/>
    <s v="Furniture"/>
    <s v="Chairs"/>
    <x v="1706"/>
    <x v="5720"/>
    <n v="3"/>
    <n v="0.2"/>
    <n v="12.1068"/>
  </r>
  <r>
    <n v="9708"/>
    <s v="CA-2016-161746"/>
    <x v="147"/>
    <d v="2016-10-27T00:00:00"/>
    <s v="Standard Class"/>
    <x v="229"/>
    <x v="229"/>
    <s v="Consumer"/>
    <s v="United States"/>
    <s v="Los Angeles"/>
    <s v="California"/>
    <n v="90045"/>
    <s v="West"/>
    <x v="105"/>
    <s v="Office Supplies"/>
    <s v="Art"/>
    <x v="105"/>
    <x v="708"/>
    <n v="3"/>
    <n v="0"/>
    <n v="5.6993999999999998"/>
  </r>
  <r>
    <n v="9709"/>
    <s v="CA-2016-161746"/>
    <x v="147"/>
    <d v="2016-10-27T00:00:00"/>
    <s v="Standard Class"/>
    <x v="229"/>
    <x v="229"/>
    <s v="Consumer"/>
    <s v="United States"/>
    <s v="Los Angeles"/>
    <s v="California"/>
    <n v="90045"/>
    <s v="West"/>
    <x v="1611"/>
    <s v="Furniture"/>
    <s v="Furnishings"/>
    <x v="1602"/>
    <x v="2923"/>
    <n v="2"/>
    <n v="0"/>
    <n v="5.5888"/>
  </r>
  <r>
    <n v="9710"/>
    <s v="CA-2016-161746"/>
    <x v="147"/>
    <d v="2016-10-27T00:00:00"/>
    <s v="Standard Class"/>
    <x v="229"/>
    <x v="229"/>
    <s v="Consumer"/>
    <s v="United States"/>
    <s v="Los Angeles"/>
    <s v="California"/>
    <n v="90045"/>
    <s v="West"/>
    <x v="418"/>
    <s v="Office Supplies"/>
    <s v="Storage"/>
    <x v="418"/>
    <x v="445"/>
    <n v="3"/>
    <n v="0"/>
    <n v="3.4091999999999998"/>
  </r>
  <r>
    <n v="9711"/>
    <s v="CA-2014-114251"/>
    <x v="1127"/>
    <d v="2014-11-10T00:00:00"/>
    <s v="Standard Class"/>
    <x v="198"/>
    <x v="198"/>
    <s v="Consumer"/>
    <s v="United States"/>
    <s v="Philadelphia"/>
    <s v="Pennsylvania"/>
    <n v="19143"/>
    <s v="East"/>
    <x v="1304"/>
    <s v="Furniture"/>
    <s v="Furnishings"/>
    <x v="1289"/>
    <x v="5721"/>
    <n v="2"/>
    <n v="0.2"/>
    <n v="-34.195999999999998"/>
  </r>
  <r>
    <n v="9712"/>
    <s v="CA-2014-114251"/>
    <x v="1127"/>
    <d v="2014-11-10T00:00:00"/>
    <s v="Standard Class"/>
    <x v="198"/>
    <x v="198"/>
    <s v="Consumer"/>
    <s v="United States"/>
    <s v="Philadelphia"/>
    <s v="Pennsylvania"/>
    <n v="19143"/>
    <s v="East"/>
    <x v="715"/>
    <s v="Office Supplies"/>
    <s v="Binders"/>
    <x v="714"/>
    <x v="5722"/>
    <n v="2"/>
    <n v="0.7"/>
    <n v="-8.7959999999999994"/>
  </r>
  <r>
    <n v="9713"/>
    <s v="CA-2014-114251"/>
    <x v="1127"/>
    <d v="2014-11-10T00:00:00"/>
    <s v="Standard Class"/>
    <x v="198"/>
    <x v="198"/>
    <s v="Consumer"/>
    <s v="United States"/>
    <s v="Philadelphia"/>
    <s v="Pennsylvania"/>
    <n v="19143"/>
    <s v="East"/>
    <x v="906"/>
    <s v="Office Supplies"/>
    <s v="Storage"/>
    <x v="898"/>
    <x v="5723"/>
    <n v="6"/>
    <n v="0.2"/>
    <n v="-94.508399999999995"/>
  </r>
  <r>
    <n v="9714"/>
    <s v="CA-2014-114251"/>
    <x v="1127"/>
    <d v="2014-11-10T00:00:00"/>
    <s v="Standard Class"/>
    <x v="198"/>
    <x v="198"/>
    <s v="Consumer"/>
    <s v="United States"/>
    <s v="Philadelphia"/>
    <s v="Pennsylvania"/>
    <n v="19143"/>
    <s v="East"/>
    <x v="553"/>
    <s v="Technology"/>
    <s v="Accessories"/>
    <x v="552"/>
    <x v="5622"/>
    <n v="5"/>
    <n v="0.2"/>
    <n v="-6.4450000000000003"/>
  </r>
  <r>
    <n v="9715"/>
    <s v="CA-2014-114251"/>
    <x v="1127"/>
    <d v="2014-11-10T00:00:00"/>
    <s v="Standard Class"/>
    <x v="198"/>
    <x v="198"/>
    <s v="Consumer"/>
    <s v="United States"/>
    <s v="Philadelphia"/>
    <s v="Pennsylvania"/>
    <n v="19143"/>
    <s v="East"/>
    <x v="1312"/>
    <s v="Technology"/>
    <s v="Accessories"/>
    <x v="1298"/>
    <x v="2788"/>
    <n v="2"/>
    <n v="0.2"/>
    <n v="16.794599999999999"/>
  </r>
  <r>
    <n v="9716"/>
    <s v="CA-2016-116379"/>
    <x v="77"/>
    <d v="2016-11-12T00:00:00"/>
    <s v="Standard Class"/>
    <x v="436"/>
    <x v="436"/>
    <s v="Consumer"/>
    <s v="United States"/>
    <s v="San Francisco"/>
    <s v="California"/>
    <n v="94122"/>
    <s v="West"/>
    <x v="379"/>
    <s v="Office Supplies"/>
    <s v="Binders"/>
    <x v="380"/>
    <x v="379"/>
    <n v="2"/>
    <n v="0.2"/>
    <n v="20.154399999999999"/>
  </r>
  <r>
    <n v="9717"/>
    <s v="US-2016-144477"/>
    <x v="399"/>
    <d v="2016-08-14T00:00:00"/>
    <s v="Second Class"/>
    <x v="489"/>
    <x v="489"/>
    <s v="Home Office"/>
    <s v="United States"/>
    <s v="Philadelphia"/>
    <s v="Pennsylvania"/>
    <n v="19134"/>
    <s v="East"/>
    <x v="1759"/>
    <s v="Office Supplies"/>
    <s v="Art"/>
    <x v="1748"/>
    <x v="5724"/>
    <n v="4"/>
    <n v="0.2"/>
    <n v="2.7984"/>
  </r>
  <r>
    <n v="9718"/>
    <s v="CA-2016-108210"/>
    <x v="198"/>
    <d v="2016-05-31T00:00:00"/>
    <s v="Same Day"/>
    <x v="247"/>
    <x v="247"/>
    <s v="Consumer"/>
    <s v="United States"/>
    <s v="Houston"/>
    <s v="Texas"/>
    <n v="77041"/>
    <s v="Central"/>
    <x v="125"/>
    <s v="Technology"/>
    <s v="Phones"/>
    <x v="126"/>
    <x v="1095"/>
    <n v="5"/>
    <n v="0.2"/>
    <n v="7.9960000000000004"/>
  </r>
  <r>
    <n v="9719"/>
    <s v="CA-2016-108210"/>
    <x v="198"/>
    <d v="2016-05-31T00:00:00"/>
    <s v="Same Day"/>
    <x v="247"/>
    <x v="247"/>
    <s v="Consumer"/>
    <s v="United States"/>
    <s v="Houston"/>
    <s v="Texas"/>
    <n v="77041"/>
    <s v="Central"/>
    <x v="201"/>
    <s v="Technology"/>
    <s v="Accessories"/>
    <x v="202"/>
    <x v="1891"/>
    <n v="5"/>
    <n v="0.2"/>
    <n v="11.198"/>
  </r>
  <r>
    <n v="9720"/>
    <s v="CA-2017-166835"/>
    <x v="105"/>
    <d v="2017-11-14T00:00:00"/>
    <s v="Second Class"/>
    <x v="589"/>
    <x v="589"/>
    <s v="Consumer"/>
    <s v="United States"/>
    <s v="Lancaster"/>
    <s v="Pennsylvania"/>
    <n v="17602"/>
    <s v="East"/>
    <x v="942"/>
    <s v="Office Supplies"/>
    <s v="Storage"/>
    <x v="935"/>
    <x v="3084"/>
    <n v="2"/>
    <n v="0.2"/>
    <n v="-55.256"/>
  </r>
  <r>
    <n v="9721"/>
    <s v="CA-2016-119641"/>
    <x v="897"/>
    <d v="2016-09-26T00:00:00"/>
    <s v="Standard Class"/>
    <x v="294"/>
    <x v="294"/>
    <s v="Corporate"/>
    <s v="United States"/>
    <s v="Green Bay"/>
    <s v="Wisconsin"/>
    <n v="54302"/>
    <s v="Central"/>
    <x v="1462"/>
    <s v="Furniture"/>
    <s v="Furnishings"/>
    <x v="1448"/>
    <x v="1623"/>
    <n v="2"/>
    <n v="0"/>
    <n v="7.5839999999999996"/>
  </r>
  <r>
    <n v="9722"/>
    <s v="CA-2016-105781"/>
    <x v="595"/>
    <d v="2016-02-20T00:00:00"/>
    <s v="Standard Class"/>
    <x v="535"/>
    <x v="535"/>
    <s v="Consumer"/>
    <s v="United States"/>
    <s v="New York City"/>
    <s v="New York"/>
    <n v="10024"/>
    <s v="East"/>
    <x v="1708"/>
    <s v="Furniture"/>
    <s v="Chairs"/>
    <x v="1697"/>
    <x v="5725"/>
    <n v="3"/>
    <n v="0.1"/>
    <n v="39.923400000000001"/>
  </r>
  <r>
    <n v="9723"/>
    <s v="CA-2016-105781"/>
    <x v="595"/>
    <d v="2016-02-20T00:00:00"/>
    <s v="Standard Class"/>
    <x v="535"/>
    <x v="535"/>
    <s v="Consumer"/>
    <s v="United States"/>
    <s v="New York City"/>
    <s v="New York"/>
    <n v="10024"/>
    <s v="East"/>
    <x v="246"/>
    <s v="Technology"/>
    <s v="Accessories"/>
    <x v="247"/>
    <x v="1309"/>
    <n v="3"/>
    <n v="0"/>
    <n v="39.586799999999997"/>
  </r>
  <r>
    <n v="9724"/>
    <s v="CA-2014-101364"/>
    <x v="1091"/>
    <d v="2014-12-26T00:00:00"/>
    <s v="Standard Class"/>
    <x v="69"/>
    <x v="69"/>
    <s v="Home Office"/>
    <s v="United States"/>
    <s v="New York City"/>
    <s v="New York"/>
    <n v="10011"/>
    <s v="East"/>
    <x v="697"/>
    <s v="Office Supplies"/>
    <s v="Binders"/>
    <x v="697"/>
    <x v="5726"/>
    <n v="13"/>
    <n v="0.2"/>
    <n v="100.1403"/>
  </r>
  <r>
    <n v="9725"/>
    <s v="CA-2015-117898"/>
    <x v="901"/>
    <d v="2015-12-11T00:00:00"/>
    <s v="Standard Class"/>
    <x v="621"/>
    <x v="621"/>
    <s v="Consumer"/>
    <s v="United States"/>
    <s v="Bloomington"/>
    <s v="Illinois"/>
    <n v="61701"/>
    <s v="Central"/>
    <x v="661"/>
    <s v="Office Supplies"/>
    <s v="Envelopes"/>
    <x v="661"/>
    <x v="2059"/>
    <n v="2"/>
    <n v="0.2"/>
    <n v="4.4311999999999996"/>
  </r>
  <r>
    <n v="9726"/>
    <s v="CA-2017-142293"/>
    <x v="697"/>
    <d v="2017-09-20T00:00:00"/>
    <s v="First Class"/>
    <x v="618"/>
    <x v="618"/>
    <s v="Consumer"/>
    <s v="United States"/>
    <s v="Boise"/>
    <s v="Idaho"/>
    <n v="83704"/>
    <s v="West"/>
    <x v="1016"/>
    <s v="Technology"/>
    <s v="Accessories"/>
    <x v="1007"/>
    <x v="1309"/>
    <n v="3"/>
    <n v="0"/>
    <n v="37.787399999999998"/>
  </r>
  <r>
    <n v="9727"/>
    <s v="CA-2017-167395"/>
    <x v="574"/>
    <d v="2017-12-04T00:00:00"/>
    <s v="First Class"/>
    <x v="27"/>
    <x v="27"/>
    <s v="Consumer"/>
    <s v="United States"/>
    <s v="Lowell"/>
    <s v="Massachusetts"/>
    <n v="1852"/>
    <s v="East"/>
    <x v="1360"/>
    <s v="Office Supplies"/>
    <s v="Appliances"/>
    <x v="1346"/>
    <x v="5727"/>
    <n v="7"/>
    <n v="0"/>
    <n v="80.320800000000006"/>
  </r>
  <r>
    <n v="9728"/>
    <s v="CA-2017-167395"/>
    <x v="574"/>
    <d v="2017-12-04T00:00:00"/>
    <s v="First Class"/>
    <x v="27"/>
    <x v="27"/>
    <s v="Consumer"/>
    <s v="United States"/>
    <s v="Lowell"/>
    <s v="Massachusetts"/>
    <n v="1852"/>
    <s v="East"/>
    <x v="34"/>
    <s v="Technology"/>
    <s v="Phones"/>
    <x v="34"/>
    <x v="504"/>
    <n v="5"/>
    <n v="0"/>
    <n v="284.18549999999999"/>
  </r>
  <r>
    <n v="9729"/>
    <s v="CA-2017-167395"/>
    <x v="574"/>
    <d v="2017-12-04T00:00:00"/>
    <s v="First Class"/>
    <x v="27"/>
    <x v="27"/>
    <s v="Consumer"/>
    <s v="United States"/>
    <s v="Lowell"/>
    <s v="Massachusetts"/>
    <n v="1852"/>
    <s v="East"/>
    <x v="482"/>
    <s v="Office Supplies"/>
    <s v="Supplies"/>
    <x v="327"/>
    <x v="1001"/>
    <n v="2"/>
    <n v="0"/>
    <n v="0.1744"/>
  </r>
  <r>
    <n v="9730"/>
    <s v="CA-2014-111962"/>
    <x v="411"/>
    <d v="2014-10-04T00:00:00"/>
    <s v="Standard Class"/>
    <x v="432"/>
    <x v="432"/>
    <s v="Consumer"/>
    <s v="United States"/>
    <s v="Seattle"/>
    <s v="Washington"/>
    <n v="98115"/>
    <s v="West"/>
    <x v="1375"/>
    <s v="Office Supplies"/>
    <s v="Binders"/>
    <x v="1360"/>
    <x v="3651"/>
    <n v="2"/>
    <n v="0.2"/>
    <n v="3.14"/>
  </r>
  <r>
    <n v="9731"/>
    <s v="CA-2014-111962"/>
    <x v="411"/>
    <d v="2014-10-04T00:00:00"/>
    <s v="Standard Class"/>
    <x v="432"/>
    <x v="432"/>
    <s v="Consumer"/>
    <s v="United States"/>
    <s v="Seattle"/>
    <s v="Washington"/>
    <n v="98115"/>
    <s v="West"/>
    <x v="765"/>
    <s v="Office Supplies"/>
    <s v="Storage"/>
    <x v="764"/>
    <x v="5728"/>
    <n v="5"/>
    <n v="0"/>
    <n v="153.4725"/>
  </r>
  <r>
    <n v="9732"/>
    <s v="CA-2017-124261"/>
    <x v="237"/>
    <d v="2017-11-19T00:00:00"/>
    <s v="Standard Class"/>
    <x v="555"/>
    <x v="555"/>
    <s v="Consumer"/>
    <s v="United States"/>
    <s v="Los Angeles"/>
    <s v="California"/>
    <n v="90049"/>
    <s v="West"/>
    <x v="1046"/>
    <s v="Office Supplies"/>
    <s v="Art"/>
    <x v="1035"/>
    <x v="1353"/>
    <n v="8"/>
    <n v="0"/>
    <n v="9.9296000000000006"/>
  </r>
  <r>
    <n v="9733"/>
    <s v="CA-2014-114321"/>
    <x v="1071"/>
    <d v="2014-08-25T00:00:00"/>
    <s v="Standard Class"/>
    <x v="714"/>
    <x v="714"/>
    <s v="Corporate"/>
    <s v="United States"/>
    <s v="Hampton"/>
    <s v="Virginia"/>
    <n v="23666"/>
    <s v="South"/>
    <x v="1464"/>
    <s v="Furniture"/>
    <s v="Chairs"/>
    <x v="1450"/>
    <x v="5729"/>
    <n v="13"/>
    <n v="0"/>
    <n v="145.06960000000001"/>
  </r>
  <r>
    <n v="9734"/>
    <s v="CA-2014-114321"/>
    <x v="1071"/>
    <d v="2014-08-25T00:00:00"/>
    <s v="Standard Class"/>
    <x v="714"/>
    <x v="714"/>
    <s v="Corporate"/>
    <s v="United States"/>
    <s v="Hampton"/>
    <s v="Virginia"/>
    <n v="23666"/>
    <s v="South"/>
    <x v="1603"/>
    <s v="Office Supplies"/>
    <s v="Paper"/>
    <x v="1595"/>
    <x v="5730"/>
    <n v="2"/>
    <n v="0"/>
    <n v="9.2552000000000003"/>
  </r>
  <r>
    <n v="9735"/>
    <s v="CA-2014-114321"/>
    <x v="1071"/>
    <d v="2014-08-25T00:00:00"/>
    <s v="Standard Class"/>
    <x v="714"/>
    <x v="714"/>
    <s v="Corporate"/>
    <s v="United States"/>
    <s v="Hampton"/>
    <s v="Virginia"/>
    <n v="23666"/>
    <s v="South"/>
    <x v="1176"/>
    <s v="Office Supplies"/>
    <s v="Binders"/>
    <x v="1162"/>
    <x v="2605"/>
    <n v="1"/>
    <n v="0"/>
    <n v="421.58530000000002"/>
  </r>
  <r>
    <n v="9736"/>
    <s v="CA-2014-128062"/>
    <x v="84"/>
    <d v="2014-11-22T00:00:00"/>
    <s v="Second Class"/>
    <x v="57"/>
    <x v="57"/>
    <s v="Home Office"/>
    <s v="United States"/>
    <s v="Philadelphia"/>
    <s v="Pennsylvania"/>
    <n v="19134"/>
    <s v="East"/>
    <x v="1843"/>
    <s v="Office Supplies"/>
    <s v="Paper"/>
    <x v="1831"/>
    <x v="486"/>
    <n v="1"/>
    <n v="0.2"/>
    <n v="1.9844999999999999"/>
  </r>
  <r>
    <n v="9737"/>
    <s v="US-2015-100069"/>
    <x v="685"/>
    <d v="2015-07-03T00:00:00"/>
    <s v="Standard Class"/>
    <x v="739"/>
    <x v="739"/>
    <s v="Home Office"/>
    <s v="United States"/>
    <s v="Omaha"/>
    <s v="Nebraska"/>
    <n v="68104"/>
    <s v="Central"/>
    <x v="524"/>
    <s v="Technology"/>
    <s v="Phones"/>
    <x v="524"/>
    <x v="3323"/>
    <n v="2"/>
    <n v="0"/>
    <n v="72.894599999999997"/>
  </r>
  <r>
    <n v="9738"/>
    <s v="CA-2017-129294"/>
    <x v="633"/>
    <d v="2017-03-21T00:00:00"/>
    <s v="Standard Class"/>
    <x v="629"/>
    <x v="629"/>
    <s v="Corporate"/>
    <s v="United States"/>
    <s v="Los Angeles"/>
    <s v="California"/>
    <n v="90032"/>
    <s v="West"/>
    <x v="1449"/>
    <s v="Office Supplies"/>
    <s v="Storage"/>
    <x v="1436"/>
    <x v="2340"/>
    <n v="2"/>
    <n v="0"/>
    <n v="80.631200000000007"/>
  </r>
  <r>
    <n v="9739"/>
    <s v="CA-2017-129294"/>
    <x v="633"/>
    <d v="2017-03-21T00:00:00"/>
    <s v="Standard Class"/>
    <x v="629"/>
    <x v="629"/>
    <s v="Corporate"/>
    <s v="United States"/>
    <s v="Los Angeles"/>
    <s v="California"/>
    <n v="90032"/>
    <s v="West"/>
    <x v="908"/>
    <s v="Office Supplies"/>
    <s v="Binders"/>
    <x v="900"/>
    <x v="5731"/>
    <n v="6"/>
    <n v="0.2"/>
    <n v="22.9008"/>
  </r>
  <r>
    <n v="9740"/>
    <s v="CA-2017-129294"/>
    <x v="633"/>
    <d v="2017-03-21T00:00:00"/>
    <s v="Standard Class"/>
    <x v="629"/>
    <x v="629"/>
    <s v="Corporate"/>
    <s v="United States"/>
    <s v="Los Angeles"/>
    <s v="California"/>
    <n v="90032"/>
    <s v="West"/>
    <x v="1181"/>
    <s v="Office Supplies"/>
    <s v="Binders"/>
    <x v="1167"/>
    <x v="1195"/>
    <n v="5"/>
    <n v="0.2"/>
    <n v="6.8879999999999999"/>
  </r>
  <r>
    <n v="9741"/>
    <s v="CA-2017-129294"/>
    <x v="633"/>
    <d v="2017-03-21T00:00:00"/>
    <s v="Standard Class"/>
    <x v="629"/>
    <x v="629"/>
    <s v="Corporate"/>
    <s v="United States"/>
    <s v="Los Angeles"/>
    <s v="California"/>
    <n v="90032"/>
    <s v="West"/>
    <x v="589"/>
    <s v="Office Supplies"/>
    <s v="Appliances"/>
    <x v="589"/>
    <x v="5732"/>
    <n v="3"/>
    <n v="0"/>
    <n v="54.8613"/>
  </r>
  <r>
    <n v="9742"/>
    <s v="CA-2015-117086"/>
    <x v="627"/>
    <d v="2015-11-12T00:00:00"/>
    <s v="Standard Class"/>
    <x v="425"/>
    <x v="425"/>
    <s v="Corporate"/>
    <s v="United States"/>
    <s v="Burlington"/>
    <s v="Vermont"/>
    <n v="5408"/>
    <s v="East"/>
    <x v="26"/>
    <s v="Furniture"/>
    <s v="Bookcases"/>
    <x v="26"/>
    <x v="5733"/>
    <n v="5"/>
    <n v="0"/>
    <n v="1013.127"/>
  </r>
  <r>
    <n v="9743"/>
    <s v="CA-2017-131303"/>
    <x v="354"/>
    <d v="2017-12-02T00:00:00"/>
    <s v="Standard Class"/>
    <x v="212"/>
    <x v="212"/>
    <s v="Consumer"/>
    <s v="United States"/>
    <s v="San Diego"/>
    <s v="California"/>
    <n v="92037"/>
    <s v="West"/>
    <x v="300"/>
    <s v="Office Supplies"/>
    <s v="Labels"/>
    <x v="300"/>
    <x v="449"/>
    <n v="5"/>
    <n v="0"/>
    <n v="29.445499999999999"/>
  </r>
  <r>
    <n v="9744"/>
    <s v="CA-2016-137127"/>
    <x v="950"/>
    <d v="2016-06-22T00:00:00"/>
    <s v="Standard Class"/>
    <x v="370"/>
    <x v="370"/>
    <s v="Consumer"/>
    <s v="United States"/>
    <s v="Newark"/>
    <s v="Delaware"/>
    <n v="19711"/>
    <s v="East"/>
    <x v="1042"/>
    <s v="Office Supplies"/>
    <s v="Labels"/>
    <x v="1031"/>
    <x v="1227"/>
    <n v="3"/>
    <n v="0"/>
    <n v="4.5359999999999996"/>
  </r>
  <r>
    <n v="9745"/>
    <s v="CA-2017-141782"/>
    <x v="276"/>
    <d v="2017-01-25T00:00:00"/>
    <s v="Standard Class"/>
    <x v="648"/>
    <x v="648"/>
    <s v="Consumer"/>
    <s v="United States"/>
    <s v="Aurora"/>
    <s v="Illinois"/>
    <n v="60505"/>
    <s v="Central"/>
    <x v="556"/>
    <s v="Office Supplies"/>
    <s v="Envelopes"/>
    <x v="555"/>
    <x v="5734"/>
    <n v="4"/>
    <n v="0.2"/>
    <n v="90.644400000000005"/>
  </r>
  <r>
    <n v="9746"/>
    <s v="CA-2017-137505"/>
    <x v="221"/>
    <d v="2017-11-24T00:00:00"/>
    <s v="Same Day"/>
    <x v="443"/>
    <x v="443"/>
    <s v="Consumer"/>
    <s v="United States"/>
    <s v="Los Angeles"/>
    <s v="California"/>
    <n v="90008"/>
    <s v="West"/>
    <x v="342"/>
    <s v="Furniture"/>
    <s v="Tables"/>
    <x v="342"/>
    <x v="5735"/>
    <n v="2"/>
    <n v="0.2"/>
    <n v="9.1020000000000003"/>
  </r>
  <r>
    <n v="9747"/>
    <s v="CA-2017-137505"/>
    <x v="221"/>
    <d v="2017-11-24T00:00:00"/>
    <s v="Same Day"/>
    <x v="443"/>
    <x v="443"/>
    <s v="Consumer"/>
    <s v="United States"/>
    <s v="Los Angeles"/>
    <s v="California"/>
    <n v="90008"/>
    <s v="West"/>
    <x v="972"/>
    <s v="Furniture"/>
    <s v="Tables"/>
    <x v="966"/>
    <x v="3939"/>
    <n v="2"/>
    <n v="0.2"/>
    <n v="-1.7771999999999999"/>
  </r>
  <r>
    <n v="9748"/>
    <s v="US-2014-140914"/>
    <x v="7"/>
    <d v="2014-11-15T00:00:00"/>
    <s v="Standard Class"/>
    <x v="3"/>
    <x v="3"/>
    <s v="Consumer"/>
    <s v="United States"/>
    <s v="Chicago"/>
    <s v="Illinois"/>
    <n v="60653"/>
    <s v="Central"/>
    <x v="1649"/>
    <s v="Furniture"/>
    <s v="Furnishings"/>
    <x v="1638"/>
    <x v="5736"/>
    <n v="2"/>
    <n v="0.6"/>
    <n v="-7.9634"/>
  </r>
  <r>
    <n v="9749"/>
    <s v="US-2014-140914"/>
    <x v="7"/>
    <d v="2014-11-15T00:00:00"/>
    <s v="Standard Class"/>
    <x v="3"/>
    <x v="3"/>
    <s v="Consumer"/>
    <s v="United States"/>
    <s v="Chicago"/>
    <s v="Illinois"/>
    <n v="60653"/>
    <s v="Central"/>
    <x v="463"/>
    <s v="Furniture"/>
    <s v="Chairs"/>
    <x v="464"/>
    <x v="834"/>
    <n v="4"/>
    <n v="0.3"/>
    <n v="-56.996000000000002"/>
  </r>
  <r>
    <n v="9750"/>
    <s v="CA-2016-158358"/>
    <x v="758"/>
    <d v="2016-03-08T00:00:00"/>
    <s v="Standard Class"/>
    <x v="613"/>
    <x v="613"/>
    <s v="Corporate"/>
    <s v="United States"/>
    <s v="Dover"/>
    <s v="New Hampshire"/>
    <n v="3820"/>
    <s v="East"/>
    <x v="428"/>
    <s v="Technology"/>
    <s v="Accessories"/>
    <x v="428"/>
    <x v="457"/>
    <n v="2"/>
    <n v="0"/>
    <n v="57.592799999999997"/>
  </r>
  <r>
    <n v="9751"/>
    <s v="CA-2016-113390"/>
    <x v="1227"/>
    <d v="2016-10-15T00:00:00"/>
    <s v="Standard Class"/>
    <x v="212"/>
    <x v="212"/>
    <s v="Consumer"/>
    <s v="United States"/>
    <s v="Chicago"/>
    <s v="Illinois"/>
    <n v="60610"/>
    <s v="Central"/>
    <x v="1412"/>
    <s v="Office Supplies"/>
    <s v="Art"/>
    <x v="1399"/>
    <x v="752"/>
    <n v="2"/>
    <n v="0.2"/>
    <n v="0.66800000000000004"/>
  </r>
  <r>
    <n v="9752"/>
    <s v="CA-2016-113390"/>
    <x v="1227"/>
    <d v="2016-10-15T00:00:00"/>
    <s v="Standard Class"/>
    <x v="212"/>
    <x v="212"/>
    <s v="Consumer"/>
    <s v="United States"/>
    <s v="Chicago"/>
    <s v="Illinois"/>
    <n v="60610"/>
    <s v="Central"/>
    <x v="1175"/>
    <s v="Office Supplies"/>
    <s v="Art"/>
    <x v="1161"/>
    <x v="1777"/>
    <n v="3"/>
    <n v="0.2"/>
    <n v="3.4649999999999999"/>
  </r>
  <r>
    <n v="9753"/>
    <s v="US-2016-158680"/>
    <x v="949"/>
    <d v="2016-07-02T00:00:00"/>
    <s v="First Class"/>
    <x v="125"/>
    <x v="125"/>
    <s v="Home Office"/>
    <s v="United States"/>
    <s v="Seattle"/>
    <s v="Washington"/>
    <n v="98115"/>
    <s v="West"/>
    <x v="744"/>
    <s v="Office Supplies"/>
    <s v="Binders"/>
    <x v="742"/>
    <x v="5737"/>
    <n v="1"/>
    <n v="0.2"/>
    <n v="0.90480000000000005"/>
  </r>
  <r>
    <n v="9754"/>
    <s v="CA-2017-113705"/>
    <x v="996"/>
    <d v="2017-03-29T00:00:00"/>
    <s v="Second Class"/>
    <x v="48"/>
    <x v="48"/>
    <s v="Consumer"/>
    <s v="United States"/>
    <s v="Richmond"/>
    <s v="Virginia"/>
    <n v="23223"/>
    <s v="South"/>
    <x v="1570"/>
    <s v="Office Supplies"/>
    <s v="Labels"/>
    <x v="1561"/>
    <x v="338"/>
    <n v="2"/>
    <n v="0"/>
    <n v="3.7995999999999999"/>
  </r>
  <r>
    <n v="9755"/>
    <s v="CA-2017-113705"/>
    <x v="996"/>
    <d v="2017-03-29T00:00:00"/>
    <s v="Second Class"/>
    <x v="48"/>
    <x v="48"/>
    <s v="Consumer"/>
    <s v="United States"/>
    <s v="Richmond"/>
    <s v="Virginia"/>
    <n v="23223"/>
    <s v="South"/>
    <x v="213"/>
    <s v="Office Supplies"/>
    <s v="Binders"/>
    <x v="214"/>
    <x v="2720"/>
    <n v="2"/>
    <n v="0"/>
    <n v="8.8800000000000008"/>
  </r>
  <r>
    <n v="9756"/>
    <s v="CA-2017-113705"/>
    <x v="996"/>
    <d v="2017-03-29T00:00:00"/>
    <s v="Second Class"/>
    <x v="48"/>
    <x v="48"/>
    <s v="Consumer"/>
    <s v="United States"/>
    <s v="Richmond"/>
    <s v="Virginia"/>
    <n v="23223"/>
    <s v="South"/>
    <x v="1439"/>
    <s v="Office Supplies"/>
    <s v="Storage"/>
    <x v="1427"/>
    <x v="737"/>
    <n v="3"/>
    <n v="0"/>
    <n v="9.9882000000000009"/>
  </r>
  <r>
    <n v="9757"/>
    <s v="CA-2017-113705"/>
    <x v="996"/>
    <d v="2017-03-29T00:00:00"/>
    <s v="Second Class"/>
    <x v="48"/>
    <x v="48"/>
    <s v="Consumer"/>
    <s v="United States"/>
    <s v="Richmond"/>
    <s v="Virginia"/>
    <n v="23223"/>
    <s v="South"/>
    <x v="277"/>
    <s v="Furniture"/>
    <s v="Tables"/>
    <x v="277"/>
    <x v="4696"/>
    <n v="2"/>
    <n v="0"/>
    <n v="58.42"/>
  </r>
  <r>
    <n v="9758"/>
    <s v="CA-2017-113705"/>
    <x v="996"/>
    <d v="2017-03-29T00:00:00"/>
    <s v="Second Class"/>
    <x v="48"/>
    <x v="48"/>
    <s v="Consumer"/>
    <s v="United States"/>
    <s v="Richmond"/>
    <s v="Virginia"/>
    <n v="23223"/>
    <s v="South"/>
    <x v="1783"/>
    <s v="Technology"/>
    <s v="Phones"/>
    <x v="1773"/>
    <x v="5738"/>
    <n v="5"/>
    <n v="0"/>
    <n v="55.646999999999998"/>
  </r>
  <r>
    <n v="9759"/>
    <s v="CA-2017-113705"/>
    <x v="996"/>
    <d v="2017-03-29T00:00:00"/>
    <s v="Second Class"/>
    <x v="48"/>
    <x v="48"/>
    <s v="Consumer"/>
    <s v="United States"/>
    <s v="Richmond"/>
    <s v="Virginia"/>
    <n v="23223"/>
    <s v="South"/>
    <x v="249"/>
    <s v="Office Supplies"/>
    <s v="Paper"/>
    <x v="250"/>
    <x v="4459"/>
    <n v="4"/>
    <n v="0"/>
    <n v="8.1143999999999998"/>
  </r>
  <r>
    <n v="9760"/>
    <s v="CA-2016-146913"/>
    <x v="731"/>
    <d v="2016-11-05T00:00:00"/>
    <s v="Standard Class"/>
    <x v="245"/>
    <x v="245"/>
    <s v="Corporate"/>
    <s v="United States"/>
    <s v="San Francisco"/>
    <s v="California"/>
    <n v="94109"/>
    <s v="West"/>
    <x v="1131"/>
    <s v="Furniture"/>
    <s v="Chairs"/>
    <x v="1119"/>
    <x v="4523"/>
    <n v="5"/>
    <n v="0.2"/>
    <n v="70.195999999999998"/>
  </r>
  <r>
    <n v="9761"/>
    <s v="CA-2017-159135"/>
    <x v="259"/>
    <d v="2017-11-08T00:00:00"/>
    <s v="Standard Class"/>
    <x v="454"/>
    <x v="454"/>
    <s v="Home Office"/>
    <s v="United States"/>
    <s v="Springdale"/>
    <s v="Arkansas"/>
    <n v="72762"/>
    <s v="South"/>
    <x v="1539"/>
    <s v="Office Supplies"/>
    <s v="Art"/>
    <x v="1527"/>
    <x v="5739"/>
    <n v="2"/>
    <n v="0"/>
    <n v="1.419"/>
  </r>
  <r>
    <n v="9762"/>
    <s v="CA-2014-121762"/>
    <x v="1047"/>
    <d v="2014-02-18T00:00:00"/>
    <s v="Standard Class"/>
    <x v="504"/>
    <x v="504"/>
    <s v="Corporate"/>
    <s v="United States"/>
    <s v="Seattle"/>
    <s v="Washington"/>
    <n v="98103"/>
    <s v="West"/>
    <x v="1105"/>
    <s v="Technology"/>
    <s v="Accessories"/>
    <x v="1094"/>
    <x v="758"/>
    <n v="3"/>
    <n v="0"/>
    <n v="86.389200000000002"/>
  </r>
  <r>
    <n v="9763"/>
    <s v="CA-2014-121762"/>
    <x v="1047"/>
    <d v="2014-02-18T00:00:00"/>
    <s v="Standard Class"/>
    <x v="504"/>
    <x v="504"/>
    <s v="Corporate"/>
    <s v="United States"/>
    <s v="Seattle"/>
    <s v="Washington"/>
    <n v="98103"/>
    <s v="West"/>
    <x v="1360"/>
    <s v="Office Supplies"/>
    <s v="Appliances"/>
    <x v="1346"/>
    <x v="3314"/>
    <n v="2"/>
    <n v="0"/>
    <n v="22.948799999999999"/>
  </r>
  <r>
    <n v="9764"/>
    <s v="CA-2014-121762"/>
    <x v="1047"/>
    <d v="2014-02-18T00:00:00"/>
    <s v="Standard Class"/>
    <x v="504"/>
    <x v="504"/>
    <s v="Corporate"/>
    <s v="United States"/>
    <s v="Seattle"/>
    <s v="Washington"/>
    <n v="98103"/>
    <s v="West"/>
    <x v="1420"/>
    <s v="Office Supplies"/>
    <s v="Supplies"/>
    <x v="1408"/>
    <x v="3999"/>
    <n v="2"/>
    <n v="0"/>
    <n v="4.7724000000000002"/>
  </r>
  <r>
    <n v="9765"/>
    <s v="CA-2014-123855"/>
    <x v="1228"/>
    <d v="2014-06-23T00:00:00"/>
    <s v="Standard Class"/>
    <x v="498"/>
    <x v="498"/>
    <s v="Consumer"/>
    <s v="United States"/>
    <s v="Los Angeles"/>
    <s v="California"/>
    <n v="90036"/>
    <s v="West"/>
    <x v="139"/>
    <s v="Technology"/>
    <s v="Phones"/>
    <x v="140"/>
    <x v="5740"/>
    <n v="5"/>
    <n v="0.2"/>
    <n v="12.2325"/>
  </r>
  <r>
    <n v="9766"/>
    <s v="CA-2017-101959"/>
    <x v="1229"/>
    <d v="2017-03-06T00:00:00"/>
    <s v="Standard Class"/>
    <x v="551"/>
    <x v="551"/>
    <s v="Consumer"/>
    <s v="United States"/>
    <s v="Middletown"/>
    <s v="Connecticut"/>
    <n v="6457"/>
    <s v="East"/>
    <x v="1181"/>
    <s v="Office Supplies"/>
    <s v="Binders"/>
    <x v="1167"/>
    <x v="294"/>
    <n v="2"/>
    <n v="0"/>
    <n v="4.7232000000000003"/>
  </r>
  <r>
    <n v="9767"/>
    <s v="CA-2017-101959"/>
    <x v="1229"/>
    <d v="2017-03-06T00:00:00"/>
    <s v="Standard Class"/>
    <x v="551"/>
    <x v="551"/>
    <s v="Consumer"/>
    <s v="United States"/>
    <s v="Middletown"/>
    <s v="Connecticut"/>
    <n v="6457"/>
    <s v="East"/>
    <x v="565"/>
    <s v="Office Supplies"/>
    <s v="Paper"/>
    <x v="565"/>
    <x v="3890"/>
    <n v="1"/>
    <n v="0"/>
    <n v="3.5009999999999999"/>
  </r>
  <r>
    <n v="9768"/>
    <s v="CA-2017-102659"/>
    <x v="34"/>
    <d v="2017-12-15T00:00:00"/>
    <s v="Standard Class"/>
    <x v="560"/>
    <x v="560"/>
    <s v="Consumer"/>
    <s v="United States"/>
    <s v="Grand Rapids"/>
    <s v="Michigan"/>
    <n v="49505"/>
    <s v="Central"/>
    <x v="1045"/>
    <s v="Office Supplies"/>
    <s v="Binders"/>
    <x v="1034"/>
    <x v="2735"/>
    <n v="5"/>
    <n v="0"/>
    <n v="26.901"/>
  </r>
  <r>
    <n v="9769"/>
    <s v="CA-2017-142328"/>
    <x v="226"/>
    <d v="2017-12-14T00:00:00"/>
    <s v="Standard Class"/>
    <x v="426"/>
    <x v="426"/>
    <s v="Home Office"/>
    <s v="United States"/>
    <s v="San Francisco"/>
    <s v="California"/>
    <n v="94122"/>
    <s v="West"/>
    <x v="1305"/>
    <s v="Office Supplies"/>
    <s v="Paper"/>
    <x v="1290"/>
    <x v="5741"/>
    <n v="6"/>
    <n v="0"/>
    <n v="25.02"/>
  </r>
  <r>
    <n v="9770"/>
    <s v="CA-2016-123533"/>
    <x v="390"/>
    <d v="2016-11-30T00:00:00"/>
    <s v="Standard Class"/>
    <x v="337"/>
    <x v="337"/>
    <s v="Home Office"/>
    <s v="United States"/>
    <s v="Hialeah"/>
    <s v="Florida"/>
    <n v="33012"/>
    <s v="South"/>
    <x v="604"/>
    <s v="Furniture"/>
    <s v="Bookcases"/>
    <x v="604"/>
    <x v="5742"/>
    <n v="5"/>
    <n v="0.2"/>
    <n v="8.4979999999999993"/>
  </r>
  <r>
    <n v="9771"/>
    <s v="CA-2016-123533"/>
    <x v="390"/>
    <d v="2016-11-30T00:00:00"/>
    <s v="Standard Class"/>
    <x v="337"/>
    <x v="337"/>
    <s v="Home Office"/>
    <s v="United States"/>
    <s v="Hialeah"/>
    <s v="Florida"/>
    <n v="33012"/>
    <s v="South"/>
    <x v="1128"/>
    <s v="Office Supplies"/>
    <s v="Paper"/>
    <x v="1116"/>
    <x v="3235"/>
    <n v="4"/>
    <n v="0.2"/>
    <n v="3.4216000000000002"/>
  </r>
  <r>
    <n v="9772"/>
    <s v="CA-2016-123533"/>
    <x v="390"/>
    <d v="2016-11-30T00:00:00"/>
    <s v="Standard Class"/>
    <x v="337"/>
    <x v="337"/>
    <s v="Home Office"/>
    <s v="United States"/>
    <s v="Hialeah"/>
    <s v="Florida"/>
    <n v="33012"/>
    <s v="South"/>
    <x v="1276"/>
    <s v="Office Supplies"/>
    <s v="Appliances"/>
    <x v="1261"/>
    <x v="5743"/>
    <n v="2"/>
    <n v="0.2"/>
    <n v="4.2384000000000004"/>
  </r>
  <r>
    <n v="9773"/>
    <s v="CA-2016-104983"/>
    <x v="894"/>
    <d v="2016-07-03T00:00:00"/>
    <s v="Same Day"/>
    <x v="524"/>
    <x v="524"/>
    <s v="Corporate"/>
    <s v="United States"/>
    <s v="Philadelphia"/>
    <s v="Pennsylvania"/>
    <n v="19143"/>
    <s v="East"/>
    <x v="1090"/>
    <s v="Office Supplies"/>
    <s v="Paper"/>
    <x v="1080"/>
    <x v="1832"/>
    <n v="5"/>
    <n v="0.2"/>
    <n v="38.725000000000001"/>
  </r>
  <r>
    <n v="9774"/>
    <s v="CA-2016-160234"/>
    <x v="190"/>
    <d v="2016-07-03T00:00:00"/>
    <s v="Standard Class"/>
    <x v="418"/>
    <x v="418"/>
    <s v="Consumer"/>
    <s v="United States"/>
    <s v="Atlanta"/>
    <s v="Georgia"/>
    <n v="30318"/>
    <s v="South"/>
    <x v="1623"/>
    <s v="Technology"/>
    <s v="Phones"/>
    <x v="1613"/>
    <x v="5744"/>
    <n v="1"/>
    <n v="0"/>
    <n v="39.4255"/>
  </r>
  <r>
    <n v="9775"/>
    <s v="CA-2014-169019"/>
    <x v="711"/>
    <d v="2014-07-30T00:00:00"/>
    <s v="Standard Class"/>
    <x v="166"/>
    <x v="166"/>
    <s v="Consumer"/>
    <s v="United States"/>
    <s v="San Antonio"/>
    <s v="Texas"/>
    <n v="78207"/>
    <s v="Central"/>
    <x v="316"/>
    <s v="Office Supplies"/>
    <s v="Binders"/>
    <x v="316"/>
    <x v="5745"/>
    <n v="8"/>
    <n v="0.8"/>
    <n v="-3701.8928000000001"/>
  </r>
  <r>
    <n v="9776"/>
    <s v="CA-2014-169019"/>
    <x v="711"/>
    <d v="2014-07-30T00:00:00"/>
    <s v="Standard Class"/>
    <x v="166"/>
    <x v="166"/>
    <s v="Consumer"/>
    <s v="United States"/>
    <s v="San Antonio"/>
    <s v="Texas"/>
    <n v="78207"/>
    <s v="Central"/>
    <x v="1474"/>
    <s v="Furniture"/>
    <s v="Furnishings"/>
    <x v="1461"/>
    <x v="3652"/>
    <n v="3"/>
    <n v="0.6"/>
    <n v="-10.0602"/>
  </r>
  <r>
    <n v="9777"/>
    <s v="CA-2014-169019"/>
    <x v="711"/>
    <d v="2014-07-30T00:00:00"/>
    <s v="Standard Class"/>
    <x v="166"/>
    <x v="166"/>
    <s v="Consumer"/>
    <s v="United States"/>
    <s v="San Antonio"/>
    <s v="Texas"/>
    <n v="78207"/>
    <s v="Central"/>
    <x v="301"/>
    <s v="Office Supplies"/>
    <s v="Binders"/>
    <x v="301"/>
    <x v="1316"/>
    <n v="4"/>
    <n v="0.8"/>
    <n v="-26.854399999999998"/>
  </r>
  <r>
    <n v="9778"/>
    <s v="CA-2014-169019"/>
    <x v="711"/>
    <d v="2014-07-30T00:00:00"/>
    <s v="Standard Class"/>
    <x v="166"/>
    <x v="166"/>
    <s v="Consumer"/>
    <s v="United States"/>
    <s v="San Antonio"/>
    <s v="Texas"/>
    <n v="78207"/>
    <s v="Central"/>
    <x v="333"/>
    <s v="Technology"/>
    <s v="Accessories"/>
    <x v="333"/>
    <x v="5746"/>
    <n v="9"/>
    <n v="0.2"/>
    <n v="-26.946000000000002"/>
  </r>
  <r>
    <n v="9779"/>
    <s v="CA-2014-169019"/>
    <x v="711"/>
    <d v="2014-07-30T00:00:00"/>
    <s v="Standard Class"/>
    <x v="166"/>
    <x v="166"/>
    <s v="Consumer"/>
    <s v="United States"/>
    <s v="San Antonio"/>
    <s v="Texas"/>
    <n v="78207"/>
    <s v="Central"/>
    <x v="213"/>
    <s v="Office Supplies"/>
    <s v="Binders"/>
    <x v="214"/>
    <x v="5747"/>
    <n v="5"/>
    <n v="0.8"/>
    <n v="-13.32"/>
  </r>
  <r>
    <n v="9780"/>
    <s v="CA-2014-169019"/>
    <x v="711"/>
    <d v="2014-07-30T00:00:00"/>
    <s v="Standard Class"/>
    <x v="166"/>
    <x v="166"/>
    <s v="Consumer"/>
    <s v="United States"/>
    <s v="San Antonio"/>
    <s v="Texas"/>
    <n v="78207"/>
    <s v="Central"/>
    <x v="1204"/>
    <s v="Office Supplies"/>
    <s v="Appliances"/>
    <x v="1189"/>
    <x v="5748"/>
    <n v="2"/>
    <n v="0.8"/>
    <n v="-12.09"/>
  </r>
  <r>
    <n v="9781"/>
    <s v="CA-2016-153178"/>
    <x v="749"/>
    <d v="2016-09-18T00:00:00"/>
    <s v="Standard Class"/>
    <x v="52"/>
    <x v="52"/>
    <s v="Consumer"/>
    <s v="United States"/>
    <s v="Long Beach"/>
    <s v="New York"/>
    <n v="11561"/>
    <s v="East"/>
    <x v="1285"/>
    <s v="Technology"/>
    <s v="Phones"/>
    <x v="1271"/>
    <x v="1876"/>
    <n v="3"/>
    <n v="0"/>
    <n v="131.35499999999999"/>
  </r>
  <r>
    <n v="9782"/>
    <s v="CA-2016-153178"/>
    <x v="749"/>
    <d v="2016-09-18T00:00:00"/>
    <s v="Standard Class"/>
    <x v="52"/>
    <x v="52"/>
    <s v="Consumer"/>
    <s v="United States"/>
    <s v="Long Beach"/>
    <s v="New York"/>
    <n v="11561"/>
    <s v="East"/>
    <x v="1178"/>
    <s v="Office Supplies"/>
    <s v="Binders"/>
    <x v="1164"/>
    <x v="1860"/>
    <n v="2"/>
    <n v="0.2"/>
    <n v="252.58799999999999"/>
  </r>
  <r>
    <n v="9783"/>
    <s v="CA-2015-149748"/>
    <x v="70"/>
    <d v="2015-06-02T00:00:00"/>
    <s v="Second Class"/>
    <x v="605"/>
    <x v="605"/>
    <s v="Corporate"/>
    <s v="United States"/>
    <s v="Paterson"/>
    <s v="New Jersey"/>
    <n v="7501"/>
    <s v="East"/>
    <x v="519"/>
    <s v="Office Supplies"/>
    <s v="Paper"/>
    <x v="519"/>
    <x v="4155"/>
    <n v="5"/>
    <n v="0"/>
    <n v="134.65199999999999"/>
  </r>
  <r>
    <n v="9784"/>
    <s v="CA-2015-149748"/>
    <x v="70"/>
    <d v="2015-06-02T00:00:00"/>
    <s v="Second Class"/>
    <x v="605"/>
    <x v="605"/>
    <s v="Corporate"/>
    <s v="United States"/>
    <s v="Paterson"/>
    <s v="New Jersey"/>
    <n v="7501"/>
    <s v="East"/>
    <x v="821"/>
    <s v="Office Supplies"/>
    <s v="Storage"/>
    <x v="817"/>
    <x v="1020"/>
    <n v="1"/>
    <n v="0"/>
    <n v="16.788599999999999"/>
  </r>
  <r>
    <n v="9785"/>
    <s v="CA-2015-149748"/>
    <x v="70"/>
    <d v="2015-06-02T00:00:00"/>
    <s v="Second Class"/>
    <x v="605"/>
    <x v="605"/>
    <s v="Corporate"/>
    <s v="United States"/>
    <s v="Paterson"/>
    <s v="New Jersey"/>
    <n v="7501"/>
    <s v="East"/>
    <x v="1379"/>
    <s v="Furniture"/>
    <s v="Furnishings"/>
    <x v="1364"/>
    <x v="5482"/>
    <n v="2"/>
    <n v="0"/>
    <n v="2.9807999999999999"/>
  </r>
  <r>
    <n v="9786"/>
    <s v="CA-2015-155635"/>
    <x v="1230"/>
    <d v="2015-05-13T00:00:00"/>
    <s v="Standard Class"/>
    <x v="250"/>
    <x v="250"/>
    <s v="Consumer"/>
    <s v="United States"/>
    <s v="Louisville"/>
    <s v="Kentucky"/>
    <n v="40214"/>
    <s v="South"/>
    <x v="1526"/>
    <s v="Office Supplies"/>
    <s v="Binders"/>
    <x v="1513"/>
    <x v="5749"/>
    <n v="3"/>
    <n v="0"/>
    <n v="23.916899999999998"/>
  </r>
  <r>
    <n v="9787"/>
    <s v="US-2014-114377"/>
    <x v="1127"/>
    <d v="2014-11-05T00:00:00"/>
    <s v="Same Day"/>
    <x v="767"/>
    <x v="767"/>
    <s v="Consumer"/>
    <s v="United States"/>
    <s v="Hampton"/>
    <s v="Virginia"/>
    <n v="23666"/>
    <s v="South"/>
    <x v="1144"/>
    <s v="Furniture"/>
    <s v="Chairs"/>
    <x v="1132"/>
    <x v="5750"/>
    <n v="5"/>
    <n v="0"/>
    <n v="40.472999999999999"/>
  </r>
  <r>
    <n v="9788"/>
    <s v="CA-2017-144491"/>
    <x v="996"/>
    <d v="2017-04-01T00:00:00"/>
    <s v="Standard Class"/>
    <x v="170"/>
    <x v="170"/>
    <s v="Consumer"/>
    <s v="United States"/>
    <s v="Houston"/>
    <s v="Texas"/>
    <n v="77070"/>
    <s v="Central"/>
    <x v="789"/>
    <s v="Furniture"/>
    <s v="Bookcases"/>
    <x v="787"/>
    <x v="5751"/>
    <n v="5"/>
    <n v="0.32"/>
    <n v="-30.097999999999999"/>
  </r>
  <r>
    <n v="9789"/>
    <s v="CA-2017-144491"/>
    <x v="996"/>
    <d v="2017-04-01T00:00:00"/>
    <s v="Standard Class"/>
    <x v="170"/>
    <x v="170"/>
    <s v="Consumer"/>
    <s v="United States"/>
    <s v="Houston"/>
    <s v="Texas"/>
    <n v="77070"/>
    <s v="Central"/>
    <x v="120"/>
    <s v="Furniture"/>
    <s v="Chairs"/>
    <x v="120"/>
    <x v="121"/>
    <n v="3"/>
    <n v="0.3"/>
    <n v="-8.5793999999999997"/>
  </r>
  <r>
    <n v="9790"/>
    <s v="CA-2017-144491"/>
    <x v="996"/>
    <d v="2017-04-01T00:00:00"/>
    <s v="Standard Class"/>
    <x v="170"/>
    <x v="170"/>
    <s v="Consumer"/>
    <s v="United States"/>
    <s v="Houston"/>
    <s v="Texas"/>
    <n v="77070"/>
    <s v="Central"/>
    <x v="648"/>
    <s v="Technology"/>
    <s v="Accessories"/>
    <x v="648"/>
    <x v="3067"/>
    <n v="1"/>
    <n v="0.2"/>
    <n v="6.9985999999999997"/>
  </r>
  <r>
    <n v="9791"/>
    <s v="CA-2017-144491"/>
    <x v="996"/>
    <d v="2017-04-01T00:00:00"/>
    <s v="Standard Class"/>
    <x v="170"/>
    <x v="170"/>
    <s v="Consumer"/>
    <s v="United States"/>
    <s v="Houston"/>
    <s v="Texas"/>
    <n v="77070"/>
    <s v="Central"/>
    <x v="1318"/>
    <s v="Furniture"/>
    <s v="Chairs"/>
    <x v="1304"/>
    <x v="5752"/>
    <n v="2"/>
    <n v="0.3"/>
    <n v="-66.391599999999997"/>
  </r>
  <r>
    <n v="9792"/>
    <s v="CA-2014-127166"/>
    <x v="371"/>
    <d v="2014-05-23T00:00:00"/>
    <s v="Second Class"/>
    <x v="347"/>
    <x v="347"/>
    <s v="Consumer"/>
    <s v="United States"/>
    <s v="Houston"/>
    <s v="Texas"/>
    <n v="77070"/>
    <s v="Central"/>
    <x v="1040"/>
    <s v="Office Supplies"/>
    <s v="Envelopes"/>
    <x v="153"/>
    <x v="3835"/>
    <n v="6"/>
    <n v="0.2"/>
    <n v="21.024000000000001"/>
  </r>
  <r>
    <n v="9793"/>
    <s v="CA-2014-127166"/>
    <x v="371"/>
    <d v="2014-05-23T00:00:00"/>
    <s v="Second Class"/>
    <x v="347"/>
    <x v="347"/>
    <s v="Consumer"/>
    <s v="United States"/>
    <s v="Houston"/>
    <s v="Texas"/>
    <n v="77070"/>
    <s v="Central"/>
    <x v="389"/>
    <s v="Furniture"/>
    <s v="Chairs"/>
    <x v="390"/>
    <x v="953"/>
    <n v="2"/>
    <n v="0.3"/>
    <n v="-29.252400000000002"/>
  </r>
  <r>
    <n v="9794"/>
    <s v="CA-2014-127166"/>
    <x v="371"/>
    <d v="2014-05-23T00:00:00"/>
    <s v="Second Class"/>
    <x v="347"/>
    <x v="347"/>
    <s v="Consumer"/>
    <s v="United States"/>
    <s v="Houston"/>
    <s v="Texas"/>
    <n v="77070"/>
    <s v="Central"/>
    <x v="670"/>
    <s v="Office Supplies"/>
    <s v="Paper"/>
    <x v="670"/>
    <x v="5753"/>
    <n v="1"/>
    <n v="0.2"/>
    <n v="1.6308"/>
  </r>
  <r>
    <n v="9795"/>
    <s v="CA-2014-127166"/>
    <x v="371"/>
    <d v="2014-05-23T00:00:00"/>
    <s v="Second Class"/>
    <x v="347"/>
    <x v="347"/>
    <s v="Consumer"/>
    <s v="United States"/>
    <s v="Houston"/>
    <s v="Texas"/>
    <n v="77070"/>
    <s v="Central"/>
    <x v="999"/>
    <s v="Office Supplies"/>
    <s v="Binders"/>
    <x v="991"/>
    <x v="2556"/>
    <n v="3"/>
    <n v="0.8"/>
    <n v="-31.007999999999999"/>
  </r>
  <r>
    <n v="9796"/>
    <s v="CA-2016-125920"/>
    <x v="206"/>
    <d v="2016-05-28T00:00:00"/>
    <s v="Standard Class"/>
    <x v="64"/>
    <x v="64"/>
    <s v="Corporate"/>
    <s v="United States"/>
    <s v="Chicago"/>
    <s v="Illinois"/>
    <n v="60610"/>
    <s v="Central"/>
    <x v="858"/>
    <s v="Office Supplies"/>
    <s v="Binders"/>
    <x v="852"/>
    <x v="3497"/>
    <n v="3"/>
    <n v="0.8"/>
    <n v="-5.8868999999999998"/>
  </r>
  <r>
    <n v="9797"/>
    <s v="CA-2015-128608"/>
    <x v="1026"/>
    <d v="2015-01-17T00:00:00"/>
    <s v="Standard Class"/>
    <x v="703"/>
    <x v="703"/>
    <s v="Corporate"/>
    <s v="United States"/>
    <s v="Toledo"/>
    <s v="Ohio"/>
    <n v="43615"/>
    <s v="East"/>
    <x v="313"/>
    <s v="Office Supplies"/>
    <s v="Art"/>
    <x v="313"/>
    <x v="559"/>
    <n v="2"/>
    <n v="0.2"/>
    <n v="1.5551999999999999"/>
  </r>
  <r>
    <n v="9798"/>
    <s v="CA-2015-128608"/>
    <x v="1026"/>
    <d v="2015-01-17T00:00:00"/>
    <s v="Standard Class"/>
    <x v="703"/>
    <x v="703"/>
    <s v="Corporate"/>
    <s v="United States"/>
    <s v="Toledo"/>
    <s v="Ohio"/>
    <n v="43615"/>
    <s v="East"/>
    <x v="34"/>
    <s v="Technology"/>
    <s v="Phones"/>
    <x v="34"/>
    <x v="5754"/>
    <n v="2"/>
    <n v="0.4"/>
    <n v="-43.117800000000003"/>
  </r>
  <r>
    <n v="9799"/>
    <s v="CA-2015-128608"/>
    <x v="1026"/>
    <d v="2015-01-17T00:00:00"/>
    <s v="Standard Class"/>
    <x v="703"/>
    <x v="703"/>
    <s v="Corporate"/>
    <s v="United States"/>
    <s v="Toledo"/>
    <s v="Ohio"/>
    <n v="43615"/>
    <s v="East"/>
    <x v="1353"/>
    <s v="Technology"/>
    <s v="Phones"/>
    <x v="1339"/>
    <x v="5755"/>
    <n v="4"/>
    <n v="0.4"/>
    <n v="2.6375999999999999"/>
  </r>
  <r>
    <n v="9800"/>
    <s v="CA-2015-128608"/>
    <x v="1026"/>
    <d v="2015-01-17T00:00:00"/>
    <s v="Standard Class"/>
    <x v="703"/>
    <x v="703"/>
    <s v="Corporate"/>
    <s v="United States"/>
    <s v="Toledo"/>
    <s v="Ohio"/>
    <n v="43615"/>
    <s v="East"/>
    <x v="1694"/>
    <s v="Technology"/>
    <s v="Accessories"/>
    <x v="1682"/>
    <x v="5756"/>
    <n v="2"/>
    <n v="0.2"/>
    <n v="2.2065999999999999"/>
  </r>
  <r>
    <n v="9801"/>
    <s v="CA-2015-128608"/>
    <x v="1026"/>
    <d v="2015-01-17T00:00:00"/>
    <s v="Standard Class"/>
    <x v="703"/>
    <x v="703"/>
    <s v="Corporate"/>
    <s v="United States"/>
    <s v="Toledo"/>
    <s v="Ohio"/>
    <n v="43615"/>
    <s v="East"/>
    <x v="476"/>
    <s v="Technology"/>
    <s v="Phones"/>
    <x v="477"/>
    <x v="5757"/>
    <n v="3"/>
    <n v="0.4"/>
    <n v="-21.4236"/>
  </r>
  <r>
    <n v="9802"/>
    <s v="CA-2017-137918"/>
    <x v="365"/>
    <d v="2017-10-06T00:00:00"/>
    <s v="Standard Class"/>
    <x v="300"/>
    <x v="300"/>
    <s v="Consumer"/>
    <s v="United States"/>
    <s v="Lodi"/>
    <s v="California"/>
    <n v="95240"/>
    <s v="West"/>
    <x v="1205"/>
    <s v="Office Supplies"/>
    <s v="Supplies"/>
    <x v="1190"/>
    <x v="5758"/>
    <n v="7"/>
    <n v="0"/>
    <n v="28.216999999999999"/>
  </r>
  <r>
    <n v="9803"/>
    <s v="CA-2015-122973"/>
    <x v="1074"/>
    <d v="2015-07-20T00:00:00"/>
    <s v="Second Class"/>
    <x v="307"/>
    <x v="307"/>
    <s v="Consumer"/>
    <s v="United States"/>
    <s v="New York City"/>
    <s v="New York"/>
    <n v="10024"/>
    <s v="East"/>
    <x v="73"/>
    <s v="Office Supplies"/>
    <s v="Binders"/>
    <x v="73"/>
    <x v="5116"/>
    <n v="2"/>
    <n v="0.2"/>
    <n v="1.2063999999999999"/>
  </r>
  <r>
    <n v="9804"/>
    <s v="CA-2015-122973"/>
    <x v="1074"/>
    <d v="2015-07-20T00:00:00"/>
    <s v="Second Class"/>
    <x v="307"/>
    <x v="307"/>
    <s v="Consumer"/>
    <s v="United States"/>
    <s v="New York City"/>
    <s v="New York"/>
    <n v="10024"/>
    <s v="East"/>
    <x v="1236"/>
    <s v="Technology"/>
    <s v="Phones"/>
    <x v="1219"/>
    <x v="4309"/>
    <n v="1"/>
    <n v="0"/>
    <n v="36.717300000000002"/>
  </r>
  <r>
    <n v="9805"/>
    <s v="CA-2015-122973"/>
    <x v="1074"/>
    <d v="2015-07-20T00:00:00"/>
    <s v="Second Class"/>
    <x v="307"/>
    <x v="307"/>
    <s v="Consumer"/>
    <s v="United States"/>
    <s v="New York City"/>
    <s v="New York"/>
    <n v="10024"/>
    <s v="East"/>
    <x v="1256"/>
    <s v="Furniture"/>
    <s v="Furnishings"/>
    <x v="1240"/>
    <x v="1552"/>
    <n v="1"/>
    <n v="0"/>
    <n v="2.1402000000000001"/>
  </r>
  <r>
    <n v="9806"/>
    <s v="CA-2016-136322"/>
    <x v="147"/>
    <d v="2016-10-26T00:00:00"/>
    <s v="Standard Class"/>
    <x v="399"/>
    <x v="399"/>
    <s v="Home Office"/>
    <s v="United States"/>
    <s v="Fort Lauderdale"/>
    <s v="Florida"/>
    <n v="33311"/>
    <s v="South"/>
    <x v="1146"/>
    <s v="Furniture"/>
    <s v="Furnishings"/>
    <x v="1134"/>
    <x v="5759"/>
    <n v="2"/>
    <n v="0.2"/>
    <n v="9.6831999999999994"/>
  </r>
  <r>
    <n v="9807"/>
    <s v="CA-2016-136322"/>
    <x v="147"/>
    <d v="2016-10-26T00:00:00"/>
    <s v="Standard Class"/>
    <x v="399"/>
    <x v="399"/>
    <s v="Home Office"/>
    <s v="United States"/>
    <s v="Fort Lauderdale"/>
    <s v="Florida"/>
    <n v="33311"/>
    <s v="South"/>
    <x v="1224"/>
    <s v="Office Supplies"/>
    <s v="Binders"/>
    <x v="1208"/>
    <x v="1505"/>
    <n v="8"/>
    <n v="0.7"/>
    <n v="-21.084800000000001"/>
  </r>
  <r>
    <n v="9808"/>
    <s v="CA-2017-107209"/>
    <x v="944"/>
    <d v="2017-08-01T00:00:00"/>
    <s v="Second Class"/>
    <x v="527"/>
    <x v="527"/>
    <s v="Consumer"/>
    <s v="United States"/>
    <s v="Raleigh"/>
    <s v="North Carolina"/>
    <n v="27604"/>
    <s v="South"/>
    <x v="64"/>
    <s v="Furniture"/>
    <s v="Chairs"/>
    <x v="64"/>
    <x v="960"/>
    <n v="4"/>
    <n v="0.2"/>
    <n v="12.178000000000001"/>
  </r>
  <r>
    <n v="9809"/>
    <s v="CA-2017-145093"/>
    <x v="246"/>
    <d v="2017-07-26T00:00:00"/>
    <s v="Standard Class"/>
    <x v="690"/>
    <x v="690"/>
    <s v="Consumer"/>
    <s v="United States"/>
    <s v="Chicago"/>
    <s v="Illinois"/>
    <n v="60623"/>
    <s v="Central"/>
    <x v="1085"/>
    <s v="Office Supplies"/>
    <s v="Binders"/>
    <x v="1075"/>
    <x v="5760"/>
    <n v="2"/>
    <n v="0.8"/>
    <n v="-3.3792"/>
  </r>
  <r>
    <n v="9810"/>
    <s v="US-2014-139640"/>
    <x v="845"/>
    <d v="2014-11-11T00:00:00"/>
    <s v="Second Class"/>
    <x v="180"/>
    <x v="180"/>
    <s v="Consumer"/>
    <s v="United States"/>
    <s v="Portland"/>
    <s v="Oregon"/>
    <n v="97206"/>
    <s v="West"/>
    <x v="88"/>
    <s v="Office Supplies"/>
    <s v="Paper"/>
    <x v="88"/>
    <x v="233"/>
    <n v="5"/>
    <n v="0.2"/>
    <n v="9.0719999999999992"/>
  </r>
  <r>
    <n v="9811"/>
    <s v="US-2014-139640"/>
    <x v="845"/>
    <d v="2014-11-11T00:00:00"/>
    <s v="Second Class"/>
    <x v="180"/>
    <x v="180"/>
    <s v="Consumer"/>
    <s v="United States"/>
    <s v="Portland"/>
    <s v="Oregon"/>
    <n v="97206"/>
    <s v="West"/>
    <x v="978"/>
    <s v="Office Supplies"/>
    <s v="Art"/>
    <x v="971"/>
    <x v="5761"/>
    <n v="4"/>
    <n v="0.2"/>
    <n v="9.0576000000000008"/>
  </r>
  <r>
    <n v="9812"/>
    <s v="CA-2016-117583"/>
    <x v="581"/>
    <d v="2016-11-30T00:00:00"/>
    <s v="First Class"/>
    <x v="90"/>
    <x v="90"/>
    <s v="Consumer"/>
    <s v="United States"/>
    <s v="East Orange"/>
    <s v="New Jersey"/>
    <n v="7017"/>
    <s v="East"/>
    <x v="1414"/>
    <s v="Office Supplies"/>
    <s v="Paper"/>
    <x v="1401"/>
    <x v="233"/>
    <n v="4"/>
    <n v="0"/>
    <n v="12.441599999999999"/>
  </r>
  <r>
    <n v="9813"/>
    <s v="CA-2016-117583"/>
    <x v="581"/>
    <d v="2016-11-30T00:00:00"/>
    <s v="First Class"/>
    <x v="90"/>
    <x v="90"/>
    <s v="Consumer"/>
    <s v="United States"/>
    <s v="East Orange"/>
    <s v="New Jersey"/>
    <n v="7017"/>
    <s v="East"/>
    <x v="332"/>
    <s v="Office Supplies"/>
    <s v="Art"/>
    <x v="332"/>
    <x v="1610"/>
    <n v="3"/>
    <n v="0"/>
    <n v="9.702"/>
  </r>
  <r>
    <n v="9814"/>
    <s v="CA-2016-117583"/>
    <x v="581"/>
    <d v="2016-11-30T00:00:00"/>
    <s v="First Class"/>
    <x v="90"/>
    <x v="90"/>
    <s v="Consumer"/>
    <s v="United States"/>
    <s v="East Orange"/>
    <s v="New Jersey"/>
    <n v="7017"/>
    <s v="East"/>
    <x v="839"/>
    <s v="Office Supplies"/>
    <s v="Paper"/>
    <x v="833"/>
    <x v="2854"/>
    <n v="5"/>
    <n v="0"/>
    <n v="100.4255"/>
  </r>
  <r>
    <n v="9815"/>
    <s v="CA-2016-117583"/>
    <x v="581"/>
    <d v="2016-11-30T00:00:00"/>
    <s v="First Class"/>
    <x v="90"/>
    <x v="90"/>
    <s v="Consumer"/>
    <s v="United States"/>
    <s v="East Orange"/>
    <s v="New Jersey"/>
    <n v="7017"/>
    <s v="East"/>
    <x v="1399"/>
    <s v="Office Supplies"/>
    <s v="Binders"/>
    <x v="1386"/>
    <x v="5762"/>
    <n v="5"/>
    <n v="0"/>
    <n v="38.375999999999998"/>
  </r>
  <r>
    <n v="9816"/>
    <s v="CA-2015-162201"/>
    <x v="1213"/>
    <d v="2015-06-12T00:00:00"/>
    <s v="Standard Class"/>
    <x v="122"/>
    <x v="122"/>
    <s v="Corporate"/>
    <s v="United States"/>
    <s v="Saint Petersburg"/>
    <s v="Florida"/>
    <n v="33710"/>
    <s v="South"/>
    <x v="1323"/>
    <s v="Office Supplies"/>
    <s v="Paper"/>
    <x v="1309"/>
    <x v="4107"/>
    <n v="7"/>
    <n v="0.2"/>
    <n v="54.215000000000003"/>
  </r>
  <r>
    <n v="9817"/>
    <s v="CA-2015-162201"/>
    <x v="1213"/>
    <d v="2015-06-12T00:00:00"/>
    <s v="Standard Class"/>
    <x v="122"/>
    <x v="122"/>
    <s v="Corporate"/>
    <s v="United States"/>
    <s v="Saint Petersburg"/>
    <s v="Florida"/>
    <n v="33710"/>
    <s v="South"/>
    <x v="765"/>
    <s v="Office Supplies"/>
    <s v="Storage"/>
    <x v="764"/>
    <x v="5763"/>
    <n v="4"/>
    <n v="0.2"/>
    <n v="-6.4619999999999997"/>
  </r>
  <r>
    <n v="9818"/>
    <s v="CA-2015-162201"/>
    <x v="1213"/>
    <d v="2015-06-12T00:00:00"/>
    <s v="Standard Class"/>
    <x v="122"/>
    <x v="122"/>
    <s v="Corporate"/>
    <s v="United States"/>
    <s v="Saint Petersburg"/>
    <s v="Florida"/>
    <n v="33710"/>
    <s v="South"/>
    <x v="1435"/>
    <s v="Furniture"/>
    <s v="Furnishings"/>
    <x v="1423"/>
    <x v="5764"/>
    <n v="7"/>
    <n v="0.2"/>
    <n v="45.467100000000002"/>
  </r>
  <r>
    <n v="9819"/>
    <s v="CA-2015-162201"/>
    <x v="1213"/>
    <d v="2015-06-12T00:00:00"/>
    <s v="Standard Class"/>
    <x v="122"/>
    <x v="122"/>
    <s v="Corporate"/>
    <s v="United States"/>
    <s v="Saint Petersburg"/>
    <s v="Florida"/>
    <n v="33710"/>
    <s v="South"/>
    <x v="449"/>
    <s v="Office Supplies"/>
    <s v="Art"/>
    <x v="449"/>
    <x v="2999"/>
    <n v="2"/>
    <n v="0.2"/>
    <n v="0.33360000000000001"/>
  </r>
  <r>
    <n v="9820"/>
    <s v="CA-2015-162201"/>
    <x v="1213"/>
    <d v="2015-06-12T00:00:00"/>
    <s v="Standard Class"/>
    <x v="122"/>
    <x v="122"/>
    <s v="Corporate"/>
    <s v="United States"/>
    <s v="Saint Petersburg"/>
    <s v="Florida"/>
    <n v="33710"/>
    <s v="South"/>
    <x v="1550"/>
    <s v="Office Supplies"/>
    <s v="Labels"/>
    <x v="1538"/>
    <x v="5765"/>
    <n v="3"/>
    <n v="0.2"/>
    <n v="3.15"/>
  </r>
  <r>
    <n v="9821"/>
    <s v="CA-2015-162201"/>
    <x v="1213"/>
    <d v="2015-06-12T00:00:00"/>
    <s v="Standard Class"/>
    <x v="122"/>
    <x v="122"/>
    <s v="Corporate"/>
    <s v="United States"/>
    <s v="Saint Petersburg"/>
    <s v="Florida"/>
    <n v="33710"/>
    <s v="South"/>
    <x v="1737"/>
    <s v="Office Supplies"/>
    <s v="Paper"/>
    <x v="1726"/>
    <x v="3005"/>
    <n v="10"/>
    <n v="0.2"/>
    <n v="13.2"/>
  </r>
  <r>
    <n v="9822"/>
    <s v="CA-2015-162201"/>
    <x v="1213"/>
    <d v="2015-06-12T00:00:00"/>
    <s v="Standard Class"/>
    <x v="122"/>
    <x v="122"/>
    <s v="Corporate"/>
    <s v="United States"/>
    <s v="Saint Petersburg"/>
    <s v="Florida"/>
    <n v="33710"/>
    <s v="South"/>
    <x v="471"/>
    <s v="Office Supplies"/>
    <s v="Binders"/>
    <x v="472"/>
    <x v="3487"/>
    <n v="2"/>
    <n v="0.7"/>
    <n v="-13.393599999999999"/>
  </r>
  <r>
    <n v="9823"/>
    <s v="US-2014-164406"/>
    <x v="860"/>
    <d v="2014-08-19T00:00:00"/>
    <s v="Standard Class"/>
    <x v="205"/>
    <x v="205"/>
    <s v="Consumer"/>
    <s v="United States"/>
    <s v="San Francisco"/>
    <s v="California"/>
    <n v="94122"/>
    <s v="West"/>
    <x v="543"/>
    <s v="Office Supplies"/>
    <s v="Appliances"/>
    <x v="543"/>
    <x v="5766"/>
    <n v="3"/>
    <n v="0"/>
    <n v="42.814799999999998"/>
  </r>
  <r>
    <n v="9824"/>
    <s v="US-2014-164406"/>
    <x v="860"/>
    <d v="2014-08-19T00:00:00"/>
    <s v="Standard Class"/>
    <x v="205"/>
    <x v="205"/>
    <s v="Consumer"/>
    <s v="United States"/>
    <s v="San Francisco"/>
    <s v="California"/>
    <n v="94122"/>
    <s v="West"/>
    <x v="1090"/>
    <s v="Office Supplies"/>
    <s v="Paper"/>
    <x v="1080"/>
    <x v="1635"/>
    <n v="3"/>
    <n v="0"/>
    <n v="41.823"/>
  </r>
  <r>
    <n v="9825"/>
    <s v="US-2014-164406"/>
    <x v="860"/>
    <d v="2014-08-19T00:00:00"/>
    <s v="Standard Class"/>
    <x v="205"/>
    <x v="205"/>
    <s v="Consumer"/>
    <s v="United States"/>
    <s v="San Francisco"/>
    <s v="California"/>
    <n v="94122"/>
    <s v="West"/>
    <x v="78"/>
    <s v="Office Supplies"/>
    <s v="Binders"/>
    <x v="78"/>
    <x v="326"/>
    <n v="4"/>
    <n v="0.2"/>
    <n v="6.2496"/>
  </r>
  <r>
    <n v="9826"/>
    <s v="US-2014-164406"/>
    <x v="860"/>
    <d v="2014-08-19T00:00:00"/>
    <s v="Standard Class"/>
    <x v="205"/>
    <x v="205"/>
    <s v="Consumer"/>
    <s v="United States"/>
    <s v="San Francisco"/>
    <s v="California"/>
    <n v="94122"/>
    <s v="West"/>
    <x v="612"/>
    <s v="Office Supplies"/>
    <s v="Binders"/>
    <x v="612"/>
    <x v="5767"/>
    <n v="3"/>
    <n v="0.2"/>
    <n v="15.093"/>
  </r>
  <r>
    <n v="9827"/>
    <s v="US-2014-164406"/>
    <x v="860"/>
    <d v="2014-08-19T00:00:00"/>
    <s v="Standard Class"/>
    <x v="205"/>
    <x v="205"/>
    <s v="Consumer"/>
    <s v="United States"/>
    <s v="San Francisco"/>
    <s v="California"/>
    <n v="94122"/>
    <s v="West"/>
    <x v="1225"/>
    <s v="Furniture"/>
    <s v="Chairs"/>
    <x v="1209"/>
    <x v="2417"/>
    <n v="4"/>
    <n v="0.2"/>
    <n v="-12.196"/>
  </r>
  <r>
    <n v="9828"/>
    <s v="CA-2017-169999"/>
    <x v="249"/>
    <d v="2017-06-26T00:00:00"/>
    <s v="Standard Class"/>
    <x v="40"/>
    <x v="40"/>
    <s v="Corporate"/>
    <s v="United States"/>
    <s v="New York City"/>
    <s v="New York"/>
    <n v="10035"/>
    <s v="East"/>
    <x v="557"/>
    <s v="Office Supplies"/>
    <s v="Storage"/>
    <x v="556"/>
    <x v="2349"/>
    <n v="2"/>
    <n v="0"/>
    <n v="6.4649999999999999"/>
  </r>
  <r>
    <n v="9829"/>
    <s v="CA-2017-169999"/>
    <x v="249"/>
    <d v="2017-06-26T00:00:00"/>
    <s v="Standard Class"/>
    <x v="40"/>
    <x v="40"/>
    <s v="Corporate"/>
    <s v="United States"/>
    <s v="New York City"/>
    <s v="New York"/>
    <n v="10035"/>
    <s v="East"/>
    <x v="544"/>
    <s v="Office Supplies"/>
    <s v="Binders"/>
    <x v="544"/>
    <x v="5396"/>
    <n v="3"/>
    <n v="0.2"/>
    <n v="3.7595999999999998"/>
  </r>
  <r>
    <n v="9830"/>
    <s v="US-2017-152842"/>
    <x v="11"/>
    <d v="2017-07-23T00:00:00"/>
    <s v="Standard Class"/>
    <x v="173"/>
    <x v="173"/>
    <s v="Consumer"/>
    <s v="United States"/>
    <s v="Charlotte"/>
    <s v="North Carolina"/>
    <n v="28205"/>
    <s v="South"/>
    <x v="38"/>
    <s v="Furniture"/>
    <s v="Chairs"/>
    <x v="38"/>
    <x v="2463"/>
    <n v="3"/>
    <n v="0.2"/>
    <n v="15.147"/>
  </r>
  <r>
    <n v="9831"/>
    <s v="CA-2014-113257"/>
    <x v="757"/>
    <d v="2014-12-18T00:00:00"/>
    <s v="Second Class"/>
    <x v="253"/>
    <x v="253"/>
    <s v="Consumer"/>
    <s v="United States"/>
    <s v="Beaumont"/>
    <s v="Texas"/>
    <n v="77705"/>
    <s v="Central"/>
    <x v="1336"/>
    <s v="Technology"/>
    <s v="Accessories"/>
    <x v="1321"/>
    <x v="1864"/>
    <n v="4"/>
    <n v="0.2"/>
    <n v="95.990399999999994"/>
  </r>
  <r>
    <n v="9832"/>
    <s v="CA-2014-113257"/>
    <x v="757"/>
    <d v="2014-12-18T00:00:00"/>
    <s v="Second Class"/>
    <x v="253"/>
    <x v="253"/>
    <s v="Consumer"/>
    <s v="United States"/>
    <s v="Beaumont"/>
    <s v="Texas"/>
    <n v="77705"/>
    <s v="Central"/>
    <x v="50"/>
    <s v="Furniture"/>
    <s v="Furnishings"/>
    <x v="50"/>
    <x v="5768"/>
    <n v="7"/>
    <n v="0.6"/>
    <n v="-2.5872000000000002"/>
  </r>
  <r>
    <n v="9833"/>
    <s v="CA-2014-133963"/>
    <x v="598"/>
    <d v="2014-05-22T00:00:00"/>
    <s v="Second Class"/>
    <x v="654"/>
    <x v="654"/>
    <s v="Consumer"/>
    <s v="United States"/>
    <s v="Dallas"/>
    <s v="Texas"/>
    <n v="75220"/>
    <s v="Central"/>
    <x v="1050"/>
    <s v="Office Supplies"/>
    <s v="Paper"/>
    <x v="1039"/>
    <x v="2176"/>
    <n v="1"/>
    <n v="0.2"/>
    <n v="1.4441999999999999"/>
  </r>
  <r>
    <n v="9834"/>
    <s v="CA-2017-130302"/>
    <x v="32"/>
    <d v="2017-09-19T00:00:00"/>
    <s v="Standard Class"/>
    <x v="388"/>
    <x v="388"/>
    <s v="Corporate"/>
    <s v="United States"/>
    <s v="Springfield"/>
    <s v="Ohio"/>
    <n v="45503"/>
    <s v="East"/>
    <x v="265"/>
    <s v="Technology"/>
    <s v="Accessories"/>
    <x v="265"/>
    <x v="5769"/>
    <n v="7"/>
    <n v="0.2"/>
    <n v="190.38810000000001"/>
  </r>
  <r>
    <n v="9835"/>
    <s v="CA-2016-126627"/>
    <x v="1155"/>
    <d v="2016-10-12T00:00:00"/>
    <s v="First Class"/>
    <x v="576"/>
    <x v="576"/>
    <s v="Consumer"/>
    <s v="United States"/>
    <s v="La Porte"/>
    <s v="Texas"/>
    <n v="77571"/>
    <s v="Central"/>
    <x v="1457"/>
    <s v="Furniture"/>
    <s v="Furnishings"/>
    <x v="1443"/>
    <x v="5770"/>
    <n v="4"/>
    <n v="0.6"/>
    <n v="-6.3"/>
  </r>
  <r>
    <n v="9836"/>
    <s v="CA-2016-126627"/>
    <x v="1155"/>
    <d v="2016-10-12T00:00:00"/>
    <s v="First Class"/>
    <x v="576"/>
    <x v="576"/>
    <s v="Consumer"/>
    <s v="United States"/>
    <s v="La Porte"/>
    <s v="Texas"/>
    <n v="77571"/>
    <s v="Central"/>
    <x v="800"/>
    <s v="Office Supplies"/>
    <s v="Binders"/>
    <x v="798"/>
    <x v="5771"/>
    <n v="2"/>
    <n v="0.8"/>
    <n v="-26.2272"/>
  </r>
  <r>
    <n v="9837"/>
    <s v="US-2016-125402"/>
    <x v="477"/>
    <d v="2016-10-01T00:00:00"/>
    <s v="Standard Class"/>
    <x v="297"/>
    <x v="297"/>
    <s v="Consumer"/>
    <s v="United States"/>
    <s v="Long Beach"/>
    <s v="California"/>
    <n v="90805"/>
    <s v="West"/>
    <x v="834"/>
    <s v="Office Supplies"/>
    <s v="Paper"/>
    <x v="829"/>
    <x v="2868"/>
    <n v="5"/>
    <n v="0"/>
    <n v="5.1230000000000002"/>
  </r>
  <r>
    <n v="9838"/>
    <s v="US-2016-125402"/>
    <x v="477"/>
    <d v="2016-10-01T00:00:00"/>
    <s v="Standard Class"/>
    <x v="297"/>
    <x v="297"/>
    <s v="Consumer"/>
    <s v="United States"/>
    <s v="Long Beach"/>
    <s v="California"/>
    <n v="90805"/>
    <s v="West"/>
    <x v="429"/>
    <s v="Office Supplies"/>
    <s v="Labels"/>
    <x v="429"/>
    <x v="458"/>
    <n v="2"/>
    <n v="0"/>
    <n v="14.8"/>
  </r>
  <r>
    <n v="9839"/>
    <s v="US-2016-125402"/>
    <x v="477"/>
    <d v="2016-10-01T00:00:00"/>
    <s v="Standard Class"/>
    <x v="297"/>
    <x v="297"/>
    <s v="Consumer"/>
    <s v="United States"/>
    <s v="Long Beach"/>
    <s v="California"/>
    <n v="90805"/>
    <s v="West"/>
    <x v="1140"/>
    <s v="Office Supplies"/>
    <s v="Labels"/>
    <x v="1128"/>
    <x v="1377"/>
    <n v="1"/>
    <n v="0"/>
    <n v="2.2907999999999999"/>
  </r>
  <r>
    <n v="9840"/>
    <s v="US-2016-125402"/>
    <x v="477"/>
    <d v="2016-10-01T00:00:00"/>
    <s v="Standard Class"/>
    <x v="297"/>
    <x v="297"/>
    <s v="Consumer"/>
    <s v="United States"/>
    <s v="Long Beach"/>
    <s v="California"/>
    <n v="90805"/>
    <s v="West"/>
    <x v="1687"/>
    <s v="Technology"/>
    <s v="Copiers"/>
    <x v="1675"/>
    <x v="5231"/>
    <n v="3"/>
    <n v="0.2"/>
    <n v="161.99189999999999"/>
  </r>
  <r>
    <n v="9841"/>
    <s v="US-2016-125402"/>
    <x v="477"/>
    <d v="2016-10-01T00:00:00"/>
    <s v="Standard Class"/>
    <x v="297"/>
    <x v="297"/>
    <s v="Consumer"/>
    <s v="United States"/>
    <s v="Long Beach"/>
    <s v="California"/>
    <n v="90805"/>
    <s v="West"/>
    <x v="1709"/>
    <s v="Technology"/>
    <s v="Phones"/>
    <x v="1698"/>
    <x v="5772"/>
    <n v="8"/>
    <n v="0.2"/>
    <n v="4.4736000000000002"/>
  </r>
  <r>
    <n v="9842"/>
    <s v="US-2016-125402"/>
    <x v="477"/>
    <d v="2016-10-01T00:00:00"/>
    <s v="Standard Class"/>
    <x v="297"/>
    <x v="297"/>
    <s v="Consumer"/>
    <s v="United States"/>
    <s v="Long Beach"/>
    <s v="California"/>
    <n v="90805"/>
    <s v="West"/>
    <x v="826"/>
    <s v="Office Supplies"/>
    <s v="Art"/>
    <x v="822"/>
    <x v="1755"/>
    <n v="2"/>
    <n v="0"/>
    <n v="1.6704000000000001"/>
  </r>
  <r>
    <n v="9843"/>
    <s v="US-2016-125402"/>
    <x v="477"/>
    <d v="2016-10-01T00:00:00"/>
    <s v="Standard Class"/>
    <x v="297"/>
    <x v="297"/>
    <s v="Consumer"/>
    <s v="United States"/>
    <s v="Long Beach"/>
    <s v="California"/>
    <n v="90805"/>
    <s v="West"/>
    <x v="662"/>
    <s v="Furniture"/>
    <s v="Chairs"/>
    <x v="662"/>
    <x v="4810"/>
    <n v="4"/>
    <n v="0.2"/>
    <n v="60.392000000000003"/>
  </r>
  <r>
    <n v="9844"/>
    <s v="CA-2014-163867"/>
    <x v="561"/>
    <d v="2014-06-06T00:00:00"/>
    <s v="First Class"/>
    <x v="681"/>
    <x v="681"/>
    <s v="Consumer"/>
    <s v="United States"/>
    <s v="Decatur"/>
    <s v="Illinois"/>
    <n v="62521"/>
    <s v="Central"/>
    <x v="1140"/>
    <s v="Office Supplies"/>
    <s v="Labels"/>
    <x v="1128"/>
    <x v="795"/>
    <n v="4"/>
    <n v="0.2"/>
    <n v="5.1791999999999998"/>
  </r>
  <r>
    <n v="9845"/>
    <s v="CA-2014-163867"/>
    <x v="561"/>
    <d v="2014-06-06T00:00:00"/>
    <s v="First Class"/>
    <x v="681"/>
    <x v="681"/>
    <s v="Consumer"/>
    <s v="United States"/>
    <s v="Decatur"/>
    <s v="Illinois"/>
    <n v="62521"/>
    <s v="Central"/>
    <x v="504"/>
    <s v="Furniture"/>
    <s v="Furnishings"/>
    <x v="504"/>
    <x v="5773"/>
    <n v="7"/>
    <n v="0.6"/>
    <n v="-40.003599999999999"/>
  </r>
  <r>
    <n v="9846"/>
    <s v="CA-2014-163867"/>
    <x v="561"/>
    <d v="2014-06-06T00:00:00"/>
    <s v="First Class"/>
    <x v="681"/>
    <x v="681"/>
    <s v="Consumer"/>
    <s v="United States"/>
    <s v="Decatur"/>
    <s v="Illinois"/>
    <n v="62521"/>
    <s v="Central"/>
    <x v="1125"/>
    <s v="Office Supplies"/>
    <s v="Storage"/>
    <x v="1113"/>
    <x v="5774"/>
    <n v="3"/>
    <n v="0.2"/>
    <n v="9.9521999999999995"/>
  </r>
  <r>
    <n v="9847"/>
    <s v="CA-2017-169327"/>
    <x v="264"/>
    <d v="2017-09-04T00:00:00"/>
    <s v="Second Class"/>
    <x v="762"/>
    <x v="762"/>
    <s v="Home Office"/>
    <s v="United States"/>
    <s v="Los Angeles"/>
    <s v="California"/>
    <n v="90008"/>
    <s v="West"/>
    <x v="22"/>
    <s v="Office Supplies"/>
    <s v="Appliances"/>
    <x v="22"/>
    <x v="2473"/>
    <n v="5"/>
    <n v="0"/>
    <n v="11.206"/>
  </r>
  <r>
    <n v="9848"/>
    <s v="CA-2017-169327"/>
    <x v="264"/>
    <d v="2017-09-04T00:00:00"/>
    <s v="Second Class"/>
    <x v="762"/>
    <x v="762"/>
    <s v="Home Office"/>
    <s v="United States"/>
    <s v="Los Angeles"/>
    <s v="California"/>
    <n v="90008"/>
    <s v="West"/>
    <x v="743"/>
    <s v="Furniture"/>
    <s v="Furnishings"/>
    <x v="741"/>
    <x v="5775"/>
    <n v="5"/>
    <n v="0"/>
    <n v="132.99"/>
  </r>
  <r>
    <n v="9849"/>
    <s v="CA-2017-169327"/>
    <x v="264"/>
    <d v="2017-09-04T00:00:00"/>
    <s v="Second Class"/>
    <x v="762"/>
    <x v="762"/>
    <s v="Home Office"/>
    <s v="United States"/>
    <s v="Los Angeles"/>
    <s v="California"/>
    <n v="90008"/>
    <s v="West"/>
    <x v="805"/>
    <s v="Office Supplies"/>
    <s v="Binders"/>
    <x v="803"/>
    <x v="5199"/>
    <n v="5"/>
    <n v="0.2"/>
    <n v="46.225000000000001"/>
  </r>
  <r>
    <n v="9850"/>
    <s v="CA-2014-142979"/>
    <x v="791"/>
    <d v="2014-04-18T00:00:00"/>
    <s v="Standard Class"/>
    <x v="553"/>
    <x v="553"/>
    <s v="Corporate"/>
    <s v="United States"/>
    <s v="Lodi"/>
    <s v="California"/>
    <n v="95240"/>
    <s v="West"/>
    <x v="1571"/>
    <s v="Office Supplies"/>
    <s v="Art"/>
    <x v="1562"/>
    <x v="1977"/>
    <n v="2"/>
    <n v="0"/>
    <n v="16.268799999999999"/>
  </r>
  <r>
    <n v="9851"/>
    <s v="CA-2016-158155"/>
    <x v="440"/>
    <d v="2016-05-06T00:00:00"/>
    <s v="Standard Class"/>
    <x v="553"/>
    <x v="553"/>
    <s v="Corporate"/>
    <s v="United States"/>
    <s v="New York City"/>
    <s v="New York"/>
    <n v="10009"/>
    <s v="East"/>
    <x v="545"/>
    <s v="Furniture"/>
    <s v="Furnishings"/>
    <x v="545"/>
    <x v="2345"/>
    <n v="2"/>
    <n v="0"/>
    <n v="4.0191999999999997"/>
  </r>
  <r>
    <n v="9852"/>
    <s v="CA-2016-158155"/>
    <x v="440"/>
    <d v="2016-05-06T00:00:00"/>
    <s v="Standard Class"/>
    <x v="553"/>
    <x v="553"/>
    <s v="Corporate"/>
    <s v="United States"/>
    <s v="New York City"/>
    <s v="New York"/>
    <n v="10009"/>
    <s v="East"/>
    <x v="443"/>
    <s v="Office Supplies"/>
    <s v="Binders"/>
    <x v="443"/>
    <x v="3377"/>
    <n v="3"/>
    <n v="0.2"/>
    <n v="33.93"/>
  </r>
  <r>
    <n v="9853"/>
    <s v="CA-2016-158155"/>
    <x v="440"/>
    <d v="2016-05-06T00:00:00"/>
    <s v="Standard Class"/>
    <x v="553"/>
    <x v="553"/>
    <s v="Corporate"/>
    <s v="United States"/>
    <s v="New York City"/>
    <s v="New York"/>
    <n v="10009"/>
    <s v="East"/>
    <x v="1221"/>
    <s v="Office Supplies"/>
    <s v="Paper"/>
    <x v="1205"/>
    <x v="1705"/>
    <n v="2"/>
    <n v="0"/>
    <n v="6.0167999999999999"/>
  </r>
  <r>
    <n v="9854"/>
    <s v="CA-2016-158155"/>
    <x v="440"/>
    <d v="2016-05-06T00:00:00"/>
    <s v="Standard Class"/>
    <x v="553"/>
    <x v="553"/>
    <s v="Corporate"/>
    <s v="United States"/>
    <s v="New York City"/>
    <s v="New York"/>
    <n v="10009"/>
    <s v="East"/>
    <x v="592"/>
    <s v="Furniture"/>
    <s v="Furnishings"/>
    <x v="592"/>
    <x v="5776"/>
    <n v="5"/>
    <n v="0"/>
    <n v="83.733000000000004"/>
  </r>
  <r>
    <n v="9855"/>
    <s v="CA-2017-138870"/>
    <x v="249"/>
    <d v="2017-06-23T00:00:00"/>
    <s v="Standard Class"/>
    <x v="654"/>
    <x v="654"/>
    <s v="Consumer"/>
    <s v="United States"/>
    <s v="San Francisco"/>
    <s v="California"/>
    <n v="94109"/>
    <s v="West"/>
    <x v="1598"/>
    <s v="Furniture"/>
    <s v="Furnishings"/>
    <x v="1590"/>
    <x v="5777"/>
    <n v="4"/>
    <n v="0"/>
    <n v="21.134399999999999"/>
  </r>
  <r>
    <n v="9856"/>
    <s v="CA-2017-138870"/>
    <x v="249"/>
    <d v="2017-06-23T00:00:00"/>
    <s v="Standard Class"/>
    <x v="654"/>
    <x v="654"/>
    <s v="Consumer"/>
    <s v="United States"/>
    <s v="San Francisco"/>
    <s v="California"/>
    <n v="94109"/>
    <s v="West"/>
    <x v="1493"/>
    <s v="Office Supplies"/>
    <s v="Paper"/>
    <x v="1481"/>
    <x v="332"/>
    <n v="2"/>
    <n v="0"/>
    <n v="11.543200000000001"/>
  </r>
  <r>
    <n v="9857"/>
    <s v="CA-2014-120950"/>
    <x v="1231"/>
    <d v="2014-11-11T00:00:00"/>
    <s v="Standard Class"/>
    <x v="654"/>
    <x v="654"/>
    <s v="Consumer"/>
    <s v="United States"/>
    <s v="Columbus"/>
    <s v="Georgia"/>
    <n v="31907"/>
    <s v="South"/>
    <x v="57"/>
    <s v="Office Supplies"/>
    <s v="Paper"/>
    <x v="57"/>
    <x v="2834"/>
    <n v="6"/>
    <n v="0"/>
    <n v="20.9664"/>
  </r>
  <r>
    <n v="9858"/>
    <s v="CA-2015-164301"/>
    <x v="514"/>
    <d v="2015-03-30T00:00:00"/>
    <s v="Standard Class"/>
    <x v="225"/>
    <x v="225"/>
    <s v="Corporate"/>
    <s v="United States"/>
    <s v="Seattle"/>
    <s v="Washington"/>
    <n v="98103"/>
    <s v="West"/>
    <x v="411"/>
    <s v="Furniture"/>
    <s v="Tables"/>
    <x v="411"/>
    <x v="5778"/>
    <n v="8"/>
    <n v="0"/>
    <n v="610.86239999999998"/>
  </r>
  <r>
    <n v="9859"/>
    <s v="CA-2017-113278"/>
    <x v="424"/>
    <d v="2017-01-20T00:00:00"/>
    <s v="Standard Class"/>
    <x v="367"/>
    <x v="367"/>
    <s v="Home Office"/>
    <s v="United States"/>
    <s v="Richmond"/>
    <s v="Indiana"/>
    <n v="47374"/>
    <s v="Central"/>
    <x v="146"/>
    <s v="Office Supplies"/>
    <s v="Storage"/>
    <x v="147"/>
    <x v="3863"/>
    <n v="5"/>
    <n v="0"/>
    <n v="17.524000000000001"/>
  </r>
  <r>
    <n v="9860"/>
    <s v="CA-2017-113278"/>
    <x v="424"/>
    <d v="2017-01-20T00:00:00"/>
    <s v="Standard Class"/>
    <x v="367"/>
    <x v="367"/>
    <s v="Home Office"/>
    <s v="United States"/>
    <s v="Richmond"/>
    <s v="Indiana"/>
    <n v="47374"/>
    <s v="Central"/>
    <x v="242"/>
    <s v="Office Supplies"/>
    <s v="Fasteners"/>
    <x v="243"/>
    <x v="2142"/>
    <n v="2"/>
    <n v="0"/>
    <n v="0.1008"/>
  </r>
  <r>
    <n v="9861"/>
    <s v="CA-2017-113278"/>
    <x v="424"/>
    <d v="2017-01-20T00:00:00"/>
    <s v="Standard Class"/>
    <x v="367"/>
    <x v="367"/>
    <s v="Home Office"/>
    <s v="United States"/>
    <s v="Richmond"/>
    <s v="Indiana"/>
    <n v="47374"/>
    <s v="Central"/>
    <x v="1049"/>
    <s v="Technology"/>
    <s v="Phones"/>
    <x v="1038"/>
    <x v="760"/>
    <n v="4"/>
    <n v="0"/>
    <n v="1.3560000000000001"/>
  </r>
  <r>
    <n v="9862"/>
    <s v="CA-2017-113278"/>
    <x v="424"/>
    <d v="2017-01-20T00:00:00"/>
    <s v="Standard Class"/>
    <x v="367"/>
    <x v="367"/>
    <s v="Home Office"/>
    <s v="United States"/>
    <s v="Richmond"/>
    <s v="Indiana"/>
    <n v="47374"/>
    <s v="Central"/>
    <x v="1190"/>
    <s v="Office Supplies"/>
    <s v="Storage"/>
    <x v="683"/>
    <x v="2516"/>
    <n v="2"/>
    <n v="0"/>
    <n v="5.2527999999999997"/>
  </r>
  <r>
    <n v="9863"/>
    <s v="CA-2017-113278"/>
    <x v="424"/>
    <d v="2017-01-20T00:00:00"/>
    <s v="Standard Class"/>
    <x v="367"/>
    <x v="367"/>
    <s v="Home Office"/>
    <s v="United States"/>
    <s v="Richmond"/>
    <s v="Indiana"/>
    <n v="47374"/>
    <s v="Central"/>
    <x v="427"/>
    <s v="Technology"/>
    <s v="Accessories"/>
    <x v="427"/>
    <x v="5779"/>
    <n v="4"/>
    <n v="0"/>
    <n v="2.5451999999999999"/>
  </r>
  <r>
    <n v="9864"/>
    <s v="CA-2017-113278"/>
    <x v="424"/>
    <d v="2017-01-20T00:00:00"/>
    <s v="Standard Class"/>
    <x v="367"/>
    <x v="367"/>
    <s v="Home Office"/>
    <s v="United States"/>
    <s v="Richmond"/>
    <s v="Indiana"/>
    <n v="47374"/>
    <s v="Central"/>
    <x v="752"/>
    <s v="Office Supplies"/>
    <s v="Paper"/>
    <x v="750"/>
    <x v="1176"/>
    <n v="1"/>
    <n v="0"/>
    <n v="5.5566000000000004"/>
  </r>
  <r>
    <n v="9865"/>
    <s v="CA-2017-113278"/>
    <x v="424"/>
    <d v="2017-01-20T00:00:00"/>
    <s v="Standard Class"/>
    <x v="367"/>
    <x v="367"/>
    <s v="Home Office"/>
    <s v="United States"/>
    <s v="Richmond"/>
    <s v="Indiana"/>
    <n v="47374"/>
    <s v="Central"/>
    <x v="240"/>
    <s v="Technology"/>
    <s v="Accessories"/>
    <x v="241"/>
    <x v="3737"/>
    <n v="4"/>
    <n v="0"/>
    <n v="70.311999999999998"/>
  </r>
  <r>
    <n v="9866"/>
    <s v="CA-2017-113278"/>
    <x v="424"/>
    <d v="2017-01-20T00:00:00"/>
    <s v="Standard Class"/>
    <x v="367"/>
    <x v="367"/>
    <s v="Home Office"/>
    <s v="United States"/>
    <s v="Richmond"/>
    <s v="Indiana"/>
    <n v="47374"/>
    <s v="Central"/>
    <x v="1183"/>
    <s v="Furniture"/>
    <s v="Furnishings"/>
    <x v="1169"/>
    <x v="1623"/>
    <n v="2"/>
    <n v="0"/>
    <n v="8.532"/>
  </r>
  <r>
    <n v="9867"/>
    <s v="US-2015-116981"/>
    <x v="514"/>
    <d v="2015-03-28T00:00:00"/>
    <s v="Second Class"/>
    <x v="416"/>
    <x v="416"/>
    <s v="Corporate"/>
    <s v="United States"/>
    <s v="New York City"/>
    <s v="New York"/>
    <n v="10009"/>
    <s v="East"/>
    <x v="1449"/>
    <s v="Office Supplies"/>
    <s v="Storage"/>
    <x v="1436"/>
    <x v="2892"/>
    <n v="7"/>
    <n v="0"/>
    <n v="282.20920000000001"/>
  </r>
  <r>
    <n v="9868"/>
    <s v="US-2015-116981"/>
    <x v="514"/>
    <d v="2015-03-28T00:00:00"/>
    <s v="Second Class"/>
    <x v="416"/>
    <x v="416"/>
    <s v="Corporate"/>
    <s v="United States"/>
    <s v="New York City"/>
    <s v="New York"/>
    <n v="10009"/>
    <s v="East"/>
    <x v="1518"/>
    <s v="Office Supplies"/>
    <s v="Appliances"/>
    <x v="1505"/>
    <x v="2579"/>
    <n v="3"/>
    <n v="0"/>
    <n v="3.4085999999999999"/>
  </r>
  <r>
    <n v="9869"/>
    <s v="CA-2014-114195"/>
    <x v="301"/>
    <d v="2014-11-03T00:00:00"/>
    <s v="First Class"/>
    <x v="105"/>
    <x v="105"/>
    <s v="Corporate"/>
    <s v="United States"/>
    <s v="Mason"/>
    <s v="Ohio"/>
    <n v="45040"/>
    <s v="East"/>
    <x v="592"/>
    <s v="Furniture"/>
    <s v="Furnishings"/>
    <x v="592"/>
    <x v="4402"/>
    <n v="2"/>
    <n v="0.2"/>
    <n v="16.3172"/>
  </r>
  <r>
    <n v="9870"/>
    <s v="CA-2014-114195"/>
    <x v="301"/>
    <d v="2014-11-03T00:00:00"/>
    <s v="First Class"/>
    <x v="105"/>
    <x v="105"/>
    <s v="Corporate"/>
    <s v="United States"/>
    <s v="Mason"/>
    <s v="Ohio"/>
    <n v="45040"/>
    <s v="East"/>
    <x v="1581"/>
    <s v="Office Supplies"/>
    <s v="Binders"/>
    <x v="1572"/>
    <x v="2891"/>
    <n v="2"/>
    <n v="0.7"/>
    <n v="-2.61"/>
  </r>
  <r>
    <n v="9871"/>
    <s v="CA-2014-114195"/>
    <x v="301"/>
    <d v="2014-11-03T00:00:00"/>
    <s v="First Class"/>
    <x v="105"/>
    <x v="105"/>
    <s v="Corporate"/>
    <s v="United States"/>
    <s v="Mason"/>
    <s v="Ohio"/>
    <n v="45040"/>
    <s v="East"/>
    <x v="444"/>
    <s v="Office Supplies"/>
    <s v="Binders"/>
    <x v="444"/>
    <x v="2777"/>
    <n v="3"/>
    <n v="0.7"/>
    <n v="-17.942399999999999"/>
  </r>
  <r>
    <n v="9872"/>
    <s v="CA-2017-146269"/>
    <x v="833"/>
    <d v="2017-10-06T00:00:00"/>
    <s v="Same Day"/>
    <x v="708"/>
    <x v="708"/>
    <s v="Consumer"/>
    <s v="United States"/>
    <s v="Chicago"/>
    <s v="Illinois"/>
    <n v="60623"/>
    <s v="Central"/>
    <x v="245"/>
    <s v="Office Supplies"/>
    <s v="Storage"/>
    <x v="246"/>
    <x v="5780"/>
    <n v="2"/>
    <n v="0.2"/>
    <n v="32.662799999999997"/>
  </r>
  <r>
    <n v="9873"/>
    <s v="CA-2017-146269"/>
    <x v="833"/>
    <d v="2017-10-06T00:00:00"/>
    <s v="Same Day"/>
    <x v="708"/>
    <x v="708"/>
    <s v="Consumer"/>
    <s v="United States"/>
    <s v="Chicago"/>
    <s v="Illinois"/>
    <n v="60623"/>
    <s v="Central"/>
    <x v="787"/>
    <s v="Office Supplies"/>
    <s v="Art"/>
    <x v="772"/>
    <x v="3646"/>
    <n v="2"/>
    <n v="0.2"/>
    <n v="1.1970000000000001"/>
  </r>
  <r>
    <n v="9874"/>
    <s v="CA-2016-100587"/>
    <x v="107"/>
    <d v="2016-12-14T00:00:00"/>
    <s v="Standard Class"/>
    <x v="359"/>
    <x v="359"/>
    <s v="Home Office"/>
    <s v="United States"/>
    <s v="New York City"/>
    <s v="New York"/>
    <n v="10024"/>
    <s v="East"/>
    <x v="1516"/>
    <s v="Office Supplies"/>
    <s v="Paper"/>
    <x v="1503"/>
    <x v="90"/>
    <n v="1"/>
    <n v="0"/>
    <n v="3.1103999999999998"/>
  </r>
  <r>
    <n v="9875"/>
    <s v="CA-2016-166653"/>
    <x v="897"/>
    <d v="2016-09-24T00:00:00"/>
    <s v="Second Class"/>
    <x v="472"/>
    <x v="472"/>
    <s v="Home Office"/>
    <s v="United States"/>
    <s v="Parma"/>
    <s v="Ohio"/>
    <n v="44134"/>
    <s v="East"/>
    <x v="889"/>
    <s v="Office Supplies"/>
    <s v="Envelopes"/>
    <x v="882"/>
    <x v="1099"/>
    <n v="2"/>
    <n v="0.2"/>
    <n v="19.989999999999998"/>
  </r>
  <r>
    <n v="9876"/>
    <s v="CA-2015-130855"/>
    <x v="1232"/>
    <d v="2016-01-05T00:00:00"/>
    <s v="Standard Class"/>
    <x v="167"/>
    <x v="167"/>
    <s v="Consumer"/>
    <s v="United States"/>
    <s v="New York City"/>
    <s v="New York"/>
    <n v="10035"/>
    <s v="East"/>
    <x v="1847"/>
    <s v="Office Supplies"/>
    <s v="Supplies"/>
    <x v="1835"/>
    <x v="5781"/>
    <n v="2"/>
    <n v="0"/>
    <n v="6.3600000000000004E-2"/>
  </r>
  <r>
    <n v="9877"/>
    <s v="US-2017-166324"/>
    <x v="693"/>
    <d v="2017-04-21T00:00:00"/>
    <s v="First Class"/>
    <x v="534"/>
    <x v="534"/>
    <s v="Home Office"/>
    <s v="United States"/>
    <s v="Cleveland"/>
    <s v="Ohio"/>
    <n v="44105"/>
    <s v="East"/>
    <x v="1244"/>
    <s v="Office Supplies"/>
    <s v="Storage"/>
    <x v="1227"/>
    <x v="5782"/>
    <n v="4"/>
    <n v="0.2"/>
    <n v="-21.2136"/>
  </r>
  <r>
    <n v="9878"/>
    <s v="US-2017-166324"/>
    <x v="693"/>
    <d v="2017-04-21T00:00:00"/>
    <s v="First Class"/>
    <x v="534"/>
    <x v="534"/>
    <s v="Home Office"/>
    <s v="United States"/>
    <s v="Cleveland"/>
    <s v="Ohio"/>
    <n v="44105"/>
    <s v="East"/>
    <x v="1458"/>
    <s v="Office Supplies"/>
    <s v="Binders"/>
    <x v="1444"/>
    <x v="5783"/>
    <n v="5"/>
    <n v="0.7"/>
    <n v="-6.38"/>
  </r>
  <r>
    <n v="9879"/>
    <s v="US-2017-166324"/>
    <x v="693"/>
    <d v="2017-04-21T00:00:00"/>
    <s v="First Class"/>
    <x v="534"/>
    <x v="534"/>
    <s v="Home Office"/>
    <s v="United States"/>
    <s v="Cleveland"/>
    <s v="Ohio"/>
    <n v="44105"/>
    <s v="East"/>
    <x v="1787"/>
    <s v="Technology"/>
    <s v="Phones"/>
    <x v="1777"/>
    <x v="4295"/>
    <n v="3"/>
    <n v="0.4"/>
    <n v="-24.476400000000002"/>
  </r>
  <r>
    <n v="9880"/>
    <s v="CA-2016-122581"/>
    <x v="1036"/>
    <d v="2016-08-25T00:00:00"/>
    <s v="Standard Class"/>
    <x v="271"/>
    <x v="271"/>
    <s v="Consumer"/>
    <s v="United States"/>
    <s v="New York City"/>
    <s v="New York"/>
    <n v="10035"/>
    <s v="East"/>
    <x v="955"/>
    <s v="Furniture"/>
    <s v="Chairs"/>
    <x v="948"/>
    <x v="5784"/>
    <n v="7"/>
    <n v="0.1"/>
    <n v="63.686"/>
  </r>
  <r>
    <n v="9881"/>
    <s v="CA-2015-104297"/>
    <x v="352"/>
    <d v="2015-05-31T00:00:00"/>
    <s v="First Class"/>
    <x v="385"/>
    <x v="385"/>
    <s v="Home Office"/>
    <s v="United States"/>
    <s v="Cleveland"/>
    <s v="Ohio"/>
    <n v="44105"/>
    <s v="East"/>
    <x v="258"/>
    <s v="Office Supplies"/>
    <s v="Paper"/>
    <x v="33"/>
    <x v="629"/>
    <n v="3"/>
    <n v="0.2"/>
    <n v="28.706399999999999"/>
  </r>
  <r>
    <n v="9882"/>
    <s v="CA-2014-153927"/>
    <x v="1132"/>
    <d v="2014-08-13T00:00:00"/>
    <s v="First Class"/>
    <x v="328"/>
    <x v="328"/>
    <s v="Consumer"/>
    <s v="United States"/>
    <s v="Woodstock"/>
    <s v="Georgia"/>
    <n v="30188"/>
    <s v="South"/>
    <x v="605"/>
    <s v="Office Supplies"/>
    <s v="Binders"/>
    <x v="605"/>
    <x v="1215"/>
    <n v="3"/>
    <n v="0"/>
    <n v="6.7392000000000003"/>
  </r>
  <r>
    <n v="9883"/>
    <s v="CA-2014-153927"/>
    <x v="1132"/>
    <d v="2014-08-13T00:00:00"/>
    <s v="First Class"/>
    <x v="328"/>
    <x v="328"/>
    <s v="Consumer"/>
    <s v="United States"/>
    <s v="Woodstock"/>
    <s v="Georgia"/>
    <n v="30188"/>
    <s v="South"/>
    <x v="917"/>
    <s v="Technology"/>
    <s v="Accessories"/>
    <x v="909"/>
    <x v="5785"/>
    <n v="13"/>
    <n v="0"/>
    <n v="98.139600000000002"/>
  </r>
  <r>
    <n v="9884"/>
    <s v="CA-2014-112291"/>
    <x v="1233"/>
    <d v="2014-04-08T00:00:00"/>
    <s v="Standard Class"/>
    <x v="722"/>
    <x v="722"/>
    <s v="Corporate"/>
    <s v="United States"/>
    <s v="Los Angeles"/>
    <s v="California"/>
    <n v="90008"/>
    <s v="West"/>
    <x v="407"/>
    <s v="Office Supplies"/>
    <s v="Envelopes"/>
    <x v="153"/>
    <x v="946"/>
    <n v="2"/>
    <n v="0"/>
    <n v="5.58"/>
  </r>
  <r>
    <n v="9885"/>
    <s v="CA-2014-112291"/>
    <x v="1233"/>
    <d v="2014-04-08T00:00:00"/>
    <s v="Standard Class"/>
    <x v="722"/>
    <x v="722"/>
    <s v="Corporate"/>
    <s v="United States"/>
    <s v="Los Angeles"/>
    <s v="California"/>
    <n v="90008"/>
    <s v="West"/>
    <x v="1196"/>
    <s v="Technology"/>
    <s v="Accessories"/>
    <x v="1181"/>
    <x v="1030"/>
    <n v="3"/>
    <n v="0"/>
    <n v="22.4316"/>
  </r>
  <r>
    <n v="9886"/>
    <s v="CA-2014-112291"/>
    <x v="1233"/>
    <d v="2014-04-08T00:00:00"/>
    <s v="Standard Class"/>
    <x v="722"/>
    <x v="722"/>
    <s v="Corporate"/>
    <s v="United States"/>
    <s v="Los Angeles"/>
    <s v="California"/>
    <n v="90008"/>
    <s v="West"/>
    <x v="1105"/>
    <s v="Technology"/>
    <s v="Accessories"/>
    <x v="1094"/>
    <x v="457"/>
    <n v="2"/>
    <n v="0"/>
    <n v="57.592799999999997"/>
  </r>
  <r>
    <n v="9887"/>
    <s v="CA-2014-146997"/>
    <x v="1212"/>
    <d v="2014-01-27T00:00:00"/>
    <s v="Standard Class"/>
    <x v="611"/>
    <x v="611"/>
    <s v="Consumer"/>
    <s v="United States"/>
    <s v="Lafayette"/>
    <s v="Indiana"/>
    <n v="47905"/>
    <s v="Central"/>
    <x v="494"/>
    <s v="Office Supplies"/>
    <s v="Fasteners"/>
    <x v="494"/>
    <x v="3949"/>
    <n v="3"/>
    <n v="0"/>
    <n v="0"/>
  </r>
  <r>
    <n v="9888"/>
    <s v="CA-2017-169607"/>
    <x v="386"/>
    <d v="2017-10-15T00:00:00"/>
    <s v="First Class"/>
    <x v="244"/>
    <x v="244"/>
    <s v="Consumer"/>
    <s v="United States"/>
    <s v="New York City"/>
    <s v="New York"/>
    <n v="10024"/>
    <s v="East"/>
    <x v="1231"/>
    <s v="Office Supplies"/>
    <s v="Paper"/>
    <x v="1214"/>
    <x v="739"/>
    <n v="2"/>
    <n v="0"/>
    <n v="4.6811999999999996"/>
  </r>
  <r>
    <n v="9889"/>
    <s v="CA-2015-127544"/>
    <x v="816"/>
    <d v="2015-08-12T00:00:00"/>
    <s v="Standard Class"/>
    <x v="361"/>
    <x v="361"/>
    <s v="Consumer"/>
    <s v="United States"/>
    <s v="Utica"/>
    <s v="New York"/>
    <n v="13501"/>
    <s v="East"/>
    <x v="1105"/>
    <s v="Technology"/>
    <s v="Accessories"/>
    <x v="1094"/>
    <x v="3590"/>
    <n v="1"/>
    <n v="0"/>
    <n v="28.796399999999998"/>
  </r>
  <r>
    <n v="9890"/>
    <s v="CA-2017-166499"/>
    <x v="498"/>
    <d v="2017-03-20T00:00:00"/>
    <s v="First Class"/>
    <x v="500"/>
    <x v="500"/>
    <s v="Corporate"/>
    <s v="United States"/>
    <s v="Lakewood"/>
    <s v="New Jersey"/>
    <n v="8701"/>
    <s v="East"/>
    <x v="1701"/>
    <s v="Office Supplies"/>
    <s v="Art"/>
    <x v="1690"/>
    <x v="3010"/>
    <n v="3"/>
    <n v="0"/>
    <n v="2.4138000000000002"/>
  </r>
  <r>
    <n v="9891"/>
    <s v="US-2016-115441"/>
    <x v="197"/>
    <d v="2016-07-28T00:00:00"/>
    <s v="Second Class"/>
    <x v="64"/>
    <x v="64"/>
    <s v="Corporate"/>
    <s v="United States"/>
    <s v="Milwaukee"/>
    <s v="Wisconsin"/>
    <n v="53209"/>
    <s v="Central"/>
    <x v="1540"/>
    <s v="Office Supplies"/>
    <s v="Paper"/>
    <x v="1528"/>
    <x v="5786"/>
    <n v="2"/>
    <n v="0"/>
    <n v="9.6913999999999998"/>
  </r>
  <r>
    <n v="9892"/>
    <s v="US-2016-115441"/>
    <x v="197"/>
    <d v="2016-07-28T00:00:00"/>
    <s v="Second Class"/>
    <x v="64"/>
    <x v="64"/>
    <s v="Corporate"/>
    <s v="United States"/>
    <s v="Milwaukee"/>
    <s v="Wisconsin"/>
    <n v="53209"/>
    <s v="Central"/>
    <x v="936"/>
    <s v="Technology"/>
    <s v="Accessories"/>
    <x v="929"/>
    <x v="5787"/>
    <n v="7"/>
    <n v="0"/>
    <n v="48.457500000000003"/>
  </r>
  <r>
    <n v="9893"/>
    <s v="US-2016-115441"/>
    <x v="197"/>
    <d v="2016-07-28T00:00:00"/>
    <s v="Second Class"/>
    <x v="64"/>
    <x v="64"/>
    <s v="Corporate"/>
    <s v="United States"/>
    <s v="Milwaukee"/>
    <s v="Wisconsin"/>
    <n v="53209"/>
    <s v="Central"/>
    <x v="476"/>
    <s v="Technology"/>
    <s v="Phones"/>
    <x v="477"/>
    <x v="5788"/>
    <n v="5"/>
    <n v="0"/>
    <n v="83.313999999999993"/>
  </r>
  <r>
    <n v="9894"/>
    <s v="US-2016-115441"/>
    <x v="197"/>
    <d v="2016-07-28T00:00:00"/>
    <s v="Second Class"/>
    <x v="64"/>
    <x v="64"/>
    <s v="Corporate"/>
    <s v="United States"/>
    <s v="Milwaukee"/>
    <s v="Wisconsin"/>
    <n v="53209"/>
    <s v="Central"/>
    <x v="1719"/>
    <s v="Furniture"/>
    <s v="Chairs"/>
    <x v="1706"/>
    <x v="5789"/>
    <n v="4"/>
    <n v="0"/>
    <n v="96.854399999999998"/>
  </r>
  <r>
    <n v="9895"/>
    <s v="US-2016-115441"/>
    <x v="197"/>
    <d v="2016-07-28T00:00:00"/>
    <s v="Second Class"/>
    <x v="64"/>
    <x v="64"/>
    <s v="Corporate"/>
    <s v="United States"/>
    <s v="Milwaukee"/>
    <s v="Wisconsin"/>
    <n v="53209"/>
    <s v="Central"/>
    <x v="285"/>
    <s v="Furniture"/>
    <s v="Furnishings"/>
    <x v="285"/>
    <x v="5790"/>
    <n v="5"/>
    <n v="0"/>
    <n v="27.608000000000001"/>
  </r>
  <r>
    <n v="9896"/>
    <s v="CA-2014-115049"/>
    <x v="467"/>
    <d v="2014-10-01T00:00:00"/>
    <s v="Standard Class"/>
    <x v="462"/>
    <x v="462"/>
    <s v="Consumer"/>
    <s v="United States"/>
    <s v="Chicago"/>
    <s v="Illinois"/>
    <n v="60623"/>
    <s v="Central"/>
    <x v="1563"/>
    <s v="Technology"/>
    <s v="Accessories"/>
    <x v="1554"/>
    <x v="5791"/>
    <n v="11"/>
    <n v="0.2"/>
    <n v="38.456000000000003"/>
  </r>
  <r>
    <n v="9897"/>
    <s v="CA-2014-156342"/>
    <x v="1103"/>
    <d v="2014-06-20T00:00:00"/>
    <s v="Second Class"/>
    <x v="226"/>
    <x v="226"/>
    <s v="Consumer"/>
    <s v="United States"/>
    <s v="Chicago"/>
    <s v="Illinois"/>
    <n v="60653"/>
    <s v="Central"/>
    <x v="1669"/>
    <s v="Office Supplies"/>
    <s v="Paper"/>
    <x v="1657"/>
    <x v="4377"/>
    <n v="2"/>
    <n v="0.2"/>
    <n v="22.480799999999999"/>
  </r>
  <r>
    <n v="9898"/>
    <s v="CA-2016-112830"/>
    <x v="112"/>
    <d v="2016-06-10T00:00:00"/>
    <s v="Standard Class"/>
    <x v="431"/>
    <x v="431"/>
    <s v="Consumer"/>
    <s v="United States"/>
    <s v="Fairfield"/>
    <s v="Ohio"/>
    <n v="45014"/>
    <s v="East"/>
    <x v="622"/>
    <s v="Furniture"/>
    <s v="Furnishings"/>
    <x v="622"/>
    <x v="5792"/>
    <n v="3"/>
    <n v="0.2"/>
    <n v="34.973999999999997"/>
  </r>
  <r>
    <n v="9899"/>
    <s v="CA-2016-112830"/>
    <x v="112"/>
    <d v="2016-06-10T00:00:00"/>
    <s v="Standard Class"/>
    <x v="431"/>
    <x v="431"/>
    <s v="Consumer"/>
    <s v="United States"/>
    <s v="Fairfield"/>
    <s v="Ohio"/>
    <n v="45014"/>
    <s v="East"/>
    <x v="1704"/>
    <s v="Furniture"/>
    <s v="Furnishings"/>
    <x v="1693"/>
    <x v="5113"/>
    <n v="2"/>
    <n v="0.2"/>
    <n v="0"/>
  </r>
  <r>
    <n v="9900"/>
    <s v="US-2014-117380"/>
    <x v="1176"/>
    <d v="2014-04-03T00:00:00"/>
    <s v="Standard Class"/>
    <x v="486"/>
    <x v="486"/>
    <s v="Home Office"/>
    <s v="United States"/>
    <s v="Springfield"/>
    <s v="Ohio"/>
    <n v="45503"/>
    <s v="East"/>
    <x v="594"/>
    <s v="Furniture"/>
    <s v="Tables"/>
    <x v="594"/>
    <x v="1859"/>
    <n v="1"/>
    <n v="0.4"/>
    <n v="-143.25479999999999"/>
  </r>
  <r>
    <n v="9901"/>
    <s v="CA-2017-117646"/>
    <x v="170"/>
    <d v="2017-08-25T00:00:00"/>
    <s v="Standard Class"/>
    <x v="790"/>
    <x v="790"/>
    <s v="Consumer"/>
    <s v="United States"/>
    <s v="Louisville"/>
    <s v="Colorado"/>
    <n v="80027"/>
    <s v="West"/>
    <x v="595"/>
    <s v="Office Supplies"/>
    <s v="Storage"/>
    <x v="595"/>
    <x v="4770"/>
    <n v="3"/>
    <n v="0.2"/>
    <n v="20.745899999999999"/>
  </r>
  <r>
    <n v="9902"/>
    <s v="CA-2017-117646"/>
    <x v="170"/>
    <d v="2017-08-25T00:00:00"/>
    <s v="Standard Class"/>
    <x v="790"/>
    <x v="790"/>
    <s v="Consumer"/>
    <s v="United States"/>
    <s v="Louisville"/>
    <s v="Colorado"/>
    <n v="80027"/>
    <s v="West"/>
    <x v="1183"/>
    <s v="Furniture"/>
    <s v="Furnishings"/>
    <x v="1169"/>
    <x v="4713"/>
    <n v="3"/>
    <n v="0.2"/>
    <n v="7.11"/>
  </r>
  <r>
    <n v="9903"/>
    <s v="CA-2017-117646"/>
    <x v="170"/>
    <d v="2017-08-25T00:00:00"/>
    <s v="Standard Class"/>
    <x v="790"/>
    <x v="790"/>
    <s v="Consumer"/>
    <s v="United States"/>
    <s v="Louisville"/>
    <s v="Colorado"/>
    <n v="80027"/>
    <s v="West"/>
    <x v="144"/>
    <s v="Office Supplies"/>
    <s v="Paper"/>
    <x v="145"/>
    <x v="405"/>
    <n v="1"/>
    <n v="0.2"/>
    <n v="2.085"/>
  </r>
  <r>
    <n v="9904"/>
    <s v="CA-2014-122609"/>
    <x v="607"/>
    <d v="2014-11-18T00:00:00"/>
    <s v="Standard Class"/>
    <x v="24"/>
    <x v="24"/>
    <s v="Consumer"/>
    <s v="United States"/>
    <s v="Carrollton"/>
    <s v="Texas"/>
    <n v="75007"/>
    <s v="Central"/>
    <x v="1377"/>
    <s v="Furniture"/>
    <s v="Furnishings"/>
    <x v="1362"/>
    <x v="5793"/>
    <n v="3"/>
    <n v="0.6"/>
    <n v="-6.9101999999999997"/>
  </r>
  <r>
    <n v="9905"/>
    <s v="CA-2014-122609"/>
    <x v="607"/>
    <d v="2014-11-18T00:00:00"/>
    <s v="Standard Class"/>
    <x v="24"/>
    <x v="24"/>
    <s v="Consumer"/>
    <s v="United States"/>
    <s v="Carrollton"/>
    <s v="Texas"/>
    <n v="75007"/>
    <s v="Central"/>
    <x v="428"/>
    <s v="Technology"/>
    <s v="Accessories"/>
    <x v="428"/>
    <x v="2454"/>
    <n v="2"/>
    <n v="0.2"/>
    <n v="25.596800000000002"/>
  </r>
  <r>
    <n v="9906"/>
    <s v="US-2015-129007"/>
    <x v="1023"/>
    <d v="2015-09-15T00:00:00"/>
    <s v="First Class"/>
    <x v="629"/>
    <x v="629"/>
    <s v="Corporate"/>
    <s v="United States"/>
    <s v="Anaheim"/>
    <s v="California"/>
    <n v="92804"/>
    <s v="West"/>
    <x v="1155"/>
    <s v="Furniture"/>
    <s v="Furnishings"/>
    <x v="1143"/>
    <x v="5253"/>
    <n v="7"/>
    <n v="0"/>
    <n v="55.389600000000002"/>
  </r>
  <r>
    <n v="9907"/>
    <s v="US-2015-129007"/>
    <x v="1023"/>
    <d v="2015-09-15T00:00:00"/>
    <s v="First Class"/>
    <x v="629"/>
    <x v="629"/>
    <s v="Corporate"/>
    <s v="United States"/>
    <s v="Anaheim"/>
    <s v="California"/>
    <n v="92804"/>
    <s v="West"/>
    <x v="1124"/>
    <s v="Office Supplies"/>
    <s v="Binders"/>
    <x v="1112"/>
    <x v="3066"/>
    <n v="3"/>
    <n v="0.2"/>
    <n v="7.8224999999999998"/>
  </r>
  <r>
    <n v="9908"/>
    <s v="US-2015-129007"/>
    <x v="1023"/>
    <d v="2015-09-15T00:00:00"/>
    <s v="First Class"/>
    <x v="629"/>
    <x v="629"/>
    <s v="Corporate"/>
    <s v="United States"/>
    <s v="Anaheim"/>
    <s v="California"/>
    <n v="92804"/>
    <s v="West"/>
    <x v="1180"/>
    <s v="Furniture"/>
    <s v="Chairs"/>
    <x v="1166"/>
    <x v="4634"/>
    <n v="3"/>
    <n v="0.2"/>
    <n v="71.772000000000006"/>
  </r>
  <r>
    <n v="9909"/>
    <s v="US-2015-129007"/>
    <x v="1023"/>
    <d v="2015-09-15T00:00:00"/>
    <s v="First Class"/>
    <x v="629"/>
    <x v="629"/>
    <s v="Corporate"/>
    <s v="United States"/>
    <s v="Anaheim"/>
    <s v="California"/>
    <n v="92804"/>
    <s v="West"/>
    <x v="1484"/>
    <s v="Furniture"/>
    <s v="Furnishings"/>
    <x v="1471"/>
    <x v="5794"/>
    <n v="5"/>
    <n v="0"/>
    <n v="24.882000000000001"/>
  </r>
  <r>
    <n v="9910"/>
    <s v="US-2015-129007"/>
    <x v="1023"/>
    <d v="2015-09-15T00:00:00"/>
    <s v="First Class"/>
    <x v="629"/>
    <x v="629"/>
    <s v="Corporate"/>
    <s v="United States"/>
    <s v="Anaheim"/>
    <s v="California"/>
    <n v="92804"/>
    <s v="West"/>
    <x v="943"/>
    <s v="Furniture"/>
    <s v="Furnishings"/>
    <x v="936"/>
    <x v="3002"/>
    <n v="3"/>
    <n v="0"/>
    <n v="12.0609"/>
  </r>
  <r>
    <n v="9911"/>
    <s v="US-2015-129007"/>
    <x v="1023"/>
    <d v="2015-09-15T00:00:00"/>
    <s v="First Class"/>
    <x v="629"/>
    <x v="629"/>
    <s v="Corporate"/>
    <s v="United States"/>
    <s v="Anaheim"/>
    <s v="California"/>
    <n v="92804"/>
    <s v="West"/>
    <x v="921"/>
    <s v="Office Supplies"/>
    <s v="Paper"/>
    <x v="913"/>
    <x v="1423"/>
    <n v="2"/>
    <n v="0"/>
    <n v="100.65600000000001"/>
  </r>
  <r>
    <n v="9912"/>
    <s v="US-2014-157231"/>
    <x v="267"/>
    <d v="2014-04-09T00:00:00"/>
    <s v="Standard Class"/>
    <x v="532"/>
    <x v="532"/>
    <s v="Corporate"/>
    <s v="United States"/>
    <s v="Richmond"/>
    <s v="Kentucky"/>
    <n v="40475"/>
    <s v="South"/>
    <x v="91"/>
    <s v="Office Supplies"/>
    <s v="Binders"/>
    <x v="91"/>
    <x v="781"/>
    <n v="7"/>
    <n v="0"/>
    <n v="56.526400000000002"/>
  </r>
  <r>
    <n v="9913"/>
    <s v="CA-2015-132388"/>
    <x v="998"/>
    <d v="2015-10-12T00:00:00"/>
    <s v="First Class"/>
    <x v="471"/>
    <x v="471"/>
    <s v="Corporate"/>
    <s v="United States"/>
    <s v="Santa Barbara"/>
    <s v="California"/>
    <n v="93101"/>
    <s v="West"/>
    <x v="1318"/>
    <s v="Furniture"/>
    <s v="Chairs"/>
    <x v="1304"/>
    <x v="5795"/>
    <n v="3"/>
    <n v="0.2"/>
    <n v="-54.320399999999999"/>
  </r>
  <r>
    <n v="9914"/>
    <s v="CA-2015-132388"/>
    <x v="998"/>
    <d v="2015-10-12T00:00:00"/>
    <s v="First Class"/>
    <x v="471"/>
    <x v="471"/>
    <s v="Corporate"/>
    <s v="United States"/>
    <s v="Santa Barbara"/>
    <s v="California"/>
    <n v="93101"/>
    <s v="West"/>
    <x v="1655"/>
    <s v="Office Supplies"/>
    <s v="Labels"/>
    <x v="1643"/>
    <x v="2496"/>
    <n v="3"/>
    <n v="0"/>
    <n v="14.904"/>
  </r>
  <r>
    <n v="9915"/>
    <s v="CA-2017-160927"/>
    <x v="926"/>
    <d v="2017-01-31T00:00:00"/>
    <s v="Second Class"/>
    <x v="612"/>
    <x v="612"/>
    <s v="Consumer"/>
    <s v="United States"/>
    <s v="Marion"/>
    <s v="Iowa"/>
    <n v="52302"/>
    <s v="Central"/>
    <x v="1465"/>
    <s v="Office Supplies"/>
    <s v="Paper"/>
    <x v="1451"/>
    <x v="91"/>
    <n v="2"/>
    <n v="0"/>
    <n v="6.2207999999999997"/>
  </r>
  <r>
    <n v="9916"/>
    <s v="CA-2017-160927"/>
    <x v="926"/>
    <d v="2017-01-31T00:00:00"/>
    <s v="Second Class"/>
    <x v="612"/>
    <x v="612"/>
    <s v="Consumer"/>
    <s v="United States"/>
    <s v="Marion"/>
    <s v="Iowa"/>
    <n v="52302"/>
    <s v="Central"/>
    <x v="640"/>
    <s v="Office Supplies"/>
    <s v="Paper"/>
    <x v="640"/>
    <x v="450"/>
    <n v="5"/>
    <n v="0"/>
    <n v="45.527999999999999"/>
  </r>
  <r>
    <n v="9917"/>
    <s v="CA-2017-160927"/>
    <x v="926"/>
    <d v="2017-01-31T00:00:00"/>
    <s v="Second Class"/>
    <x v="612"/>
    <x v="612"/>
    <s v="Consumer"/>
    <s v="United States"/>
    <s v="Marion"/>
    <s v="Iowa"/>
    <n v="52302"/>
    <s v="Central"/>
    <x v="146"/>
    <s v="Office Supplies"/>
    <s v="Storage"/>
    <x v="147"/>
    <x v="808"/>
    <n v="1"/>
    <n v="0"/>
    <n v="3.5047999999999999"/>
  </r>
  <r>
    <n v="9918"/>
    <s v="CA-2017-160927"/>
    <x v="926"/>
    <d v="2017-01-31T00:00:00"/>
    <s v="Second Class"/>
    <x v="612"/>
    <x v="612"/>
    <s v="Consumer"/>
    <s v="United States"/>
    <s v="Marion"/>
    <s v="Iowa"/>
    <n v="52302"/>
    <s v="Central"/>
    <x v="527"/>
    <s v="Furniture"/>
    <s v="Furnishings"/>
    <x v="527"/>
    <x v="3977"/>
    <n v="3"/>
    <n v="0"/>
    <n v="4.6220999999999997"/>
  </r>
  <r>
    <n v="9919"/>
    <s v="CA-2015-105508"/>
    <x v="496"/>
    <d v="2015-09-29T00:00:00"/>
    <s v="Standard Class"/>
    <x v="440"/>
    <x v="440"/>
    <s v="Consumer"/>
    <s v="United States"/>
    <s v="New York City"/>
    <s v="New York"/>
    <n v="10035"/>
    <s v="East"/>
    <x v="889"/>
    <s v="Office Supplies"/>
    <s v="Envelopes"/>
    <x v="882"/>
    <x v="369"/>
    <n v="1"/>
    <n v="0"/>
    <n v="17.991"/>
  </r>
  <r>
    <n v="9920"/>
    <s v="CA-2016-149272"/>
    <x v="543"/>
    <d v="2016-03-19T00:00:00"/>
    <s v="Standard Class"/>
    <x v="501"/>
    <x v="501"/>
    <s v="Corporate"/>
    <s v="United States"/>
    <s v="Bryan"/>
    <s v="Texas"/>
    <n v="77803"/>
    <s v="Central"/>
    <x v="83"/>
    <s v="Furniture"/>
    <s v="Chairs"/>
    <x v="83"/>
    <x v="2512"/>
    <n v="5"/>
    <n v="0.3"/>
    <n v="-143.43100000000001"/>
  </r>
  <r>
    <n v="9921"/>
    <s v="CA-2016-149272"/>
    <x v="543"/>
    <d v="2016-03-19T00:00:00"/>
    <s v="Standard Class"/>
    <x v="501"/>
    <x v="501"/>
    <s v="Corporate"/>
    <s v="United States"/>
    <s v="Bryan"/>
    <s v="Texas"/>
    <n v="77803"/>
    <s v="Central"/>
    <x v="1399"/>
    <s v="Office Supplies"/>
    <s v="Binders"/>
    <x v="1386"/>
    <x v="5796"/>
    <n v="7"/>
    <n v="0.8"/>
    <n v="-35.817599999999999"/>
  </r>
  <r>
    <n v="9922"/>
    <s v="CA-2014-111360"/>
    <x v="156"/>
    <d v="2014-11-30T00:00:00"/>
    <s v="Standard Class"/>
    <x v="401"/>
    <x v="401"/>
    <s v="Home Office"/>
    <s v="United States"/>
    <s v="Akron"/>
    <s v="Ohio"/>
    <n v="44312"/>
    <s v="East"/>
    <x v="849"/>
    <s v="Office Supplies"/>
    <s v="Binders"/>
    <x v="842"/>
    <x v="5797"/>
    <n v="3"/>
    <n v="0.7"/>
    <n v="-4.5936000000000003"/>
  </r>
  <r>
    <n v="9923"/>
    <s v="US-2017-162124"/>
    <x v="636"/>
    <d v="2017-05-10T00:00:00"/>
    <s v="Standard Class"/>
    <x v="223"/>
    <x v="223"/>
    <s v="Consumer"/>
    <s v="United States"/>
    <s v="Chicago"/>
    <s v="Illinois"/>
    <n v="60653"/>
    <s v="Central"/>
    <x v="876"/>
    <s v="Technology"/>
    <s v="Accessories"/>
    <x v="870"/>
    <x v="2950"/>
    <n v="4"/>
    <n v="0.2"/>
    <n v="28.795200000000001"/>
  </r>
  <r>
    <n v="9924"/>
    <s v="CA-2015-159534"/>
    <x v="305"/>
    <d v="2015-03-23T00:00:00"/>
    <s v="First Class"/>
    <x v="704"/>
    <x v="704"/>
    <s v="Corporate"/>
    <s v="United States"/>
    <s v="New York City"/>
    <s v="New York"/>
    <n v="10035"/>
    <s v="East"/>
    <x v="350"/>
    <s v="Office Supplies"/>
    <s v="Binders"/>
    <x v="350"/>
    <x v="3511"/>
    <n v="3"/>
    <n v="0.2"/>
    <n v="16.823699999999999"/>
  </r>
  <r>
    <n v="9925"/>
    <s v="CA-2015-159534"/>
    <x v="305"/>
    <d v="2015-03-23T00:00:00"/>
    <s v="First Class"/>
    <x v="704"/>
    <x v="704"/>
    <s v="Corporate"/>
    <s v="United States"/>
    <s v="New York City"/>
    <s v="New York"/>
    <n v="10035"/>
    <s v="East"/>
    <x v="244"/>
    <s v="Office Supplies"/>
    <s v="Envelopes"/>
    <x v="245"/>
    <x v="1157"/>
    <n v="1"/>
    <n v="0"/>
    <n v="11.994999999999999"/>
  </r>
  <r>
    <n v="9926"/>
    <s v="CA-2015-159534"/>
    <x v="305"/>
    <d v="2015-03-23T00:00:00"/>
    <s v="First Class"/>
    <x v="704"/>
    <x v="704"/>
    <s v="Corporate"/>
    <s v="United States"/>
    <s v="New York City"/>
    <s v="New York"/>
    <n v="10035"/>
    <s v="East"/>
    <x v="13"/>
    <s v="Office Supplies"/>
    <s v="Binders"/>
    <x v="13"/>
    <x v="5798"/>
    <n v="8"/>
    <n v="0.2"/>
    <n v="353.57920000000001"/>
  </r>
  <r>
    <n v="9927"/>
    <s v="CA-2015-159534"/>
    <x v="305"/>
    <d v="2015-03-23T00:00:00"/>
    <s v="First Class"/>
    <x v="704"/>
    <x v="704"/>
    <s v="Corporate"/>
    <s v="United States"/>
    <s v="New York City"/>
    <s v="New York"/>
    <n v="10035"/>
    <s v="East"/>
    <x v="966"/>
    <s v="Technology"/>
    <s v="Phones"/>
    <x v="959"/>
    <x v="1636"/>
    <n v="2"/>
    <n v="0"/>
    <n v="53.994599999999998"/>
  </r>
  <r>
    <n v="9928"/>
    <s v="CA-2015-159534"/>
    <x v="305"/>
    <d v="2015-03-23T00:00:00"/>
    <s v="First Class"/>
    <x v="704"/>
    <x v="704"/>
    <s v="Corporate"/>
    <s v="United States"/>
    <s v="New York City"/>
    <s v="New York"/>
    <n v="10035"/>
    <s v="East"/>
    <x v="1222"/>
    <s v="Office Supplies"/>
    <s v="Storage"/>
    <x v="1206"/>
    <x v="202"/>
    <n v="4"/>
    <n v="0"/>
    <n v="20.140799999999999"/>
  </r>
  <r>
    <n v="9929"/>
    <s v="CA-2016-129630"/>
    <x v="913"/>
    <d v="2016-09-04T00:00:00"/>
    <s v="Same Day"/>
    <x v="780"/>
    <x v="780"/>
    <s v="Consumer"/>
    <s v="United States"/>
    <s v="San Francisco"/>
    <s v="California"/>
    <n v="94122"/>
    <s v="West"/>
    <x v="74"/>
    <s v="Furniture"/>
    <s v="Furnishings"/>
    <x v="74"/>
    <x v="5799"/>
    <n v="3"/>
    <n v="0"/>
    <n v="8.7371999999999996"/>
  </r>
  <r>
    <n v="9930"/>
    <s v="CA-2016-129630"/>
    <x v="913"/>
    <d v="2016-09-04T00:00:00"/>
    <s v="Same Day"/>
    <x v="780"/>
    <x v="780"/>
    <s v="Consumer"/>
    <s v="United States"/>
    <s v="San Francisco"/>
    <s v="California"/>
    <n v="94122"/>
    <s v="West"/>
    <x v="1293"/>
    <s v="Technology"/>
    <s v="Copiers"/>
    <x v="1279"/>
    <x v="2430"/>
    <n v="5"/>
    <n v="0.2"/>
    <n v="944.98649999999998"/>
  </r>
  <r>
    <n v="9931"/>
    <s v="CA-2015-104948"/>
    <x v="50"/>
    <d v="2015-11-17T00:00:00"/>
    <s v="Standard Class"/>
    <x v="168"/>
    <x v="168"/>
    <s v="Consumer"/>
    <s v="United States"/>
    <s v="San Bernardino"/>
    <s v="California"/>
    <n v="92404"/>
    <s v="West"/>
    <x v="1488"/>
    <s v="Office Supplies"/>
    <s v="Binders"/>
    <x v="1475"/>
    <x v="5800"/>
    <n v="2"/>
    <n v="0.2"/>
    <n v="3.4552"/>
  </r>
  <r>
    <n v="9932"/>
    <s v="CA-2015-104948"/>
    <x v="50"/>
    <d v="2015-11-17T00:00:00"/>
    <s v="Standard Class"/>
    <x v="168"/>
    <x v="168"/>
    <s v="Consumer"/>
    <s v="United States"/>
    <s v="San Bernardino"/>
    <s v="California"/>
    <n v="92404"/>
    <s v="West"/>
    <x v="1373"/>
    <s v="Furniture"/>
    <s v="Bookcases"/>
    <x v="1358"/>
    <x v="5801"/>
    <n v="4"/>
    <n v="0.15"/>
    <n v="-40.195999999999998"/>
  </r>
  <r>
    <n v="9933"/>
    <s v="CA-2015-104948"/>
    <x v="50"/>
    <d v="2015-11-17T00:00:00"/>
    <s v="Standard Class"/>
    <x v="168"/>
    <x v="168"/>
    <s v="Consumer"/>
    <s v="United States"/>
    <s v="San Bernardino"/>
    <s v="California"/>
    <n v="92404"/>
    <s v="West"/>
    <x v="1532"/>
    <s v="Office Supplies"/>
    <s v="Paper"/>
    <x v="1520"/>
    <x v="5802"/>
    <n v="7"/>
    <n v="0"/>
    <n v="13.481999999999999"/>
  </r>
  <r>
    <n v="9934"/>
    <s v="CA-2014-166555"/>
    <x v="384"/>
    <d v="2014-07-14T00:00:00"/>
    <s v="First Class"/>
    <x v="523"/>
    <x v="523"/>
    <s v="Consumer"/>
    <s v="United States"/>
    <s v="Niagara Falls"/>
    <s v="New York"/>
    <n v="14304"/>
    <s v="East"/>
    <x v="1514"/>
    <s v="Technology"/>
    <s v="Phones"/>
    <x v="1501"/>
    <x v="5803"/>
    <n v="3"/>
    <n v="0"/>
    <n v="47.8065"/>
  </r>
  <r>
    <n v="9935"/>
    <s v="CA-2016-114405"/>
    <x v="281"/>
    <d v="2016-04-12T00:00:00"/>
    <s v="Standard Class"/>
    <x v="238"/>
    <x v="238"/>
    <s v="Consumer"/>
    <s v="United States"/>
    <s v="Philadelphia"/>
    <s v="Pennsylvania"/>
    <n v="19120"/>
    <s v="East"/>
    <x v="1803"/>
    <s v="Office Supplies"/>
    <s v="Appliances"/>
    <x v="1793"/>
    <x v="5804"/>
    <n v="3"/>
    <n v="0.2"/>
    <n v="2.5146000000000002"/>
  </r>
  <r>
    <n v="9936"/>
    <s v="CA-2016-114405"/>
    <x v="281"/>
    <d v="2016-04-12T00:00:00"/>
    <s v="Standard Class"/>
    <x v="238"/>
    <x v="238"/>
    <s v="Consumer"/>
    <s v="United States"/>
    <s v="Philadelphia"/>
    <s v="Pennsylvania"/>
    <n v="19120"/>
    <s v="East"/>
    <x v="1861"/>
    <s v="Office Supplies"/>
    <s v="Storage"/>
    <x v="1849"/>
    <x v="5805"/>
    <n v="3"/>
    <n v="0.2"/>
    <n v="3.6743999999999999"/>
  </r>
  <r>
    <n v="9937"/>
    <s v="CA-2017-132955"/>
    <x v="92"/>
    <d v="2017-06-28T00:00:00"/>
    <s v="Standard Class"/>
    <x v="623"/>
    <x v="623"/>
    <s v="Consumer"/>
    <s v="United States"/>
    <s v="Cranston"/>
    <s v="Rhode Island"/>
    <n v="2920"/>
    <s v="East"/>
    <x v="141"/>
    <s v="Office Supplies"/>
    <s v="Binders"/>
    <x v="142"/>
    <x v="4289"/>
    <n v="3"/>
    <n v="0"/>
    <n v="48.377099999999999"/>
  </r>
  <r>
    <n v="9938"/>
    <s v="CA-2016-164889"/>
    <x v="1234"/>
    <d v="2016-06-06T00:00:00"/>
    <s v="Second Class"/>
    <x v="291"/>
    <x v="291"/>
    <s v="Corporate"/>
    <s v="United States"/>
    <s v="Los Angeles"/>
    <s v="California"/>
    <n v="90049"/>
    <s v="West"/>
    <x v="972"/>
    <s v="Furniture"/>
    <s v="Tables"/>
    <x v="966"/>
    <x v="3939"/>
    <n v="2"/>
    <n v="0.2"/>
    <n v="-1.7771999999999999"/>
  </r>
  <r>
    <n v="9939"/>
    <s v="CA-2016-169824"/>
    <x v="939"/>
    <d v="2016-12-17T00:00:00"/>
    <s v="Standard Class"/>
    <x v="374"/>
    <x v="374"/>
    <s v="Corporate"/>
    <s v="United States"/>
    <s v="New York City"/>
    <s v="New York"/>
    <n v="10009"/>
    <s v="East"/>
    <x v="441"/>
    <s v="Furniture"/>
    <s v="Furnishings"/>
    <x v="1719"/>
    <x v="5806"/>
    <n v="5"/>
    <n v="0"/>
    <n v="19.915500000000002"/>
  </r>
  <r>
    <n v="9940"/>
    <s v="CA-2016-169824"/>
    <x v="939"/>
    <d v="2016-12-17T00:00:00"/>
    <s v="Standard Class"/>
    <x v="374"/>
    <x v="374"/>
    <s v="Corporate"/>
    <s v="United States"/>
    <s v="New York City"/>
    <s v="New York"/>
    <n v="10009"/>
    <s v="East"/>
    <x v="1280"/>
    <s v="Office Supplies"/>
    <s v="Supplies"/>
    <x v="1265"/>
    <x v="5652"/>
    <n v="4"/>
    <n v="0"/>
    <n v="9.9456000000000007"/>
  </r>
  <r>
    <n v="9941"/>
    <s v="CA-2016-169824"/>
    <x v="939"/>
    <d v="2016-12-17T00:00:00"/>
    <s v="Standard Class"/>
    <x v="374"/>
    <x v="374"/>
    <s v="Corporate"/>
    <s v="United States"/>
    <s v="New York City"/>
    <s v="New York"/>
    <n v="10009"/>
    <s v="East"/>
    <x v="902"/>
    <s v="Office Supplies"/>
    <s v="Art"/>
    <x v="894"/>
    <x v="5807"/>
    <n v="7"/>
    <n v="0"/>
    <n v="4.8159999999999998"/>
  </r>
  <r>
    <n v="9942"/>
    <s v="CA-2017-164028"/>
    <x v="221"/>
    <d v="2017-11-30T00:00:00"/>
    <s v="Standard Class"/>
    <x v="252"/>
    <x v="252"/>
    <s v="Consumer"/>
    <s v="United States"/>
    <s v="San Francisco"/>
    <s v="California"/>
    <n v="94122"/>
    <s v="West"/>
    <x v="404"/>
    <s v="Technology"/>
    <s v="Accessories"/>
    <x v="405"/>
    <x v="5808"/>
    <n v="14"/>
    <n v="0"/>
    <n v="87.196200000000005"/>
  </r>
  <r>
    <n v="9943"/>
    <s v="CA-2014-143371"/>
    <x v="129"/>
    <d v="2015-01-03T00:00:00"/>
    <s v="Standard Class"/>
    <x v="198"/>
    <x v="198"/>
    <s v="Consumer"/>
    <s v="United States"/>
    <s v="Anaheim"/>
    <s v="California"/>
    <n v="92804"/>
    <s v="West"/>
    <x v="1439"/>
    <s v="Office Supplies"/>
    <s v="Storage"/>
    <x v="1427"/>
    <x v="5809"/>
    <n v="9"/>
    <n v="0"/>
    <n v="29.964600000000001"/>
  </r>
  <r>
    <n v="9944"/>
    <s v="CA-2014-143371"/>
    <x v="129"/>
    <d v="2015-01-03T00:00:00"/>
    <s v="Standard Class"/>
    <x v="198"/>
    <x v="198"/>
    <s v="Consumer"/>
    <s v="United States"/>
    <s v="Anaheim"/>
    <s v="California"/>
    <n v="92804"/>
    <s v="West"/>
    <x v="682"/>
    <s v="Office Supplies"/>
    <s v="Supplies"/>
    <x v="682"/>
    <x v="5810"/>
    <n v="5"/>
    <n v="0"/>
    <n v="13.298999999999999"/>
  </r>
  <r>
    <n v="9945"/>
    <s v="CA-2015-145415"/>
    <x v="1235"/>
    <d v="2015-04-17T00:00:00"/>
    <s v="Second Class"/>
    <x v="372"/>
    <x v="372"/>
    <s v="Home Office"/>
    <s v="United States"/>
    <s v="Seattle"/>
    <s v="Washington"/>
    <n v="98103"/>
    <s v="West"/>
    <x v="1033"/>
    <s v="Office Supplies"/>
    <s v="Storage"/>
    <x v="1024"/>
    <x v="1344"/>
    <n v="3"/>
    <n v="0"/>
    <n v="0.40739999999999998"/>
  </r>
  <r>
    <n v="9946"/>
    <s v="CA-2014-111157"/>
    <x v="1086"/>
    <d v="2014-03-06T00:00:00"/>
    <s v="Standard Class"/>
    <x v="468"/>
    <x v="468"/>
    <s v="Corporate"/>
    <s v="United States"/>
    <s v="Philadelphia"/>
    <s v="Pennsylvania"/>
    <n v="19120"/>
    <s v="East"/>
    <x v="1450"/>
    <s v="Office Supplies"/>
    <s v="Paper"/>
    <x v="1437"/>
    <x v="1306"/>
    <n v="1"/>
    <n v="0.2"/>
    <n v="1.07"/>
  </r>
  <r>
    <n v="9947"/>
    <s v="CA-2014-111157"/>
    <x v="1086"/>
    <d v="2014-03-06T00:00:00"/>
    <s v="Standard Class"/>
    <x v="468"/>
    <x v="468"/>
    <s v="Corporate"/>
    <s v="United States"/>
    <s v="Philadelphia"/>
    <s v="Pennsylvania"/>
    <n v="19120"/>
    <s v="East"/>
    <x v="725"/>
    <s v="Technology"/>
    <s v="Accessories"/>
    <x v="724"/>
    <x v="1252"/>
    <n v="3"/>
    <n v="0.2"/>
    <n v="32.130000000000003"/>
  </r>
  <r>
    <n v="9948"/>
    <s v="CA-2017-121559"/>
    <x v="702"/>
    <d v="2017-06-03T00:00:00"/>
    <s v="Second Class"/>
    <x v="304"/>
    <x v="304"/>
    <s v="Corporate"/>
    <s v="United States"/>
    <s v="Indianapolis"/>
    <s v="Indiana"/>
    <n v="46203"/>
    <s v="Central"/>
    <x v="623"/>
    <s v="Furniture"/>
    <s v="Chairs"/>
    <x v="623"/>
    <x v="5811"/>
    <n v="6"/>
    <n v="0"/>
    <n v="539.24639999999999"/>
  </r>
  <r>
    <n v="9949"/>
    <s v="CA-2017-121559"/>
    <x v="702"/>
    <d v="2017-06-03T00:00:00"/>
    <s v="Second Class"/>
    <x v="304"/>
    <x v="304"/>
    <s v="Corporate"/>
    <s v="United States"/>
    <s v="Indianapolis"/>
    <s v="Indiana"/>
    <n v="46203"/>
    <s v="Central"/>
    <x v="227"/>
    <s v="Office Supplies"/>
    <s v="Appliances"/>
    <x v="228"/>
    <x v="5812"/>
    <n v="8"/>
    <n v="0"/>
    <n v="793.71600000000001"/>
  </r>
  <r>
    <n v="9950"/>
    <s v="CA-2017-121559"/>
    <x v="702"/>
    <d v="2017-06-03T00:00:00"/>
    <s v="Second Class"/>
    <x v="304"/>
    <x v="304"/>
    <s v="Corporate"/>
    <s v="United States"/>
    <s v="Indianapolis"/>
    <s v="Indiana"/>
    <n v="46203"/>
    <s v="Central"/>
    <x v="1130"/>
    <s v="Technology"/>
    <s v="Accessories"/>
    <x v="1118"/>
    <x v="2436"/>
    <n v="3"/>
    <n v="0"/>
    <n v="15.9543"/>
  </r>
  <r>
    <n v="9951"/>
    <s v="CA-2017-121559"/>
    <x v="702"/>
    <d v="2017-06-03T00:00:00"/>
    <s v="Second Class"/>
    <x v="304"/>
    <x v="304"/>
    <s v="Corporate"/>
    <s v="United States"/>
    <s v="Indianapolis"/>
    <s v="Indiana"/>
    <n v="46203"/>
    <s v="Central"/>
    <x v="685"/>
    <s v="Technology"/>
    <s v="Accessories"/>
    <x v="685"/>
    <x v="5813"/>
    <n v="1"/>
    <n v="0"/>
    <n v="14.7593"/>
  </r>
  <r>
    <n v="9952"/>
    <s v="CA-2017-121559"/>
    <x v="702"/>
    <d v="2017-06-03T00:00:00"/>
    <s v="Second Class"/>
    <x v="304"/>
    <x v="304"/>
    <s v="Corporate"/>
    <s v="United States"/>
    <s v="Indianapolis"/>
    <s v="Indiana"/>
    <n v="46203"/>
    <s v="Central"/>
    <x v="844"/>
    <s v="Office Supplies"/>
    <s v="Binders"/>
    <x v="838"/>
    <x v="1018"/>
    <n v="2"/>
    <n v="0"/>
    <n v="8.69"/>
  </r>
  <r>
    <n v="9953"/>
    <s v="CA-2015-141593"/>
    <x v="639"/>
    <d v="2015-12-16T00:00:00"/>
    <s v="Second Class"/>
    <x v="715"/>
    <x v="715"/>
    <s v="Corporate"/>
    <s v="United States"/>
    <s v="Los Angeles"/>
    <s v="California"/>
    <n v="90045"/>
    <s v="West"/>
    <x v="303"/>
    <s v="Office Supplies"/>
    <s v="Binders"/>
    <x v="303"/>
    <x v="5814"/>
    <n v="2"/>
    <n v="0.2"/>
    <n v="20.724"/>
  </r>
  <r>
    <n v="9954"/>
    <s v="CA-2015-141593"/>
    <x v="639"/>
    <d v="2015-12-16T00:00:00"/>
    <s v="Second Class"/>
    <x v="715"/>
    <x v="715"/>
    <s v="Corporate"/>
    <s v="United States"/>
    <s v="Los Angeles"/>
    <s v="California"/>
    <n v="90045"/>
    <s v="West"/>
    <x v="1347"/>
    <s v="Office Supplies"/>
    <s v="Paper"/>
    <x v="1332"/>
    <x v="90"/>
    <n v="1"/>
    <n v="0"/>
    <n v="3.1103999999999998"/>
  </r>
  <r>
    <n v="9955"/>
    <s v="CA-2015-141593"/>
    <x v="639"/>
    <d v="2015-12-16T00:00:00"/>
    <s v="Second Class"/>
    <x v="715"/>
    <x v="715"/>
    <s v="Corporate"/>
    <s v="United States"/>
    <s v="Los Angeles"/>
    <s v="California"/>
    <n v="90045"/>
    <s v="West"/>
    <x v="1395"/>
    <s v="Office Supplies"/>
    <s v="Binders"/>
    <x v="1382"/>
    <x v="4169"/>
    <n v="3"/>
    <n v="0.2"/>
    <n v="11.5587"/>
  </r>
  <r>
    <n v="9956"/>
    <s v="CA-2015-141593"/>
    <x v="639"/>
    <d v="2015-12-16T00:00:00"/>
    <s v="Second Class"/>
    <x v="715"/>
    <x v="715"/>
    <s v="Corporate"/>
    <s v="United States"/>
    <s v="Los Angeles"/>
    <s v="California"/>
    <n v="90045"/>
    <s v="West"/>
    <x v="975"/>
    <s v="Furniture"/>
    <s v="Tables"/>
    <x v="969"/>
    <x v="5721"/>
    <n v="2"/>
    <n v="0.2"/>
    <n v="10.258800000000001"/>
  </r>
  <r>
    <n v="9957"/>
    <s v="US-2014-143287"/>
    <x v="7"/>
    <d v="2014-11-17T00:00:00"/>
    <s v="Standard Class"/>
    <x v="607"/>
    <x v="607"/>
    <s v="Home Office"/>
    <s v="United States"/>
    <s v="New Rochelle"/>
    <s v="New York"/>
    <n v="10801"/>
    <s v="East"/>
    <x v="1286"/>
    <s v="Office Supplies"/>
    <s v="Paper"/>
    <x v="1272"/>
    <x v="3126"/>
    <n v="5"/>
    <n v="0"/>
    <n v="21.784500000000001"/>
  </r>
  <r>
    <n v="9958"/>
    <s v="US-2014-143287"/>
    <x v="7"/>
    <d v="2014-11-17T00:00:00"/>
    <s v="Standard Class"/>
    <x v="607"/>
    <x v="607"/>
    <s v="Home Office"/>
    <s v="United States"/>
    <s v="New Rochelle"/>
    <s v="New York"/>
    <n v="10801"/>
    <s v="East"/>
    <x v="1558"/>
    <s v="Office Supplies"/>
    <s v="Paper"/>
    <x v="1547"/>
    <x v="1061"/>
    <n v="4"/>
    <n v="0"/>
    <n v="109.7208"/>
  </r>
  <r>
    <n v="9959"/>
    <s v="US-2014-143287"/>
    <x v="7"/>
    <d v="2014-11-17T00:00:00"/>
    <s v="Standard Class"/>
    <x v="607"/>
    <x v="607"/>
    <s v="Home Office"/>
    <s v="United States"/>
    <s v="New Rochelle"/>
    <s v="New York"/>
    <n v="10801"/>
    <s v="East"/>
    <x v="503"/>
    <s v="Office Supplies"/>
    <s v="Supplies"/>
    <x v="503"/>
    <x v="545"/>
    <n v="2"/>
    <n v="0"/>
    <n v="2.19"/>
  </r>
  <r>
    <n v="9960"/>
    <s v="CA-2017-137421"/>
    <x v="833"/>
    <d v="2017-10-11T00:00:00"/>
    <s v="Standard Class"/>
    <x v="219"/>
    <x v="219"/>
    <s v="Consumer"/>
    <s v="United States"/>
    <s v="Chandler"/>
    <s v="Arizona"/>
    <n v="85224"/>
    <s v="West"/>
    <x v="1663"/>
    <s v="Office Supplies"/>
    <s v="Art"/>
    <x v="1651"/>
    <x v="560"/>
    <n v="2"/>
    <n v="0.2"/>
    <n v="1.8688"/>
  </r>
  <r>
    <n v="9961"/>
    <s v="CA-2017-141446"/>
    <x v="118"/>
    <d v="2017-09-18T00:00:00"/>
    <s v="Second Class"/>
    <x v="642"/>
    <x v="642"/>
    <s v="Home Office"/>
    <s v="United States"/>
    <s v="Florence"/>
    <s v="Kentucky"/>
    <n v="41042"/>
    <s v="South"/>
    <x v="1542"/>
    <s v="Technology"/>
    <s v="Accessories"/>
    <x v="1530"/>
    <x v="3215"/>
    <n v="1"/>
    <n v="0"/>
    <n v="3.24"/>
  </r>
  <r>
    <n v="9962"/>
    <s v="CA-2015-168088"/>
    <x v="531"/>
    <d v="2015-03-22T00:00:00"/>
    <s v="First Class"/>
    <x v="475"/>
    <x v="475"/>
    <s v="Home Office"/>
    <s v="United States"/>
    <s v="Houston"/>
    <s v="Texas"/>
    <n v="77041"/>
    <s v="Central"/>
    <x v="1127"/>
    <s v="Office Supplies"/>
    <s v="Paper"/>
    <x v="1115"/>
    <x v="4771"/>
    <n v="2"/>
    <n v="0.2"/>
    <n v="23.7742"/>
  </r>
  <r>
    <n v="9963"/>
    <s v="CA-2015-168088"/>
    <x v="531"/>
    <d v="2015-03-22T00:00:00"/>
    <s v="First Class"/>
    <x v="475"/>
    <x v="475"/>
    <s v="Home Office"/>
    <s v="United States"/>
    <s v="Houston"/>
    <s v="Texas"/>
    <n v="77041"/>
    <s v="Central"/>
    <x v="1601"/>
    <s v="Furniture"/>
    <s v="Bookcases"/>
    <x v="1593"/>
    <x v="5815"/>
    <n v="4"/>
    <n v="0.32"/>
    <n v="-67.670400000000001"/>
  </r>
  <r>
    <n v="9964"/>
    <s v="CA-2015-143700"/>
    <x v="353"/>
    <d v="2015-07-26T00:00:00"/>
    <s v="Same Day"/>
    <x v="238"/>
    <x v="238"/>
    <s v="Consumer"/>
    <s v="United States"/>
    <s v="Philadelphia"/>
    <s v="Pennsylvania"/>
    <n v="19140"/>
    <s v="East"/>
    <x v="934"/>
    <s v="Office Supplies"/>
    <s v="Paper"/>
    <x v="927"/>
    <x v="559"/>
    <n v="2"/>
    <n v="0.2"/>
    <n v="3.6288"/>
  </r>
  <r>
    <n v="9965"/>
    <s v="CA-2016-146374"/>
    <x v="5"/>
    <d v="2016-12-10T00:00:00"/>
    <s v="Second Class"/>
    <x v="785"/>
    <x v="785"/>
    <s v="Corporate"/>
    <s v="United States"/>
    <s v="Newark"/>
    <s v="Delaware"/>
    <n v="19711"/>
    <s v="East"/>
    <x v="278"/>
    <s v="Furniture"/>
    <s v="Furnishings"/>
    <x v="278"/>
    <x v="5816"/>
    <n v="1"/>
    <n v="0"/>
    <n v="6.4320000000000004"/>
  </r>
  <r>
    <n v="9966"/>
    <s v="CA-2016-146374"/>
    <x v="5"/>
    <d v="2016-12-10T00:00:00"/>
    <s v="Second Class"/>
    <x v="785"/>
    <x v="785"/>
    <s v="Corporate"/>
    <s v="United States"/>
    <s v="Newark"/>
    <s v="Delaware"/>
    <n v="19711"/>
    <s v="East"/>
    <x v="811"/>
    <s v="Office Supplies"/>
    <s v="Paper"/>
    <x v="33"/>
    <x v="1377"/>
    <n v="1"/>
    <n v="0"/>
    <n v="2.3405999999999998"/>
  </r>
  <r>
    <n v="9967"/>
    <s v="CA-2016-146374"/>
    <x v="5"/>
    <d v="2016-12-10T00:00:00"/>
    <s v="Second Class"/>
    <x v="785"/>
    <x v="785"/>
    <s v="Corporate"/>
    <s v="United States"/>
    <s v="Newark"/>
    <s v="Delaware"/>
    <n v="19711"/>
    <s v="East"/>
    <x v="1358"/>
    <s v="Office Supplies"/>
    <s v="Envelopes"/>
    <x v="1344"/>
    <x v="5817"/>
    <n v="7"/>
    <n v="0"/>
    <n v="51.554299999999998"/>
  </r>
  <r>
    <n v="9968"/>
    <s v="CA-2017-153871"/>
    <x v="157"/>
    <d v="2017-12-17T00:00:00"/>
    <s v="Standard Class"/>
    <x v="579"/>
    <x v="579"/>
    <s v="Consumer"/>
    <s v="United States"/>
    <s v="Plainfield"/>
    <s v="New Jersey"/>
    <n v="7060"/>
    <s v="East"/>
    <x v="1232"/>
    <s v="Office Supplies"/>
    <s v="Binders"/>
    <x v="1215"/>
    <x v="452"/>
    <n v="5"/>
    <n v="0"/>
    <n v="18.09"/>
  </r>
  <r>
    <n v="9969"/>
    <s v="CA-2017-153871"/>
    <x v="157"/>
    <d v="2017-12-17T00:00:00"/>
    <s v="Standard Class"/>
    <x v="579"/>
    <x v="579"/>
    <s v="Consumer"/>
    <s v="United States"/>
    <s v="Plainfield"/>
    <s v="New Jersey"/>
    <n v="7060"/>
    <s v="East"/>
    <x v="1498"/>
    <s v="Office Supplies"/>
    <s v="Binders"/>
    <x v="1486"/>
    <x v="2501"/>
    <n v="2"/>
    <n v="0"/>
    <n v="331.19099999999997"/>
  </r>
  <r>
    <n v="9970"/>
    <s v="CA-2017-153871"/>
    <x v="157"/>
    <d v="2017-12-17T00:00:00"/>
    <s v="Standard Class"/>
    <x v="579"/>
    <x v="579"/>
    <s v="Consumer"/>
    <s v="United States"/>
    <s v="Plainfield"/>
    <s v="New Jersey"/>
    <n v="7060"/>
    <s v="East"/>
    <x v="189"/>
    <s v="Office Supplies"/>
    <s v="Appliances"/>
    <x v="190"/>
    <x v="505"/>
    <n v="7"/>
    <n v="0"/>
    <n v="6.5975000000000001"/>
  </r>
  <r>
    <n v="9971"/>
    <s v="CA-2015-103772"/>
    <x v="1141"/>
    <d v="2015-07-02T00:00:00"/>
    <s v="Standard Class"/>
    <x v="88"/>
    <x v="88"/>
    <s v="Home Office"/>
    <s v="United States"/>
    <s v="Smyrna"/>
    <s v="Georgia"/>
    <n v="30080"/>
    <s v="South"/>
    <x v="979"/>
    <s v="Office Supplies"/>
    <s v="Binders"/>
    <x v="972"/>
    <x v="5818"/>
    <n v="2"/>
    <n v="0"/>
    <n v="54.997599999999998"/>
  </r>
  <r>
    <n v="9972"/>
    <s v="CA-2015-103772"/>
    <x v="1141"/>
    <d v="2015-07-02T00:00:00"/>
    <s v="Standard Class"/>
    <x v="88"/>
    <x v="88"/>
    <s v="Home Office"/>
    <s v="United States"/>
    <s v="Smyrna"/>
    <s v="Georgia"/>
    <n v="30080"/>
    <s v="South"/>
    <x v="1269"/>
    <s v="Office Supplies"/>
    <s v="Art"/>
    <x v="1254"/>
    <x v="3383"/>
    <n v="5"/>
    <n v="0"/>
    <n v="42.225000000000001"/>
  </r>
  <r>
    <n v="9973"/>
    <s v="CA-2016-130225"/>
    <x v="108"/>
    <d v="2016-09-17T00:00:00"/>
    <s v="Standard Class"/>
    <x v="53"/>
    <x v="53"/>
    <s v="Consumer"/>
    <s v="United States"/>
    <s v="Houston"/>
    <s v="Texas"/>
    <n v="77041"/>
    <s v="Central"/>
    <x v="633"/>
    <s v="Office Supplies"/>
    <s v="Envelopes"/>
    <x v="633"/>
    <x v="5819"/>
    <n v="2"/>
    <n v="0.2"/>
    <n v="33.604199999999999"/>
  </r>
  <r>
    <n v="9974"/>
    <s v="US-2016-103674"/>
    <x v="409"/>
    <d v="2016-12-10T00:00:00"/>
    <s v="Standard Class"/>
    <x v="399"/>
    <x v="399"/>
    <s v="Home Office"/>
    <s v="United States"/>
    <s v="Los Angeles"/>
    <s v="California"/>
    <n v="90032"/>
    <s v="West"/>
    <x v="1787"/>
    <s v="Technology"/>
    <s v="Phones"/>
    <x v="1777"/>
    <x v="1071"/>
    <n v="5"/>
    <n v="0.2"/>
    <n v="27.196000000000002"/>
  </r>
  <r>
    <n v="9975"/>
    <s v="US-2016-103674"/>
    <x v="409"/>
    <d v="2016-12-10T00:00:00"/>
    <s v="Standard Class"/>
    <x v="399"/>
    <x v="399"/>
    <s v="Home Office"/>
    <s v="United States"/>
    <s v="Los Angeles"/>
    <s v="California"/>
    <n v="90032"/>
    <s v="West"/>
    <x v="1126"/>
    <s v="Office Supplies"/>
    <s v="Art"/>
    <x v="1114"/>
    <x v="3450"/>
    <n v="7"/>
    <n v="0"/>
    <n v="5.2332000000000001"/>
  </r>
  <r>
    <n v="9976"/>
    <s v="US-2016-103674"/>
    <x v="409"/>
    <d v="2016-12-10T00:00:00"/>
    <s v="Standard Class"/>
    <x v="399"/>
    <x v="399"/>
    <s v="Home Office"/>
    <s v="United States"/>
    <s v="Los Angeles"/>
    <s v="California"/>
    <n v="90032"/>
    <s v="West"/>
    <x v="578"/>
    <s v="Office Supplies"/>
    <s v="Paper"/>
    <x v="578"/>
    <x v="518"/>
    <n v="2"/>
    <n v="0"/>
    <n v="6.4127999999999998"/>
  </r>
  <r>
    <n v="9977"/>
    <s v="US-2016-103674"/>
    <x v="409"/>
    <d v="2016-12-10T00:00:00"/>
    <s v="Standard Class"/>
    <x v="399"/>
    <x v="399"/>
    <s v="Home Office"/>
    <s v="United States"/>
    <s v="Los Angeles"/>
    <s v="California"/>
    <n v="90032"/>
    <s v="West"/>
    <x v="495"/>
    <s v="Technology"/>
    <s v="Phones"/>
    <x v="495"/>
    <x v="2475"/>
    <n v="2"/>
    <n v="0.2"/>
    <n v="31.198"/>
  </r>
  <r>
    <n v="9978"/>
    <s v="US-2016-103674"/>
    <x v="409"/>
    <d v="2016-12-10T00:00:00"/>
    <s v="Standard Class"/>
    <x v="399"/>
    <x v="399"/>
    <s v="Home Office"/>
    <s v="United States"/>
    <s v="Los Angeles"/>
    <s v="California"/>
    <n v="90032"/>
    <s v="West"/>
    <x v="494"/>
    <s v="Office Supplies"/>
    <s v="Fasteners"/>
    <x v="494"/>
    <x v="5820"/>
    <n v="7"/>
    <n v="0"/>
    <n v="0"/>
  </r>
  <r>
    <n v="9979"/>
    <s v="US-2016-103674"/>
    <x v="409"/>
    <d v="2016-12-10T00:00:00"/>
    <s v="Standard Class"/>
    <x v="399"/>
    <x v="399"/>
    <s v="Home Office"/>
    <s v="United States"/>
    <s v="Los Angeles"/>
    <s v="California"/>
    <n v="90032"/>
    <s v="West"/>
    <x v="807"/>
    <s v="Office Supplies"/>
    <s v="Binders"/>
    <x v="805"/>
    <x v="5821"/>
    <n v="4"/>
    <n v="0.2"/>
    <n v="4.6816000000000004"/>
  </r>
  <r>
    <n v="9980"/>
    <s v="US-2016-103674"/>
    <x v="409"/>
    <d v="2016-12-10T00:00:00"/>
    <s v="Standard Class"/>
    <x v="399"/>
    <x v="399"/>
    <s v="Home Office"/>
    <s v="United States"/>
    <s v="Los Angeles"/>
    <s v="California"/>
    <n v="90032"/>
    <s v="West"/>
    <x v="920"/>
    <s v="Office Supplies"/>
    <s v="Binders"/>
    <x v="1758"/>
    <x v="5822"/>
    <n v="14"/>
    <n v="0.2"/>
    <n v="153.11519999999999"/>
  </r>
  <r>
    <n v="9981"/>
    <s v="US-2015-151435"/>
    <x v="684"/>
    <d v="2015-09-09T00:00:00"/>
    <s v="Second Class"/>
    <x v="517"/>
    <x v="517"/>
    <s v="Consumer"/>
    <s v="United States"/>
    <s v="Lafayette"/>
    <s v="Louisiana"/>
    <n v="70506"/>
    <s v="South"/>
    <x v="977"/>
    <s v="Furniture"/>
    <s v="Tables"/>
    <x v="832"/>
    <x v="1890"/>
    <n v="1"/>
    <n v="0"/>
    <n v="22.354800000000001"/>
  </r>
  <r>
    <n v="9982"/>
    <s v="CA-2017-163566"/>
    <x v="646"/>
    <d v="2017-08-06T00:00:00"/>
    <s v="First Class"/>
    <x v="26"/>
    <x v="26"/>
    <s v="Consumer"/>
    <s v="United States"/>
    <s v="Fairfield"/>
    <s v="Ohio"/>
    <n v="45014"/>
    <s v="East"/>
    <x v="617"/>
    <s v="Office Supplies"/>
    <s v="Labels"/>
    <x v="617"/>
    <x v="1045"/>
    <n v="5"/>
    <n v="0.2"/>
    <n v="5.3689999999999998"/>
  </r>
  <r>
    <n v="9983"/>
    <s v="US-2016-157728"/>
    <x v="897"/>
    <d v="2016-09-28T00:00:00"/>
    <s v="Standard Class"/>
    <x v="53"/>
    <x v="53"/>
    <s v="Consumer"/>
    <s v="United States"/>
    <s v="Grand Rapids"/>
    <s v="Michigan"/>
    <n v="49505"/>
    <s v="Central"/>
    <x v="727"/>
    <s v="Office Supplies"/>
    <s v="Paper"/>
    <x v="726"/>
    <x v="591"/>
    <n v="7"/>
    <n v="0"/>
    <n v="16.713200000000001"/>
  </r>
  <r>
    <n v="9984"/>
    <s v="US-2016-157728"/>
    <x v="897"/>
    <d v="2016-09-28T00:00:00"/>
    <s v="Standard Class"/>
    <x v="53"/>
    <x v="53"/>
    <s v="Consumer"/>
    <s v="United States"/>
    <s v="Grand Rapids"/>
    <s v="Michigan"/>
    <n v="49505"/>
    <s v="Central"/>
    <x v="1692"/>
    <s v="Technology"/>
    <s v="Phones"/>
    <x v="1680"/>
    <x v="5823"/>
    <n v="2"/>
    <n v="0"/>
    <n v="27.4344"/>
  </r>
  <r>
    <n v="9985"/>
    <s v="CA-2015-100251"/>
    <x v="961"/>
    <d v="2015-05-23T00:00:00"/>
    <s v="Standard Class"/>
    <x v="231"/>
    <x v="231"/>
    <s v="Consumer"/>
    <s v="United States"/>
    <s v="Long Beach"/>
    <s v="New York"/>
    <n v="11561"/>
    <s v="East"/>
    <x v="365"/>
    <s v="Office Supplies"/>
    <s v="Labels"/>
    <x v="365"/>
    <x v="2432"/>
    <n v="10"/>
    <n v="0"/>
    <n v="15.12"/>
  </r>
  <r>
    <n v="9986"/>
    <s v="CA-2015-100251"/>
    <x v="961"/>
    <d v="2015-05-23T00:00:00"/>
    <s v="Standard Class"/>
    <x v="231"/>
    <x v="231"/>
    <s v="Consumer"/>
    <s v="United States"/>
    <s v="Long Beach"/>
    <s v="New York"/>
    <n v="11561"/>
    <s v="East"/>
    <x v="1205"/>
    <s v="Office Supplies"/>
    <s v="Supplies"/>
    <x v="1190"/>
    <x v="5368"/>
    <n v="4"/>
    <n v="0"/>
    <n v="16.123999999999999"/>
  </r>
  <r>
    <n v="9987"/>
    <s v="CA-2016-125794"/>
    <x v="321"/>
    <d v="2016-10-03T00:00:00"/>
    <s v="Standard Class"/>
    <x v="586"/>
    <x v="586"/>
    <s v="Consumer"/>
    <s v="United States"/>
    <s v="Los Angeles"/>
    <s v="California"/>
    <n v="90008"/>
    <s v="West"/>
    <x v="1519"/>
    <s v="Technology"/>
    <s v="Accessories"/>
    <x v="1506"/>
    <x v="341"/>
    <n v="1"/>
    <n v="0"/>
    <n v="15.220800000000001"/>
  </r>
  <r>
    <n v="9988"/>
    <s v="CA-2017-163629"/>
    <x v="701"/>
    <d v="2017-11-21T00:00:00"/>
    <s v="Standard Class"/>
    <x v="19"/>
    <x v="19"/>
    <s v="Corporate"/>
    <s v="United States"/>
    <s v="Athens"/>
    <s v="Georgia"/>
    <n v="30605"/>
    <s v="South"/>
    <x v="1593"/>
    <s v="Technology"/>
    <s v="Accessories"/>
    <x v="1585"/>
    <x v="3590"/>
    <n v="1"/>
    <n v="0"/>
    <n v="28.796399999999998"/>
  </r>
  <r>
    <n v="9989"/>
    <s v="CA-2017-163629"/>
    <x v="701"/>
    <d v="2017-11-21T00:00:00"/>
    <s v="Standard Class"/>
    <x v="19"/>
    <x v="19"/>
    <s v="Corporate"/>
    <s v="United States"/>
    <s v="Athens"/>
    <s v="Georgia"/>
    <n v="30605"/>
    <s v="South"/>
    <x v="1783"/>
    <s v="Technology"/>
    <s v="Phones"/>
    <x v="1773"/>
    <x v="5738"/>
    <n v="5"/>
    <n v="0"/>
    <n v="55.646999999999998"/>
  </r>
  <r>
    <n v="9990"/>
    <s v="CA-2014-110422"/>
    <x v="1236"/>
    <d v="2014-01-23T00:00:00"/>
    <s v="Second Class"/>
    <x v="483"/>
    <x v="483"/>
    <s v="Consumer"/>
    <s v="United States"/>
    <s v="Miami"/>
    <s v="Florida"/>
    <n v="33180"/>
    <s v="South"/>
    <x v="1172"/>
    <s v="Furniture"/>
    <s v="Furnishings"/>
    <x v="1158"/>
    <x v="4192"/>
    <n v="3"/>
    <n v="0.2"/>
    <n v="4.1028000000000002"/>
  </r>
  <r>
    <n v="9991"/>
    <s v="CA-2017-121258"/>
    <x v="425"/>
    <d v="2017-03-03T00:00:00"/>
    <s v="Standard Class"/>
    <x v="72"/>
    <x v="72"/>
    <s v="Consumer"/>
    <s v="United States"/>
    <s v="Costa Mesa"/>
    <s v="California"/>
    <n v="92627"/>
    <s v="West"/>
    <x v="1762"/>
    <s v="Furniture"/>
    <s v="Furnishings"/>
    <x v="1751"/>
    <x v="1361"/>
    <n v="2"/>
    <n v="0"/>
    <n v="15.6332"/>
  </r>
  <r>
    <n v="9992"/>
    <s v="CA-2017-121258"/>
    <x v="425"/>
    <d v="2017-03-03T00:00:00"/>
    <s v="Standard Class"/>
    <x v="72"/>
    <x v="72"/>
    <s v="Consumer"/>
    <s v="United States"/>
    <s v="Costa Mesa"/>
    <s v="California"/>
    <n v="92627"/>
    <s v="West"/>
    <x v="297"/>
    <s v="Technology"/>
    <s v="Phones"/>
    <x v="297"/>
    <x v="3689"/>
    <n v="2"/>
    <n v="0.2"/>
    <n v="19.3932"/>
  </r>
  <r>
    <n v="9993"/>
    <s v="CA-2017-121258"/>
    <x v="425"/>
    <d v="2017-03-03T00:00:00"/>
    <s v="Standard Class"/>
    <x v="72"/>
    <x v="72"/>
    <s v="Consumer"/>
    <s v="United States"/>
    <s v="Costa Mesa"/>
    <s v="California"/>
    <n v="92627"/>
    <s v="West"/>
    <x v="956"/>
    <s v="Office Supplies"/>
    <s v="Paper"/>
    <x v="949"/>
    <x v="458"/>
    <n v="4"/>
    <n v="0"/>
    <n v="13.32"/>
  </r>
  <r>
    <n v="9994"/>
    <s v="CA-2017-119914"/>
    <x v="464"/>
    <d v="2017-05-09T00:00:00"/>
    <s v="Second Class"/>
    <x v="417"/>
    <x v="417"/>
    <s v="Consumer"/>
    <s v="United States"/>
    <s v="Westminster"/>
    <s v="California"/>
    <n v="92683"/>
    <s v="West"/>
    <x v="166"/>
    <s v="Office Supplies"/>
    <s v="Appliances"/>
    <x v="167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C14D6-FF89-9140-809A-6207E893D3C2}" name="PivotTable3" cacheId="2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F1:H51" firstHeaderRow="2" firstDataRow="2" firstDataCol="2"/>
  <pivotFields count="24">
    <pivotField compact="0" outline="0" showAll="0"/>
    <pivotField compact="0" outline="0" showAll="0"/>
    <pivotField compact="0" numFmtId="14" outline="0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</pivotFields>
  <rowFields count="2">
    <field x="23"/>
    <field x="21"/>
  </rowFields>
  <rowItems count="49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4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F593-520B-2643-A762-E7120C8C304E}">
  <sheetPr>
    <tabColor rgb="FFFFFF00"/>
  </sheetPr>
  <dimension ref="A1:U9995"/>
  <sheetViews>
    <sheetView workbookViewId="0">
      <selection activeCell="B2" sqref="B2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B523-A95A-FD41-9B5D-AD5294F80B35}">
  <sheetPr>
    <tabColor theme="9" tint="0.59999389629810485"/>
  </sheetPr>
  <dimension ref="A1:C23"/>
  <sheetViews>
    <sheetView tabSelected="1" zoomScale="120" zoomScaleNormal="120" workbookViewId="0"/>
  </sheetViews>
  <sheetFormatPr baseColWidth="10" defaultRowHeight="16" x14ac:dyDescent="0.2"/>
  <sheetData>
    <row r="1" spans="1:3" x14ac:dyDescent="0.2">
      <c r="A1" s="3" t="s">
        <v>10969</v>
      </c>
    </row>
    <row r="2" spans="1:3" x14ac:dyDescent="0.2">
      <c r="A2" t="s">
        <v>10970</v>
      </c>
      <c r="C2" s="2"/>
    </row>
    <row r="3" spans="1:3" x14ac:dyDescent="0.2">
      <c r="A3" t="s">
        <v>10971</v>
      </c>
    </row>
    <row r="4" spans="1:3" x14ac:dyDescent="0.2">
      <c r="A4" t="s">
        <v>10972</v>
      </c>
    </row>
    <row r="5" spans="1:3" x14ac:dyDescent="0.2">
      <c r="A5" t="s">
        <v>10973</v>
      </c>
    </row>
    <row r="6" spans="1:3" x14ac:dyDescent="0.2">
      <c r="A6" t="s">
        <v>10974</v>
      </c>
    </row>
    <row r="8" spans="1:3" x14ac:dyDescent="0.2">
      <c r="A8" s="3" t="s">
        <v>10975</v>
      </c>
    </row>
    <row r="9" spans="1:3" x14ac:dyDescent="0.2">
      <c r="A9" t="s">
        <v>10976</v>
      </c>
    </row>
    <row r="10" spans="1:3" x14ac:dyDescent="0.2">
      <c r="A10" t="s">
        <v>10977</v>
      </c>
    </row>
    <row r="11" spans="1:3" x14ac:dyDescent="0.2">
      <c r="A11" t="s">
        <v>10978</v>
      </c>
    </row>
    <row r="13" spans="1:3" x14ac:dyDescent="0.2">
      <c r="A13" s="3" t="s">
        <v>10979</v>
      </c>
    </row>
    <row r="14" spans="1:3" x14ac:dyDescent="0.2">
      <c r="A14" t="s">
        <v>10980</v>
      </c>
    </row>
    <row r="15" spans="1:3" x14ac:dyDescent="0.2">
      <c r="A15" t="s">
        <v>10981</v>
      </c>
    </row>
    <row r="17" spans="1:1" x14ac:dyDescent="0.2">
      <c r="A17" s="3" t="s">
        <v>10982</v>
      </c>
    </row>
    <row r="18" spans="1:1" x14ac:dyDescent="0.2">
      <c r="A18" t="s">
        <v>10983</v>
      </c>
    </row>
    <row r="19" spans="1:1" x14ac:dyDescent="0.2">
      <c r="A19" t="s">
        <v>10984</v>
      </c>
    </row>
    <row r="21" spans="1:1" x14ac:dyDescent="0.2">
      <c r="A21" s="3" t="s">
        <v>10985</v>
      </c>
    </row>
    <row r="22" spans="1:1" x14ac:dyDescent="0.2">
      <c r="A22" t="s">
        <v>10986</v>
      </c>
    </row>
    <row r="23" spans="1:1" x14ac:dyDescent="0.2">
      <c r="A23" t="s">
        <v>10987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6F23-CBF9-0F4B-88C5-A1BD687FBEF8}">
  <dimension ref="A1:C3"/>
  <sheetViews>
    <sheetView workbookViewId="0">
      <selection activeCell="B2" sqref="B2"/>
    </sheetView>
  </sheetViews>
  <sheetFormatPr baseColWidth="10" defaultRowHeight="16" x14ac:dyDescent="0.2"/>
  <cols>
    <col min="1" max="1" width="11.83203125" bestFit="1" customWidth="1"/>
    <col min="3" max="3" width="10.83203125" style="2"/>
  </cols>
  <sheetData>
    <row r="1" spans="1:3" x14ac:dyDescent="0.2">
      <c r="A1" t="s">
        <v>10989</v>
      </c>
      <c r="B1" t="s">
        <v>10990</v>
      </c>
    </row>
    <row r="2" spans="1:3" x14ac:dyDescent="0.2">
      <c r="A2" t="s">
        <v>10939</v>
      </c>
      <c r="B2" t="s">
        <v>17</v>
      </c>
      <c r="C2" s="4" t="s">
        <v>10944</v>
      </c>
    </row>
    <row r="3" spans="1:3" x14ac:dyDescent="0.2">
      <c r="A3">
        <v>2297200.86</v>
      </c>
      <c r="B3">
        <f>ROUND(SUM(Data!R:R),2)</f>
        <v>2297200.86</v>
      </c>
      <c r="C3" s="9">
        <f>A3-B3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DC52-925C-1346-AB57-FB9815B871FA}">
  <dimension ref="A1:I51"/>
  <sheetViews>
    <sheetView workbookViewId="0">
      <selection activeCell="E2" sqref="E2"/>
    </sheetView>
  </sheetViews>
  <sheetFormatPr baseColWidth="10" defaultRowHeight="16" x14ac:dyDescent="0.2"/>
  <cols>
    <col min="5" max="5" width="13" bestFit="1" customWidth="1"/>
    <col min="6" max="6" width="21.1640625" bestFit="1" customWidth="1"/>
    <col min="7" max="7" width="11.1640625" bestFit="1" customWidth="1"/>
    <col min="8" max="8" width="12.33203125" bestFit="1" customWidth="1"/>
    <col min="9" max="9" width="10.83203125" style="8"/>
  </cols>
  <sheetData>
    <row r="1" spans="1:9" x14ac:dyDescent="0.2">
      <c r="A1" t="s">
        <v>10989</v>
      </c>
      <c r="D1" t="s">
        <v>10945</v>
      </c>
      <c r="E1" s="5" t="s">
        <v>10990</v>
      </c>
      <c r="F1" s="6" t="s">
        <v>10964</v>
      </c>
    </row>
    <row r="2" spans="1:9" x14ac:dyDescent="0.2">
      <c r="A2" t="s">
        <v>10940</v>
      </c>
      <c r="B2" t="s">
        <v>10941</v>
      </c>
      <c r="C2" t="s">
        <v>10939</v>
      </c>
      <c r="F2" s="6" t="s">
        <v>10965</v>
      </c>
      <c r="G2" s="6" t="s">
        <v>10966</v>
      </c>
      <c r="H2" t="s">
        <v>10967</v>
      </c>
      <c r="I2" s="8" t="s">
        <v>10944</v>
      </c>
    </row>
    <row r="3" spans="1:9" x14ac:dyDescent="0.2">
      <c r="A3">
        <v>2014</v>
      </c>
      <c r="B3">
        <v>1</v>
      </c>
      <c r="C3">
        <v>14236.89</v>
      </c>
      <c r="F3" t="s">
        <v>10948</v>
      </c>
      <c r="G3" t="s">
        <v>10952</v>
      </c>
      <c r="H3" s="7">
        <v>14236.894999999997</v>
      </c>
      <c r="I3" s="10">
        <f>C3-H3</f>
        <v>-4.9999999973806553E-3</v>
      </c>
    </row>
    <row r="4" spans="1:9" x14ac:dyDescent="0.2">
      <c r="A4">
        <v>2014</v>
      </c>
      <c r="B4">
        <v>2</v>
      </c>
      <c r="C4">
        <v>4519.8900000000003</v>
      </c>
      <c r="G4" t="s">
        <v>10953</v>
      </c>
      <c r="H4" s="7">
        <v>4519.8919999999998</v>
      </c>
      <c r="I4" s="10">
        <f t="shared" ref="I4:I50" si="0">C4-H4</f>
        <v>-1.9999999994979589E-3</v>
      </c>
    </row>
    <row r="5" spans="1:9" x14ac:dyDescent="0.2">
      <c r="A5">
        <v>2014</v>
      </c>
      <c r="B5">
        <v>3</v>
      </c>
      <c r="C5">
        <v>55691.01</v>
      </c>
      <c r="G5" t="s">
        <v>10954</v>
      </c>
      <c r="H5" s="7">
        <v>55691.009000000027</v>
      </c>
      <c r="I5" s="10">
        <f t="shared" si="0"/>
        <v>9.9999997473787516E-4</v>
      </c>
    </row>
    <row r="6" spans="1:9" x14ac:dyDescent="0.2">
      <c r="A6">
        <v>2014</v>
      </c>
      <c r="B6">
        <v>4</v>
      </c>
      <c r="C6">
        <v>28295.34</v>
      </c>
      <c r="G6" t="s">
        <v>10955</v>
      </c>
      <c r="H6" s="7">
        <v>28295.344999999994</v>
      </c>
      <c r="I6" s="10">
        <f t="shared" si="0"/>
        <v>-4.9999999937426765E-3</v>
      </c>
    </row>
    <row r="7" spans="1:9" x14ac:dyDescent="0.2">
      <c r="A7">
        <v>2014</v>
      </c>
      <c r="B7">
        <v>5</v>
      </c>
      <c r="C7">
        <v>23648.29</v>
      </c>
      <c r="G7" t="s">
        <v>10956</v>
      </c>
      <c r="H7" s="7">
        <v>23648.287</v>
      </c>
      <c r="I7" s="10">
        <f t="shared" si="0"/>
        <v>3.0000000006111804E-3</v>
      </c>
    </row>
    <row r="8" spans="1:9" x14ac:dyDescent="0.2">
      <c r="A8">
        <v>2014</v>
      </c>
      <c r="B8">
        <v>6</v>
      </c>
      <c r="C8">
        <v>34595.129999999997</v>
      </c>
      <c r="G8" t="s">
        <v>10957</v>
      </c>
      <c r="H8" s="7">
        <v>34595.127600000029</v>
      </c>
      <c r="I8" s="10">
        <f t="shared" si="0"/>
        <v>2.3999999684747308E-3</v>
      </c>
    </row>
    <row r="9" spans="1:9" x14ac:dyDescent="0.2">
      <c r="A9">
        <v>2014</v>
      </c>
      <c r="B9">
        <v>7</v>
      </c>
      <c r="C9">
        <v>33946.39</v>
      </c>
      <c r="G9" t="s">
        <v>10958</v>
      </c>
      <c r="H9" s="7">
        <v>33946.392999999996</v>
      </c>
      <c r="I9" s="10">
        <f t="shared" si="0"/>
        <v>-2.9999999969732016E-3</v>
      </c>
    </row>
    <row r="10" spans="1:9" x14ac:dyDescent="0.2">
      <c r="A10">
        <v>2014</v>
      </c>
      <c r="B10">
        <v>8</v>
      </c>
      <c r="C10">
        <v>27909.47</v>
      </c>
      <c r="G10" t="s">
        <v>10959</v>
      </c>
      <c r="H10" s="7">
        <v>27909.468499999992</v>
      </c>
      <c r="I10" s="10">
        <f t="shared" si="0"/>
        <v>1.5000000094005372E-3</v>
      </c>
    </row>
    <row r="11" spans="1:9" x14ac:dyDescent="0.2">
      <c r="A11">
        <v>2014</v>
      </c>
      <c r="B11">
        <v>9</v>
      </c>
      <c r="C11">
        <v>81777.350000000006</v>
      </c>
      <c r="G11" t="s">
        <v>10960</v>
      </c>
      <c r="H11" s="7">
        <v>81777.350799999971</v>
      </c>
      <c r="I11" s="10">
        <f t="shared" si="0"/>
        <v>-7.999999652383849E-4</v>
      </c>
    </row>
    <row r="12" spans="1:9" x14ac:dyDescent="0.2">
      <c r="A12">
        <v>2014</v>
      </c>
      <c r="B12">
        <v>10</v>
      </c>
      <c r="C12">
        <v>31453.39</v>
      </c>
      <c r="G12" t="s">
        <v>10961</v>
      </c>
      <c r="H12" s="7">
        <v>31453.392999999989</v>
      </c>
      <c r="I12" s="10">
        <f t="shared" si="0"/>
        <v>-2.999999989697244E-3</v>
      </c>
    </row>
    <row r="13" spans="1:9" x14ac:dyDescent="0.2">
      <c r="A13">
        <v>2014</v>
      </c>
      <c r="B13">
        <v>11</v>
      </c>
      <c r="C13">
        <v>78628.72</v>
      </c>
      <c r="G13" t="s">
        <v>10962</v>
      </c>
      <c r="H13" s="7">
        <v>78628.71669999999</v>
      </c>
      <c r="I13" s="10">
        <f t="shared" si="0"/>
        <v>3.300000011222437E-3</v>
      </c>
    </row>
    <row r="14" spans="1:9" x14ac:dyDescent="0.2">
      <c r="A14">
        <v>2014</v>
      </c>
      <c r="B14">
        <v>12</v>
      </c>
      <c r="C14">
        <v>69545.62</v>
      </c>
      <c r="G14" t="s">
        <v>10963</v>
      </c>
      <c r="H14" s="7">
        <v>69545.62049999999</v>
      </c>
      <c r="I14" s="10">
        <f t="shared" si="0"/>
        <v>-4.999999946448952E-4</v>
      </c>
    </row>
    <row r="15" spans="1:9" x14ac:dyDescent="0.2">
      <c r="A15">
        <v>2015</v>
      </c>
      <c r="B15">
        <v>1</v>
      </c>
      <c r="C15">
        <v>18174.080000000002</v>
      </c>
      <c r="F15" t="s">
        <v>10949</v>
      </c>
      <c r="G15" t="s">
        <v>10952</v>
      </c>
      <c r="H15" s="7">
        <v>18174.075599999993</v>
      </c>
      <c r="I15" s="10">
        <f t="shared" si="0"/>
        <v>4.4000000088999514E-3</v>
      </c>
    </row>
    <row r="16" spans="1:9" x14ac:dyDescent="0.2">
      <c r="A16">
        <v>2015</v>
      </c>
      <c r="B16">
        <v>2</v>
      </c>
      <c r="C16">
        <v>11951.41</v>
      </c>
      <c r="G16" t="s">
        <v>10953</v>
      </c>
      <c r="H16" s="7">
        <v>11951.411</v>
      </c>
      <c r="I16" s="10">
        <f t="shared" si="0"/>
        <v>-1.0000000002037268E-3</v>
      </c>
    </row>
    <row r="17" spans="1:9" x14ac:dyDescent="0.2">
      <c r="A17">
        <v>2015</v>
      </c>
      <c r="B17">
        <v>3</v>
      </c>
      <c r="C17">
        <v>38726.25</v>
      </c>
      <c r="G17" t="s">
        <v>10954</v>
      </c>
      <c r="H17" s="7">
        <v>38726.251999999993</v>
      </c>
      <c r="I17" s="10">
        <f t="shared" si="0"/>
        <v>-1.999999993131496E-3</v>
      </c>
    </row>
    <row r="18" spans="1:9" x14ac:dyDescent="0.2">
      <c r="A18">
        <v>2015</v>
      </c>
      <c r="B18">
        <v>4</v>
      </c>
      <c r="C18">
        <v>34195.21</v>
      </c>
      <c r="G18" t="s">
        <v>10955</v>
      </c>
      <c r="H18" s="7">
        <v>34195.208499999993</v>
      </c>
      <c r="I18" s="10">
        <f t="shared" si="0"/>
        <v>1.5000000057625584E-3</v>
      </c>
    </row>
    <row r="19" spans="1:9" x14ac:dyDescent="0.2">
      <c r="A19">
        <v>2015</v>
      </c>
      <c r="B19">
        <v>5</v>
      </c>
      <c r="C19">
        <v>30131.69</v>
      </c>
      <c r="G19" t="s">
        <v>10956</v>
      </c>
      <c r="H19" s="7">
        <v>30131.686499999996</v>
      </c>
      <c r="I19" s="10">
        <f t="shared" si="0"/>
        <v>3.5000000025320332E-3</v>
      </c>
    </row>
    <row r="20" spans="1:9" x14ac:dyDescent="0.2">
      <c r="A20">
        <v>2015</v>
      </c>
      <c r="B20">
        <v>6</v>
      </c>
      <c r="C20">
        <v>24797.29</v>
      </c>
      <c r="G20" t="s">
        <v>10957</v>
      </c>
      <c r="H20" s="7">
        <v>24797.292000000001</v>
      </c>
      <c r="I20" s="10">
        <f t="shared" si="0"/>
        <v>-2.0000000004074536E-3</v>
      </c>
    </row>
    <row r="21" spans="1:9" x14ac:dyDescent="0.2">
      <c r="A21">
        <v>2015</v>
      </c>
      <c r="B21">
        <v>7</v>
      </c>
      <c r="C21">
        <v>28765.32</v>
      </c>
      <c r="G21" t="s">
        <v>10958</v>
      </c>
      <c r="H21" s="7">
        <v>28765.324999999993</v>
      </c>
      <c r="I21" s="10">
        <f t="shared" si="0"/>
        <v>-4.9999999937426765E-3</v>
      </c>
    </row>
    <row r="22" spans="1:9" x14ac:dyDescent="0.2">
      <c r="A22">
        <v>2015</v>
      </c>
      <c r="B22">
        <v>8</v>
      </c>
      <c r="C22">
        <v>36898.33</v>
      </c>
      <c r="G22" t="s">
        <v>10959</v>
      </c>
      <c r="H22" s="7">
        <v>36898.33219999999</v>
      </c>
      <c r="I22" s="10">
        <f t="shared" si="0"/>
        <v>-2.199999988079071E-3</v>
      </c>
    </row>
    <row r="23" spans="1:9" x14ac:dyDescent="0.2">
      <c r="A23">
        <v>2015</v>
      </c>
      <c r="B23">
        <v>9</v>
      </c>
      <c r="C23">
        <v>64595.92</v>
      </c>
      <c r="G23" t="s">
        <v>10960</v>
      </c>
      <c r="H23" s="7">
        <v>64595.918000000034</v>
      </c>
      <c r="I23" s="10">
        <f t="shared" si="0"/>
        <v>1.9999999640276656E-3</v>
      </c>
    </row>
    <row r="24" spans="1:9" x14ac:dyDescent="0.2">
      <c r="A24">
        <v>2015</v>
      </c>
      <c r="B24">
        <v>10</v>
      </c>
      <c r="C24">
        <v>31404.92</v>
      </c>
      <c r="G24" t="s">
        <v>10961</v>
      </c>
      <c r="H24" s="7">
        <v>31404.923500000012</v>
      </c>
      <c r="I24" s="10">
        <f t="shared" si="0"/>
        <v>-3.5000000134459697E-3</v>
      </c>
    </row>
    <row r="25" spans="1:9" x14ac:dyDescent="0.2">
      <c r="A25">
        <v>2015</v>
      </c>
      <c r="B25">
        <v>11</v>
      </c>
      <c r="C25">
        <v>75972.56</v>
      </c>
      <c r="G25" t="s">
        <v>10962</v>
      </c>
      <c r="H25" s="7">
        <v>75972.563500000047</v>
      </c>
      <c r="I25" s="10">
        <f t="shared" si="0"/>
        <v>-3.5000000498257577E-3</v>
      </c>
    </row>
    <row r="26" spans="1:9" x14ac:dyDescent="0.2">
      <c r="A26">
        <v>2015</v>
      </c>
      <c r="B26">
        <v>12</v>
      </c>
      <c r="C26">
        <v>74919.520000000004</v>
      </c>
      <c r="G26" t="s">
        <v>10963</v>
      </c>
      <c r="H26" s="7">
        <v>74919.521200000076</v>
      </c>
      <c r="I26" s="10">
        <f t="shared" si="0"/>
        <v>-1.2000000715488568E-3</v>
      </c>
    </row>
    <row r="27" spans="1:9" x14ac:dyDescent="0.2">
      <c r="A27">
        <v>2016</v>
      </c>
      <c r="B27">
        <v>1</v>
      </c>
      <c r="C27">
        <v>18542.490000000002</v>
      </c>
      <c r="F27" t="s">
        <v>10950</v>
      </c>
      <c r="G27" t="s">
        <v>10952</v>
      </c>
      <c r="H27" s="7">
        <v>18542.490999999995</v>
      </c>
      <c r="I27" s="10">
        <f t="shared" si="0"/>
        <v>-9.999999929277692E-4</v>
      </c>
    </row>
    <row r="28" spans="1:9" x14ac:dyDescent="0.2">
      <c r="A28">
        <v>2016</v>
      </c>
      <c r="B28">
        <v>2</v>
      </c>
      <c r="C28">
        <v>22978.82</v>
      </c>
      <c r="G28" t="s">
        <v>10953</v>
      </c>
      <c r="H28" s="7">
        <v>22978.815000000002</v>
      </c>
      <c r="I28" s="10">
        <f t="shared" si="0"/>
        <v>4.9999999973806553E-3</v>
      </c>
    </row>
    <row r="29" spans="1:9" x14ac:dyDescent="0.2">
      <c r="A29">
        <v>2016</v>
      </c>
      <c r="B29">
        <v>3</v>
      </c>
      <c r="C29">
        <v>51715.88</v>
      </c>
      <c r="G29" t="s">
        <v>10954</v>
      </c>
      <c r="H29" s="7">
        <v>51715.875000000022</v>
      </c>
      <c r="I29" s="10">
        <f t="shared" si="0"/>
        <v>4.9999999755527824E-3</v>
      </c>
    </row>
    <row r="30" spans="1:9" x14ac:dyDescent="0.2">
      <c r="A30">
        <v>2016</v>
      </c>
      <c r="B30">
        <v>4</v>
      </c>
      <c r="C30">
        <v>38750.04</v>
      </c>
      <c r="G30" t="s">
        <v>10955</v>
      </c>
      <c r="H30" s="7">
        <v>38750.038999999975</v>
      </c>
      <c r="I30" s="10">
        <f t="shared" si="0"/>
        <v>1.0000000256695785E-3</v>
      </c>
    </row>
    <row r="31" spans="1:9" x14ac:dyDescent="0.2">
      <c r="A31">
        <v>2016</v>
      </c>
      <c r="B31">
        <v>5</v>
      </c>
      <c r="C31">
        <v>56987.73</v>
      </c>
      <c r="G31" t="s">
        <v>10956</v>
      </c>
      <c r="H31" s="7">
        <v>56987.727999999988</v>
      </c>
      <c r="I31" s="10">
        <f t="shared" si="0"/>
        <v>2.0000000149593689E-3</v>
      </c>
    </row>
    <row r="32" spans="1:9" x14ac:dyDescent="0.2">
      <c r="A32">
        <v>2016</v>
      </c>
      <c r="B32">
        <v>6</v>
      </c>
      <c r="C32">
        <v>40344.53</v>
      </c>
      <c r="G32" t="s">
        <v>10957</v>
      </c>
      <c r="H32" s="7">
        <v>40344.533999999985</v>
      </c>
      <c r="I32" s="10">
        <f t="shared" si="0"/>
        <v>-3.999999986262992E-3</v>
      </c>
    </row>
    <row r="33" spans="1:9" x14ac:dyDescent="0.2">
      <c r="A33">
        <v>2016</v>
      </c>
      <c r="B33">
        <v>7</v>
      </c>
      <c r="C33">
        <v>39261.96</v>
      </c>
      <c r="G33" t="s">
        <v>10958</v>
      </c>
      <c r="H33" s="7">
        <v>39261.962999999967</v>
      </c>
      <c r="I33" s="10">
        <f t="shared" si="0"/>
        <v>-2.9999999678693712E-3</v>
      </c>
    </row>
    <row r="34" spans="1:9" x14ac:dyDescent="0.2">
      <c r="A34">
        <v>2016</v>
      </c>
      <c r="B34">
        <v>8</v>
      </c>
      <c r="C34">
        <v>31115.37</v>
      </c>
      <c r="G34" t="s">
        <v>10959</v>
      </c>
      <c r="H34" s="7">
        <v>31115.374299999999</v>
      </c>
      <c r="I34" s="10">
        <f t="shared" si="0"/>
        <v>-4.3000000005122274E-3</v>
      </c>
    </row>
    <row r="35" spans="1:9" x14ac:dyDescent="0.2">
      <c r="A35">
        <v>2016</v>
      </c>
      <c r="B35">
        <v>9</v>
      </c>
      <c r="C35">
        <v>73410.02</v>
      </c>
      <c r="G35" t="s">
        <v>10960</v>
      </c>
      <c r="H35" s="7">
        <v>73410.024899999975</v>
      </c>
      <c r="I35" s="10">
        <f t="shared" si="0"/>
        <v>-4.8999999708030373E-3</v>
      </c>
    </row>
    <row r="36" spans="1:9" x14ac:dyDescent="0.2">
      <c r="A36">
        <v>2016</v>
      </c>
      <c r="B36">
        <v>10</v>
      </c>
      <c r="C36">
        <v>59687.75</v>
      </c>
      <c r="G36" t="s">
        <v>10961</v>
      </c>
      <c r="H36" s="7">
        <v>59687.74500000001</v>
      </c>
      <c r="I36" s="10">
        <f t="shared" si="0"/>
        <v>4.9999999901046976E-3</v>
      </c>
    </row>
    <row r="37" spans="1:9" x14ac:dyDescent="0.2">
      <c r="A37">
        <v>2016</v>
      </c>
      <c r="B37">
        <v>11</v>
      </c>
      <c r="C37">
        <v>79411.97</v>
      </c>
      <c r="G37" t="s">
        <v>10962</v>
      </c>
      <c r="H37" s="7">
        <v>79411.965799999991</v>
      </c>
      <c r="I37" s="10">
        <f t="shared" si="0"/>
        <v>4.2000000103143975E-3</v>
      </c>
    </row>
    <row r="38" spans="1:9" x14ac:dyDescent="0.2">
      <c r="A38">
        <v>2016</v>
      </c>
      <c r="B38">
        <v>12</v>
      </c>
      <c r="C38">
        <v>96999.039999999994</v>
      </c>
      <c r="G38" t="s">
        <v>10963</v>
      </c>
      <c r="H38" s="7">
        <v>96999.04300000002</v>
      </c>
      <c r="I38" s="10">
        <f t="shared" si="0"/>
        <v>-3.0000000260770321E-3</v>
      </c>
    </row>
    <row r="39" spans="1:9" x14ac:dyDescent="0.2">
      <c r="A39">
        <v>2017</v>
      </c>
      <c r="B39">
        <v>1</v>
      </c>
      <c r="C39">
        <v>43971.37</v>
      </c>
      <c r="F39" t="s">
        <v>10951</v>
      </c>
      <c r="G39" t="s">
        <v>10952</v>
      </c>
      <c r="H39" s="7">
        <v>43971.373999999996</v>
      </c>
      <c r="I39" s="10">
        <f t="shared" si="0"/>
        <v>-3.9999999935389496E-3</v>
      </c>
    </row>
    <row r="40" spans="1:9" x14ac:dyDescent="0.2">
      <c r="A40">
        <v>2017</v>
      </c>
      <c r="B40">
        <v>2</v>
      </c>
      <c r="C40">
        <v>20301.13</v>
      </c>
      <c r="G40" t="s">
        <v>10953</v>
      </c>
      <c r="H40" s="7">
        <v>20301.133399999995</v>
      </c>
      <c r="I40" s="10">
        <f t="shared" si="0"/>
        <v>-3.3999999941443093E-3</v>
      </c>
    </row>
    <row r="41" spans="1:9" x14ac:dyDescent="0.2">
      <c r="A41">
        <v>2017</v>
      </c>
      <c r="B41">
        <v>3</v>
      </c>
      <c r="C41">
        <v>58872.35</v>
      </c>
      <c r="G41" t="s">
        <v>10954</v>
      </c>
      <c r="H41" s="7">
        <v>58872.352799999986</v>
      </c>
      <c r="I41" s="10">
        <f t="shared" si="0"/>
        <v>-2.7999999874737114E-3</v>
      </c>
    </row>
    <row r="42" spans="1:9" x14ac:dyDescent="0.2">
      <c r="A42">
        <v>2017</v>
      </c>
      <c r="B42">
        <v>4</v>
      </c>
      <c r="C42">
        <v>36521.54</v>
      </c>
      <c r="G42" t="s">
        <v>10955</v>
      </c>
      <c r="H42" s="7">
        <v>36521.536100000005</v>
      </c>
      <c r="I42" s="10">
        <f t="shared" si="0"/>
        <v>3.8999999960651621E-3</v>
      </c>
    </row>
    <row r="43" spans="1:9" x14ac:dyDescent="0.2">
      <c r="A43">
        <v>2017</v>
      </c>
      <c r="B43">
        <v>5</v>
      </c>
      <c r="C43">
        <v>44261.11</v>
      </c>
      <c r="G43" t="s">
        <v>10956</v>
      </c>
      <c r="H43" s="7">
        <v>44261.110199999996</v>
      </c>
      <c r="I43" s="10">
        <f t="shared" si="0"/>
        <v>-1.9999999494757503E-4</v>
      </c>
    </row>
    <row r="44" spans="1:9" x14ac:dyDescent="0.2">
      <c r="A44">
        <v>2017</v>
      </c>
      <c r="B44">
        <v>6</v>
      </c>
      <c r="C44">
        <v>52981.73</v>
      </c>
      <c r="G44" t="s">
        <v>10957</v>
      </c>
      <c r="H44" s="7">
        <v>52981.725699999995</v>
      </c>
      <c r="I44" s="10">
        <f t="shared" si="0"/>
        <v>4.300000007788185E-3</v>
      </c>
    </row>
    <row r="45" spans="1:9" x14ac:dyDescent="0.2">
      <c r="A45">
        <v>2017</v>
      </c>
      <c r="B45">
        <v>7</v>
      </c>
      <c r="C45">
        <v>45264.42</v>
      </c>
      <c r="G45" t="s">
        <v>10958</v>
      </c>
      <c r="H45" s="7">
        <v>45264.416000000005</v>
      </c>
      <c r="I45" s="10">
        <f t="shared" si="0"/>
        <v>3.9999999935389496E-3</v>
      </c>
    </row>
    <row r="46" spans="1:9" x14ac:dyDescent="0.2">
      <c r="A46">
        <v>2017</v>
      </c>
      <c r="B46">
        <v>8</v>
      </c>
      <c r="C46">
        <v>63120.89</v>
      </c>
      <c r="G46" t="s">
        <v>10959</v>
      </c>
      <c r="H46" s="7">
        <v>63120.887999999977</v>
      </c>
      <c r="I46" s="10">
        <f t="shared" si="0"/>
        <v>2.0000000222353265E-3</v>
      </c>
    </row>
    <row r="47" spans="1:9" x14ac:dyDescent="0.2">
      <c r="A47">
        <v>2017</v>
      </c>
      <c r="B47">
        <v>9</v>
      </c>
      <c r="C47">
        <v>87866.65</v>
      </c>
      <c r="G47" t="s">
        <v>10960</v>
      </c>
      <c r="H47" s="7">
        <v>87866.652000000046</v>
      </c>
      <c r="I47" s="10">
        <f t="shared" si="0"/>
        <v>-2.0000000513391569E-3</v>
      </c>
    </row>
    <row r="48" spans="1:9" x14ac:dyDescent="0.2">
      <c r="A48">
        <v>2017</v>
      </c>
      <c r="B48">
        <v>10</v>
      </c>
      <c r="C48">
        <v>77776.92</v>
      </c>
      <c r="G48" t="s">
        <v>10961</v>
      </c>
      <c r="H48" s="7">
        <v>77776.923199999976</v>
      </c>
      <c r="I48" s="10">
        <f t="shared" si="0"/>
        <v>-3.1999999773688614E-3</v>
      </c>
    </row>
    <row r="49" spans="1:9" x14ac:dyDescent="0.2">
      <c r="A49">
        <v>2017</v>
      </c>
      <c r="B49">
        <v>11</v>
      </c>
      <c r="C49">
        <v>118447.83</v>
      </c>
      <c r="G49" t="s">
        <v>10962</v>
      </c>
      <c r="H49" s="7">
        <v>118447.82500000003</v>
      </c>
      <c r="I49" s="10">
        <f t="shared" si="0"/>
        <v>4.9999999755527824E-3</v>
      </c>
    </row>
    <row r="50" spans="1:9" x14ac:dyDescent="0.2">
      <c r="A50">
        <v>2017</v>
      </c>
      <c r="B50">
        <v>12</v>
      </c>
      <c r="C50">
        <v>83829.320000000007</v>
      </c>
      <c r="G50" t="s">
        <v>10963</v>
      </c>
      <c r="H50" s="7">
        <v>83829.318799999994</v>
      </c>
      <c r="I50" s="10">
        <f t="shared" si="0"/>
        <v>1.2000000133411959E-3</v>
      </c>
    </row>
    <row r="51" spans="1:9" x14ac:dyDescent="0.2">
      <c r="F51" t="s">
        <v>10947</v>
      </c>
      <c r="H51" s="7">
        <v>2297200.8603000003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2361-F52F-9F46-9E19-B461A1030179}">
  <dimension ref="A1:K797"/>
  <sheetViews>
    <sheetView workbookViewId="0">
      <selection activeCell="E2" sqref="E2"/>
    </sheetView>
  </sheetViews>
  <sheetFormatPr baseColWidth="10" defaultRowHeight="16" x14ac:dyDescent="0.2"/>
  <cols>
    <col min="5" max="5" width="13" bestFit="1" customWidth="1"/>
    <col min="6" max="6" width="23" bestFit="1" customWidth="1"/>
  </cols>
  <sheetData>
    <row r="1" spans="1:11" x14ac:dyDescent="0.2">
      <c r="A1" t="s">
        <v>10989</v>
      </c>
      <c r="E1" t="s">
        <v>10990</v>
      </c>
      <c r="I1" s="8" t="s">
        <v>10944</v>
      </c>
    </row>
    <row r="2" spans="1:11" x14ac:dyDescent="0.2">
      <c r="A2" t="s">
        <v>5</v>
      </c>
      <c r="B2" t="s">
        <v>6</v>
      </c>
      <c r="C2" t="s">
        <v>10939</v>
      </c>
      <c r="E2" t="s">
        <v>10946</v>
      </c>
      <c r="F2" t="s">
        <v>6</v>
      </c>
      <c r="G2" t="s">
        <v>10939</v>
      </c>
      <c r="I2" s="9" t="s">
        <v>10946</v>
      </c>
      <c r="J2" s="9" t="s">
        <v>6</v>
      </c>
      <c r="K2" s="9" t="s">
        <v>10939</v>
      </c>
    </row>
    <row r="3" spans="1:11" x14ac:dyDescent="0.2">
      <c r="A3" t="s">
        <v>5261</v>
      </c>
      <c r="B3" t="s">
        <v>5262</v>
      </c>
      <c r="C3">
        <v>25043.05</v>
      </c>
      <c r="E3" t="s">
        <v>5261</v>
      </c>
      <c r="F3" t="str">
        <f>VLOOKUP(E3,Data!F:G,2,0)</f>
        <v>Sean Miller</v>
      </c>
      <c r="G3">
        <f>ROUND(SUMIF(Data!G:G,F3,Data!R:R),2)</f>
        <v>25043.05</v>
      </c>
      <c r="I3" s="9">
        <f>IF(A3=E3,0,1)</f>
        <v>0</v>
      </c>
      <c r="J3" s="9">
        <f t="shared" ref="J3:K3" si="0">IF(B3=F3,0,1)</f>
        <v>0</v>
      </c>
      <c r="K3" s="9">
        <f t="shared" si="0"/>
        <v>0</v>
      </c>
    </row>
    <row r="4" spans="1:11" x14ac:dyDescent="0.2">
      <c r="A4" t="s">
        <v>4967</v>
      </c>
      <c r="B4" t="s">
        <v>4968</v>
      </c>
      <c r="C4">
        <v>19052.22</v>
      </c>
      <c r="E4" t="s">
        <v>4967</v>
      </c>
      <c r="F4" t="str">
        <f>VLOOKUP(E4,Data!F:G,2,0)</f>
        <v>Tamara Chand</v>
      </c>
      <c r="G4">
        <f>ROUND(SUMIF(Data!G:G,F4,Data!R:R),2)</f>
        <v>19052.22</v>
      </c>
      <c r="I4" s="9">
        <f t="shared" ref="I4:I12" si="1">IF(A4=E4,0,1)</f>
        <v>0</v>
      </c>
      <c r="J4" s="9">
        <f t="shared" ref="J4:J12" si="2">IF(B4=F4,0,1)</f>
        <v>0</v>
      </c>
      <c r="K4" s="9">
        <f t="shared" ref="K4:K12" si="3">IF(C4=G4,0,1)</f>
        <v>0</v>
      </c>
    </row>
    <row r="5" spans="1:11" x14ac:dyDescent="0.2">
      <c r="A5" t="s">
        <v>1562</v>
      </c>
      <c r="B5" t="s">
        <v>1563</v>
      </c>
      <c r="C5">
        <v>15117.34</v>
      </c>
      <c r="E5" t="s">
        <v>1562</v>
      </c>
      <c r="F5" t="str">
        <f>VLOOKUP(E5,Data!F:G,2,0)</f>
        <v>Raymond Buch</v>
      </c>
      <c r="G5">
        <f>ROUND(SUMIF(Data!G:G,F5,Data!R:R),2)</f>
        <v>15117.34</v>
      </c>
      <c r="I5" s="9">
        <f t="shared" si="1"/>
        <v>0</v>
      </c>
      <c r="J5" s="9">
        <f t="shared" si="2"/>
        <v>0</v>
      </c>
      <c r="K5" s="9">
        <f t="shared" si="3"/>
        <v>0</v>
      </c>
    </row>
    <row r="6" spans="1:11" x14ac:dyDescent="0.2">
      <c r="A6" t="s">
        <v>5744</v>
      </c>
      <c r="B6" t="s">
        <v>5745</v>
      </c>
      <c r="C6">
        <v>14595.62</v>
      </c>
      <c r="E6" t="s">
        <v>5744</v>
      </c>
      <c r="F6" t="str">
        <f>VLOOKUP(E6,Data!F:G,2,0)</f>
        <v>Tom Ashbrook</v>
      </c>
      <c r="G6">
        <f>ROUND(SUMIF(Data!G:G,F6,Data!R:R),2)</f>
        <v>14595.62</v>
      </c>
      <c r="I6" s="9">
        <f t="shared" si="1"/>
        <v>0</v>
      </c>
      <c r="J6" s="9">
        <f t="shared" si="2"/>
        <v>0</v>
      </c>
      <c r="K6" s="9">
        <f t="shared" si="3"/>
        <v>0</v>
      </c>
    </row>
    <row r="7" spans="1:11" x14ac:dyDescent="0.2">
      <c r="A7" t="s">
        <v>3835</v>
      </c>
      <c r="B7" t="s">
        <v>3836</v>
      </c>
      <c r="C7">
        <v>14473.57</v>
      </c>
      <c r="E7" t="s">
        <v>3835</v>
      </c>
      <c r="F7" t="str">
        <f>VLOOKUP(E7,Data!F:G,2,0)</f>
        <v>Adrian Barton</v>
      </c>
      <c r="G7">
        <f>ROUND(SUMIF(Data!G:G,F7,Data!R:R),2)</f>
        <v>14473.57</v>
      </c>
      <c r="I7" s="9">
        <f t="shared" si="1"/>
        <v>0</v>
      </c>
      <c r="J7" s="9">
        <f t="shared" si="2"/>
        <v>0</v>
      </c>
      <c r="K7" s="9">
        <f t="shared" si="3"/>
        <v>0</v>
      </c>
    </row>
    <row r="8" spans="1:11" x14ac:dyDescent="0.2">
      <c r="A8" t="s">
        <v>917</v>
      </c>
      <c r="B8" t="s">
        <v>918</v>
      </c>
      <c r="C8">
        <v>14175.23</v>
      </c>
      <c r="E8" t="s">
        <v>917</v>
      </c>
      <c r="F8" t="str">
        <f>VLOOKUP(E8,Data!F:G,2,0)</f>
        <v>Ken Lonsdale</v>
      </c>
      <c r="G8">
        <f>ROUND(SUMIF(Data!G:G,F8,Data!R:R),2)</f>
        <v>14175.23</v>
      </c>
      <c r="I8" s="9">
        <f t="shared" si="1"/>
        <v>0</v>
      </c>
      <c r="J8" s="9">
        <f t="shared" si="2"/>
        <v>0</v>
      </c>
      <c r="K8" s="9">
        <f t="shared" si="3"/>
        <v>0</v>
      </c>
    </row>
    <row r="9" spans="1:11" x14ac:dyDescent="0.2">
      <c r="A9" t="s">
        <v>1587</v>
      </c>
      <c r="B9" t="s">
        <v>1588</v>
      </c>
      <c r="C9">
        <v>14142.33</v>
      </c>
      <c r="E9" t="s">
        <v>1587</v>
      </c>
      <c r="F9" t="str">
        <f>VLOOKUP(E9,Data!F:G,2,0)</f>
        <v>Sanjit Chand</v>
      </c>
      <c r="G9">
        <f>ROUND(SUMIF(Data!G:G,F9,Data!R:R),2)</f>
        <v>14142.33</v>
      </c>
      <c r="I9" s="9">
        <f t="shared" si="1"/>
        <v>0</v>
      </c>
      <c r="J9" s="9">
        <f t="shared" si="2"/>
        <v>0</v>
      </c>
      <c r="K9" s="9">
        <f t="shared" si="3"/>
        <v>0</v>
      </c>
    </row>
    <row r="10" spans="1:11" x14ac:dyDescent="0.2">
      <c r="A10" t="s">
        <v>2759</v>
      </c>
      <c r="B10" t="s">
        <v>2760</v>
      </c>
      <c r="C10">
        <v>12873.3</v>
      </c>
      <c r="E10" t="s">
        <v>2759</v>
      </c>
      <c r="F10" t="str">
        <f>VLOOKUP(E10,Data!F:G,2,0)</f>
        <v>Hunter Lopez</v>
      </c>
      <c r="G10">
        <f>ROUND(SUMIF(Data!G:G,F10,Data!R:R),2)</f>
        <v>12873.3</v>
      </c>
      <c r="I10" s="9">
        <f t="shared" si="1"/>
        <v>0</v>
      </c>
      <c r="J10" s="9">
        <f t="shared" si="2"/>
        <v>0</v>
      </c>
      <c r="K10" s="9">
        <f t="shared" si="3"/>
        <v>0</v>
      </c>
    </row>
    <row r="11" spans="1:11" x14ac:dyDescent="0.2">
      <c r="A11" t="s">
        <v>2819</v>
      </c>
      <c r="B11" t="s">
        <v>2820</v>
      </c>
      <c r="C11">
        <v>12209.44</v>
      </c>
      <c r="E11" t="s">
        <v>2819</v>
      </c>
      <c r="F11" t="str">
        <f>VLOOKUP(E11,Data!F:G,2,0)</f>
        <v>Sanjit Engle</v>
      </c>
      <c r="G11">
        <f>ROUND(SUMIF(Data!G:G,F11,Data!R:R),2)</f>
        <v>12209.44</v>
      </c>
      <c r="I11" s="9">
        <f t="shared" si="1"/>
        <v>0</v>
      </c>
      <c r="J11" s="9">
        <f t="shared" si="2"/>
        <v>0</v>
      </c>
      <c r="K11" s="9">
        <f t="shared" si="3"/>
        <v>0</v>
      </c>
    </row>
    <row r="12" spans="1:11" x14ac:dyDescent="0.2">
      <c r="A12" t="s">
        <v>6052</v>
      </c>
      <c r="B12" t="s">
        <v>6053</v>
      </c>
      <c r="C12">
        <v>12129.07</v>
      </c>
      <c r="E12" t="s">
        <v>6052</v>
      </c>
      <c r="F12" t="str">
        <f>VLOOKUP(E12,Data!F:G,2,0)</f>
        <v>Christopher Conant</v>
      </c>
      <c r="G12">
        <f>ROUND(SUMIF(Data!G:G,F12,Data!R:R),2)</f>
        <v>12129.07</v>
      </c>
      <c r="I12" s="9">
        <f t="shared" si="1"/>
        <v>0</v>
      </c>
      <c r="J12" s="9">
        <f t="shared" si="2"/>
        <v>0</v>
      </c>
      <c r="K12" s="9">
        <f t="shared" si="3"/>
        <v>0</v>
      </c>
    </row>
    <row r="13" spans="1:11" x14ac:dyDescent="0.2">
      <c r="E13" t="s">
        <v>4010</v>
      </c>
      <c r="F13" t="str">
        <f>VLOOKUP(E13,Data!F:G,2,0)</f>
        <v>Todd Sumrall</v>
      </c>
      <c r="G13">
        <f>ROUND(SUMIF(Data!G:G,F13,Data!R:R),2)</f>
        <v>11891.75</v>
      </c>
    </row>
    <row r="14" spans="1:11" x14ac:dyDescent="0.2">
      <c r="E14" t="s">
        <v>1882</v>
      </c>
      <c r="F14" t="str">
        <f>VLOOKUP(E14,Data!F:G,2,0)</f>
        <v>Greg Tran</v>
      </c>
      <c r="G14">
        <f>ROUND(SUMIF(Data!G:G,F14,Data!R:R),2)</f>
        <v>11820.12</v>
      </c>
    </row>
    <row r="15" spans="1:11" x14ac:dyDescent="0.2">
      <c r="E15" t="s">
        <v>677</v>
      </c>
      <c r="F15" t="str">
        <f>VLOOKUP(E15,Data!F:G,2,0)</f>
        <v>Becky Martin</v>
      </c>
      <c r="G15">
        <f>ROUND(SUMIF(Data!G:G,F15,Data!R:R),2)</f>
        <v>11789.63</v>
      </c>
    </row>
    <row r="16" spans="1:11" x14ac:dyDescent="0.2">
      <c r="E16" t="s">
        <v>2308</v>
      </c>
      <c r="F16" t="str">
        <f>VLOOKUP(E16,Data!F:G,2,0)</f>
        <v>Seth Vernon</v>
      </c>
      <c r="G16">
        <f>ROUND(SUMIF(Data!G:G,F16,Data!R:R),2)</f>
        <v>11470.95</v>
      </c>
    </row>
    <row r="17" spans="5:7" x14ac:dyDescent="0.2">
      <c r="E17" t="s">
        <v>1457</v>
      </c>
      <c r="F17" t="str">
        <f>VLOOKUP(E17,Data!F:G,2,0)</f>
        <v>Caroline Jumper</v>
      </c>
      <c r="G17">
        <f>ROUND(SUMIF(Data!G:G,F17,Data!R:R),2)</f>
        <v>11164.97</v>
      </c>
    </row>
    <row r="18" spans="5:7" x14ac:dyDescent="0.2">
      <c r="E18" t="s">
        <v>485</v>
      </c>
      <c r="F18" t="str">
        <f>VLOOKUP(E18,Data!F:G,2,0)</f>
        <v>Clay Ludtke</v>
      </c>
      <c r="G18">
        <f>ROUND(SUMIF(Data!G:G,F18,Data!R:R),2)</f>
        <v>10880.55</v>
      </c>
    </row>
    <row r="19" spans="5:7" x14ac:dyDescent="0.2">
      <c r="E19" t="s">
        <v>3923</v>
      </c>
      <c r="F19" t="str">
        <f>VLOOKUP(E19,Data!F:G,2,0)</f>
        <v>Maria Etezadi</v>
      </c>
      <c r="G19">
        <f>ROUND(SUMIF(Data!G:G,F19,Data!R:R),2)</f>
        <v>10663.73</v>
      </c>
    </row>
    <row r="20" spans="5:7" x14ac:dyDescent="0.2">
      <c r="E20" t="s">
        <v>5106</v>
      </c>
      <c r="F20" t="str">
        <f>VLOOKUP(E20,Data!F:G,2,0)</f>
        <v>Karen Ferguson</v>
      </c>
      <c r="G20">
        <f>ROUND(SUMIF(Data!G:G,F20,Data!R:R),2)</f>
        <v>10604.27</v>
      </c>
    </row>
    <row r="21" spans="5:7" x14ac:dyDescent="0.2">
      <c r="E21" t="s">
        <v>7361</v>
      </c>
      <c r="F21" t="str">
        <f>VLOOKUP(E21,Data!F:G,2,0)</f>
        <v>Bill Shonely</v>
      </c>
      <c r="G21">
        <f>ROUND(SUMIF(Data!G:G,F21,Data!R:R),2)</f>
        <v>10501.65</v>
      </c>
    </row>
    <row r="22" spans="5:7" x14ac:dyDescent="0.2">
      <c r="E22" t="s">
        <v>4772</v>
      </c>
      <c r="F22" t="str">
        <f>VLOOKUP(E22,Data!F:G,2,0)</f>
        <v>Edward Hooks</v>
      </c>
      <c r="G22">
        <f>ROUND(SUMIF(Data!G:G,F22,Data!R:R),2)</f>
        <v>10310.879999999999</v>
      </c>
    </row>
    <row r="23" spans="5:7" x14ac:dyDescent="0.2">
      <c r="E23" t="s">
        <v>2118</v>
      </c>
      <c r="F23" t="str">
        <f>VLOOKUP(E23,Data!F:G,2,0)</f>
        <v>John Lee</v>
      </c>
      <c r="G23">
        <f>ROUND(SUMIF(Data!G:G,F23,Data!R:R),2)</f>
        <v>9799.92</v>
      </c>
    </row>
    <row r="24" spans="5:7" x14ac:dyDescent="0.2">
      <c r="E24" t="s">
        <v>2223</v>
      </c>
      <c r="F24" t="str">
        <f>VLOOKUP(E24,Data!F:G,2,0)</f>
        <v>Grant Thornton</v>
      </c>
      <c r="G24">
        <f>ROUND(SUMIF(Data!G:G,F24,Data!R:R),2)</f>
        <v>9351.2099999999991</v>
      </c>
    </row>
    <row r="25" spans="5:7" x14ac:dyDescent="0.2">
      <c r="E25" t="s">
        <v>2512</v>
      </c>
      <c r="F25" t="str">
        <f>VLOOKUP(E25,Data!F:G,2,0)</f>
        <v>Helen Wasserman</v>
      </c>
      <c r="G25">
        <f>ROUND(SUMIF(Data!G:G,F25,Data!R:R),2)</f>
        <v>9300.25</v>
      </c>
    </row>
    <row r="26" spans="5:7" x14ac:dyDescent="0.2">
      <c r="E26" t="s">
        <v>4055</v>
      </c>
      <c r="F26" t="str">
        <f>VLOOKUP(E26,Data!F:G,2,0)</f>
        <v>Tom Boeckenhauer</v>
      </c>
      <c r="G26">
        <f>ROUND(SUMIF(Data!G:G,F26,Data!R:R),2)</f>
        <v>9133.99</v>
      </c>
    </row>
    <row r="27" spans="5:7" x14ac:dyDescent="0.2">
      <c r="E27" t="s">
        <v>7031</v>
      </c>
      <c r="F27" t="str">
        <f>VLOOKUP(E27,Data!F:G,2,0)</f>
        <v>Peter Fuller</v>
      </c>
      <c r="G27">
        <f>ROUND(SUMIF(Data!G:G,F27,Data!R:R),2)</f>
        <v>9062.86</v>
      </c>
    </row>
    <row r="28" spans="5:7" x14ac:dyDescent="0.2">
      <c r="E28" t="s">
        <v>1738</v>
      </c>
      <c r="F28" t="str">
        <f>VLOOKUP(E28,Data!F:G,2,0)</f>
        <v>Christopher Martinez</v>
      </c>
      <c r="G28">
        <f>ROUND(SUMIF(Data!G:G,F28,Data!R:R),2)</f>
        <v>8954.02</v>
      </c>
    </row>
    <row r="29" spans="5:7" x14ac:dyDescent="0.2">
      <c r="E29" t="s">
        <v>2113</v>
      </c>
      <c r="F29" t="str">
        <f>VLOOKUP(E29,Data!F:G,2,0)</f>
        <v>Justin Deggeller</v>
      </c>
      <c r="G29">
        <f>ROUND(SUMIF(Data!G:G,F29,Data!R:R),2)</f>
        <v>8828.0300000000007</v>
      </c>
    </row>
    <row r="30" spans="5:7" x14ac:dyDescent="0.2">
      <c r="E30" t="s">
        <v>4806</v>
      </c>
      <c r="F30" t="str">
        <f>VLOOKUP(E30,Data!F:G,2,0)</f>
        <v>Joe Elijah</v>
      </c>
      <c r="G30">
        <f>ROUND(SUMIF(Data!G:G,F30,Data!R:R),2)</f>
        <v>8697.84</v>
      </c>
    </row>
    <row r="31" spans="5:7" x14ac:dyDescent="0.2">
      <c r="E31" t="s">
        <v>1348</v>
      </c>
      <c r="F31" t="str">
        <f>VLOOKUP(E31,Data!F:G,2,0)</f>
        <v>Laura Armstrong</v>
      </c>
      <c r="G31">
        <f>ROUND(SUMIF(Data!G:G,F31,Data!R:R),2)</f>
        <v>8673.2199999999993</v>
      </c>
    </row>
    <row r="32" spans="5:7" x14ac:dyDescent="0.2">
      <c r="E32" t="s">
        <v>110</v>
      </c>
      <c r="F32" t="str">
        <f>VLOOKUP(E32,Data!F:G,2,0)</f>
        <v>Pete Kriz</v>
      </c>
      <c r="G32">
        <f>ROUND(SUMIF(Data!G:G,F32,Data!R:R),2)</f>
        <v>8646.93</v>
      </c>
    </row>
    <row r="33" spans="5:7" x14ac:dyDescent="0.2">
      <c r="E33" t="s">
        <v>6000</v>
      </c>
      <c r="F33" t="str">
        <f>VLOOKUP(E33,Data!F:G,2,0)</f>
        <v>Daniel Raglin</v>
      </c>
      <c r="G33">
        <f>ROUND(SUMIF(Data!G:G,F33,Data!R:R),2)</f>
        <v>8350.8700000000008</v>
      </c>
    </row>
    <row r="34" spans="5:7" x14ac:dyDescent="0.2">
      <c r="E34" t="s">
        <v>1489</v>
      </c>
      <c r="F34" t="str">
        <f>VLOOKUP(E34,Data!F:G,2,0)</f>
        <v>Natalie Fritzler</v>
      </c>
      <c r="G34">
        <f>ROUND(SUMIF(Data!G:G,F34,Data!R:R),2)</f>
        <v>8322.83</v>
      </c>
    </row>
    <row r="35" spans="5:7" x14ac:dyDescent="0.2">
      <c r="E35" t="s">
        <v>315</v>
      </c>
      <c r="F35" t="str">
        <f>VLOOKUP(E35,Data!F:G,2,0)</f>
        <v>Karen Daniels</v>
      </c>
      <c r="G35">
        <f>ROUND(SUMIF(Data!G:G,F35,Data!R:R),2)</f>
        <v>8282.36</v>
      </c>
    </row>
    <row r="36" spans="5:7" x14ac:dyDescent="0.2">
      <c r="E36" t="s">
        <v>6791</v>
      </c>
      <c r="F36" t="str">
        <f>VLOOKUP(E36,Data!F:G,2,0)</f>
        <v>Nick Crebassa</v>
      </c>
      <c r="G36">
        <f>ROUND(SUMIF(Data!G:G,F36,Data!R:R),2)</f>
        <v>8241.74</v>
      </c>
    </row>
    <row r="37" spans="5:7" x14ac:dyDescent="0.2">
      <c r="E37" t="s">
        <v>3752</v>
      </c>
      <c r="F37" t="str">
        <f>VLOOKUP(E37,Data!F:G,2,0)</f>
        <v>Harry Marie</v>
      </c>
      <c r="G37">
        <f>ROUND(SUMIF(Data!G:G,F37,Data!R:R),2)</f>
        <v>8236.76</v>
      </c>
    </row>
    <row r="38" spans="5:7" x14ac:dyDescent="0.2">
      <c r="E38" t="s">
        <v>3947</v>
      </c>
      <c r="F38" t="str">
        <f>VLOOKUP(E38,Data!F:G,2,0)</f>
        <v>Keith Dawkins</v>
      </c>
      <c r="G38">
        <f>ROUND(SUMIF(Data!G:G,F38,Data!R:R),2)</f>
        <v>8181.26</v>
      </c>
    </row>
    <row r="39" spans="5:7" x14ac:dyDescent="0.2">
      <c r="E39" t="s">
        <v>981</v>
      </c>
      <c r="F39" t="str">
        <f>VLOOKUP(E39,Data!F:G,2,0)</f>
        <v>Sean Braxton</v>
      </c>
      <c r="G39">
        <f>ROUND(SUMIF(Data!G:G,F39,Data!R:R),2)</f>
        <v>8057.89</v>
      </c>
    </row>
    <row r="40" spans="5:7" x14ac:dyDescent="0.2">
      <c r="E40" t="s">
        <v>1978</v>
      </c>
      <c r="F40" t="str">
        <f>VLOOKUP(E40,Data!F:G,2,0)</f>
        <v>Zuschuss Carroll</v>
      </c>
      <c r="G40">
        <f>ROUND(SUMIF(Data!G:G,F40,Data!R:R),2)</f>
        <v>8025.71</v>
      </c>
    </row>
    <row r="41" spans="5:7" x14ac:dyDescent="0.2">
      <c r="E41" t="s">
        <v>831</v>
      </c>
      <c r="F41" t="str">
        <f>VLOOKUP(E41,Data!F:G,2,0)</f>
        <v>Joseph Holt</v>
      </c>
      <c r="G41">
        <f>ROUND(SUMIF(Data!G:G,F41,Data!R:R),2)</f>
        <v>7955</v>
      </c>
    </row>
    <row r="42" spans="5:7" x14ac:dyDescent="0.2">
      <c r="E42" t="s">
        <v>3494</v>
      </c>
      <c r="F42" t="str">
        <f>VLOOKUP(E42,Data!F:G,2,0)</f>
        <v>Nora Preis</v>
      </c>
      <c r="G42">
        <f>ROUND(SUMIF(Data!G:G,F42,Data!R:R),2)</f>
        <v>7903.18</v>
      </c>
    </row>
    <row r="43" spans="5:7" x14ac:dyDescent="0.2">
      <c r="E43" t="s">
        <v>6645</v>
      </c>
      <c r="F43" t="str">
        <f>VLOOKUP(E43,Data!F:G,2,0)</f>
        <v>Anna H‰berlin</v>
      </c>
      <c r="G43">
        <f>ROUND(SUMIF(Data!G:G,F43,Data!R:R),2)</f>
        <v>7888.29</v>
      </c>
    </row>
    <row r="44" spans="5:7" x14ac:dyDescent="0.2">
      <c r="E44" t="s">
        <v>1251</v>
      </c>
      <c r="F44" t="str">
        <f>VLOOKUP(E44,Data!F:G,2,0)</f>
        <v>Adam Bellavance</v>
      </c>
      <c r="G44">
        <f>ROUND(SUMIF(Data!G:G,F44,Data!R:R),2)</f>
        <v>7755.62</v>
      </c>
    </row>
    <row r="45" spans="5:7" x14ac:dyDescent="0.2">
      <c r="E45" t="s">
        <v>4515</v>
      </c>
      <c r="F45" t="str">
        <f>VLOOKUP(E45,Data!F:G,2,0)</f>
        <v>Jim Epp</v>
      </c>
      <c r="G45">
        <f>ROUND(SUMIF(Data!G:G,F45,Data!R:R),2)</f>
        <v>7754.98</v>
      </c>
    </row>
    <row r="46" spans="5:7" x14ac:dyDescent="0.2">
      <c r="E46" t="s">
        <v>4015</v>
      </c>
      <c r="F46" t="str">
        <f>VLOOKUP(E46,Data!F:G,2,0)</f>
        <v>Jane Waco</v>
      </c>
      <c r="G46">
        <f>ROUND(SUMIF(Data!G:G,F46,Data!R:R),2)</f>
        <v>7721.71</v>
      </c>
    </row>
    <row r="47" spans="5:7" x14ac:dyDescent="0.2">
      <c r="E47" t="s">
        <v>564</v>
      </c>
      <c r="F47" t="str">
        <f>VLOOKUP(E47,Data!F:G,2,0)</f>
        <v>Lena Creighton</v>
      </c>
      <c r="G47">
        <f>ROUND(SUMIF(Data!G:G,F47,Data!R:R),2)</f>
        <v>7663.13</v>
      </c>
    </row>
    <row r="48" spans="5:7" x14ac:dyDescent="0.2">
      <c r="E48" t="s">
        <v>5577</v>
      </c>
      <c r="F48" t="str">
        <f>VLOOKUP(E48,Data!F:G,2,0)</f>
        <v>John Murray</v>
      </c>
      <c r="G48">
        <f>ROUND(SUMIF(Data!G:G,F48,Data!R:R),2)</f>
        <v>7625.08</v>
      </c>
    </row>
    <row r="49" spans="5:7" x14ac:dyDescent="0.2">
      <c r="E49" t="s">
        <v>581</v>
      </c>
      <c r="F49" t="str">
        <f>VLOOKUP(E49,Data!F:G,2,0)</f>
        <v>Jonathan Doherty</v>
      </c>
      <c r="G49">
        <f>ROUND(SUMIF(Data!G:G,F49,Data!R:R),2)</f>
        <v>7610.86</v>
      </c>
    </row>
    <row r="50" spans="5:7" x14ac:dyDescent="0.2">
      <c r="E50" t="s">
        <v>1191</v>
      </c>
      <c r="F50" t="str">
        <f>VLOOKUP(E50,Data!F:G,2,0)</f>
        <v>Patrick O'Brill</v>
      </c>
      <c r="G50">
        <f>ROUND(SUMIF(Data!G:G,F50,Data!R:R),2)</f>
        <v>7473.83</v>
      </c>
    </row>
    <row r="51" spans="5:7" x14ac:dyDescent="0.2">
      <c r="E51" t="s">
        <v>2763</v>
      </c>
      <c r="F51" t="str">
        <f>VLOOKUP(E51,Data!F:G,2,0)</f>
        <v>Maribeth Schnelling</v>
      </c>
      <c r="G51">
        <f>ROUND(SUMIF(Data!G:G,F51,Data!R:R),2)</f>
        <v>7443.69</v>
      </c>
    </row>
    <row r="52" spans="5:7" x14ac:dyDescent="0.2">
      <c r="E52" t="s">
        <v>3855</v>
      </c>
      <c r="F52" t="str">
        <f>VLOOKUP(E52,Data!F:G,2,0)</f>
        <v>Rick Wilson</v>
      </c>
      <c r="G52">
        <f>ROUND(SUMIF(Data!G:G,F52,Data!R:R),2)</f>
        <v>7397.4</v>
      </c>
    </row>
    <row r="53" spans="5:7" x14ac:dyDescent="0.2">
      <c r="E53" t="s">
        <v>2610</v>
      </c>
      <c r="F53" t="str">
        <f>VLOOKUP(E53,Data!F:G,2,0)</f>
        <v>Brian Moss</v>
      </c>
      <c r="G53">
        <f>ROUND(SUMIF(Data!G:G,F53,Data!R:R),2)</f>
        <v>7294.19</v>
      </c>
    </row>
    <row r="54" spans="5:7" x14ac:dyDescent="0.2">
      <c r="E54" t="s">
        <v>3798</v>
      </c>
      <c r="F54" t="str">
        <f>VLOOKUP(E54,Data!F:G,2,0)</f>
        <v>Paul Prost</v>
      </c>
      <c r="G54">
        <f>ROUND(SUMIF(Data!G:G,F54,Data!R:R),2)</f>
        <v>7252.61</v>
      </c>
    </row>
    <row r="55" spans="5:7" x14ac:dyDescent="0.2">
      <c r="E55" t="s">
        <v>4284</v>
      </c>
      <c r="F55" t="str">
        <f>VLOOKUP(E55,Data!F:G,2,0)</f>
        <v>Natalie Webber</v>
      </c>
      <c r="G55">
        <f>ROUND(SUMIF(Data!G:G,F55,Data!R:R),2)</f>
        <v>7234.01</v>
      </c>
    </row>
    <row r="56" spans="5:7" x14ac:dyDescent="0.2">
      <c r="E56" t="s">
        <v>5935</v>
      </c>
      <c r="F56" t="str">
        <f>VLOOKUP(E56,Data!F:G,2,0)</f>
        <v>Dean percer</v>
      </c>
      <c r="G56">
        <f>ROUND(SUMIF(Data!G:G,F56,Data!R:R),2)</f>
        <v>7198.76</v>
      </c>
    </row>
    <row r="57" spans="5:7" x14ac:dyDescent="0.2">
      <c r="E57" t="s">
        <v>793</v>
      </c>
      <c r="F57" t="str">
        <f>VLOOKUP(E57,Data!F:G,2,0)</f>
        <v>Fred Hopkins</v>
      </c>
      <c r="G57">
        <f>ROUND(SUMIF(Data!G:G,F57,Data!R:R),2)</f>
        <v>6987.2</v>
      </c>
    </row>
    <row r="58" spans="5:7" x14ac:dyDescent="0.2">
      <c r="E58" t="s">
        <v>4908</v>
      </c>
      <c r="F58" t="str">
        <f>VLOOKUP(E58,Data!F:G,2,0)</f>
        <v>Rick Huthwaite</v>
      </c>
      <c r="G58">
        <f>ROUND(SUMIF(Data!G:G,F58,Data!R:R),2)</f>
        <v>6979.18</v>
      </c>
    </row>
    <row r="59" spans="5:7" x14ac:dyDescent="0.2">
      <c r="E59" t="s">
        <v>3224</v>
      </c>
      <c r="F59" t="str">
        <f>VLOOKUP(E59,Data!F:G,2,0)</f>
        <v>Penelope Sewall</v>
      </c>
      <c r="G59">
        <f>ROUND(SUMIF(Data!G:G,F59,Data!R:R),2)</f>
        <v>6843.63</v>
      </c>
    </row>
    <row r="60" spans="5:7" x14ac:dyDescent="0.2">
      <c r="E60" t="s">
        <v>1536</v>
      </c>
      <c r="F60" t="str">
        <f>VLOOKUP(E60,Data!F:G,2,0)</f>
        <v>Brenda Bowman</v>
      </c>
      <c r="G60">
        <f>ROUND(SUMIF(Data!G:G,F60,Data!R:R),2)</f>
        <v>6765.73</v>
      </c>
    </row>
    <row r="61" spans="5:7" x14ac:dyDescent="0.2">
      <c r="E61" t="s">
        <v>331</v>
      </c>
      <c r="F61" t="str">
        <f>VLOOKUP(E61,Data!F:G,2,0)</f>
        <v>Joel Eaton</v>
      </c>
      <c r="G61">
        <f>ROUND(SUMIF(Data!G:G,F61,Data!R:R),2)</f>
        <v>6760.82</v>
      </c>
    </row>
    <row r="62" spans="5:7" x14ac:dyDescent="0.2">
      <c r="E62" t="s">
        <v>3809</v>
      </c>
      <c r="F62" t="str">
        <f>VLOOKUP(E62,Data!F:G,2,0)</f>
        <v>Yana Sorensen</v>
      </c>
      <c r="G62">
        <f>ROUND(SUMIF(Data!G:G,F62,Data!R:R),2)</f>
        <v>6720.44</v>
      </c>
    </row>
    <row r="63" spans="5:7" x14ac:dyDescent="0.2">
      <c r="E63" t="s">
        <v>4037</v>
      </c>
      <c r="F63" t="str">
        <f>VLOOKUP(E63,Data!F:G,2,0)</f>
        <v>Andy Reiter</v>
      </c>
      <c r="G63">
        <f>ROUND(SUMIF(Data!G:G,F63,Data!R:R),2)</f>
        <v>6608.45</v>
      </c>
    </row>
    <row r="64" spans="5:7" x14ac:dyDescent="0.2">
      <c r="E64" t="s">
        <v>960</v>
      </c>
      <c r="F64" t="str">
        <f>VLOOKUP(E64,Data!F:G,2,0)</f>
        <v>Dan Reichenbach</v>
      </c>
      <c r="G64">
        <f>ROUND(SUMIF(Data!G:G,F64,Data!R:R),2)</f>
        <v>6528.03</v>
      </c>
    </row>
    <row r="65" spans="5:7" x14ac:dyDescent="0.2">
      <c r="E65" t="s">
        <v>1179</v>
      </c>
      <c r="F65" t="str">
        <f>VLOOKUP(E65,Data!F:G,2,0)</f>
        <v>Grace Kelly</v>
      </c>
      <c r="G65">
        <f>ROUND(SUMIF(Data!G:G,F65,Data!R:R),2)</f>
        <v>6497.27</v>
      </c>
    </row>
    <row r="66" spans="5:7" x14ac:dyDescent="0.2">
      <c r="E66" t="s">
        <v>2902</v>
      </c>
      <c r="F66" t="str">
        <f>VLOOKUP(E66,Data!F:G,2,0)</f>
        <v>Joseph Airdo</v>
      </c>
      <c r="G66">
        <f>ROUND(SUMIF(Data!G:G,F66,Data!R:R),2)</f>
        <v>6491.03</v>
      </c>
    </row>
    <row r="67" spans="5:7" x14ac:dyDescent="0.2">
      <c r="E67" t="s">
        <v>1164</v>
      </c>
      <c r="F67" t="str">
        <f>VLOOKUP(E67,Data!F:G,2,0)</f>
        <v>Nathan Mautz</v>
      </c>
      <c r="G67">
        <f>ROUND(SUMIF(Data!G:G,F67,Data!R:R),2)</f>
        <v>6459.34</v>
      </c>
    </row>
    <row r="68" spans="5:7" x14ac:dyDescent="0.2">
      <c r="E68" t="s">
        <v>889</v>
      </c>
      <c r="F68" t="str">
        <f>VLOOKUP(E68,Data!F:G,2,0)</f>
        <v>Valerie Dominguez</v>
      </c>
      <c r="G68">
        <f>ROUND(SUMIF(Data!G:G,F68,Data!R:R),2)</f>
        <v>6442.25</v>
      </c>
    </row>
    <row r="69" spans="5:7" x14ac:dyDescent="0.2">
      <c r="E69" t="s">
        <v>8361</v>
      </c>
      <c r="F69" t="str">
        <f>VLOOKUP(E69,Data!F:G,2,0)</f>
        <v>Sarah Brown</v>
      </c>
      <c r="G69">
        <f>ROUND(SUMIF(Data!G:G,F69,Data!R:R),2)</f>
        <v>6411</v>
      </c>
    </row>
    <row r="70" spans="5:7" x14ac:dyDescent="0.2">
      <c r="E70" t="s">
        <v>4269</v>
      </c>
      <c r="F70" t="str">
        <f>VLOOKUP(E70,Data!F:G,2,0)</f>
        <v>James Galang</v>
      </c>
      <c r="G70">
        <f>ROUND(SUMIF(Data!G:G,F70,Data!R:R),2)</f>
        <v>6366.39</v>
      </c>
    </row>
    <row r="71" spans="5:7" x14ac:dyDescent="0.2">
      <c r="E71" t="s">
        <v>6003</v>
      </c>
      <c r="F71" t="str">
        <f>VLOOKUP(E71,Data!F:G,2,0)</f>
        <v>Darrin Martin</v>
      </c>
      <c r="G71">
        <f>ROUND(SUMIF(Data!G:G,F71,Data!R:R),2)</f>
        <v>6345.1</v>
      </c>
    </row>
    <row r="72" spans="5:7" x14ac:dyDescent="0.2">
      <c r="E72" t="s">
        <v>3999</v>
      </c>
      <c r="F72" t="str">
        <f>VLOOKUP(E72,Data!F:G,2,0)</f>
        <v>Corinna Mitchell</v>
      </c>
      <c r="G72">
        <f>ROUND(SUMIF(Data!G:G,F72,Data!R:R),2)</f>
        <v>6339.56</v>
      </c>
    </row>
    <row r="73" spans="5:7" x14ac:dyDescent="0.2">
      <c r="E73" t="s">
        <v>672</v>
      </c>
      <c r="F73" t="str">
        <f>VLOOKUP(E73,Data!F:G,2,0)</f>
        <v>Max Jones</v>
      </c>
      <c r="G73">
        <f>ROUND(SUMIF(Data!G:G,F73,Data!R:R),2)</f>
        <v>6320.75</v>
      </c>
    </row>
    <row r="74" spans="5:7" x14ac:dyDescent="0.2">
      <c r="E74" t="s">
        <v>61</v>
      </c>
      <c r="F74" t="str">
        <f>VLOOKUP(E74,Data!F:G,2,0)</f>
        <v>Brosina Hoffman</v>
      </c>
      <c r="G74">
        <f>ROUND(SUMIF(Data!G:G,F74,Data!R:R),2)</f>
        <v>6255.35</v>
      </c>
    </row>
    <row r="75" spans="5:7" x14ac:dyDescent="0.2">
      <c r="E75" t="s">
        <v>1819</v>
      </c>
      <c r="F75" t="str">
        <f>VLOOKUP(E75,Data!F:G,2,0)</f>
        <v>Rob Lucas</v>
      </c>
      <c r="G75">
        <f>ROUND(SUMIF(Data!G:G,F75,Data!R:R),2)</f>
        <v>6234.91</v>
      </c>
    </row>
    <row r="76" spans="5:7" x14ac:dyDescent="0.2">
      <c r="E76" t="s">
        <v>5062</v>
      </c>
      <c r="F76" t="str">
        <f>VLOOKUP(E76,Data!F:G,2,0)</f>
        <v>William Brown</v>
      </c>
      <c r="G76">
        <f>ROUND(SUMIF(Data!G:G,F76,Data!R:R),2)</f>
        <v>6160.1</v>
      </c>
    </row>
    <row r="77" spans="5:7" x14ac:dyDescent="0.2">
      <c r="E77" t="s">
        <v>848</v>
      </c>
      <c r="F77" t="str">
        <f>VLOOKUP(E77,Data!F:G,2,0)</f>
        <v>Victoria Wilson</v>
      </c>
      <c r="G77">
        <f>ROUND(SUMIF(Data!G:G,F77,Data!R:R),2)</f>
        <v>6134.04</v>
      </c>
    </row>
    <row r="78" spans="5:7" x14ac:dyDescent="0.2">
      <c r="E78" t="s">
        <v>1501</v>
      </c>
      <c r="F78" t="str">
        <f>VLOOKUP(E78,Data!F:G,2,0)</f>
        <v>Shirley Daniels</v>
      </c>
      <c r="G78">
        <f>ROUND(SUMIF(Data!G:G,F78,Data!R:R),2)</f>
        <v>6121.11</v>
      </c>
    </row>
    <row r="79" spans="5:7" x14ac:dyDescent="0.2">
      <c r="E79" t="s">
        <v>3609</v>
      </c>
      <c r="F79" t="str">
        <f>VLOOKUP(E79,Data!F:G,2,0)</f>
        <v>Quincy Jones</v>
      </c>
      <c r="G79">
        <f>ROUND(SUMIF(Data!G:G,F79,Data!R:R),2)</f>
        <v>6108.34</v>
      </c>
    </row>
    <row r="80" spans="5:7" x14ac:dyDescent="0.2">
      <c r="E80" t="s">
        <v>530</v>
      </c>
      <c r="F80" t="str">
        <f>VLOOKUP(E80,Data!F:G,2,0)</f>
        <v>Alan Dominguez</v>
      </c>
      <c r="G80">
        <f>ROUND(SUMIF(Data!G:G,F80,Data!R:R),2)</f>
        <v>6106.88</v>
      </c>
    </row>
    <row r="81" spans="5:7" x14ac:dyDescent="0.2">
      <c r="E81" t="s">
        <v>778</v>
      </c>
      <c r="F81" t="str">
        <f>VLOOKUP(E81,Data!F:G,2,0)</f>
        <v>Cassandra Brandow</v>
      </c>
      <c r="G81">
        <f>ROUND(SUMIF(Data!G:G,F81,Data!R:R),2)</f>
        <v>6076.14</v>
      </c>
    </row>
    <row r="82" spans="5:7" x14ac:dyDescent="0.2">
      <c r="E82" t="s">
        <v>5553</v>
      </c>
      <c r="F82" t="str">
        <f>VLOOKUP(E82,Data!F:G,2,0)</f>
        <v>Greg Maxwell</v>
      </c>
      <c r="G82">
        <f>ROUND(SUMIF(Data!G:G,F82,Data!R:R),2)</f>
        <v>6049.97</v>
      </c>
    </row>
    <row r="83" spans="5:7" x14ac:dyDescent="0.2">
      <c r="E83" t="s">
        <v>5530</v>
      </c>
      <c r="F83" t="str">
        <f>VLOOKUP(E83,Data!F:G,2,0)</f>
        <v>Shahid Collister</v>
      </c>
      <c r="G83">
        <f>ROUND(SUMIF(Data!G:G,F83,Data!R:R),2)</f>
        <v>5992.54</v>
      </c>
    </row>
    <row r="84" spans="5:7" x14ac:dyDescent="0.2">
      <c r="E84" t="s">
        <v>1015</v>
      </c>
      <c r="F84" t="str">
        <f>VLOOKUP(E84,Data!F:G,2,0)</f>
        <v>Kristen Hastings</v>
      </c>
      <c r="G84">
        <f>ROUND(SUMIF(Data!G:G,F84,Data!R:R),2)</f>
        <v>5990.8</v>
      </c>
    </row>
    <row r="85" spans="5:7" x14ac:dyDescent="0.2">
      <c r="E85" t="s">
        <v>734</v>
      </c>
      <c r="F85" t="str">
        <f>VLOOKUP(E85,Data!F:G,2,0)</f>
        <v>Robert Marley</v>
      </c>
      <c r="G85">
        <f>ROUND(SUMIF(Data!G:G,F85,Data!R:R),2)</f>
        <v>5979.1</v>
      </c>
    </row>
    <row r="86" spans="5:7" x14ac:dyDescent="0.2">
      <c r="E86" t="s">
        <v>1434</v>
      </c>
      <c r="F86" t="str">
        <f>VLOOKUP(E86,Data!F:G,2,0)</f>
        <v>Keith Herrera</v>
      </c>
      <c r="G86">
        <f>ROUND(SUMIF(Data!G:G,F86,Data!R:R),2)</f>
        <v>5952.86</v>
      </c>
    </row>
    <row r="87" spans="5:7" x14ac:dyDescent="0.2">
      <c r="E87" t="s">
        <v>3444</v>
      </c>
      <c r="F87" t="str">
        <f>VLOOKUP(E87,Data!F:G,2,0)</f>
        <v>Ben Ferrer</v>
      </c>
      <c r="G87">
        <f>ROUND(SUMIF(Data!G:G,F87,Data!R:R),2)</f>
        <v>5907.97</v>
      </c>
    </row>
    <row r="88" spans="5:7" x14ac:dyDescent="0.2">
      <c r="E88" t="s">
        <v>2411</v>
      </c>
      <c r="F88" t="str">
        <f>VLOOKUP(E88,Data!F:G,2,0)</f>
        <v>Christine Phan</v>
      </c>
      <c r="G88">
        <f>ROUND(SUMIF(Data!G:G,F88,Data!R:R),2)</f>
        <v>5888.28</v>
      </c>
    </row>
    <row r="89" spans="5:7" x14ac:dyDescent="0.2">
      <c r="E89" t="s">
        <v>1874</v>
      </c>
      <c r="F89" t="str">
        <f>VLOOKUP(E89,Data!F:G,2,0)</f>
        <v>Bill Donatelli</v>
      </c>
      <c r="G89">
        <f>ROUND(SUMIF(Data!G:G,F89,Data!R:R),2)</f>
        <v>5718.52</v>
      </c>
    </row>
    <row r="90" spans="5:7" x14ac:dyDescent="0.2">
      <c r="E90" t="s">
        <v>3976</v>
      </c>
      <c r="F90" t="str">
        <f>VLOOKUP(E90,Data!F:G,2,0)</f>
        <v>Cindy Stewart</v>
      </c>
      <c r="G90">
        <f>ROUND(SUMIF(Data!G:G,F90,Data!R:R),2)</f>
        <v>5690.06</v>
      </c>
    </row>
    <row r="91" spans="5:7" x14ac:dyDescent="0.2">
      <c r="E91" t="s">
        <v>4901</v>
      </c>
      <c r="F91" t="str">
        <f>VLOOKUP(E91,Data!F:G,2,0)</f>
        <v>Anne McFarland</v>
      </c>
      <c r="G91">
        <f>ROUND(SUMIF(Data!G:G,F91,Data!R:R),2)</f>
        <v>5664.02</v>
      </c>
    </row>
    <row r="92" spans="5:7" x14ac:dyDescent="0.2">
      <c r="E92" t="s">
        <v>1512</v>
      </c>
      <c r="F92" t="str">
        <f>VLOOKUP(E92,Data!F:G,2,0)</f>
        <v>Ross Baird</v>
      </c>
      <c r="G92">
        <f>ROUND(SUMIF(Data!G:G,F92,Data!R:R),2)</f>
        <v>5633.32</v>
      </c>
    </row>
    <row r="93" spans="5:7" x14ac:dyDescent="0.2">
      <c r="E93" t="s">
        <v>3822</v>
      </c>
      <c r="F93" t="str">
        <f>VLOOKUP(E93,Data!F:G,2,0)</f>
        <v>Katherine Murray</v>
      </c>
      <c r="G93">
        <f>ROUND(SUMIF(Data!G:G,F93,Data!R:R),2)</f>
        <v>5620.19</v>
      </c>
    </row>
    <row r="94" spans="5:7" x14ac:dyDescent="0.2">
      <c r="E94" t="s">
        <v>3339</v>
      </c>
      <c r="F94" t="str">
        <f>VLOOKUP(E94,Data!F:G,2,0)</f>
        <v>Alex Avila</v>
      </c>
      <c r="G94">
        <f>ROUND(SUMIF(Data!G:G,F94,Data!R:R),2)</f>
        <v>5563.56</v>
      </c>
    </row>
    <row r="95" spans="5:7" x14ac:dyDescent="0.2">
      <c r="E95" t="s">
        <v>3526</v>
      </c>
      <c r="F95" t="str">
        <f>VLOOKUP(E95,Data!F:G,2,0)</f>
        <v>Suzanne McNair</v>
      </c>
      <c r="G95">
        <f>ROUND(SUMIF(Data!G:G,F95,Data!R:R),2)</f>
        <v>5563.39</v>
      </c>
    </row>
    <row r="96" spans="5:7" x14ac:dyDescent="0.2">
      <c r="E96" t="s">
        <v>2239</v>
      </c>
      <c r="F96" t="str">
        <f>VLOOKUP(E96,Data!F:G,2,0)</f>
        <v>Naresj Patel</v>
      </c>
      <c r="G96">
        <f>ROUND(SUMIF(Data!G:G,F96,Data!R:R),2)</f>
        <v>5529.62</v>
      </c>
    </row>
    <row r="97" spans="5:7" x14ac:dyDescent="0.2">
      <c r="E97" t="s">
        <v>4724</v>
      </c>
      <c r="F97" t="str">
        <f>VLOOKUP(E97,Data!F:G,2,0)</f>
        <v>Amy Cox</v>
      </c>
      <c r="G97">
        <f>ROUND(SUMIF(Data!G:G,F97,Data!R:R),2)</f>
        <v>5527.85</v>
      </c>
    </row>
    <row r="98" spans="5:7" x14ac:dyDescent="0.2">
      <c r="E98" t="s">
        <v>3511</v>
      </c>
      <c r="F98" t="str">
        <f>VLOOKUP(E98,Data!F:G,2,0)</f>
        <v>Mick Hernandez</v>
      </c>
      <c r="G98">
        <f>ROUND(SUMIF(Data!G:G,F98,Data!R:R),2)</f>
        <v>5503.09</v>
      </c>
    </row>
    <row r="99" spans="5:7" x14ac:dyDescent="0.2">
      <c r="E99" t="s">
        <v>4215</v>
      </c>
      <c r="F99" t="str">
        <f>VLOOKUP(E99,Data!F:G,2,0)</f>
        <v>Dennis Pardue</v>
      </c>
      <c r="G99">
        <f>ROUND(SUMIF(Data!G:G,F99,Data!R:R),2)</f>
        <v>5480.72</v>
      </c>
    </row>
    <row r="100" spans="5:7" x14ac:dyDescent="0.2">
      <c r="E100" t="s">
        <v>1831</v>
      </c>
      <c r="F100" t="str">
        <f>VLOOKUP(E100,Data!F:G,2,0)</f>
        <v>Emily Phan</v>
      </c>
      <c r="G100">
        <f>ROUND(SUMIF(Data!G:G,F100,Data!R:R),2)</f>
        <v>5478.06</v>
      </c>
    </row>
    <row r="101" spans="5:7" x14ac:dyDescent="0.2">
      <c r="E101" t="s">
        <v>2398</v>
      </c>
      <c r="F101" t="str">
        <f>VLOOKUP(E101,Data!F:G,2,0)</f>
        <v>Yoseph Carroll</v>
      </c>
      <c r="G101">
        <f>ROUND(SUMIF(Data!G:G,F101,Data!R:R),2)</f>
        <v>5454.35</v>
      </c>
    </row>
    <row r="102" spans="5:7" x14ac:dyDescent="0.2">
      <c r="E102" t="s">
        <v>3435</v>
      </c>
      <c r="F102" t="str">
        <f>VLOOKUP(E102,Data!F:G,2,0)</f>
        <v>Stefania Perrino</v>
      </c>
      <c r="G102">
        <f>ROUND(SUMIF(Data!G:G,F102,Data!R:R),2)</f>
        <v>5440.32</v>
      </c>
    </row>
    <row r="103" spans="5:7" x14ac:dyDescent="0.2">
      <c r="E103" t="s">
        <v>4884</v>
      </c>
      <c r="F103" t="str">
        <f>VLOOKUP(E103,Data!F:G,2,0)</f>
        <v>Luke Weiss</v>
      </c>
      <c r="G103">
        <f>ROUND(SUMIF(Data!G:G,F103,Data!R:R),2)</f>
        <v>5420.51</v>
      </c>
    </row>
    <row r="104" spans="5:7" x14ac:dyDescent="0.2">
      <c r="E104" t="s">
        <v>3673</v>
      </c>
      <c r="F104" t="str">
        <f>VLOOKUP(E104,Data!F:G,2,0)</f>
        <v>Cathy Prescott</v>
      </c>
      <c r="G104">
        <f>ROUND(SUMIF(Data!G:G,F104,Data!R:R),2)</f>
        <v>5402.25</v>
      </c>
    </row>
    <row r="105" spans="5:7" x14ac:dyDescent="0.2">
      <c r="E105" t="s">
        <v>1145</v>
      </c>
      <c r="F105" t="str">
        <f>VLOOKUP(E105,Data!F:G,2,0)</f>
        <v>Thomas Seio</v>
      </c>
      <c r="G105">
        <f>ROUND(SUMIF(Data!G:G,F105,Data!R:R),2)</f>
        <v>5371.09</v>
      </c>
    </row>
    <row r="106" spans="5:7" x14ac:dyDescent="0.2">
      <c r="E106" t="s">
        <v>4184</v>
      </c>
      <c r="F106" t="str">
        <f>VLOOKUP(E106,Data!F:G,2,0)</f>
        <v>Tonja Turnell</v>
      </c>
      <c r="G106">
        <f>ROUND(SUMIF(Data!G:G,F106,Data!R:R),2)</f>
        <v>5364.81</v>
      </c>
    </row>
    <row r="107" spans="5:7" x14ac:dyDescent="0.2">
      <c r="E107" t="s">
        <v>5252</v>
      </c>
      <c r="F107" t="str">
        <f>VLOOKUP(E107,Data!F:G,2,0)</f>
        <v>Mitch Webber</v>
      </c>
      <c r="G107">
        <f>ROUND(SUMIF(Data!G:G,F107,Data!R:R),2)</f>
        <v>5341.9</v>
      </c>
    </row>
    <row r="108" spans="5:7" x14ac:dyDescent="0.2">
      <c r="E108" t="s">
        <v>5266</v>
      </c>
      <c r="F108" t="str">
        <f>VLOOKUP(E108,Data!F:G,2,0)</f>
        <v>Tom Prescott</v>
      </c>
      <c r="G108">
        <f>ROUND(SUMIF(Data!G:G,F108,Data!R:R),2)</f>
        <v>5329</v>
      </c>
    </row>
    <row r="109" spans="5:7" x14ac:dyDescent="0.2">
      <c r="E109" t="s">
        <v>620</v>
      </c>
      <c r="F109" t="str">
        <f>VLOOKUP(E109,Data!F:G,2,0)</f>
        <v>Tamara Willingham</v>
      </c>
      <c r="G109">
        <f>ROUND(SUMIF(Data!G:G,F109,Data!R:R),2)</f>
        <v>5278.83</v>
      </c>
    </row>
    <row r="110" spans="5:7" x14ac:dyDescent="0.2">
      <c r="E110" t="s">
        <v>932</v>
      </c>
      <c r="F110" t="str">
        <f>VLOOKUP(E110,Data!F:G,2,0)</f>
        <v>Dianna Wilson</v>
      </c>
      <c r="G110">
        <f>ROUND(SUMIF(Data!G:G,F110,Data!R:R),2)</f>
        <v>5271.63</v>
      </c>
    </row>
    <row r="111" spans="5:7" x14ac:dyDescent="0.2">
      <c r="E111" t="s">
        <v>2982</v>
      </c>
      <c r="F111" t="str">
        <f>VLOOKUP(E111,Data!F:G,2,0)</f>
        <v>Mitch Willingham</v>
      </c>
      <c r="G111">
        <f>ROUND(SUMIF(Data!G:G,F111,Data!R:R),2)</f>
        <v>5253.88</v>
      </c>
    </row>
    <row r="112" spans="5:7" x14ac:dyDescent="0.2">
      <c r="E112" t="s">
        <v>3397</v>
      </c>
      <c r="F112" t="str">
        <f>VLOOKUP(E112,Data!F:G,2,0)</f>
        <v>Harold Ryan</v>
      </c>
      <c r="G112">
        <f>ROUND(SUMIF(Data!G:G,F112,Data!R:R),2)</f>
        <v>5248.79</v>
      </c>
    </row>
    <row r="113" spans="5:7" x14ac:dyDescent="0.2">
      <c r="E113" t="s">
        <v>518</v>
      </c>
      <c r="F113" t="str">
        <f>VLOOKUP(E113,Data!F:G,2,0)</f>
        <v>Steven Cartwright</v>
      </c>
      <c r="G113">
        <f>ROUND(SUMIF(Data!G:G,F113,Data!R:R),2)</f>
        <v>5226.21</v>
      </c>
    </row>
    <row r="114" spans="5:7" x14ac:dyDescent="0.2">
      <c r="E114" t="s">
        <v>2182</v>
      </c>
      <c r="F114" t="str">
        <f>VLOOKUP(E114,Data!F:G,2,0)</f>
        <v>Resi Pˆlking</v>
      </c>
      <c r="G114">
        <f>ROUND(SUMIF(Data!G:G,F114,Data!R:R),2)</f>
        <v>5153.08</v>
      </c>
    </row>
    <row r="115" spans="5:7" x14ac:dyDescent="0.2">
      <c r="E115" t="s">
        <v>1994</v>
      </c>
      <c r="F115" t="str">
        <f>VLOOKUP(E115,Data!F:G,2,0)</f>
        <v>Lena Radford</v>
      </c>
      <c r="G115">
        <f>ROUND(SUMIF(Data!G:G,F115,Data!R:R),2)</f>
        <v>5142.8900000000003</v>
      </c>
    </row>
    <row r="116" spans="5:7" x14ac:dyDescent="0.2">
      <c r="E116" t="s">
        <v>4090</v>
      </c>
      <c r="F116" t="str">
        <f>VLOOKUP(E116,Data!F:G,2,0)</f>
        <v>Mike Pelletier</v>
      </c>
      <c r="G116">
        <f>ROUND(SUMIF(Data!G:G,F116,Data!R:R),2)</f>
        <v>5087.92</v>
      </c>
    </row>
    <row r="117" spans="5:7" x14ac:dyDescent="0.2">
      <c r="E117" t="s">
        <v>7165</v>
      </c>
      <c r="F117" t="str">
        <f>VLOOKUP(E117,Data!F:G,2,0)</f>
        <v>Anna Andreadi</v>
      </c>
      <c r="G117">
        <f>ROUND(SUMIF(Data!G:G,F117,Data!R:R),2)</f>
        <v>5086.9399999999996</v>
      </c>
    </row>
    <row r="118" spans="5:7" x14ac:dyDescent="0.2">
      <c r="E118" t="s">
        <v>5118</v>
      </c>
      <c r="F118" t="str">
        <f>VLOOKUP(E118,Data!F:G,2,0)</f>
        <v>Ivan Liston</v>
      </c>
      <c r="G118">
        <f>ROUND(SUMIF(Data!G:G,F118,Data!R:R),2)</f>
        <v>5040.74</v>
      </c>
    </row>
    <row r="119" spans="5:7" x14ac:dyDescent="0.2">
      <c r="E119" t="s">
        <v>1081</v>
      </c>
      <c r="F119" t="str">
        <f>VLOOKUP(E119,Data!F:G,2,0)</f>
        <v>Kelly Lampkin</v>
      </c>
      <c r="G119">
        <f>ROUND(SUMIF(Data!G:G,F119,Data!R:R),2)</f>
        <v>5016.49</v>
      </c>
    </row>
    <row r="120" spans="5:7" x14ac:dyDescent="0.2">
      <c r="E120" t="s">
        <v>6486</v>
      </c>
      <c r="F120" t="str">
        <f>VLOOKUP(E120,Data!F:G,2,0)</f>
        <v>Laurel Beltran</v>
      </c>
      <c r="G120">
        <f>ROUND(SUMIF(Data!G:G,F120,Data!R:R),2)</f>
        <v>4985.68</v>
      </c>
    </row>
    <row r="121" spans="5:7" x14ac:dyDescent="0.2">
      <c r="E121" t="s">
        <v>6611</v>
      </c>
      <c r="F121" t="str">
        <f>VLOOKUP(E121,Data!F:G,2,0)</f>
        <v>Dave Hallsten</v>
      </c>
      <c r="G121">
        <f>ROUND(SUMIF(Data!G:G,F121,Data!R:R),2)</f>
        <v>4932.87</v>
      </c>
    </row>
    <row r="122" spans="5:7" x14ac:dyDescent="0.2">
      <c r="E122" t="s">
        <v>92</v>
      </c>
      <c r="F122" t="str">
        <f>VLOOKUP(E122,Data!F:G,2,0)</f>
        <v>Irene Maddox</v>
      </c>
      <c r="G122">
        <f>ROUND(SUMIF(Data!G:G,F122,Data!R:R),2)</f>
        <v>4930.47</v>
      </c>
    </row>
    <row r="123" spans="5:7" x14ac:dyDescent="0.2">
      <c r="E123" t="s">
        <v>655</v>
      </c>
      <c r="F123" t="str">
        <f>VLOOKUP(E123,Data!F:G,2,0)</f>
        <v>Ted Trevino</v>
      </c>
      <c r="G123">
        <f>ROUND(SUMIF(Data!G:G,F123,Data!R:R),2)</f>
        <v>4915.6000000000004</v>
      </c>
    </row>
    <row r="124" spans="5:7" x14ac:dyDescent="0.2">
      <c r="E124" t="s">
        <v>289</v>
      </c>
      <c r="F124" t="str">
        <f>VLOOKUP(E124,Data!F:G,2,0)</f>
        <v>Kunst Miller</v>
      </c>
      <c r="G124">
        <f>ROUND(SUMIF(Data!G:G,F124,Data!R:R),2)</f>
        <v>4909.47</v>
      </c>
    </row>
    <row r="125" spans="5:7" x14ac:dyDescent="0.2">
      <c r="E125" t="s">
        <v>1531</v>
      </c>
      <c r="F125" t="str">
        <f>VLOOKUP(E125,Data!F:G,2,0)</f>
        <v>Philisse Overcash</v>
      </c>
      <c r="G125">
        <f>ROUND(SUMIF(Data!G:G,F125,Data!R:R),2)</f>
        <v>4893.04</v>
      </c>
    </row>
    <row r="126" spans="5:7" x14ac:dyDescent="0.2">
      <c r="E126" t="s">
        <v>820</v>
      </c>
      <c r="F126" t="str">
        <f>VLOOKUP(E126,Data!F:G,2,0)</f>
        <v>Heather Kirkland</v>
      </c>
      <c r="G126">
        <f>ROUND(SUMIF(Data!G:G,F126,Data!R:R),2)</f>
        <v>4877.78</v>
      </c>
    </row>
    <row r="127" spans="5:7" x14ac:dyDescent="0.2">
      <c r="E127" t="s">
        <v>2678</v>
      </c>
      <c r="F127" t="str">
        <f>VLOOKUP(E127,Data!F:G,2,0)</f>
        <v>Anthony Jacobs</v>
      </c>
      <c r="G127">
        <f>ROUND(SUMIF(Data!G:G,F127,Data!R:R),2)</f>
        <v>4867.34</v>
      </c>
    </row>
    <row r="128" spans="5:7" x14ac:dyDescent="0.2">
      <c r="E128" t="s">
        <v>2489</v>
      </c>
      <c r="F128" t="str">
        <f>VLOOKUP(E128,Data!F:G,2,0)</f>
        <v>Joe Kamberova</v>
      </c>
      <c r="G128">
        <f>ROUND(SUMIF(Data!G:G,F128,Data!R:R),2)</f>
        <v>4867.2</v>
      </c>
    </row>
    <row r="129" spans="5:7" x14ac:dyDescent="0.2">
      <c r="E129" t="s">
        <v>991</v>
      </c>
      <c r="F129" t="str">
        <f>VLOOKUP(E129,Data!F:G,2,0)</f>
        <v>Alan Hwang</v>
      </c>
      <c r="G129">
        <f>ROUND(SUMIF(Data!G:G,F129,Data!R:R),2)</f>
        <v>4805.34</v>
      </c>
    </row>
    <row r="130" spans="5:7" x14ac:dyDescent="0.2">
      <c r="E130" t="s">
        <v>1361</v>
      </c>
      <c r="F130" t="str">
        <f>VLOOKUP(E130,Data!F:G,2,0)</f>
        <v>Dean Katz</v>
      </c>
      <c r="G130">
        <f>ROUND(SUMIF(Data!G:G,F130,Data!R:R),2)</f>
        <v>4802.3900000000003</v>
      </c>
    </row>
    <row r="131" spans="5:7" x14ac:dyDescent="0.2">
      <c r="E131" t="s">
        <v>1332</v>
      </c>
      <c r="F131" t="str">
        <f>VLOOKUP(E131,Data!F:G,2,0)</f>
        <v>Russell Applegate</v>
      </c>
      <c r="G131">
        <f>ROUND(SUMIF(Data!G:G,F131,Data!R:R),2)</f>
        <v>4793.54</v>
      </c>
    </row>
    <row r="132" spans="5:7" x14ac:dyDescent="0.2">
      <c r="E132" t="s">
        <v>1678</v>
      </c>
      <c r="F132" t="str">
        <f>VLOOKUP(E132,Data!F:G,2,0)</f>
        <v>Sue Ann Reed</v>
      </c>
      <c r="G132">
        <f>ROUND(SUMIF(Data!G:G,F132,Data!R:R),2)</f>
        <v>4767.34</v>
      </c>
    </row>
    <row r="133" spans="5:7" x14ac:dyDescent="0.2">
      <c r="E133" t="s">
        <v>722</v>
      </c>
      <c r="F133" t="str">
        <f>VLOOKUP(E133,Data!F:G,2,0)</f>
        <v>Jim Kriz</v>
      </c>
      <c r="G133">
        <f>ROUND(SUMIF(Data!G:G,F133,Data!R:R),2)</f>
        <v>4760.43</v>
      </c>
    </row>
    <row r="134" spans="5:7" x14ac:dyDescent="0.2">
      <c r="E134" t="s">
        <v>2551</v>
      </c>
      <c r="F134" t="str">
        <f>VLOOKUP(E134,Data!F:G,2,0)</f>
        <v>Bart Watters</v>
      </c>
      <c r="G134">
        <f>ROUND(SUMIF(Data!G:G,F134,Data!R:R),2)</f>
        <v>4750.3599999999997</v>
      </c>
    </row>
    <row r="135" spans="5:7" x14ac:dyDescent="0.2">
      <c r="E135" t="s">
        <v>163</v>
      </c>
      <c r="F135" t="str">
        <f>VLOOKUP(E135,Data!F:G,2,0)</f>
        <v>Tracy Blumstein</v>
      </c>
      <c r="G135">
        <f>ROUND(SUMIF(Data!G:G,F135,Data!R:R),2)</f>
        <v>4737.49</v>
      </c>
    </row>
    <row r="136" spans="5:7" x14ac:dyDescent="0.2">
      <c r="E136" t="s">
        <v>6180</v>
      </c>
      <c r="F136" t="str">
        <f>VLOOKUP(E136,Data!F:G,2,0)</f>
        <v>Giulietta Baptist</v>
      </c>
      <c r="G136">
        <f>ROUND(SUMIF(Data!G:G,F136,Data!R:R),2)</f>
        <v>4716.29</v>
      </c>
    </row>
    <row r="137" spans="5:7" x14ac:dyDescent="0.2">
      <c r="E137" t="s">
        <v>439</v>
      </c>
      <c r="F137" t="str">
        <f>VLOOKUP(E137,Data!F:G,2,0)</f>
        <v>Rick Bensley</v>
      </c>
      <c r="G137">
        <f>ROUND(SUMIF(Data!G:G,F137,Data!R:R),2)</f>
        <v>4715.47</v>
      </c>
    </row>
    <row r="138" spans="5:7" x14ac:dyDescent="0.2">
      <c r="E138" t="s">
        <v>219</v>
      </c>
      <c r="F138" t="str">
        <f>VLOOKUP(E138,Data!F:G,2,0)</f>
        <v>Erin Smith</v>
      </c>
      <c r="G138">
        <f>ROUND(SUMIF(Data!G:G,F138,Data!R:R),2)</f>
        <v>4657.92</v>
      </c>
    </row>
    <row r="139" spans="5:7" x14ac:dyDescent="0.2">
      <c r="E139" t="s">
        <v>4108</v>
      </c>
      <c r="F139" t="str">
        <f>VLOOKUP(E139,Data!F:G,2,0)</f>
        <v>Deborah Brumfield</v>
      </c>
      <c r="G139">
        <f>ROUND(SUMIF(Data!G:G,F139,Data!R:R),2)</f>
        <v>4655.8999999999996</v>
      </c>
    </row>
    <row r="140" spans="5:7" x14ac:dyDescent="0.2">
      <c r="E140" t="s">
        <v>3458</v>
      </c>
      <c r="F140" t="str">
        <f>VLOOKUP(E140,Data!F:G,2,0)</f>
        <v>Kean Thornton</v>
      </c>
      <c r="G140">
        <f>ROUND(SUMIF(Data!G:G,F140,Data!R:R),2)</f>
        <v>4642.09</v>
      </c>
    </row>
    <row r="141" spans="5:7" x14ac:dyDescent="0.2">
      <c r="E141" t="s">
        <v>2804</v>
      </c>
      <c r="F141" t="str">
        <f>VLOOKUP(E141,Data!F:G,2,0)</f>
        <v>Sample Company A</v>
      </c>
      <c r="G141">
        <f>ROUND(SUMIF(Data!G:G,F141,Data!R:R),2)</f>
        <v>4624.57</v>
      </c>
    </row>
    <row r="142" spans="5:7" x14ac:dyDescent="0.2">
      <c r="E142" t="s">
        <v>6147</v>
      </c>
      <c r="F142" t="str">
        <f>VLOOKUP(E142,Data!F:G,2,0)</f>
        <v>Eugene Moren</v>
      </c>
      <c r="G142">
        <f>ROUND(SUMIF(Data!G:G,F142,Data!R:R),2)</f>
        <v>4588.4399999999996</v>
      </c>
    </row>
    <row r="143" spans="5:7" x14ac:dyDescent="0.2">
      <c r="E143" t="s">
        <v>643</v>
      </c>
      <c r="F143" t="str">
        <f>VLOOKUP(E143,Data!F:G,2,0)</f>
        <v>Dave Brooks</v>
      </c>
      <c r="G143">
        <f>ROUND(SUMIF(Data!G:G,F143,Data!R:R),2)</f>
        <v>4531.6499999999996</v>
      </c>
    </row>
    <row r="144" spans="5:7" x14ac:dyDescent="0.2">
      <c r="E144" t="s">
        <v>2144</v>
      </c>
      <c r="F144" t="str">
        <f>VLOOKUP(E144,Data!F:G,2,0)</f>
        <v>Anthony Rawles</v>
      </c>
      <c r="G144">
        <f>ROUND(SUMIF(Data!G:G,F144,Data!R:R),2)</f>
        <v>4523.34</v>
      </c>
    </row>
    <row r="145" spans="5:7" x14ac:dyDescent="0.2">
      <c r="E145" t="s">
        <v>1311</v>
      </c>
      <c r="F145" t="str">
        <f>VLOOKUP(E145,Data!F:G,2,0)</f>
        <v>Arthur Gainer</v>
      </c>
      <c r="G145">
        <f>ROUND(SUMIF(Data!G:G,F145,Data!R:R),2)</f>
        <v>4510.8</v>
      </c>
    </row>
    <row r="146" spans="5:7" x14ac:dyDescent="0.2">
      <c r="E146" t="s">
        <v>2436</v>
      </c>
      <c r="F146" t="str">
        <f>VLOOKUP(E146,Data!F:G,2,0)</f>
        <v>Anthony Johnson</v>
      </c>
      <c r="G146">
        <f>ROUND(SUMIF(Data!G:G,F146,Data!R:R),2)</f>
        <v>4501.3900000000003</v>
      </c>
    </row>
    <row r="147" spans="5:7" x14ac:dyDescent="0.2">
      <c r="E147" t="s">
        <v>207</v>
      </c>
      <c r="F147" t="str">
        <f>VLOOKUP(E147,Data!F:G,2,0)</f>
        <v>Linda Cazamias</v>
      </c>
      <c r="G147">
        <f>ROUND(SUMIF(Data!G:G,F147,Data!R:R),2)</f>
        <v>4492.95</v>
      </c>
    </row>
    <row r="148" spans="5:7" x14ac:dyDescent="0.2">
      <c r="E148" t="s">
        <v>354</v>
      </c>
      <c r="F148" t="str">
        <f>VLOOKUP(E148,Data!F:G,2,0)</f>
        <v>Stewart Carmichael</v>
      </c>
      <c r="G148">
        <f>ROUND(SUMIF(Data!G:G,F148,Data!R:R),2)</f>
        <v>4492.66</v>
      </c>
    </row>
    <row r="149" spans="5:7" x14ac:dyDescent="0.2">
      <c r="E149" t="s">
        <v>2001</v>
      </c>
      <c r="F149" t="str">
        <f>VLOOKUP(E149,Data!F:G,2,0)</f>
        <v>Theone Pippenger</v>
      </c>
      <c r="G149">
        <f>ROUND(SUMIF(Data!G:G,F149,Data!R:R),2)</f>
        <v>4454.0600000000004</v>
      </c>
    </row>
    <row r="150" spans="5:7" x14ac:dyDescent="0.2">
      <c r="E150" t="s">
        <v>3915</v>
      </c>
      <c r="F150" t="str">
        <f>VLOOKUP(E150,Data!F:G,2,0)</f>
        <v>Mark Cousins</v>
      </c>
      <c r="G150">
        <f>ROUND(SUMIF(Data!G:G,F150,Data!R:R),2)</f>
        <v>4432.1400000000003</v>
      </c>
    </row>
    <row r="151" spans="5:7" x14ac:dyDescent="0.2">
      <c r="E151" t="s">
        <v>4405</v>
      </c>
      <c r="F151" t="str">
        <f>VLOOKUP(E151,Data!F:G,2,0)</f>
        <v>Jamie Kunitz</v>
      </c>
      <c r="G151">
        <f>ROUND(SUMIF(Data!G:G,F151,Data!R:R),2)</f>
        <v>4427.1400000000003</v>
      </c>
    </row>
    <row r="152" spans="5:7" x14ac:dyDescent="0.2">
      <c r="E152" t="s">
        <v>1280</v>
      </c>
      <c r="F152" t="str">
        <f>VLOOKUP(E152,Data!F:G,2,0)</f>
        <v>Katrina Willman</v>
      </c>
      <c r="G152">
        <f>ROUND(SUMIF(Data!G:G,F152,Data!R:R),2)</f>
        <v>4416.5200000000004</v>
      </c>
    </row>
    <row r="153" spans="5:7" x14ac:dyDescent="0.2">
      <c r="E153" t="s">
        <v>1846</v>
      </c>
      <c r="F153" t="str">
        <f>VLOOKUP(E153,Data!F:G,2,0)</f>
        <v>Bradley Drucker</v>
      </c>
      <c r="G153">
        <f>ROUND(SUMIF(Data!G:G,F153,Data!R:R),2)</f>
        <v>4411.24</v>
      </c>
    </row>
    <row r="154" spans="5:7" x14ac:dyDescent="0.2">
      <c r="E154" t="s">
        <v>4050</v>
      </c>
      <c r="F154" t="str">
        <f>VLOOKUP(E154,Data!F:G,2,0)</f>
        <v>Arianne Irving</v>
      </c>
      <c r="G154">
        <f>ROUND(SUMIF(Data!G:G,F154,Data!R:R),2)</f>
        <v>4375.79</v>
      </c>
    </row>
    <row r="155" spans="5:7" x14ac:dyDescent="0.2">
      <c r="E155" t="s">
        <v>4782</v>
      </c>
      <c r="F155" t="str">
        <f>VLOOKUP(E155,Data!F:G,2,0)</f>
        <v>Scot Coram</v>
      </c>
      <c r="G155">
        <f>ROUND(SUMIF(Data!G:G,F155,Data!R:R),2)</f>
        <v>4371.96</v>
      </c>
    </row>
    <row r="156" spans="5:7" x14ac:dyDescent="0.2">
      <c r="E156" t="s">
        <v>1927</v>
      </c>
      <c r="F156" t="str">
        <f>VLOOKUP(E156,Data!F:G,2,0)</f>
        <v>Ellis Ballard</v>
      </c>
      <c r="G156">
        <f>ROUND(SUMIF(Data!G:G,F156,Data!R:R),2)</f>
        <v>4358.13</v>
      </c>
    </row>
    <row r="157" spans="5:7" x14ac:dyDescent="0.2">
      <c r="E157" t="s">
        <v>448</v>
      </c>
      <c r="F157" t="str">
        <f>VLOOKUP(E157,Data!F:G,2,0)</f>
        <v>Gary Zandusky</v>
      </c>
      <c r="G157">
        <f>ROUND(SUMIF(Data!G:G,F157,Data!R:R),2)</f>
        <v>4355.1499999999996</v>
      </c>
    </row>
    <row r="158" spans="5:7" x14ac:dyDescent="0.2">
      <c r="E158" t="s">
        <v>2150</v>
      </c>
      <c r="F158" t="str">
        <f>VLOOKUP(E158,Data!F:G,2,0)</f>
        <v>Steven Roelle</v>
      </c>
      <c r="G158">
        <f>ROUND(SUMIF(Data!G:G,F158,Data!R:R),2)</f>
        <v>4345.8900000000003</v>
      </c>
    </row>
    <row r="159" spans="5:7" x14ac:dyDescent="0.2">
      <c r="E159" t="s">
        <v>3739</v>
      </c>
      <c r="F159" t="str">
        <f>VLOOKUP(E159,Data!F:G,2,0)</f>
        <v>Natalie DeCherney</v>
      </c>
      <c r="G159">
        <f>ROUND(SUMIF(Data!G:G,F159,Data!R:R),2)</f>
        <v>4326.1400000000003</v>
      </c>
    </row>
    <row r="160" spans="5:7" x14ac:dyDescent="0.2">
      <c r="E160" t="s">
        <v>181</v>
      </c>
      <c r="F160" t="str">
        <f>VLOOKUP(E160,Data!F:G,2,0)</f>
        <v>Matt Abelman</v>
      </c>
      <c r="G160">
        <f>ROUND(SUMIF(Data!G:G,F160,Data!R:R),2)</f>
        <v>4299.16</v>
      </c>
    </row>
    <row r="161" spans="5:7" x14ac:dyDescent="0.2">
      <c r="E161" t="s">
        <v>1159</v>
      </c>
      <c r="F161" t="str">
        <f>VLOOKUP(E161,Data!F:G,2,0)</f>
        <v>Sung Pak</v>
      </c>
      <c r="G161">
        <f>ROUND(SUMIF(Data!G:G,F161,Data!R:R),2)</f>
        <v>4282.9399999999996</v>
      </c>
    </row>
    <row r="162" spans="5:7" x14ac:dyDescent="0.2">
      <c r="E162" t="s">
        <v>7138</v>
      </c>
      <c r="F162" t="str">
        <f>VLOOKUP(E162,Data!F:G,2,0)</f>
        <v>Dana Kaydos</v>
      </c>
      <c r="G162">
        <f>ROUND(SUMIF(Data!G:G,F162,Data!R:R),2)</f>
        <v>4282.18</v>
      </c>
    </row>
    <row r="163" spans="5:7" x14ac:dyDescent="0.2">
      <c r="E163" t="s">
        <v>4207</v>
      </c>
      <c r="F163" t="str">
        <f>VLOOKUP(E163,Data!F:G,2,0)</f>
        <v>Rick Duston</v>
      </c>
      <c r="G163">
        <f>ROUND(SUMIF(Data!G:G,F163,Data!R:R),2)</f>
        <v>4272.93</v>
      </c>
    </row>
    <row r="164" spans="5:7" x14ac:dyDescent="0.2">
      <c r="E164" t="s">
        <v>5813</v>
      </c>
      <c r="F164" t="str">
        <f>VLOOKUP(E164,Data!F:G,2,0)</f>
        <v>Toby Carlisle</v>
      </c>
      <c r="G164">
        <f>ROUND(SUMIF(Data!G:G,F164,Data!R:R),2)</f>
        <v>4266.8100000000004</v>
      </c>
    </row>
    <row r="165" spans="5:7" x14ac:dyDescent="0.2">
      <c r="E165" t="s">
        <v>1110</v>
      </c>
      <c r="F165" t="str">
        <f>VLOOKUP(E165,Data!F:G,2,0)</f>
        <v>Alan Schoenberger</v>
      </c>
      <c r="G165">
        <f>ROUND(SUMIF(Data!G:G,F165,Data!R:R),2)</f>
        <v>4260.78</v>
      </c>
    </row>
    <row r="166" spans="5:7" x14ac:dyDescent="0.2">
      <c r="E166" t="s">
        <v>3294</v>
      </c>
      <c r="F166" t="str">
        <f>VLOOKUP(E166,Data!F:G,2,0)</f>
        <v>Frank Hawley</v>
      </c>
      <c r="G166">
        <f>ROUND(SUMIF(Data!G:G,F166,Data!R:R),2)</f>
        <v>4256.2700000000004</v>
      </c>
    </row>
    <row r="167" spans="5:7" x14ac:dyDescent="0.2">
      <c r="E167" t="s">
        <v>997</v>
      </c>
      <c r="F167" t="str">
        <f>VLOOKUP(E167,Data!F:G,2,0)</f>
        <v>Claudia Bergmann</v>
      </c>
      <c r="G167">
        <f>ROUND(SUMIF(Data!G:G,F167,Data!R:R),2)</f>
        <v>4246.46</v>
      </c>
    </row>
    <row r="168" spans="5:7" x14ac:dyDescent="0.2">
      <c r="E168" t="s">
        <v>2288</v>
      </c>
      <c r="F168" t="str">
        <f>VLOOKUP(E168,Data!F:G,2,0)</f>
        <v>Tracy Hopkins</v>
      </c>
      <c r="G168">
        <f>ROUND(SUMIF(Data!G:G,F168,Data!R:R),2)</f>
        <v>4234.1000000000004</v>
      </c>
    </row>
    <row r="169" spans="5:7" x14ac:dyDescent="0.2">
      <c r="E169" t="s">
        <v>2795</v>
      </c>
      <c r="F169" t="str">
        <f>VLOOKUP(E169,Data!F:G,2,0)</f>
        <v>Bill Eplett</v>
      </c>
      <c r="G169">
        <f>ROUND(SUMIF(Data!G:G,F169,Data!R:R),2)</f>
        <v>4204.68</v>
      </c>
    </row>
    <row r="170" spans="5:7" x14ac:dyDescent="0.2">
      <c r="E170" t="s">
        <v>4544</v>
      </c>
      <c r="F170" t="str">
        <f>VLOOKUP(E170,Data!F:G,2,0)</f>
        <v>Jill Fjeld</v>
      </c>
      <c r="G170">
        <f>ROUND(SUMIF(Data!G:G,F170,Data!R:R),2)</f>
        <v>4198.33</v>
      </c>
    </row>
    <row r="171" spans="5:7" x14ac:dyDescent="0.2">
      <c r="E171" t="s">
        <v>4064</v>
      </c>
      <c r="F171" t="str">
        <f>VLOOKUP(E171,Data!F:G,2,0)</f>
        <v>Gary Hwang</v>
      </c>
      <c r="G171">
        <f>ROUND(SUMIF(Data!G:G,F171,Data!R:R),2)</f>
        <v>4172.8500000000004</v>
      </c>
    </row>
    <row r="172" spans="5:7" x14ac:dyDescent="0.2">
      <c r="E172" t="s">
        <v>2297</v>
      </c>
      <c r="F172" t="str">
        <f>VLOOKUP(E172,Data!F:G,2,0)</f>
        <v>Roland Schwarz</v>
      </c>
      <c r="G172">
        <f>ROUND(SUMIF(Data!G:G,F172,Data!R:R),2)</f>
        <v>4159.7700000000004</v>
      </c>
    </row>
    <row r="173" spans="5:7" x14ac:dyDescent="0.2">
      <c r="E173" t="s">
        <v>4201</v>
      </c>
      <c r="F173" t="str">
        <f>VLOOKUP(E173,Data!F:G,2,0)</f>
        <v>Muhammed Yedwab</v>
      </c>
      <c r="G173">
        <f>ROUND(SUMIF(Data!G:G,F173,Data!R:R),2)</f>
        <v>4152.7</v>
      </c>
    </row>
    <row r="174" spans="5:7" x14ac:dyDescent="0.2">
      <c r="E174" t="s">
        <v>2723</v>
      </c>
      <c r="F174" t="str">
        <f>VLOOKUP(E174,Data!F:G,2,0)</f>
        <v>Peter McVee</v>
      </c>
      <c r="G174">
        <f>ROUND(SUMIF(Data!G:G,F174,Data!R:R),2)</f>
        <v>4115.66</v>
      </c>
    </row>
    <row r="175" spans="5:7" x14ac:dyDescent="0.2">
      <c r="E175" t="s">
        <v>5817</v>
      </c>
      <c r="F175" t="str">
        <f>VLOOKUP(E175,Data!F:G,2,0)</f>
        <v>Stewart Visinsky</v>
      </c>
      <c r="G175">
        <f>ROUND(SUMIF(Data!G:G,F175,Data!R:R),2)</f>
        <v>4105.3100000000004</v>
      </c>
    </row>
    <row r="176" spans="5:7" x14ac:dyDescent="0.2">
      <c r="E176" t="s">
        <v>6036</v>
      </c>
      <c r="F176" t="str">
        <f>VLOOKUP(E176,Data!F:G,2,0)</f>
        <v>Denise Monton</v>
      </c>
      <c r="G176">
        <f>ROUND(SUMIF(Data!G:G,F176,Data!R:R),2)</f>
        <v>4074.47</v>
      </c>
    </row>
    <row r="177" spans="5:7" x14ac:dyDescent="0.2">
      <c r="E177" t="s">
        <v>1922</v>
      </c>
      <c r="F177" t="str">
        <f>VLOOKUP(E177,Data!F:G,2,0)</f>
        <v>Frank Preis</v>
      </c>
      <c r="G177">
        <f>ROUND(SUMIF(Data!G:G,F177,Data!R:R),2)</f>
        <v>4046.75</v>
      </c>
    </row>
    <row r="178" spans="5:7" x14ac:dyDescent="0.2">
      <c r="E178" t="s">
        <v>7113</v>
      </c>
      <c r="F178" t="str">
        <f>VLOOKUP(E178,Data!F:G,2,0)</f>
        <v>Susan Pistek</v>
      </c>
      <c r="G178">
        <f>ROUND(SUMIF(Data!G:G,F178,Data!R:R),2)</f>
        <v>3990.69</v>
      </c>
    </row>
    <row r="179" spans="5:7" x14ac:dyDescent="0.2">
      <c r="E179" t="s">
        <v>9535</v>
      </c>
      <c r="F179" t="str">
        <f>VLOOKUP(E179,Data!F:G,2,0)</f>
        <v>Craig Molinari</v>
      </c>
      <c r="G179">
        <f>ROUND(SUMIF(Data!G:G,F179,Data!R:R),2)</f>
        <v>3984.45</v>
      </c>
    </row>
    <row r="180" spans="5:7" x14ac:dyDescent="0.2">
      <c r="E180" t="s">
        <v>1481</v>
      </c>
      <c r="F180" t="str">
        <f>VLOOKUP(E180,Data!F:G,2,0)</f>
        <v>Michael Paige</v>
      </c>
      <c r="G180">
        <f>ROUND(SUMIF(Data!G:G,F180,Data!R:R),2)</f>
        <v>3983.64</v>
      </c>
    </row>
    <row r="181" spans="5:7" x14ac:dyDescent="0.2">
      <c r="E181" t="s">
        <v>2126</v>
      </c>
      <c r="F181" t="str">
        <f>VLOOKUP(E181,Data!F:G,2,0)</f>
        <v>Sean Christensen</v>
      </c>
      <c r="G181">
        <f>ROUND(SUMIF(Data!G:G,F181,Data!R:R),2)</f>
        <v>3979.07</v>
      </c>
    </row>
    <row r="182" spans="5:7" x14ac:dyDescent="0.2">
      <c r="E182" t="s">
        <v>2662</v>
      </c>
      <c r="F182" t="str">
        <f>VLOOKUP(E182,Data!F:G,2,0)</f>
        <v>Sanjit Jacobs</v>
      </c>
      <c r="G182">
        <f>ROUND(SUMIF(Data!G:G,F182,Data!R:R),2)</f>
        <v>3949.66</v>
      </c>
    </row>
    <row r="183" spans="5:7" x14ac:dyDescent="0.2">
      <c r="E183" t="s">
        <v>1420</v>
      </c>
      <c r="F183" t="str">
        <f>VLOOKUP(E183,Data!F:G,2,0)</f>
        <v>Luke Foster</v>
      </c>
      <c r="G183">
        <f>ROUND(SUMIF(Data!G:G,F183,Data!R:R),2)</f>
        <v>3930.51</v>
      </c>
    </row>
    <row r="184" spans="5:7" x14ac:dyDescent="0.2">
      <c r="E184" t="s">
        <v>5509</v>
      </c>
      <c r="F184" t="str">
        <f>VLOOKUP(E184,Data!F:G,2,0)</f>
        <v>Pierre Wener</v>
      </c>
      <c r="G184">
        <f>ROUND(SUMIF(Data!G:G,F184,Data!R:R),2)</f>
        <v>3922.42</v>
      </c>
    </row>
    <row r="185" spans="5:7" x14ac:dyDescent="0.2">
      <c r="E185" t="s">
        <v>5928</v>
      </c>
      <c r="F185" t="str">
        <f>VLOOKUP(E185,Data!F:G,2,0)</f>
        <v>George Ashbrook</v>
      </c>
      <c r="G185">
        <f>ROUND(SUMIF(Data!G:G,F185,Data!R:R),2)</f>
        <v>3919.78</v>
      </c>
    </row>
    <row r="186" spans="5:7" x14ac:dyDescent="0.2">
      <c r="E186" t="s">
        <v>1507</v>
      </c>
      <c r="F186" t="str">
        <f>VLOOKUP(E186,Data!F:G,2,0)</f>
        <v>Ken Heidel</v>
      </c>
      <c r="G186">
        <f>ROUND(SUMIF(Data!G:G,F186,Data!R:R),2)</f>
        <v>3918.97</v>
      </c>
    </row>
    <row r="187" spans="5:7" x14ac:dyDescent="0.2">
      <c r="E187" t="s">
        <v>3533</v>
      </c>
      <c r="F187" t="str">
        <f>VLOOKUP(E187,Data!F:G,2,0)</f>
        <v>Chris Cortes</v>
      </c>
      <c r="G187">
        <f>ROUND(SUMIF(Data!G:G,F187,Data!R:R),2)</f>
        <v>3913.42</v>
      </c>
    </row>
    <row r="188" spans="5:7" x14ac:dyDescent="0.2">
      <c r="E188" t="s">
        <v>5176</v>
      </c>
      <c r="F188" t="str">
        <f>VLOOKUP(E188,Data!F:G,2,0)</f>
        <v>Dorothy Badders</v>
      </c>
      <c r="G188">
        <f>ROUND(SUMIF(Data!G:G,F188,Data!R:R),2)</f>
        <v>3908.8</v>
      </c>
    </row>
    <row r="189" spans="5:7" x14ac:dyDescent="0.2">
      <c r="E189" t="s">
        <v>646</v>
      </c>
      <c r="F189" t="str">
        <f>VLOOKUP(E189,Data!F:G,2,0)</f>
        <v>Nora Paige</v>
      </c>
      <c r="G189">
        <f>ROUND(SUMIF(Data!G:G,F189,Data!R:R),2)</f>
        <v>3908.4</v>
      </c>
    </row>
    <row r="190" spans="5:7" x14ac:dyDescent="0.2">
      <c r="E190" t="s">
        <v>947</v>
      </c>
      <c r="F190" t="str">
        <f>VLOOKUP(E190,Data!F:G,2,0)</f>
        <v>Kelly Collister</v>
      </c>
      <c r="G190">
        <f>ROUND(SUMIF(Data!G:G,F190,Data!R:R),2)</f>
        <v>3908.26</v>
      </c>
    </row>
    <row r="191" spans="5:7" x14ac:dyDescent="0.2">
      <c r="E191" t="s">
        <v>6758</v>
      </c>
      <c r="F191" t="str">
        <f>VLOOKUP(E191,Data!F:G,2,0)</f>
        <v>Fred Chung</v>
      </c>
      <c r="G191">
        <f>ROUND(SUMIF(Data!G:G,F191,Data!R:R),2)</f>
        <v>3889.37</v>
      </c>
    </row>
    <row r="192" spans="5:7" x14ac:dyDescent="0.2">
      <c r="E192" t="s">
        <v>4295</v>
      </c>
      <c r="F192" t="str">
        <f>VLOOKUP(E192,Data!F:G,2,0)</f>
        <v>Bill Stewart</v>
      </c>
      <c r="G192">
        <f>ROUND(SUMIF(Data!G:G,F192,Data!R:R),2)</f>
        <v>3887.83</v>
      </c>
    </row>
    <row r="193" spans="5:7" x14ac:dyDescent="0.2">
      <c r="E193" t="s">
        <v>3025</v>
      </c>
      <c r="F193" t="str">
        <f>VLOOKUP(E193,Data!F:G,2,0)</f>
        <v>John Stevenson</v>
      </c>
      <c r="G193">
        <f>ROUND(SUMIF(Data!G:G,F193,Data!R:R),2)</f>
        <v>3868.02</v>
      </c>
    </row>
    <row r="194" spans="5:7" x14ac:dyDescent="0.2">
      <c r="E194" t="s">
        <v>214</v>
      </c>
      <c r="F194" t="str">
        <f>VLOOKUP(E194,Data!F:G,2,0)</f>
        <v>Ruben Ausman</v>
      </c>
      <c r="G194">
        <f>ROUND(SUMIF(Data!G:G,F194,Data!R:R),2)</f>
        <v>3832.31</v>
      </c>
    </row>
    <row r="195" spans="5:7" x14ac:dyDescent="0.2">
      <c r="E195" t="s">
        <v>2076</v>
      </c>
      <c r="F195" t="str">
        <f>VLOOKUP(E195,Data!F:G,2,0)</f>
        <v>Annie Thurman</v>
      </c>
      <c r="G195">
        <f>ROUND(SUMIF(Data!G:G,F195,Data!R:R),2)</f>
        <v>3831.86</v>
      </c>
    </row>
    <row r="196" spans="5:7" x14ac:dyDescent="0.2">
      <c r="E196" t="s">
        <v>1896</v>
      </c>
      <c r="F196" t="str">
        <f>VLOOKUP(E196,Data!F:G,2,0)</f>
        <v>Olvera Toch</v>
      </c>
      <c r="G196">
        <f>ROUND(SUMIF(Data!G:G,F196,Data!R:R),2)</f>
        <v>3818.62</v>
      </c>
    </row>
    <row r="197" spans="5:7" x14ac:dyDescent="0.2">
      <c r="E197" t="s">
        <v>1703</v>
      </c>
      <c r="F197" t="str">
        <f>VLOOKUP(E197,Data!F:G,2,0)</f>
        <v>Rose O'Brian</v>
      </c>
      <c r="G197">
        <f>ROUND(SUMIF(Data!G:G,F197,Data!R:R),2)</f>
        <v>3815.48</v>
      </c>
    </row>
    <row r="198" spans="5:7" x14ac:dyDescent="0.2">
      <c r="E198" t="s">
        <v>2229</v>
      </c>
      <c r="F198" t="str">
        <f>VLOOKUP(E198,Data!F:G,2,0)</f>
        <v>Michael Chen</v>
      </c>
      <c r="G198">
        <f>ROUND(SUMIF(Data!G:G,F198,Data!R:R),2)</f>
        <v>3805.71</v>
      </c>
    </row>
    <row r="199" spans="5:7" x14ac:dyDescent="0.2">
      <c r="E199" t="s">
        <v>3889</v>
      </c>
      <c r="F199" t="str">
        <f>VLOOKUP(E199,Data!F:G,2,0)</f>
        <v>Michael Moore</v>
      </c>
      <c r="G199">
        <f>ROUND(SUMIF(Data!G:G,F199,Data!R:R),2)</f>
        <v>3794.08</v>
      </c>
    </row>
    <row r="200" spans="5:7" x14ac:dyDescent="0.2">
      <c r="E200" t="s">
        <v>6019</v>
      </c>
      <c r="F200" t="str">
        <f>VLOOKUP(E200,Data!F:G,2,0)</f>
        <v>Carol Adams</v>
      </c>
      <c r="G200">
        <f>ROUND(SUMIF(Data!G:G,F200,Data!R:R),2)</f>
        <v>3789.72</v>
      </c>
    </row>
    <row r="201" spans="5:7" x14ac:dyDescent="0.2">
      <c r="E201" t="s">
        <v>3137</v>
      </c>
      <c r="F201" t="str">
        <f>VLOOKUP(E201,Data!F:G,2,0)</f>
        <v>Matthew Grinstein</v>
      </c>
      <c r="G201">
        <f>ROUND(SUMIF(Data!G:G,F201,Data!R:R),2)</f>
        <v>3785.28</v>
      </c>
    </row>
    <row r="202" spans="5:7" x14ac:dyDescent="0.2">
      <c r="E202" t="s">
        <v>1708</v>
      </c>
      <c r="F202" t="str">
        <f>VLOOKUP(E202,Data!F:G,2,0)</f>
        <v>Maribeth Dona</v>
      </c>
      <c r="G202">
        <f>ROUND(SUMIF(Data!G:G,F202,Data!R:R),2)</f>
        <v>3766.38</v>
      </c>
    </row>
    <row r="203" spans="5:7" x14ac:dyDescent="0.2">
      <c r="E203" t="s">
        <v>5288</v>
      </c>
      <c r="F203" t="str">
        <f>VLOOKUP(E203,Data!F:G,2,0)</f>
        <v>Jim Karlsson</v>
      </c>
      <c r="G203">
        <f>ROUND(SUMIF(Data!G:G,F203,Data!R:R),2)</f>
        <v>3760.03</v>
      </c>
    </row>
    <row r="204" spans="5:7" x14ac:dyDescent="0.2">
      <c r="E204" t="s">
        <v>8316</v>
      </c>
      <c r="F204" t="str">
        <f>VLOOKUP(E204,Data!F:G,2,0)</f>
        <v>Juliana Krohn</v>
      </c>
      <c r="G204">
        <f>ROUND(SUMIF(Data!G:G,F204,Data!R:R),2)</f>
        <v>3747.67</v>
      </c>
    </row>
    <row r="205" spans="5:7" x14ac:dyDescent="0.2">
      <c r="E205" t="s">
        <v>752</v>
      </c>
      <c r="F205" t="str">
        <f>VLOOKUP(E205,Data!F:G,2,0)</f>
        <v>Frank Merwin</v>
      </c>
      <c r="G205">
        <f>ROUND(SUMIF(Data!G:G,F205,Data!R:R),2)</f>
        <v>3736.2</v>
      </c>
    </row>
    <row r="206" spans="5:7" x14ac:dyDescent="0.2">
      <c r="E206" t="s">
        <v>5384</v>
      </c>
      <c r="F206" t="str">
        <f>VLOOKUP(E206,Data!F:G,2,0)</f>
        <v>Scott Cohen</v>
      </c>
      <c r="G206">
        <f>ROUND(SUMIF(Data!G:G,F206,Data!R:R),2)</f>
        <v>3729.79</v>
      </c>
    </row>
    <row r="207" spans="5:7" x14ac:dyDescent="0.2">
      <c r="E207" t="s">
        <v>5800</v>
      </c>
      <c r="F207" t="str">
        <f>VLOOKUP(E207,Data!F:G,2,0)</f>
        <v>Hunter Glantz</v>
      </c>
      <c r="G207">
        <f>ROUND(SUMIF(Data!G:G,F207,Data!R:R),2)</f>
        <v>3690.28</v>
      </c>
    </row>
    <row r="208" spans="5:7" x14ac:dyDescent="0.2">
      <c r="E208" t="s">
        <v>1133</v>
      </c>
      <c r="F208" t="str">
        <f>VLOOKUP(E208,Data!F:G,2,0)</f>
        <v>Ben Peterman</v>
      </c>
      <c r="G208">
        <f>ROUND(SUMIF(Data!G:G,F208,Data!R:R),2)</f>
        <v>3675.86</v>
      </c>
    </row>
    <row r="209" spans="5:7" x14ac:dyDescent="0.2">
      <c r="E209" t="s">
        <v>3655</v>
      </c>
      <c r="F209" t="str">
        <f>VLOOKUP(E209,Data!F:G,2,0)</f>
        <v>Liz Preis</v>
      </c>
      <c r="G209">
        <f>ROUND(SUMIF(Data!G:G,F209,Data!R:R),2)</f>
        <v>3653.4</v>
      </c>
    </row>
    <row r="210" spans="5:7" x14ac:dyDescent="0.2">
      <c r="E210" t="s">
        <v>376</v>
      </c>
      <c r="F210" t="str">
        <f>VLOOKUP(E210,Data!F:G,2,0)</f>
        <v>Christopher Schild</v>
      </c>
      <c r="G210">
        <f>ROUND(SUMIF(Data!G:G,F210,Data!R:R),2)</f>
        <v>3651.86</v>
      </c>
    </row>
    <row r="211" spans="5:7" x14ac:dyDescent="0.2">
      <c r="E211" t="s">
        <v>1578</v>
      </c>
      <c r="F211" t="str">
        <f>VLOOKUP(E211,Data!F:G,2,0)</f>
        <v>Ed Braxton</v>
      </c>
      <c r="G211">
        <f>ROUND(SUMIF(Data!G:G,F211,Data!R:R),2)</f>
        <v>3644.98</v>
      </c>
    </row>
    <row r="212" spans="5:7" x14ac:dyDescent="0.2">
      <c r="E212" t="s">
        <v>1631</v>
      </c>
      <c r="F212" t="str">
        <f>VLOOKUP(E212,Data!F:G,2,0)</f>
        <v>Jeremy Pistek</v>
      </c>
      <c r="G212">
        <f>ROUND(SUMIF(Data!G:G,F212,Data!R:R),2)</f>
        <v>3635.59</v>
      </c>
    </row>
    <row r="213" spans="5:7" x14ac:dyDescent="0.2">
      <c r="E213" t="s">
        <v>3766</v>
      </c>
      <c r="F213" t="str">
        <f>VLOOKUP(E213,Data!F:G,2,0)</f>
        <v>Sam Zeldin</v>
      </c>
      <c r="G213">
        <f>ROUND(SUMIF(Data!G:G,F213,Data!R:R),2)</f>
        <v>3625.33</v>
      </c>
    </row>
    <row r="214" spans="5:7" x14ac:dyDescent="0.2">
      <c r="E214" t="s">
        <v>2500</v>
      </c>
      <c r="F214" t="str">
        <f>VLOOKUP(E214,Data!F:G,2,0)</f>
        <v>Rick Hansen</v>
      </c>
      <c r="G214">
        <f>ROUND(SUMIF(Data!G:G,F214,Data!R:R),2)</f>
        <v>3621.38</v>
      </c>
    </row>
    <row r="215" spans="5:7" x14ac:dyDescent="0.2">
      <c r="E215" t="s">
        <v>4532</v>
      </c>
      <c r="F215" t="str">
        <f>VLOOKUP(E215,Data!F:G,2,0)</f>
        <v>Thomas Boland</v>
      </c>
      <c r="G215">
        <f>ROUND(SUMIF(Data!G:G,F215,Data!R:R),2)</f>
        <v>3589.3</v>
      </c>
    </row>
    <row r="216" spans="5:7" x14ac:dyDescent="0.2">
      <c r="E216" t="s">
        <v>2525</v>
      </c>
      <c r="F216" t="str">
        <f>VLOOKUP(E216,Data!F:G,2,0)</f>
        <v>Gary McGarr</v>
      </c>
      <c r="G216">
        <f>ROUND(SUMIF(Data!G:G,F216,Data!R:R),2)</f>
        <v>3582.82</v>
      </c>
    </row>
    <row r="217" spans="5:7" x14ac:dyDescent="0.2">
      <c r="E217" t="s">
        <v>3263</v>
      </c>
      <c r="F217" t="str">
        <f>VLOOKUP(E217,Data!F:G,2,0)</f>
        <v>Dionis Lloyd</v>
      </c>
      <c r="G217">
        <f>ROUND(SUMIF(Data!G:G,F217,Data!R:R),2)</f>
        <v>3539.32</v>
      </c>
    </row>
    <row r="218" spans="5:7" x14ac:dyDescent="0.2">
      <c r="E218" t="s">
        <v>2495</v>
      </c>
      <c r="F218" t="str">
        <f>VLOOKUP(E218,Data!F:G,2,0)</f>
        <v>Erica Smith</v>
      </c>
      <c r="G218">
        <f>ROUND(SUMIF(Data!G:G,F218,Data!R:R),2)</f>
        <v>3510.46</v>
      </c>
    </row>
    <row r="219" spans="5:7" x14ac:dyDescent="0.2">
      <c r="E219" t="s">
        <v>2946</v>
      </c>
      <c r="F219" t="str">
        <f>VLOOKUP(E219,Data!F:G,2,0)</f>
        <v>Robert Waldorf</v>
      </c>
      <c r="G219">
        <f>ROUND(SUMIF(Data!G:G,F219,Data!R:R),2)</f>
        <v>3495.65</v>
      </c>
    </row>
    <row r="220" spans="5:7" x14ac:dyDescent="0.2">
      <c r="E220" t="s">
        <v>1411</v>
      </c>
      <c r="F220" t="str">
        <f>VLOOKUP(E220,Data!F:G,2,0)</f>
        <v>Anna Gayman</v>
      </c>
      <c r="G220">
        <f>ROUND(SUMIF(Data!G:G,F220,Data!R:R),2)</f>
        <v>3489.04</v>
      </c>
    </row>
    <row r="221" spans="5:7" x14ac:dyDescent="0.2">
      <c r="E221" t="s">
        <v>4451</v>
      </c>
      <c r="F221" t="str">
        <f>VLOOKUP(E221,Data!F:G,2,0)</f>
        <v>Emily Ducich</v>
      </c>
      <c r="G221">
        <f>ROUND(SUMIF(Data!G:G,F221,Data!R:R),2)</f>
        <v>3484.92</v>
      </c>
    </row>
    <row r="222" spans="5:7" x14ac:dyDescent="0.2">
      <c r="E222" t="s">
        <v>3892</v>
      </c>
      <c r="F222" t="str">
        <f>VLOOKUP(E222,Data!F:G,2,0)</f>
        <v>Pauline Webber</v>
      </c>
      <c r="G222">
        <f>ROUND(SUMIF(Data!G:G,F222,Data!R:R),2)</f>
        <v>3454.92</v>
      </c>
    </row>
    <row r="223" spans="5:7" x14ac:dyDescent="0.2">
      <c r="E223" t="s">
        <v>1943</v>
      </c>
      <c r="F223" t="str">
        <f>VLOOKUP(E223,Data!F:G,2,0)</f>
        <v>Sarah Foster</v>
      </c>
      <c r="G223">
        <f>ROUND(SUMIF(Data!G:G,F223,Data!R:R),2)</f>
        <v>3422.79</v>
      </c>
    </row>
    <row r="224" spans="5:7" x14ac:dyDescent="0.2">
      <c r="E224" t="s">
        <v>8240</v>
      </c>
      <c r="F224" t="str">
        <f>VLOOKUP(E224,Data!F:G,2,0)</f>
        <v>Frank Carlisle</v>
      </c>
      <c r="G224">
        <f>ROUND(SUMIF(Data!G:G,F224,Data!R:R),2)</f>
        <v>3418.74</v>
      </c>
    </row>
    <row r="225" spans="5:7" x14ac:dyDescent="0.2">
      <c r="E225" t="s">
        <v>584</v>
      </c>
      <c r="F225" t="str">
        <f>VLOOKUP(E225,Data!F:G,2,0)</f>
        <v>Sally Hughsby</v>
      </c>
      <c r="G225">
        <f>ROUND(SUMIF(Data!G:G,F225,Data!R:R),2)</f>
        <v>3406.84</v>
      </c>
    </row>
    <row r="226" spans="5:7" x14ac:dyDescent="0.2">
      <c r="E226" t="s">
        <v>593</v>
      </c>
      <c r="F226" t="str">
        <f>VLOOKUP(E226,Data!F:G,2,0)</f>
        <v>Sandra Glassco</v>
      </c>
      <c r="G226">
        <f>ROUND(SUMIF(Data!G:G,F226,Data!R:R),2)</f>
        <v>3406.58</v>
      </c>
    </row>
    <row r="227" spans="5:7" x14ac:dyDescent="0.2">
      <c r="E227" t="s">
        <v>8656</v>
      </c>
      <c r="F227" t="str">
        <f>VLOOKUP(E227,Data!F:G,2,0)</f>
        <v>Trudy Schmidt</v>
      </c>
      <c r="G227">
        <f>ROUND(SUMIF(Data!G:G,F227,Data!R:R),2)</f>
        <v>3368.09</v>
      </c>
    </row>
    <row r="228" spans="5:7" x14ac:dyDescent="0.2">
      <c r="E228" t="s">
        <v>6703</v>
      </c>
      <c r="F228" t="str">
        <f>VLOOKUP(E228,Data!F:G,2,0)</f>
        <v>Sam Craven</v>
      </c>
      <c r="G228">
        <f>ROUND(SUMIF(Data!G:G,F228,Data!R:R),2)</f>
        <v>3362.96</v>
      </c>
    </row>
    <row r="229" spans="5:7" x14ac:dyDescent="0.2">
      <c r="E229" t="s">
        <v>9001</v>
      </c>
      <c r="F229" t="str">
        <f>VLOOKUP(E229,Data!F:G,2,0)</f>
        <v>Victoria Pisteka</v>
      </c>
      <c r="G229">
        <f>ROUND(SUMIF(Data!G:G,F229,Data!R:R),2)</f>
        <v>3360.53</v>
      </c>
    </row>
    <row r="230" spans="5:7" x14ac:dyDescent="0.2">
      <c r="E230" t="s">
        <v>2216</v>
      </c>
      <c r="F230" t="str">
        <f>VLOOKUP(E230,Data!F:G,2,0)</f>
        <v>Doug Jacobs</v>
      </c>
      <c r="G230">
        <f>ROUND(SUMIF(Data!G:G,F230,Data!R:R),2)</f>
        <v>3356.4</v>
      </c>
    </row>
    <row r="231" spans="5:7" x14ac:dyDescent="0.2">
      <c r="E231" t="s">
        <v>1966</v>
      </c>
      <c r="F231" t="str">
        <f>VLOOKUP(E231,Data!F:G,2,0)</f>
        <v>Dianna Vittorini</v>
      </c>
      <c r="G231">
        <f>ROUND(SUMIF(Data!G:G,F231,Data!R:R),2)</f>
        <v>3341.59</v>
      </c>
    </row>
    <row r="232" spans="5:7" x14ac:dyDescent="0.2">
      <c r="E232" t="s">
        <v>2061</v>
      </c>
      <c r="F232" t="str">
        <f>VLOOKUP(E232,Data!F:G,2,0)</f>
        <v>Sylvia Foulston</v>
      </c>
      <c r="G232">
        <f>ROUND(SUMIF(Data!G:G,F232,Data!R:R),2)</f>
        <v>3336.54</v>
      </c>
    </row>
    <row r="233" spans="5:7" x14ac:dyDescent="0.2">
      <c r="E233" t="s">
        <v>3543</v>
      </c>
      <c r="F233" t="str">
        <f>VLOOKUP(E233,Data!F:G,2,0)</f>
        <v>Dan Campbell</v>
      </c>
      <c r="G233">
        <f>ROUND(SUMIF(Data!G:G,F233,Data!R:R),2)</f>
        <v>3336.17</v>
      </c>
    </row>
    <row r="234" spans="5:7" x14ac:dyDescent="0.2">
      <c r="E234" t="s">
        <v>2291</v>
      </c>
      <c r="F234" t="str">
        <f>VLOOKUP(E234,Data!F:G,2,0)</f>
        <v>Arthur Prichep</v>
      </c>
      <c r="G234">
        <f>ROUND(SUMIF(Data!G:G,F234,Data!R:R),2)</f>
        <v>3323.56</v>
      </c>
    </row>
    <row r="235" spans="5:7" x14ac:dyDescent="0.2">
      <c r="E235" t="s">
        <v>5184</v>
      </c>
      <c r="F235" t="str">
        <f>VLOOKUP(E235,Data!F:G,2,0)</f>
        <v>Dennis Kane</v>
      </c>
      <c r="G235">
        <f>ROUND(SUMIF(Data!G:G,F235,Data!R:R),2)</f>
        <v>3318.49</v>
      </c>
    </row>
    <row r="236" spans="5:7" x14ac:dyDescent="0.2">
      <c r="E236" t="s">
        <v>4624</v>
      </c>
      <c r="F236" t="str">
        <f>VLOOKUP(E236,Data!F:G,2,0)</f>
        <v>Katharine Harms</v>
      </c>
      <c r="G236">
        <f>ROUND(SUMIF(Data!G:G,F236,Data!R:R),2)</f>
        <v>3312.86</v>
      </c>
    </row>
    <row r="237" spans="5:7" x14ac:dyDescent="0.2">
      <c r="E237" t="s">
        <v>5052</v>
      </c>
      <c r="F237" t="str">
        <f>VLOOKUP(E237,Data!F:G,2,0)</f>
        <v>Randy Ferguson</v>
      </c>
      <c r="G237">
        <f>ROUND(SUMIF(Data!G:G,F237,Data!R:R),2)</f>
        <v>3309.15</v>
      </c>
    </row>
    <row r="238" spans="5:7" x14ac:dyDescent="0.2">
      <c r="E238" t="s">
        <v>5806</v>
      </c>
      <c r="F238" t="str">
        <f>VLOOKUP(E238,Data!F:G,2,0)</f>
        <v>Rick Reed</v>
      </c>
      <c r="G238">
        <f>ROUND(SUMIF(Data!G:G,F238,Data!R:R),2)</f>
        <v>3302.26</v>
      </c>
    </row>
    <row r="239" spans="5:7" x14ac:dyDescent="0.2">
      <c r="E239" t="s">
        <v>1790</v>
      </c>
      <c r="F239" t="str">
        <f>VLOOKUP(E239,Data!F:G,2,0)</f>
        <v>Brian Dahlen</v>
      </c>
      <c r="G239">
        <f>ROUND(SUMIF(Data!G:G,F239,Data!R:R),2)</f>
        <v>3288.47</v>
      </c>
    </row>
    <row r="240" spans="5:7" x14ac:dyDescent="0.2">
      <c r="E240" t="s">
        <v>5046</v>
      </c>
      <c r="F240" t="str">
        <f>VLOOKUP(E240,Data!F:G,2,0)</f>
        <v>Brian Stugart</v>
      </c>
      <c r="G240">
        <f>ROUND(SUMIF(Data!G:G,F240,Data!R:R),2)</f>
        <v>3288.11</v>
      </c>
    </row>
    <row r="241" spans="5:7" x14ac:dyDescent="0.2">
      <c r="E241" t="s">
        <v>2812</v>
      </c>
      <c r="F241" t="str">
        <f>VLOOKUP(E241,Data!F:G,2,0)</f>
        <v>Rob Williams</v>
      </c>
      <c r="G241">
        <f>ROUND(SUMIF(Data!G:G,F241,Data!R:R),2)</f>
        <v>3279.75</v>
      </c>
    </row>
    <row r="242" spans="5:7" x14ac:dyDescent="0.2">
      <c r="E242" t="s">
        <v>2909</v>
      </c>
      <c r="F242" t="str">
        <f>VLOOKUP(E242,Data!F:G,2,0)</f>
        <v>Daniel Lacy</v>
      </c>
      <c r="G242">
        <f>ROUND(SUMIF(Data!G:G,F242,Data!R:R),2)</f>
        <v>3272.2</v>
      </c>
    </row>
    <row r="243" spans="5:7" x14ac:dyDescent="0.2">
      <c r="E243" t="s">
        <v>3864</v>
      </c>
      <c r="F243" t="str">
        <f>VLOOKUP(E243,Data!F:G,2,0)</f>
        <v>Damala Kotsonis</v>
      </c>
      <c r="G243">
        <f>ROUND(SUMIF(Data!G:G,F243,Data!R:R),2)</f>
        <v>3256.48</v>
      </c>
    </row>
    <row r="244" spans="5:7" x14ac:dyDescent="0.2">
      <c r="E244" t="s">
        <v>4716</v>
      </c>
      <c r="F244" t="str">
        <f>VLOOKUP(E244,Data!F:G,2,0)</f>
        <v>Adam Shillingsburg</v>
      </c>
      <c r="G244">
        <f>ROUND(SUMIF(Data!G:G,F244,Data!R:R),2)</f>
        <v>3255.31</v>
      </c>
    </row>
    <row r="245" spans="5:7" x14ac:dyDescent="0.2">
      <c r="E245" t="s">
        <v>6641</v>
      </c>
      <c r="F245" t="str">
        <f>VLOOKUP(E245,Data!F:G,2,0)</f>
        <v>Jack O'Briant</v>
      </c>
      <c r="G245">
        <f>ROUND(SUMIF(Data!G:G,F245,Data!R:R),2)</f>
        <v>3254.95</v>
      </c>
    </row>
    <row r="246" spans="5:7" x14ac:dyDescent="0.2">
      <c r="E246" t="s">
        <v>2828</v>
      </c>
      <c r="F246" t="str">
        <f>VLOOKUP(E246,Data!F:G,2,0)</f>
        <v>Adam Hart</v>
      </c>
      <c r="G246">
        <f>ROUND(SUMIF(Data!G:G,F246,Data!R:R),2)</f>
        <v>3250.34</v>
      </c>
    </row>
    <row r="247" spans="5:7" x14ac:dyDescent="0.2">
      <c r="E247" t="s">
        <v>3638</v>
      </c>
      <c r="F247" t="str">
        <f>VLOOKUP(E247,Data!F:G,2,0)</f>
        <v>Henry Goldwyn</v>
      </c>
      <c r="G247">
        <f>ROUND(SUMIF(Data!G:G,F247,Data!R:R),2)</f>
        <v>3247.64</v>
      </c>
    </row>
    <row r="248" spans="5:7" x14ac:dyDescent="0.2">
      <c r="E248" t="s">
        <v>9824</v>
      </c>
      <c r="F248" t="str">
        <f>VLOOKUP(E248,Data!F:G,2,0)</f>
        <v>Lindsay Castell</v>
      </c>
      <c r="G248">
        <f>ROUND(SUMIF(Data!G:G,F248,Data!R:R),2)</f>
        <v>3246.63</v>
      </c>
    </row>
    <row r="249" spans="5:7" x14ac:dyDescent="0.2">
      <c r="E249" t="s">
        <v>4919</v>
      </c>
      <c r="F249" t="str">
        <f>VLOOKUP(E249,Data!F:G,2,0)</f>
        <v>Carol Triggs</v>
      </c>
      <c r="G249">
        <f>ROUND(SUMIF(Data!G:G,F249,Data!R:R),2)</f>
        <v>3241.9</v>
      </c>
    </row>
    <row r="250" spans="5:7" x14ac:dyDescent="0.2">
      <c r="E250" t="s">
        <v>4144</v>
      </c>
      <c r="F250" t="str">
        <f>VLOOKUP(E250,Data!F:G,2,0)</f>
        <v>Edward Becker</v>
      </c>
      <c r="G250">
        <f>ROUND(SUMIF(Data!G:G,F250,Data!R:R),2)</f>
        <v>3236.31</v>
      </c>
    </row>
    <row r="251" spans="5:7" x14ac:dyDescent="0.2">
      <c r="E251" t="s">
        <v>6219</v>
      </c>
      <c r="F251" t="str">
        <f>VLOOKUP(E251,Data!F:G,2,0)</f>
        <v>Sharelle Roach</v>
      </c>
      <c r="G251">
        <f>ROUND(SUMIF(Data!G:G,F251,Data!R:R),2)</f>
        <v>3233.48</v>
      </c>
    </row>
    <row r="252" spans="5:7" x14ac:dyDescent="0.2">
      <c r="E252" t="s">
        <v>2914</v>
      </c>
      <c r="F252" t="str">
        <f>VLOOKUP(E252,Data!F:G,2,0)</f>
        <v>Lindsay Williams</v>
      </c>
      <c r="G252">
        <f>ROUND(SUMIF(Data!G:G,F252,Data!R:R),2)</f>
        <v>3230.31</v>
      </c>
    </row>
    <row r="253" spans="5:7" x14ac:dyDescent="0.2">
      <c r="E253" t="s">
        <v>5307</v>
      </c>
      <c r="F253" t="str">
        <f>VLOOKUP(E253,Data!F:G,2,0)</f>
        <v>Ricardo Sperren</v>
      </c>
      <c r="G253">
        <f>ROUND(SUMIF(Data!G:G,F253,Data!R:R),2)</f>
        <v>3221.29</v>
      </c>
    </row>
    <row r="254" spans="5:7" x14ac:dyDescent="0.2">
      <c r="E254" t="s">
        <v>1341</v>
      </c>
      <c r="F254" t="str">
        <f>VLOOKUP(E254,Data!F:G,2,0)</f>
        <v>Alejandro Savely</v>
      </c>
      <c r="G254">
        <f>ROUND(SUMIF(Data!G:G,F254,Data!R:R),2)</f>
        <v>3214.24</v>
      </c>
    </row>
    <row r="255" spans="5:7" x14ac:dyDescent="0.2">
      <c r="E255" t="s">
        <v>763</v>
      </c>
      <c r="F255" t="str">
        <f>VLOOKUP(E255,Data!F:G,2,0)</f>
        <v>Mark Packer</v>
      </c>
      <c r="G255">
        <f>ROUND(SUMIF(Data!G:G,F255,Data!R:R),2)</f>
        <v>3206.13</v>
      </c>
    </row>
    <row r="256" spans="5:7" x14ac:dyDescent="0.2">
      <c r="E256" t="s">
        <v>3266</v>
      </c>
      <c r="F256" t="str">
        <f>VLOOKUP(E256,Data!F:G,2,0)</f>
        <v>Christine Sundaresam</v>
      </c>
      <c r="G256">
        <f>ROUND(SUMIF(Data!G:G,F256,Data!R:R),2)</f>
        <v>3202.16</v>
      </c>
    </row>
    <row r="257" spans="5:7" x14ac:dyDescent="0.2">
      <c r="E257" t="s">
        <v>4566</v>
      </c>
      <c r="F257" t="str">
        <f>VLOOKUP(E257,Data!F:G,2,0)</f>
        <v>Brian Thompson</v>
      </c>
      <c r="G257">
        <f>ROUND(SUMIF(Data!G:G,F257,Data!R:R),2)</f>
        <v>3196.75</v>
      </c>
    </row>
    <row r="258" spans="5:7" x14ac:dyDescent="0.2">
      <c r="E258" t="s">
        <v>3114</v>
      </c>
      <c r="F258" t="str">
        <f>VLOOKUP(E258,Data!F:G,2,0)</f>
        <v>Deirdre Greer</v>
      </c>
      <c r="G258">
        <f>ROUND(SUMIF(Data!G:G,F258,Data!R:R),2)</f>
        <v>3195.82</v>
      </c>
    </row>
    <row r="259" spans="5:7" x14ac:dyDescent="0.2">
      <c r="E259" t="s">
        <v>1260</v>
      </c>
      <c r="F259" t="str">
        <f>VLOOKUP(E259,Data!F:G,2,0)</f>
        <v>Jeremy Lonsdale</v>
      </c>
      <c r="G259">
        <f>ROUND(SUMIF(Data!G:G,F259,Data!R:R),2)</f>
        <v>3173.87</v>
      </c>
    </row>
    <row r="260" spans="5:7" x14ac:dyDescent="0.2">
      <c r="E260" t="s">
        <v>3475</v>
      </c>
      <c r="F260" t="str">
        <f>VLOOKUP(E260,Data!F:G,2,0)</f>
        <v>Greg Matthias</v>
      </c>
      <c r="G260">
        <f>ROUND(SUMIF(Data!G:G,F260,Data!R:R),2)</f>
        <v>3163.63</v>
      </c>
    </row>
    <row r="261" spans="5:7" x14ac:dyDescent="0.2">
      <c r="E261" t="s">
        <v>464</v>
      </c>
      <c r="F261" t="str">
        <f>VLOOKUP(E261,Data!F:G,2,0)</f>
        <v>Janet Martin</v>
      </c>
      <c r="G261">
        <f>ROUND(SUMIF(Data!G:G,F261,Data!R:R),2)</f>
        <v>3159.12</v>
      </c>
    </row>
    <row r="262" spans="5:7" x14ac:dyDescent="0.2">
      <c r="E262" t="s">
        <v>2006</v>
      </c>
      <c r="F262" t="str">
        <f>VLOOKUP(E262,Data!F:G,2,0)</f>
        <v>Chloris Kastensmidt</v>
      </c>
      <c r="G262">
        <f>ROUND(SUMIF(Data!G:G,F262,Data!R:R),2)</f>
        <v>3154.86</v>
      </c>
    </row>
    <row r="263" spans="5:7" x14ac:dyDescent="0.2">
      <c r="E263" t="s">
        <v>1809</v>
      </c>
      <c r="F263" t="str">
        <f>VLOOKUP(E263,Data!F:G,2,0)</f>
        <v>Karen Bern</v>
      </c>
      <c r="G263">
        <f>ROUND(SUMIF(Data!G:G,F263,Data!R:R),2)</f>
        <v>3152.62</v>
      </c>
    </row>
    <row r="264" spans="5:7" x14ac:dyDescent="0.2">
      <c r="E264" t="s">
        <v>3995</v>
      </c>
      <c r="F264" t="str">
        <f>VLOOKUP(E264,Data!F:G,2,0)</f>
        <v>Maxwell Schwartz</v>
      </c>
      <c r="G264">
        <f>ROUND(SUMIF(Data!G:G,F264,Data!R:R),2)</f>
        <v>3144.68</v>
      </c>
    </row>
    <row r="265" spans="5:7" x14ac:dyDescent="0.2">
      <c r="E265" t="s">
        <v>665</v>
      </c>
      <c r="F265" t="str">
        <f>VLOOKUP(E265,Data!F:G,2,0)</f>
        <v>Ruben Dartt</v>
      </c>
      <c r="G265">
        <f>ROUND(SUMIF(Data!G:G,F265,Data!R:R),2)</f>
        <v>3133.92</v>
      </c>
    </row>
    <row r="266" spans="5:7" x14ac:dyDescent="0.2">
      <c r="E266" t="s">
        <v>1603</v>
      </c>
      <c r="F266" t="str">
        <f>VLOOKUP(E266,Data!F:G,2,0)</f>
        <v>Tanja Norvell</v>
      </c>
      <c r="G266">
        <f>ROUND(SUMIF(Data!G:G,F266,Data!R:R),2)</f>
        <v>3130.22</v>
      </c>
    </row>
    <row r="267" spans="5:7" x14ac:dyDescent="0.2">
      <c r="E267" t="s">
        <v>196</v>
      </c>
      <c r="F267" t="str">
        <f>VLOOKUP(E267,Data!F:G,2,0)</f>
        <v>Steve Nguyen</v>
      </c>
      <c r="G267">
        <f>ROUND(SUMIF(Data!G:G,F267,Data!R:R),2)</f>
        <v>3127.96</v>
      </c>
    </row>
    <row r="268" spans="5:7" x14ac:dyDescent="0.2">
      <c r="E268" t="s">
        <v>5440</v>
      </c>
      <c r="F268" t="str">
        <f>VLOOKUP(E268,Data!F:G,2,0)</f>
        <v>Speros Goranitis</v>
      </c>
      <c r="G268">
        <f>ROUND(SUMIF(Data!G:G,F268,Data!R:R),2)</f>
        <v>3124.83</v>
      </c>
    </row>
    <row r="269" spans="5:7" x14ac:dyDescent="0.2">
      <c r="E269" t="s">
        <v>2891</v>
      </c>
      <c r="F269" t="str">
        <f>VLOOKUP(E269,Data!F:G,2,0)</f>
        <v>Katherine Hughes</v>
      </c>
      <c r="G269">
        <f>ROUND(SUMIF(Data!G:G,F269,Data!R:R),2)</f>
        <v>3100.61</v>
      </c>
    </row>
    <row r="270" spans="5:7" x14ac:dyDescent="0.2">
      <c r="E270" t="s">
        <v>2572</v>
      </c>
      <c r="F270" t="str">
        <f>VLOOKUP(E270,Data!F:G,2,0)</f>
        <v>Patrick Gardner</v>
      </c>
      <c r="G270">
        <f>ROUND(SUMIF(Data!G:G,F270,Data!R:R),2)</f>
        <v>3086.91</v>
      </c>
    </row>
    <row r="271" spans="5:7" x14ac:dyDescent="0.2">
      <c r="E271" t="s">
        <v>2165</v>
      </c>
      <c r="F271" t="str">
        <f>VLOOKUP(E271,Data!F:G,2,0)</f>
        <v>Eugene Hildebrand</v>
      </c>
      <c r="G271">
        <f>ROUND(SUMIF(Data!G:G,F271,Data!R:R),2)</f>
        <v>3082.65</v>
      </c>
    </row>
    <row r="272" spans="5:7" x14ac:dyDescent="0.2">
      <c r="E272" t="s">
        <v>394</v>
      </c>
      <c r="F272" t="str">
        <f>VLOOKUP(E272,Data!F:G,2,0)</f>
        <v>Gary Mitchum</v>
      </c>
      <c r="G272">
        <f>ROUND(SUMIF(Data!G:G,F272,Data!R:R),2)</f>
        <v>3078.62</v>
      </c>
    </row>
    <row r="273" spans="5:7" x14ac:dyDescent="0.2">
      <c r="E273" t="s">
        <v>6342</v>
      </c>
      <c r="F273" t="str">
        <f>VLOOKUP(E273,Data!F:G,2,0)</f>
        <v>Eugene Barchas</v>
      </c>
      <c r="G273">
        <f>ROUND(SUMIF(Data!G:G,F273,Data!R:R),2)</f>
        <v>3071.13</v>
      </c>
    </row>
    <row r="274" spans="5:7" x14ac:dyDescent="0.2">
      <c r="E274" t="s">
        <v>1800</v>
      </c>
      <c r="F274" t="str">
        <f>VLOOKUP(E274,Data!F:G,2,0)</f>
        <v>Mike Gockenbach</v>
      </c>
      <c r="G274">
        <f>ROUND(SUMIF(Data!G:G,F274,Data!R:R),2)</f>
        <v>3061.54</v>
      </c>
    </row>
    <row r="275" spans="5:7" x14ac:dyDescent="0.2">
      <c r="E275" t="s">
        <v>5222</v>
      </c>
      <c r="F275" t="str">
        <f>VLOOKUP(E275,Data!F:G,2,0)</f>
        <v>Toby Gnade</v>
      </c>
      <c r="G275">
        <f>ROUND(SUMIF(Data!G:G,F275,Data!R:R),2)</f>
        <v>3058.37</v>
      </c>
    </row>
    <row r="276" spans="5:7" x14ac:dyDescent="0.2">
      <c r="E276" t="s">
        <v>3747</v>
      </c>
      <c r="F276" t="str">
        <f>VLOOKUP(E276,Data!F:G,2,0)</f>
        <v>Kean Takahito</v>
      </c>
      <c r="G276">
        <f>ROUND(SUMIF(Data!G:G,F276,Data!R:R),2)</f>
        <v>3057.1</v>
      </c>
    </row>
    <row r="277" spans="5:7" x14ac:dyDescent="0.2">
      <c r="E277" t="s">
        <v>7953</v>
      </c>
      <c r="F277" t="str">
        <f>VLOOKUP(E277,Data!F:G,2,0)</f>
        <v>Shahid Shariari</v>
      </c>
      <c r="G277">
        <f>ROUND(SUMIF(Data!G:G,F277,Data!R:R),2)</f>
        <v>3056.81</v>
      </c>
    </row>
    <row r="278" spans="5:7" x14ac:dyDescent="0.2">
      <c r="E278" t="s">
        <v>2975</v>
      </c>
      <c r="F278" t="str">
        <f>VLOOKUP(E278,Data!F:G,2,0)</f>
        <v>Sara Luxemburg</v>
      </c>
      <c r="G278">
        <f>ROUND(SUMIF(Data!G:G,F278,Data!R:R),2)</f>
        <v>3053.01</v>
      </c>
    </row>
    <row r="279" spans="5:7" x14ac:dyDescent="0.2">
      <c r="E279" t="s">
        <v>3711</v>
      </c>
      <c r="F279" t="str">
        <f>VLOOKUP(E279,Data!F:G,2,0)</f>
        <v>Aaron Smayling</v>
      </c>
      <c r="G279">
        <f>ROUND(SUMIF(Data!G:G,F279,Data!R:R),2)</f>
        <v>3050.69</v>
      </c>
    </row>
    <row r="280" spans="5:7" x14ac:dyDescent="0.2">
      <c r="E280" t="s">
        <v>1910</v>
      </c>
      <c r="F280" t="str">
        <f>VLOOKUP(E280,Data!F:G,2,0)</f>
        <v>Cynthia Arntzen</v>
      </c>
      <c r="G280">
        <f>ROUND(SUMIF(Data!G:G,F280,Data!R:R),2)</f>
        <v>3041.57</v>
      </c>
    </row>
    <row r="281" spans="5:7" x14ac:dyDescent="0.2">
      <c r="E281" t="s">
        <v>1956</v>
      </c>
      <c r="F281" t="str">
        <f>VLOOKUP(E281,Data!F:G,2,0)</f>
        <v>Carlos Soltero</v>
      </c>
      <c r="G281">
        <f>ROUND(SUMIF(Data!G:G,F281,Data!R:R),2)</f>
        <v>3036.55</v>
      </c>
    </row>
    <row r="282" spans="5:7" x14ac:dyDescent="0.2">
      <c r="E282" t="s">
        <v>549</v>
      </c>
      <c r="F282" t="str">
        <f>VLOOKUP(E282,Data!F:G,2,0)</f>
        <v>Lindsay Shagiari</v>
      </c>
      <c r="G282">
        <f>ROUND(SUMIF(Data!G:G,F282,Data!R:R),2)</f>
        <v>2988.67</v>
      </c>
    </row>
    <row r="283" spans="5:7" x14ac:dyDescent="0.2">
      <c r="E283" t="s">
        <v>5992</v>
      </c>
      <c r="F283" t="str">
        <f>VLOOKUP(E283,Data!F:G,2,0)</f>
        <v>Michelle Huthwaite</v>
      </c>
      <c r="G283">
        <f>ROUND(SUMIF(Data!G:G,F283,Data!R:R),2)</f>
        <v>2984.95</v>
      </c>
    </row>
    <row r="284" spans="5:7" x14ac:dyDescent="0.2">
      <c r="E284" t="s">
        <v>1173</v>
      </c>
      <c r="F284" t="str">
        <f>VLOOKUP(E284,Data!F:G,2,0)</f>
        <v>Frank Atkinson</v>
      </c>
      <c r="G284">
        <f>ROUND(SUMIF(Data!G:G,F284,Data!R:R),2)</f>
        <v>2984.05</v>
      </c>
    </row>
    <row r="285" spans="5:7" x14ac:dyDescent="0.2">
      <c r="E285" t="s">
        <v>911</v>
      </c>
      <c r="F285" t="str">
        <f>VLOOKUP(E285,Data!F:G,2,0)</f>
        <v>David Bremer</v>
      </c>
      <c r="G285">
        <f>ROUND(SUMIF(Data!G:G,F285,Data!R:R),2)</f>
        <v>2973.09</v>
      </c>
    </row>
    <row r="286" spans="5:7" x14ac:dyDescent="0.2">
      <c r="E286" t="s">
        <v>3101</v>
      </c>
      <c r="F286" t="str">
        <f>VLOOKUP(E286,Data!F:G,2,0)</f>
        <v>Noel Staavos</v>
      </c>
      <c r="G286">
        <f>ROUND(SUMIF(Data!G:G,F286,Data!R:R),2)</f>
        <v>2964.82</v>
      </c>
    </row>
    <row r="287" spans="5:7" x14ac:dyDescent="0.2">
      <c r="E287" t="s">
        <v>5459</v>
      </c>
      <c r="F287" t="str">
        <f>VLOOKUP(E287,Data!F:G,2,0)</f>
        <v>Tamara Manning</v>
      </c>
      <c r="G287">
        <f>ROUND(SUMIF(Data!G:G,F287,Data!R:R),2)</f>
        <v>2955.23</v>
      </c>
    </row>
    <row r="288" spans="5:7" x14ac:dyDescent="0.2">
      <c r="E288" t="s">
        <v>2314</v>
      </c>
      <c r="F288" t="str">
        <f>VLOOKUP(E288,Data!F:G,2,0)</f>
        <v>Christine Kargatis</v>
      </c>
      <c r="G288">
        <f>ROUND(SUMIF(Data!G:G,F288,Data!R:R),2)</f>
        <v>2945.32</v>
      </c>
    </row>
    <row r="289" spans="5:7" x14ac:dyDescent="0.2">
      <c r="E289" t="s">
        <v>8295</v>
      </c>
      <c r="F289" t="str">
        <f>VLOOKUP(E289,Data!F:G,2,0)</f>
        <v>Thea Hudgings</v>
      </c>
      <c r="G289">
        <f>ROUND(SUMIF(Data!G:G,F289,Data!R:R),2)</f>
        <v>2942.77</v>
      </c>
    </row>
    <row r="290" spans="5:7" x14ac:dyDescent="0.2">
      <c r="E290" t="s">
        <v>2479</v>
      </c>
      <c r="F290" t="str">
        <f>VLOOKUP(E290,Data!F:G,2,0)</f>
        <v>Liz Thompson</v>
      </c>
      <c r="G290">
        <f>ROUND(SUMIF(Data!G:G,F290,Data!R:R),2)</f>
        <v>2936.25</v>
      </c>
    </row>
    <row r="291" spans="5:7" x14ac:dyDescent="0.2">
      <c r="E291" t="s">
        <v>5327</v>
      </c>
      <c r="F291" t="str">
        <f>VLOOKUP(E291,Data!F:G,2,0)</f>
        <v>Becky Castell</v>
      </c>
      <c r="G291">
        <f>ROUND(SUMIF(Data!G:G,F291,Data!R:R),2)</f>
        <v>2933.68</v>
      </c>
    </row>
    <row r="292" spans="5:7" x14ac:dyDescent="0.2">
      <c r="E292" t="s">
        <v>3795</v>
      </c>
      <c r="F292" t="str">
        <f>VLOOKUP(E292,Data!F:G,2,0)</f>
        <v>Julie Kriz</v>
      </c>
      <c r="G292">
        <f>ROUND(SUMIF(Data!G:G,F292,Data!R:R),2)</f>
        <v>2932.48</v>
      </c>
    </row>
    <row r="293" spans="5:7" x14ac:dyDescent="0.2">
      <c r="E293" t="s">
        <v>4356</v>
      </c>
      <c r="F293" t="str">
        <f>VLOOKUP(E293,Data!F:G,2,0)</f>
        <v>Shaun Weien</v>
      </c>
      <c r="G293">
        <f>ROUND(SUMIF(Data!G:G,F293,Data!R:R),2)</f>
        <v>2921.54</v>
      </c>
    </row>
    <row r="294" spans="5:7" x14ac:dyDescent="0.2">
      <c r="E294" t="s">
        <v>5163</v>
      </c>
      <c r="F294" t="str">
        <f>VLOOKUP(E294,Data!F:G,2,0)</f>
        <v>Maris LaWare</v>
      </c>
      <c r="G294">
        <f>ROUND(SUMIF(Data!G:G,F294,Data!R:R),2)</f>
        <v>2921.5</v>
      </c>
    </row>
    <row r="295" spans="5:7" x14ac:dyDescent="0.2">
      <c r="E295" t="s">
        <v>2989</v>
      </c>
      <c r="F295" t="str">
        <f>VLOOKUP(E295,Data!F:G,2,0)</f>
        <v>Rob Dowd</v>
      </c>
      <c r="G295">
        <f>ROUND(SUMIF(Data!G:G,F295,Data!R:R),2)</f>
        <v>2912.89</v>
      </c>
    </row>
    <row r="296" spans="5:7" x14ac:dyDescent="0.2">
      <c r="E296" t="s">
        <v>3204</v>
      </c>
      <c r="F296" t="str">
        <f>VLOOKUP(E296,Data!F:G,2,0)</f>
        <v>Craig Yedwab</v>
      </c>
      <c r="G296">
        <f>ROUND(SUMIF(Data!G:G,F296,Data!R:R),2)</f>
        <v>2900.03</v>
      </c>
    </row>
    <row r="297" spans="5:7" x14ac:dyDescent="0.2">
      <c r="E297" t="s">
        <v>4600</v>
      </c>
      <c r="F297" t="str">
        <f>VLOOKUP(E297,Data!F:G,2,0)</f>
        <v>Neil Ducich</v>
      </c>
      <c r="G297">
        <f>ROUND(SUMIF(Data!G:G,F297,Data!R:R),2)</f>
        <v>2893.46</v>
      </c>
    </row>
    <row r="298" spans="5:7" x14ac:dyDescent="0.2">
      <c r="E298" t="s">
        <v>3009</v>
      </c>
      <c r="F298" t="str">
        <f>VLOOKUP(E298,Data!F:G,2,0)</f>
        <v>Meg Tillman</v>
      </c>
      <c r="G298">
        <f>ROUND(SUMIF(Data!G:G,F298,Data!R:R),2)</f>
        <v>2890.14</v>
      </c>
    </row>
    <row r="299" spans="5:7" x14ac:dyDescent="0.2">
      <c r="E299" t="s">
        <v>2414</v>
      </c>
      <c r="F299" t="str">
        <f>VLOOKUP(E299,Data!F:G,2,0)</f>
        <v>Barry Franzˆsisch</v>
      </c>
      <c r="G299">
        <f>ROUND(SUMIF(Data!G:G,F299,Data!R:R),2)</f>
        <v>2888.51</v>
      </c>
    </row>
    <row r="300" spans="5:7" x14ac:dyDescent="0.2">
      <c r="E300" t="s">
        <v>879</v>
      </c>
      <c r="F300" t="str">
        <f>VLOOKUP(E300,Data!F:G,2,0)</f>
        <v>David Smith</v>
      </c>
      <c r="G300">
        <f>ROUND(SUMIF(Data!G:G,F300,Data!R:R),2)</f>
        <v>2881.81</v>
      </c>
    </row>
    <row r="301" spans="5:7" x14ac:dyDescent="0.2">
      <c r="E301" t="s">
        <v>3234</v>
      </c>
      <c r="F301" t="str">
        <f>VLOOKUP(E301,Data!F:G,2,0)</f>
        <v>Paul Van Hugh</v>
      </c>
      <c r="G301">
        <f>ROUND(SUMIF(Data!G:G,F301,Data!R:R),2)</f>
        <v>2876.05</v>
      </c>
    </row>
    <row r="302" spans="5:7" x14ac:dyDescent="0.2">
      <c r="E302" t="s">
        <v>9106</v>
      </c>
      <c r="F302" t="str">
        <f>VLOOKUP(E302,Data!F:G,2,0)</f>
        <v>Ionia McGrath</v>
      </c>
      <c r="G302">
        <f>ROUND(SUMIF(Data!G:G,F302,Data!R:R),2)</f>
        <v>2872.63</v>
      </c>
    </row>
    <row r="303" spans="5:7" x14ac:dyDescent="0.2">
      <c r="E303" t="s">
        <v>2134</v>
      </c>
      <c r="F303" t="str">
        <f>VLOOKUP(E303,Data!F:G,2,0)</f>
        <v>Chuck Clark</v>
      </c>
      <c r="G303">
        <f>ROUND(SUMIF(Data!G:G,F303,Data!R:R),2)</f>
        <v>2870.05</v>
      </c>
    </row>
    <row r="304" spans="5:7" x14ac:dyDescent="0.2">
      <c r="E304" t="s">
        <v>4494</v>
      </c>
      <c r="F304" t="str">
        <f>VLOOKUP(E304,Data!F:G,2,0)</f>
        <v>Craig Carroll</v>
      </c>
      <c r="G304">
        <f>ROUND(SUMIF(Data!G:G,F304,Data!R:R),2)</f>
        <v>2854.12</v>
      </c>
    </row>
    <row r="305" spans="5:7" x14ac:dyDescent="0.2">
      <c r="E305" t="s">
        <v>5159</v>
      </c>
      <c r="F305" t="str">
        <f>VLOOKUP(E305,Data!F:G,2,0)</f>
        <v>Arthur Wiediger</v>
      </c>
      <c r="G305">
        <f>ROUND(SUMIF(Data!G:G,F305,Data!R:R),2)</f>
        <v>2852.97</v>
      </c>
    </row>
    <row r="306" spans="5:7" x14ac:dyDescent="0.2">
      <c r="E306" t="s">
        <v>896</v>
      </c>
      <c r="F306" t="str">
        <f>VLOOKUP(E306,Data!F:G,2,0)</f>
        <v>Erin Ashbrook</v>
      </c>
      <c r="G306">
        <f>ROUND(SUMIF(Data!G:G,F306,Data!R:R),2)</f>
        <v>2846.71</v>
      </c>
    </row>
    <row r="307" spans="5:7" x14ac:dyDescent="0.2">
      <c r="E307" t="s">
        <v>2685</v>
      </c>
      <c r="F307" t="str">
        <f>VLOOKUP(E307,Data!F:G,2,0)</f>
        <v>Linda Southworth</v>
      </c>
      <c r="G307">
        <f>ROUND(SUMIF(Data!G:G,F307,Data!R:R),2)</f>
        <v>2845.27</v>
      </c>
    </row>
    <row r="308" spans="5:7" x14ac:dyDescent="0.2">
      <c r="E308" t="s">
        <v>6805</v>
      </c>
      <c r="F308" t="str">
        <f>VLOOKUP(E308,Data!F:G,2,0)</f>
        <v>Darren Budd</v>
      </c>
      <c r="G308">
        <f>ROUND(SUMIF(Data!G:G,F308,Data!R:R),2)</f>
        <v>2839.23</v>
      </c>
    </row>
    <row r="309" spans="5:7" x14ac:dyDescent="0.2">
      <c r="E309" t="s">
        <v>5231</v>
      </c>
      <c r="F309" t="str">
        <f>VLOOKUP(E309,Data!F:G,2,0)</f>
        <v>Justin MacKendrick</v>
      </c>
      <c r="G309">
        <f>ROUND(SUMIF(Data!G:G,F309,Data!R:R),2)</f>
        <v>2833.93</v>
      </c>
    </row>
    <row r="310" spans="5:7" x14ac:dyDescent="0.2">
      <c r="E310" t="s">
        <v>5426</v>
      </c>
      <c r="F310" t="str">
        <f>VLOOKUP(E310,Data!F:G,2,0)</f>
        <v>Christina VanderZanden</v>
      </c>
      <c r="G310">
        <f>ROUND(SUMIF(Data!G:G,F310,Data!R:R),2)</f>
        <v>2830.63</v>
      </c>
    </row>
    <row r="311" spans="5:7" x14ac:dyDescent="0.2">
      <c r="E311" t="s">
        <v>541</v>
      </c>
      <c r="F311" t="str">
        <f>VLOOKUP(E311,Data!F:G,2,0)</f>
        <v>Troy Staebel</v>
      </c>
      <c r="G311">
        <f>ROUND(SUMIF(Data!G:G,F311,Data!R:R),2)</f>
        <v>2820.42</v>
      </c>
    </row>
    <row r="312" spans="5:7" x14ac:dyDescent="0.2">
      <c r="E312" t="s">
        <v>6377</v>
      </c>
      <c r="F312" t="str">
        <f>VLOOKUP(E312,Data!F:G,2,0)</f>
        <v>Gary Hansen</v>
      </c>
      <c r="G312">
        <f>ROUND(SUMIF(Data!G:G,F312,Data!R:R),2)</f>
        <v>2819.47</v>
      </c>
    </row>
    <row r="313" spans="5:7" x14ac:dyDescent="0.2">
      <c r="E313" t="s">
        <v>8375</v>
      </c>
      <c r="F313" t="str">
        <f>VLOOKUP(E313,Data!F:G,2,0)</f>
        <v>Barry Gonzalez</v>
      </c>
      <c r="G313">
        <f>ROUND(SUMIF(Data!G:G,F313,Data!R:R),2)</f>
        <v>2798.95</v>
      </c>
    </row>
    <row r="314" spans="5:7" x14ac:dyDescent="0.2">
      <c r="E314" t="s">
        <v>5067</v>
      </c>
      <c r="F314" t="str">
        <f>VLOOKUP(E314,Data!F:G,2,0)</f>
        <v>Trudy Brown</v>
      </c>
      <c r="G314">
        <f>ROUND(SUMIF(Data!G:G,F314,Data!R:R),2)</f>
        <v>2797.67</v>
      </c>
    </row>
    <row r="315" spans="5:7" x14ac:dyDescent="0.2">
      <c r="E315" t="s">
        <v>3090</v>
      </c>
      <c r="F315" t="str">
        <f>VLOOKUP(E315,Data!F:G,2,0)</f>
        <v>Robert Dilbeck</v>
      </c>
      <c r="G315">
        <f>ROUND(SUMIF(Data!G:G,F315,Data!R:R),2)</f>
        <v>2786.63</v>
      </c>
    </row>
    <row r="316" spans="5:7" x14ac:dyDescent="0.2">
      <c r="E316" t="s">
        <v>4690</v>
      </c>
      <c r="F316" t="str">
        <f>VLOOKUP(E316,Data!F:G,2,0)</f>
        <v>John Castell</v>
      </c>
      <c r="G316">
        <f>ROUND(SUMIF(Data!G:G,F316,Data!R:R),2)</f>
        <v>2772.06</v>
      </c>
    </row>
    <row r="317" spans="5:7" x14ac:dyDescent="0.2">
      <c r="E317" t="s">
        <v>535</v>
      </c>
      <c r="F317" t="str">
        <f>VLOOKUP(E317,Data!F:G,2,0)</f>
        <v>Philip Fox</v>
      </c>
      <c r="G317">
        <f>ROUND(SUMIF(Data!G:G,F317,Data!R:R),2)</f>
        <v>2770</v>
      </c>
    </row>
    <row r="318" spans="5:7" x14ac:dyDescent="0.2">
      <c r="E318" t="s">
        <v>151</v>
      </c>
      <c r="F318" t="str">
        <f>VLOOKUP(E318,Data!F:G,2,0)</f>
        <v>Emily Burns</v>
      </c>
      <c r="G318">
        <f>ROUND(SUMIF(Data!G:G,F318,Data!R:R),2)</f>
        <v>2767.22</v>
      </c>
    </row>
    <row r="319" spans="5:7" x14ac:dyDescent="0.2">
      <c r="E319" t="s">
        <v>2424</v>
      </c>
      <c r="F319" t="str">
        <f>VLOOKUP(E319,Data!F:G,2,0)</f>
        <v>Chris Selesnick</v>
      </c>
      <c r="G319">
        <f>ROUND(SUMIF(Data!G:G,F319,Data!R:R),2)</f>
        <v>2754.22</v>
      </c>
    </row>
    <row r="320" spans="5:7" x14ac:dyDescent="0.2">
      <c r="E320" t="s">
        <v>4332</v>
      </c>
      <c r="F320" t="str">
        <f>VLOOKUP(E320,Data!F:G,2,0)</f>
        <v>Michelle Moray</v>
      </c>
      <c r="G320">
        <f>ROUND(SUMIF(Data!G:G,F320,Data!R:R),2)</f>
        <v>2749.88</v>
      </c>
    </row>
    <row r="321" spans="5:7" x14ac:dyDescent="0.2">
      <c r="E321" t="s">
        <v>134</v>
      </c>
      <c r="F321" t="str">
        <f>VLOOKUP(E321,Data!F:G,2,0)</f>
        <v>Ken Black</v>
      </c>
      <c r="G321">
        <f>ROUND(SUMIF(Data!G:G,F321,Data!R:R),2)</f>
        <v>2744.74</v>
      </c>
    </row>
    <row r="322" spans="5:7" x14ac:dyDescent="0.2">
      <c r="E322" t="s">
        <v>2726</v>
      </c>
      <c r="F322" t="str">
        <f>VLOOKUP(E322,Data!F:G,2,0)</f>
        <v>Lauren Leatherbury</v>
      </c>
      <c r="G322">
        <f>ROUND(SUMIF(Data!G:G,F322,Data!R:R),2)</f>
        <v>2741.2</v>
      </c>
    </row>
    <row r="323" spans="5:7" x14ac:dyDescent="0.2">
      <c r="E323" t="s">
        <v>4274</v>
      </c>
      <c r="F323" t="str">
        <f>VLOOKUP(E323,Data!F:G,2,0)</f>
        <v>Marc Crier</v>
      </c>
      <c r="G323">
        <f>ROUND(SUMIF(Data!G:G,F323,Data!R:R),2)</f>
        <v>2725.98</v>
      </c>
    </row>
    <row r="324" spans="5:7" x14ac:dyDescent="0.2">
      <c r="E324" t="s">
        <v>1204</v>
      </c>
      <c r="F324" t="str">
        <f>VLOOKUP(E324,Data!F:G,2,0)</f>
        <v>John Lucas</v>
      </c>
      <c r="G324">
        <f>ROUND(SUMIF(Data!G:G,F324,Data!R:R),2)</f>
        <v>2725.26</v>
      </c>
    </row>
    <row r="325" spans="5:7" x14ac:dyDescent="0.2">
      <c r="E325" t="s">
        <v>4244</v>
      </c>
      <c r="F325" t="str">
        <f>VLOOKUP(E325,Data!F:G,2,0)</f>
        <v>Marina Lichtenstein</v>
      </c>
      <c r="G325">
        <f>ROUND(SUMIF(Data!G:G,F325,Data!R:R),2)</f>
        <v>2722.84</v>
      </c>
    </row>
    <row r="326" spans="5:7" x14ac:dyDescent="0.2">
      <c r="E326" t="s">
        <v>2270</v>
      </c>
      <c r="F326" t="str">
        <f>VLOOKUP(E326,Data!F:G,2,0)</f>
        <v>Jay Kimmel</v>
      </c>
      <c r="G326">
        <f>ROUND(SUMIF(Data!G:G,F326,Data!R:R),2)</f>
        <v>2709.63</v>
      </c>
    </row>
    <row r="327" spans="5:7" x14ac:dyDescent="0.2">
      <c r="E327" t="s">
        <v>610</v>
      </c>
      <c r="F327" t="str">
        <f>VLOOKUP(E327,Data!F:G,2,0)</f>
        <v>Justin Ellison</v>
      </c>
      <c r="G327">
        <f>ROUND(SUMIF(Data!G:G,F327,Data!R:R),2)</f>
        <v>2697.25</v>
      </c>
    </row>
    <row r="328" spans="5:7" x14ac:dyDescent="0.2">
      <c r="E328" t="s">
        <v>3404</v>
      </c>
      <c r="F328" t="str">
        <f>VLOOKUP(E328,Data!F:G,2,0)</f>
        <v>Bradley Talbott</v>
      </c>
      <c r="G328">
        <f>ROUND(SUMIF(Data!G:G,F328,Data!R:R),2)</f>
        <v>2684.49</v>
      </c>
    </row>
    <row r="329" spans="5:7" x14ac:dyDescent="0.2">
      <c r="E329" t="s">
        <v>5731</v>
      </c>
      <c r="F329" t="str">
        <f>VLOOKUP(E329,Data!F:G,2,0)</f>
        <v>Bill Overfelt</v>
      </c>
      <c r="G329">
        <f>ROUND(SUMIF(Data!G:G,F329,Data!R:R),2)</f>
        <v>2682.73</v>
      </c>
    </row>
    <row r="330" spans="5:7" x14ac:dyDescent="0.2">
      <c r="E330" t="s">
        <v>3168</v>
      </c>
      <c r="F330" t="str">
        <f>VLOOKUP(E330,Data!F:G,2,0)</f>
        <v>Frank Olsen</v>
      </c>
      <c r="G330">
        <f>ROUND(SUMIF(Data!G:G,F330,Data!R:R),2)</f>
        <v>2678.44</v>
      </c>
    </row>
    <row r="331" spans="5:7" x14ac:dyDescent="0.2">
      <c r="E331" t="s">
        <v>3932</v>
      </c>
      <c r="F331" t="str">
        <f>VLOOKUP(E331,Data!F:G,2,0)</f>
        <v>Nicole Hansen</v>
      </c>
      <c r="G331">
        <f>ROUND(SUMIF(Data!G:G,F331,Data!R:R),2)</f>
        <v>2673.29</v>
      </c>
    </row>
    <row r="332" spans="5:7" x14ac:dyDescent="0.2">
      <c r="E332" t="s">
        <v>5089</v>
      </c>
      <c r="F332" t="str">
        <f>VLOOKUP(E332,Data!F:G,2,0)</f>
        <v>Richard Bierner</v>
      </c>
      <c r="G332">
        <f>ROUND(SUMIF(Data!G:G,F332,Data!R:R),2)</f>
        <v>2663.09</v>
      </c>
    </row>
    <row r="333" spans="5:7" x14ac:dyDescent="0.2">
      <c r="E333" t="s">
        <v>3488</v>
      </c>
      <c r="F333" t="str">
        <f>VLOOKUP(E333,Data!F:G,2,0)</f>
        <v>Eva Jacobs</v>
      </c>
      <c r="G333">
        <f>ROUND(SUMIF(Data!G:G,F333,Data!R:R),2)</f>
        <v>2656.69</v>
      </c>
    </row>
    <row r="334" spans="5:7" x14ac:dyDescent="0.2">
      <c r="E334" t="s">
        <v>507</v>
      </c>
      <c r="F334" t="str">
        <f>VLOOKUP(E334,Data!F:G,2,0)</f>
        <v>Dave Kipp</v>
      </c>
      <c r="G334">
        <f>ROUND(SUMIF(Data!G:G,F334,Data!R:R),2)</f>
        <v>2650.56</v>
      </c>
    </row>
    <row r="335" spans="5:7" x14ac:dyDescent="0.2">
      <c r="E335" t="s">
        <v>2056</v>
      </c>
      <c r="F335" t="str">
        <f>VLOOKUP(E335,Data!F:G,2,0)</f>
        <v>Christina Anderson</v>
      </c>
      <c r="G335">
        <f>ROUND(SUMIF(Data!G:G,F335,Data!R:R),2)</f>
        <v>2648.29</v>
      </c>
    </row>
    <row r="336" spans="5:7" x14ac:dyDescent="0.2">
      <c r="E336" t="s">
        <v>814</v>
      </c>
      <c r="F336" t="str">
        <f>VLOOKUP(E336,Data!F:G,2,0)</f>
        <v>Logan Currie</v>
      </c>
      <c r="G336">
        <f>ROUND(SUMIF(Data!G:G,F336,Data!R:R),2)</f>
        <v>2633.58</v>
      </c>
    </row>
    <row r="337" spans="5:7" x14ac:dyDescent="0.2">
      <c r="E337" t="s">
        <v>2234</v>
      </c>
      <c r="F337" t="str">
        <f>VLOOKUP(E337,Data!F:G,2,0)</f>
        <v>Ralph Arnett</v>
      </c>
      <c r="G337">
        <f>ROUND(SUMIF(Data!G:G,F337,Data!R:R),2)</f>
        <v>2617.91</v>
      </c>
    </row>
    <row r="338" spans="5:7" x14ac:dyDescent="0.2">
      <c r="E338" t="s">
        <v>3961</v>
      </c>
      <c r="F338" t="str">
        <f>VLOOKUP(E338,Data!F:G,2,0)</f>
        <v>Katherine Nockton</v>
      </c>
      <c r="G338">
        <f>ROUND(SUMIF(Data!G:G,F338,Data!R:R),2)</f>
        <v>2617.27</v>
      </c>
    </row>
    <row r="339" spans="5:7" x14ac:dyDescent="0.2">
      <c r="E339" t="s">
        <v>50</v>
      </c>
      <c r="F339" t="str">
        <f>VLOOKUP(E339,Data!F:G,2,0)</f>
        <v>Sean O'Donnell</v>
      </c>
      <c r="G339">
        <f>ROUND(SUMIF(Data!G:G,F339,Data!R:R),2)</f>
        <v>2602.58</v>
      </c>
    </row>
    <row r="340" spans="5:7" x14ac:dyDescent="0.2">
      <c r="E340" t="s">
        <v>6720</v>
      </c>
      <c r="F340" t="str">
        <f>VLOOKUP(E340,Data!F:G,2,0)</f>
        <v>Stephanie Ulpright</v>
      </c>
      <c r="G340">
        <f>ROUND(SUMIF(Data!G:G,F340,Data!R:R),2)</f>
        <v>2595.36</v>
      </c>
    </row>
    <row r="341" spans="5:7" x14ac:dyDescent="0.2">
      <c r="E341" t="s">
        <v>600</v>
      </c>
      <c r="F341" t="str">
        <f>VLOOKUP(E341,Data!F:G,2,0)</f>
        <v>Helen Andreada</v>
      </c>
      <c r="G341">
        <f>ROUND(SUMIF(Data!G:G,F341,Data!R:R),2)</f>
        <v>2584.16</v>
      </c>
    </row>
    <row r="342" spans="5:7" x14ac:dyDescent="0.2">
      <c r="E342" t="s">
        <v>117</v>
      </c>
      <c r="F342" t="str">
        <f>VLOOKUP(E342,Data!F:G,2,0)</f>
        <v>Alejandro Grove</v>
      </c>
      <c r="G342">
        <f>ROUND(SUMIF(Data!G:G,F342,Data!R:R),2)</f>
        <v>2582.9</v>
      </c>
    </row>
    <row r="343" spans="5:7" x14ac:dyDescent="0.2">
      <c r="E343" t="s">
        <v>453</v>
      </c>
      <c r="F343" t="str">
        <f>VLOOKUP(E343,Data!F:G,2,0)</f>
        <v>Lena Cacioppo</v>
      </c>
      <c r="G343">
        <f>ROUND(SUMIF(Data!G:G,F343,Data!R:R),2)</f>
        <v>2580.6999999999998</v>
      </c>
    </row>
    <row r="344" spans="5:7" x14ac:dyDescent="0.2">
      <c r="E344" t="s">
        <v>2332</v>
      </c>
      <c r="F344" t="str">
        <f>VLOOKUP(E344,Data!F:G,2,0)</f>
        <v>Steve Chapman</v>
      </c>
      <c r="G344">
        <f>ROUND(SUMIF(Data!G:G,F344,Data!R:R),2)</f>
        <v>2576.41</v>
      </c>
    </row>
    <row r="345" spans="5:7" x14ac:dyDescent="0.2">
      <c r="E345" t="s">
        <v>4338</v>
      </c>
      <c r="F345" t="str">
        <f>VLOOKUP(E345,Data!F:G,2,0)</f>
        <v>Neola Schneider</v>
      </c>
      <c r="G345">
        <f>ROUND(SUMIF(Data!G:G,F345,Data!R:R),2)</f>
        <v>2575.86</v>
      </c>
    </row>
    <row r="346" spans="5:7" x14ac:dyDescent="0.2">
      <c r="E346" t="s">
        <v>3845</v>
      </c>
      <c r="F346" t="str">
        <f>VLOOKUP(E346,Data!F:G,2,0)</f>
        <v>Beth Thompson</v>
      </c>
      <c r="G346">
        <f>ROUND(SUMIF(Data!G:G,F346,Data!R:R),2)</f>
        <v>2567.66</v>
      </c>
    </row>
    <row r="347" spans="5:7" x14ac:dyDescent="0.2">
      <c r="E347" t="s">
        <v>5466</v>
      </c>
      <c r="F347" t="str">
        <f>VLOOKUP(E347,Data!F:G,2,0)</f>
        <v>Eleni McCrary</v>
      </c>
      <c r="G347">
        <f>ROUND(SUMIF(Data!G:G,F347,Data!R:R),2)</f>
        <v>2567.0100000000002</v>
      </c>
    </row>
    <row r="348" spans="5:7" x14ac:dyDescent="0.2">
      <c r="E348" t="s">
        <v>774</v>
      </c>
      <c r="F348" t="str">
        <f>VLOOKUP(E348,Data!F:G,2,0)</f>
        <v>Mary Zewe</v>
      </c>
      <c r="G348">
        <f>ROUND(SUMIF(Data!G:G,F348,Data!R:R),2)</f>
        <v>2564.91</v>
      </c>
    </row>
    <row r="349" spans="5:7" x14ac:dyDescent="0.2">
      <c r="E349" t="s">
        <v>806</v>
      </c>
      <c r="F349" t="str">
        <f>VLOOKUP(E349,Data!F:G,2,0)</f>
        <v>Bruce Stewart</v>
      </c>
      <c r="G349">
        <f>ROUND(SUMIF(Data!G:G,F349,Data!R:R),2)</f>
        <v>2562.38</v>
      </c>
    </row>
    <row r="350" spans="5:7" x14ac:dyDescent="0.2">
      <c r="E350" t="s">
        <v>3056</v>
      </c>
      <c r="F350" t="str">
        <f>VLOOKUP(E350,Data!F:G,2,0)</f>
        <v>Deanra Eno</v>
      </c>
      <c r="G350">
        <f>ROUND(SUMIF(Data!G:G,F350,Data!R:R),2)</f>
        <v>2550.87</v>
      </c>
    </row>
    <row r="351" spans="5:7" x14ac:dyDescent="0.2">
      <c r="E351" t="s">
        <v>4960</v>
      </c>
      <c r="F351" t="str">
        <f>VLOOKUP(E351,Data!F:G,2,0)</f>
        <v>Corey Catlett</v>
      </c>
      <c r="G351">
        <f>ROUND(SUMIF(Data!G:G,F351,Data!R:R),2)</f>
        <v>2540.63</v>
      </c>
    </row>
    <row r="352" spans="5:7" x14ac:dyDescent="0.2">
      <c r="E352" t="s">
        <v>4816</v>
      </c>
      <c r="F352" t="str">
        <f>VLOOKUP(E352,Data!F:G,2,0)</f>
        <v>Ann Chong</v>
      </c>
      <c r="G352">
        <f>ROUND(SUMIF(Data!G:G,F352,Data!R:R),2)</f>
        <v>2537.69</v>
      </c>
    </row>
    <row r="353" spans="5:7" x14ac:dyDescent="0.2">
      <c r="E353" t="s">
        <v>3157</v>
      </c>
      <c r="F353" t="str">
        <f>VLOOKUP(E353,Data!F:G,2,0)</f>
        <v>Charles McCrossin</v>
      </c>
      <c r="G353">
        <f>ROUND(SUMIF(Data!G:G,F353,Data!R:R),2)</f>
        <v>2533.31</v>
      </c>
    </row>
    <row r="354" spans="5:7" x14ac:dyDescent="0.2">
      <c r="E354" t="s">
        <v>4380</v>
      </c>
      <c r="F354" t="str">
        <f>VLOOKUP(E354,Data!F:G,2,0)</f>
        <v>Herbert Flentye</v>
      </c>
      <c r="G354">
        <f>ROUND(SUMIF(Data!G:G,F354,Data!R:R),2)</f>
        <v>2533.16</v>
      </c>
    </row>
    <row r="355" spans="5:7" x14ac:dyDescent="0.2">
      <c r="E355" t="s">
        <v>2084</v>
      </c>
      <c r="F355" t="str">
        <f>VLOOKUP(E355,Data!F:G,2,0)</f>
        <v>Fred McMath</v>
      </c>
      <c r="G355">
        <f>ROUND(SUMIF(Data!G:G,F355,Data!R:R),2)</f>
        <v>2523.27</v>
      </c>
    </row>
    <row r="356" spans="5:7" x14ac:dyDescent="0.2">
      <c r="E356" t="s">
        <v>6187</v>
      </c>
      <c r="F356" t="str">
        <f>VLOOKUP(E356,Data!F:G,2,0)</f>
        <v>Julia Barnett</v>
      </c>
      <c r="G356">
        <f>ROUND(SUMIF(Data!G:G,F356,Data!R:R),2)</f>
        <v>2518.12</v>
      </c>
    </row>
    <row r="357" spans="5:7" x14ac:dyDescent="0.2">
      <c r="E357" t="s">
        <v>4877</v>
      </c>
      <c r="F357" t="str">
        <f>VLOOKUP(E357,Data!F:G,2,0)</f>
        <v>Joy Smith</v>
      </c>
      <c r="G357">
        <f>ROUND(SUMIF(Data!G:G,F357,Data!R:R),2)</f>
        <v>2516.4899999999998</v>
      </c>
    </row>
    <row r="358" spans="5:7" x14ac:dyDescent="0.2">
      <c r="E358" t="s">
        <v>1185</v>
      </c>
      <c r="F358" t="str">
        <f>VLOOKUP(E358,Data!F:G,2,0)</f>
        <v>Don Jones</v>
      </c>
      <c r="G358">
        <f>ROUND(SUMIF(Data!G:G,F358,Data!R:R),2)</f>
        <v>2501.69</v>
      </c>
    </row>
    <row r="359" spans="5:7" x14ac:dyDescent="0.2">
      <c r="E359" t="s">
        <v>7266</v>
      </c>
      <c r="F359" t="str">
        <f>VLOOKUP(E359,Data!F:G,2,0)</f>
        <v>Amy Hunt</v>
      </c>
      <c r="G359">
        <f>ROUND(SUMIF(Data!G:G,F359,Data!R:R),2)</f>
        <v>2495.39</v>
      </c>
    </row>
    <row r="360" spans="5:7" x14ac:dyDescent="0.2">
      <c r="E360" t="s">
        <v>234</v>
      </c>
      <c r="F360" t="str">
        <f>VLOOKUP(E360,Data!F:G,2,0)</f>
        <v>Patrick O'Donnell</v>
      </c>
      <c r="G360">
        <f>ROUND(SUMIF(Data!G:G,F360,Data!R:R),2)</f>
        <v>2493.21</v>
      </c>
    </row>
    <row r="361" spans="5:7" x14ac:dyDescent="0.2">
      <c r="E361" t="s">
        <v>1070</v>
      </c>
      <c r="F361" t="str">
        <f>VLOOKUP(E361,Data!F:G,2,0)</f>
        <v>Nick Zandusky</v>
      </c>
      <c r="G361">
        <f>ROUND(SUMIF(Data!G:G,F361,Data!R:R),2)</f>
        <v>2488.31</v>
      </c>
    </row>
    <row r="362" spans="5:7" x14ac:dyDescent="0.2">
      <c r="E362" t="s">
        <v>3687</v>
      </c>
      <c r="F362" t="str">
        <f>VLOOKUP(E362,Data!F:G,2,0)</f>
        <v>Michael Nguyen</v>
      </c>
      <c r="G362">
        <f>ROUND(SUMIF(Data!G:G,F362,Data!R:R),2)</f>
        <v>2477.9499999999998</v>
      </c>
    </row>
    <row r="363" spans="5:7" x14ac:dyDescent="0.2">
      <c r="E363" t="s">
        <v>3731</v>
      </c>
      <c r="F363" t="str">
        <f>VLOOKUP(E363,Data!F:G,2,0)</f>
        <v>Beth Paige</v>
      </c>
      <c r="G363">
        <f>ROUND(SUMIF(Data!G:G,F363,Data!R:R),2)</f>
        <v>2475.16</v>
      </c>
    </row>
    <row r="364" spans="5:7" x14ac:dyDescent="0.2">
      <c r="E364" t="s">
        <v>1961</v>
      </c>
      <c r="F364" t="str">
        <f>VLOOKUP(E364,Data!F:G,2,0)</f>
        <v>Charles Crestani</v>
      </c>
      <c r="G364">
        <f>ROUND(SUMIF(Data!G:G,F364,Data!R:R),2)</f>
        <v>2471.65</v>
      </c>
    </row>
    <row r="365" spans="5:7" x14ac:dyDescent="0.2">
      <c r="E365" t="s">
        <v>3309</v>
      </c>
      <c r="F365" t="str">
        <f>VLOOKUP(E365,Data!F:G,2,0)</f>
        <v>Nat Carroll</v>
      </c>
      <c r="G365">
        <f>ROUND(SUMIF(Data!G:G,F365,Data!R:R),2)</f>
        <v>2461.4</v>
      </c>
    </row>
    <row r="366" spans="5:7" x14ac:dyDescent="0.2">
      <c r="E366" t="s">
        <v>4435</v>
      </c>
      <c r="F366" t="str">
        <f>VLOOKUP(E366,Data!F:G,2,0)</f>
        <v>Filia McAdams</v>
      </c>
      <c r="G366">
        <f>ROUND(SUMIF(Data!G:G,F366,Data!R:R),2)</f>
        <v>2456.64</v>
      </c>
    </row>
    <row r="367" spans="5:7" x14ac:dyDescent="0.2">
      <c r="E367" t="s">
        <v>6670</v>
      </c>
      <c r="F367" t="str">
        <f>VLOOKUP(E367,Data!F:G,2,0)</f>
        <v>Mark Hamilton</v>
      </c>
      <c r="G367">
        <f>ROUND(SUMIF(Data!G:G,F367,Data!R:R),2)</f>
        <v>2456.1799999999998</v>
      </c>
    </row>
    <row r="368" spans="5:7" x14ac:dyDescent="0.2">
      <c r="E368" t="s">
        <v>306</v>
      </c>
      <c r="F368" t="str">
        <f>VLOOKUP(E368,Data!F:G,2,0)</f>
        <v>Brendan Sweed</v>
      </c>
      <c r="G368">
        <f>ROUND(SUMIF(Data!G:G,F368,Data!R:R),2)</f>
        <v>2454.9299999999998</v>
      </c>
    </row>
    <row r="369" spans="5:7" x14ac:dyDescent="0.2">
      <c r="E369" t="s">
        <v>786</v>
      </c>
      <c r="F369" t="str">
        <f>VLOOKUP(E369,Data!F:G,2,0)</f>
        <v>Valerie Mitchum</v>
      </c>
      <c r="G369">
        <f>ROUND(SUMIF(Data!G:G,F369,Data!R:R),2)</f>
        <v>2454.87</v>
      </c>
    </row>
    <row r="370" spans="5:7" x14ac:dyDescent="0.2">
      <c r="E370" t="s">
        <v>3666</v>
      </c>
      <c r="F370" t="str">
        <f>VLOOKUP(E370,Data!F:G,2,0)</f>
        <v>George Zrebassa</v>
      </c>
      <c r="G370">
        <f>ROUND(SUMIF(Data!G:G,F370,Data!R:R),2)</f>
        <v>2454.62</v>
      </c>
    </row>
    <row r="371" spans="5:7" x14ac:dyDescent="0.2">
      <c r="E371" t="s">
        <v>6157</v>
      </c>
      <c r="F371" t="str">
        <f>VLOOKUP(E371,Data!F:G,2,0)</f>
        <v>Michelle Arnett</v>
      </c>
      <c r="G371">
        <f>ROUND(SUMIF(Data!G:G,F371,Data!R:R),2)</f>
        <v>2453.2800000000002</v>
      </c>
    </row>
    <row r="372" spans="5:7" x14ac:dyDescent="0.2">
      <c r="E372" t="s">
        <v>1386</v>
      </c>
      <c r="F372" t="str">
        <f>VLOOKUP(E372,Data!F:G,2,0)</f>
        <v>Bart Pistole</v>
      </c>
      <c r="G372">
        <f>ROUND(SUMIF(Data!G:G,F372,Data!R:R),2)</f>
        <v>2442.04</v>
      </c>
    </row>
    <row r="373" spans="5:7" x14ac:dyDescent="0.2">
      <c r="E373" t="s">
        <v>4932</v>
      </c>
      <c r="F373" t="str">
        <f>VLOOKUP(E373,Data!F:G,2,0)</f>
        <v>Matt Collister</v>
      </c>
      <c r="G373">
        <f>ROUND(SUMIF(Data!G:G,F373,Data!R:R),2)</f>
        <v>2426.0700000000002</v>
      </c>
    </row>
    <row r="374" spans="5:7" x14ac:dyDescent="0.2">
      <c r="E374" t="s">
        <v>4327</v>
      </c>
      <c r="F374" t="str">
        <f>VLOOKUP(E374,Data!F:G,2,0)</f>
        <v>Thea Hendricks</v>
      </c>
      <c r="G374">
        <f>ROUND(SUMIF(Data!G:G,F374,Data!R:R),2)</f>
        <v>2422.8200000000002</v>
      </c>
    </row>
    <row r="375" spans="5:7" x14ac:dyDescent="0.2">
      <c r="E375" t="s">
        <v>8235</v>
      </c>
      <c r="F375" t="str">
        <f>VLOOKUP(E375,Data!F:G,2,0)</f>
        <v>Marc Harrigan</v>
      </c>
      <c r="G375">
        <f>ROUND(SUMIF(Data!G:G,F375,Data!R:R),2)</f>
        <v>2394.0300000000002</v>
      </c>
    </row>
    <row r="376" spans="5:7" x14ac:dyDescent="0.2">
      <c r="E376" t="s">
        <v>5886</v>
      </c>
      <c r="F376" t="str">
        <f>VLOOKUP(E376,Data!F:G,2,0)</f>
        <v>David Flashing</v>
      </c>
      <c r="G376">
        <f>ROUND(SUMIF(Data!G:G,F376,Data!R:R),2)</f>
        <v>2390.5300000000002</v>
      </c>
    </row>
    <row r="377" spans="5:7" x14ac:dyDescent="0.2">
      <c r="E377" t="s">
        <v>1659</v>
      </c>
      <c r="F377" t="str">
        <f>VLOOKUP(E377,Data!F:G,2,0)</f>
        <v>Xylona Preis</v>
      </c>
      <c r="G377">
        <f>ROUND(SUMIF(Data!G:G,F377,Data!R:R),2)</f>
        <v>2374.66</v>
      </c>
    </row>
    <row r="378" spans="5:7" x14ac:dyDescent="0.2">
      <c r="E378" t="s">
        <v>2039</v>
      </c>
      <c r="F378" t="str">
        <f>VLOOKUP(E378,Data!F:G,2,0)</f>
        <v>Clytie Kelty</v>
      </c>
      <c r="G378">
        <f>ROUND(SUMIF(Data!G:G,F378,Data!R:R),2)</f>
        <v>2372.75</v>
      </c>
    </row>
    <row r="379" spans="5:7" x14ac:dyDescent="0.2">
      <c r="E379" t="s">
        <v>1938</v>
      </c>
      <c r="F379" t="str">
        <f>VLOOKUP(E379,Data!F:G,2,0)</f>
        <v>Jennifer Ferguson</v>
      </c>
      <c r="G379">
        <f>ROUND(SUMIF(Data!G:G,F379,Data!R:R),2)</f>
        <v>2371.4499999999998</v>
      </c>
    </row>
    <row r="380" spans="5:7" x14ac:dyDescent="0.2">
      <c r="E380" t="s">
        <v>480</v>
      </c>
      <c r="F380" t="str">
        <f>VLOOKUP(E380,Data!F:G,2,0)</f>
        <v>Cynthia Voltz</v>
      </c>
      <c r="G380">
        <f>ROUND(SUMIF(Data!G:G,F380,Data!R:R),2)</f>
        <v>2370.31</v>
      </c>
    </row>
    <row r="381" spans="5:7" x14ac:dyDescent="0.2">
      <c r="E381" t="s">
        <v>7726</v>
      </c>
      <c r="F381" t="str">
        <f>VLOOKUP(E381,Data!F:G,2,0)</f>
        <v>Nick Radford</v>
      </c>
      <c r="G381">
        <f>ROUND(SUMIF(Data!G:G,F381,Data!R:R),2)</f>
        <v>2367.2800000000002</v>
      </c>
    </row>
    <row r="382" spans="5:7" x14ac:dyDescent="0.2">
      <c r="E382" t="s">
        <v>1378</v>
      </c>
      <c r="F382" t="str">
        <f>VLOOKUP(E382,Data!F:G,2,0)</f>
        <v>Jack Garza</v>
      </c>
      <c r="G382">
        <f>ROUND(SUMIF(Data!G:G,F382,Data!R:R),2)</f>
        <v>2358.6799999999998</v>
      </c>
    </row>
    <row r="383" spans="5:7" x14ac:dyDescent="0.2">
      <c r="E383" t="s">
        <v>1035</v>
      </c>
      <c r="F383" t="str">
        <f>VLOOKUP(E383,Data!F:G,2,0)</f>
        <v>Andrew Gjertsen</v>
      </c>
      <c r="G383">
        <f>ROUND(SUMIF(Data!G:G,F383,Data!R:R),2)</f>
        <v>2356.86</v>
      </c>
    </row>
    <row r="384" spans="5:7" x14ac:dyDescent="0.2">
      <c r="E384" t="s">
        <v>5796</v>
      </c>
      <c r="F384" t="str">
        <f>VLOOKUP(E384,Data!F:G,2,0)</f>
        <v>Craig Leslie</v>
      </c>
      <c r="G384">
        <f>ROUND(SUMIF(Data!G:G,F384,Data!R:R),2)</f>
        <v>2353.59</v>
      </c>
    </row>
    <row r="385" spans="5:7" x14ac:dyDescent="0.2">
      <c r="E385" t="s">
        <v>604</v>
      </c>
      <c r="F385" t="str">
        <f>VLOOKUP(E385,Data!F:G,2,0)</f>
        <v>Maureen Gastineau</v>
      </c>
      <c r="G385">
        <f>ROUND(SUMIF(Data!G:G,F385,Data!R:R),2)</f>
        <v>2350.19</v>
      </c>
    </row>
    <row r="386" spans="5:7" x14ac:dyDescent="0.2">
      <c r="E386" t="s">
        <v>2388</v>
      </c>
      <c r="F386" t="str">
        <f>VLOOKUP(E386,Data!F:G,2,0)</f>
        <v>Roland Fjeld</v>
      </c>
      <c r="G386">
        <f>ROUND(SUMIF(Data!G:G,F386,Data!R:R),2)</f>
        <v>2341.3000000000002</v>
      </c>
    </row>
    <row r="387" spans="5:7" x14ac:dyDescent="0.2">
      <c r="E387" t="s">
        <v>5330</v>
      </c>
      <c r="F387" t="str">
        <f>VLOOKUP(E387,Data!F:G,2,0)</f>
        <v>Elizabeth Moffitt</v>
      </c>
      <c r="G387">
        <f>ROUND(SUMIF(Data!G:G,F387,Data!R:R),2)</f>
        <v>2339.6</v>
      </c>
    </row>
    <row r="388" spans="5:7" x14ac:dyDescent="0.2">
      <c r="E388" t="s">
        <v>1776</v>
      </c>
      <c r="F388" t="str">
        <f>VLOOKUP(E388,Data!F:G,2,0)</f>
        <v>Dean Braden</v>
      </c>
      <c r="G388">
        <f>ROUND(SUMIF(Data!G:G,F388,Data!R:R),2)</f>
        <v>2332.58</v>
      </c>
    </row>
    <row r="389" spans="5:7" x14ac:dyDescent="0.2">
      <c r="E389" t="s">
        <v>5684</v>
      </c>
      <c r="F389" t="str">
        <f>VLOOKUP(E389,Data!F:G,2,0)</f>
        <v>Chris McAfee</v>
      </c>
      <c r="G389">
        <f>ROUND(SUMIF(Data!G:G,F389,Data!R:R),2)</f>
        <v>2305.71</v>
      </c>
    </row>
    <row r="390" spans="5:7" x14ac:dyDescent="0.2">
      <c r="E390" t="s">
        <v>1293</v>
      </c>
      <c r="F390" t="str">
        <f>VLOOKUP(E390,Data!F:G,2,0)</f>
        <v>Michael Kennedy</v>
      </c>
      <c r="G390">
        <f>ROUND(SUMIF(Data!G:G,F390,Data!R:R),2)</f>
        <v>2302.37</v>
      </c>
    </row>
    <row r="391" spans="5:7" x14ac:dyDescent="0.2">
      <c r="E391" t="s">
        <v>241</v>
      </c>
      <c r="F391" t="str">
        <f>VLOOKUP(E391,Data!F:G,2,0)</f>
        <v>Lena Hernandez</v>
      </c>
      <c r="G391">
        <f>ROUND(SUMIF(Data!G:G,F391,Data!R:R),2)</f>
        <v>2295.33</v>
      </c>
    </row>
    <row r="392" spans="5:7" x14ac:dyDescent="0.2">
      <c r="E392" t="s">
        <v>5345</v>
      </c>
      <c r="F392" t="str">
        <f>VLOOKUP(E392,Data!F:G,2,0)</f>
        <v>Kristina Nunn</v>
      </c>
      <c r="G392">
        <f>ROUND(SUMIF(Data!G:G,F392,Data!R:R),2)</f>
        <v>2280.58</v>
      </c>
    </row>
    <row r="393" spans="5:7" x14ac:dyDescent="0.2">
      <c r="E393" t="s">
        <v>3699</v>
      </c>
      <c r="F393" t="str">
        <f>VLOOKUP(E393,Data!F:G,2,0)</f>
        <v>Jamie Frazer</v>
      </c>
      <c r="G393">
        <f>ROUND(SUMIF(Data!G:G,F393,Data!R:R),2)</f>
        <v>2279.59</v>
      </c>
    </row>
    <row r="394" spans="5:7" x14ac:dyDescent="0.2">
      <c r="E394" t="s">
        <v>5891</v>
      </c>
      <c r="F394" t="str">
        <f>VLOOKUP(E394,Data!F:G,2,0)</f>
        <v>Fred Harton</v>
      </c>
      <c r="G394">
        <f>ROUND(SUMIF(Data!G:G,F394,Data!R:R),2)</f>
        <v>2271.2800000000002</v>
      </c>
    </row>
    <row r="395" spans="5:7" x14ac:dyDescent="0.2">
      <c r="E395" t="s">
        <v>967</v>
      </c>
      <c r="F395" t="str">
        <f>VLOOKUP(E395,Data!F:G,2,0)</f>
        <v>Craig Carreira</v>
      </c>
      <c r="G395">
        <f>ROUND(SUMIF(Data!G:G,F395,Data!R:R),2)</f>
        <v>2269.6999999999998</v>
      </c>
    </row>
    <row r="396" spans="5:7" x14ac:dyDescent="0.2">
      <c r="E396" t="s">
        <v>5845</v>
      </c>
      <c r="F396" t="str">
        <f>VLOOKUP(E396,Data!F:G,2,0)</f>
        <v>Bobby Elias</v>
      </c>
      <c r="G396">
        <f>ROUND(SUMIF(Data!G:G,F396,Data!R:R),2)</f>
        <v>2261.44</v>
      </c>
    </row>
    <row r="397" spans="5:7" x14ac:dyDescent="0.2">
      <c r="E397" t="s">
        <v>3031</v>
      </c>
      <c r="F397" t="str">
        <f>VLOOKUP(E397,Data!F:G,2,0)</f>
        <v>Kalyca Meade</v>
      </c>
      <c r="G397">
        <f>ROUND(SUMIF(Data!G:G,F397,Data!R:R),2)</f>
        <v>2260.96</v>
      </c>
    </row>
    <row r="398" spans="5:7" x14ac:dyDescent="0.2">
      <c r="E398" t="s">
        <v>1783</v>
      </c>
      <c r="F398" t="str">
        <f>VLOOKUP(E398,Data!F:G,2,0)</f>
        <v>Matt Connell</v>
      </c>
      <c r="G398">
        <f>ROUND(SUMIF(Data!G:G,F398,Data!R:R),2)</f>
        <v>2258.19</v>
      </c>
    </row>
    <row r="399" spans="5:7" x14ac:dyDescent="0.2">
      <c r="E399" t="s">
        <v>3601</v>
      </c>
      <c r="F399" t="str">
        <f>VLOOKUP(E399,Data!F:G,2,0)</f>
        <v>Justin Hirsh</v>
      </c>
      <c r="G399">
        <f>ROUND(SUMIF(Data!G:G,F399,Data!R:R),2)</f>
        <v>2256.39</v>
      </c>
    </row>
    <row r="400" spans="5:7" x14ac:dyDescent="0.2">
      <c r="E400" t="s">
        <v>1723</v>
      </c>
      <c r="F400" t="str">
        <f>VLOOKUP(E400,Data!F:G,2,0)</f>
        <v>Maribeth Yedwab</v>
      </c>
      <c r="G400">
        <f>ROUND(SUMIF(Data!G:G,F400,Data!R:R),2)</f>
        <v>2254.29</v>
      </c>
    </row>
    <row r="401" spans="5:7" x14ac:dyDescent="0.2">
      <c r="E401" t="s">
        <v>5639</v>
      </c>
      <c r="F401" t="str">
        <f>VLOOKUP(E401,Data!F:G,2,0)</f>
        <v>Ken Dana</v>
      </c>
      <c r="G401">
        <f>ROUND(SUMIF(Data!G:G,F401,Data!R:R),2)</f>
        <v>2243.5100000000002</v>
      </c>
    </row>
    <row r="402" spans="5:7" x14ac:dyDescent="0.2">
      <c r="E402" t="s">
        <v>6539</v>
      </c>
      <c r="F402" t="str">
        <f>VLOOKUP(E402,Data!F:G,2,0)</f>
        <v>Tony Sayre</v>
      </c>
      <c r="G402">
        <f>ROUND(SUMIF(Data!G:G,F402,Data!R:R),2)</f>
        <v>2243.27</v>
      </c>
    </row>
    <row r="403" spans="5:7" x14ac:dyDescent="0.2">
      <c r="E403" t="s">
        <v>6318</v>
      </c>
      <c r="F403" t="str">
        <f>VLOOKUP(E403,Data!F:G,2,0)</f>
        <v>Jason Gross</v>
      </c>
      <c r="G403">
        <f>ROUND(SUMIF(Data!G:G,F403,Data!R:R),2)</f>
        <v>2240.58</v>
      </c>
    </row>
    <row r="404" spans="5:7" x14ac:dyDescent="0.2">
      <c r="E404" t="s">
        <v>3648</v>
      </c>
      <c r="F404" t="str">
        <f>VLOOKUP(E404,Data!F:G,2,0)</f>
        <v>Laurel Workman</v>
      </c>
      <c r="G404">
        <f>ROUND(SUMIF(Data!G:G,F404,Data!R:R),2)</f>
        <v>2238.06</v>
      </c>
    </row>
    <row r="405" spans="5:7" x14ac:dyDescent="0.2">
      <c r="E405" t="s">
        <v>1327</v>
      </c>
      <c r="F405" t="str">
        <f>VLOOKUP(E405,Data!F:G,2,0)</f>
        <v>Allen Rosenblatt</v>
      </c>
      <c r="G405">
        <f>ROUND(SUMIF(Data!G:G,F405,Data!R:R),2)</f>
        <v>2236.13</v>
      </c>
    </row>
    <row r="406" spans="5:7" x14ac:dyDescent="0.2">
      <c r="E406" t="s">
        <v>512</v>
      </c>
      <c r="F406" t="str">
        <f>VLOOKUP(E406,Data!F:G,2,0)</f>
        <v>Greg Guthrie</v>
      </c>
      <c r="G406">
        <f>ROUND(SUMIF(Data!G:G,F406,Data!R:R),2)</f>
        <v>2224</v>
      </c>
    </row>
    <row r="407" spans="5:7" x14ac:dyDescent="0.2">
      <c r="E407" t="s">
        <v>6958</v>
      </c>
      <c r="F407" t="str">
        <f>VLOOKUP(E407,Data!F:G,2,0)</f>
        <v>Nathan Cano</v>
      </c>
      <c r="G407">
        <f>ROUND(SUMIF(Data!G:G,F407,Data!R:R),2)</f>
        <v>2218.9899999999998</v>
      </c>
    </row>
    <row r="408" spans="5:7" x14ac:dyDescent="0.2">
      <c r="E408" t="s">
        <v>4178</v>
      </c>
      <c r="F408" t="str">
        <f>VLOOKUP(E408,Data!F:G,2,0)</f>
        <v>Mick Crebagga</v>
      </c>
      <c r="G408">
        <f>ROUND(SUMIF(Data!G:G,F408,Data!R:R),2)</f>
        <v>2218.98</v>
      </c>
    </row>
    <row r="409" spans="5:7" x14ac:dyDescent="0.2">
      <c r="E409" t="s">
        <v>2643</v>
      </c>
      <c r="F409" t="str">
        <f>VLOOKUP(E409,Data!F:G,2,0)</f>
        <v>Dave Poirier</v>
      </c>
      <c r="G409">
        <f>ROUND(SUMIF(Data!G:G,F409,Data!R:R),2)</f>
        <v>2215</v>
      </c>
    </row>
    <row r="410" spans="5:7" x14ac:dyDescent="0.2">
      <c r="E410" t="s">
        <v>3536</v>
      </c>
      <c r="F410" t="str">
        <f>VLOOKUP(E410,Data!F:G,2,0)</f>
        <v>Phillip Flathmann</v>
      </c>
      <c r="G410">
        <f>ROUND(SUMIF(Data!G:G,F410,Data!R:R),2)</f>
        <v>2206.13</v>
      </c>
    </row>
    <row r="411" spans="5:7" x14ac:dyDescent="0.2">
      <c r="E411" t="s">
        <v>1625</v>
      </c>
      <c r="F411" t="str">
        <f>VLOOKUP(E411,Data!F:G,2,0)</f>
        <v>Maya Herman</v>
      </c>
      <c r="G411">
        <f>ROUND(SUMIF(Data!G:G,F411,Data!R:R),2)</f>
        <v>2203.7800000000002</v>
      </c>
    </row>
    <row r="412" spans="5:7" x14ac:dyDescent="0.2">
      <c r="E412" t="s">
        <v>4576</v>
      </c>
      <c r="F412" t="str">
        <f>VLOOKUP(E412,Data!F:G,2,0)</f>
        <v>Janet Lee</v>
      </c>
      <c r="G412">
        <f>ROUND(SUMIF(Data!G:G,F412,Data!R:R),2)</f>
        <v>2203.6999999999998</v>
      </c>
    </row>
    <row r="413" spans="5:7" x14ac:dyDescent="0.2">
      <c r="E413" t="s">
        <v>2771</v>
      </c>
      <c r="F413" t="str">
        <f>VLOOKUP(E413,Data!F:G,2,0)</f>
        <v>Justin Ritter</v>
      </c>
      <c r="G413">
        <f>ROUND(SUMIF(Data!G:G,F413,Data!R:R),2)</f>
        <v>2201.69</v>
      </c>
    </row>
    <row r="414" spans="5:7" x14ac:dyDescent="0.2">
      <c r="E414" t="s">
        <v>5717</v>
      </c>
      <c r="F414" t="str">
        <f>VLOOKUP(E414,Data!F:G,2,0)</f>
        <v>Edward Nazzal</v>
      </c>
      <c r="G414">
        <f>ROUND(SUMIF(Data!G:G,F414,Data!R:R),2)</f>
        <v>2199.37</v>
      </c>
    </row>
    <row r="415" spans="5:7" x14ac:dyDescent="0.2">
      <c r="E415" t="s">
        <v>4290</v>
      </c>
      <c r="F415" t="str">
        <f>VLOOKUP(E415,Data!F:G,2,0)</f>
        <v>Toby Braunhardt</v>
      </c>
      <c r="G415">
        <f>ROUND(SUMIF(Data!G:G,F415,Data!R:R),2)</f>
        <v>2198.4499999999998</v>
      </c>
    </row>
    <row r="416" spans="5:7" x14ac:dyDescent="0.2">
      <c r="E416" t="s">
        <v>4633</v>
      </c>
      <c r="F416" t="str">
        <f>VLOOKUP(E416,Data!F:G,2,0)</f>
        <v>Giulietta Weimer</v>
      </c>
      <c r="G416">
        <f>ROUND(SUMIF(Data!G:G,F416,Data!R:R),2)</f>
        <v>2189.02</v>
      </c>
    </row>
    <row r="417" spans="5:7" x14ac:dyDescent="0.2">
      <c r="E417" t="s">
        <v>3190</v>
      </c>
      <c r="F417" t="str">
        <f>VLOOKUP(E417,Data!F:G,2,0)</f>
        <v>Bill Tyler</v>
      </c>
      <c r="G417">
        <f>ROUND(SUMIF(Data!G:G,F417,Data!R:R),2)</f>
        <v>2186.61</v>
      </c>
    </row>
    <row r="418" spans="5:7" x14ac:dyDescent="0.2">
      <c r="E418" t="s">
        <v>4369</v>
      </c>
      <c r="F418" t="str">
        <f>VLOOKUP(E418,Data!F:G,2,0)</f>
        <v>Pamela Stobb</v>
      </c>
      <c r="G418">
        <f>ROUND(SUMIF(Data!G:G,F418,Data!R:R),2)</f>
        <v>2181.48</v>
      </c>
    </row>
    <row r="419" spans="5:7" x14ac:dyDescent="0.2">
      <c r="E419" t="s">
        <v>1127</v>
      </c>
      <c r="F419" t="str">
        <f>VLOOKUP(E419,Data!F:G,2,0)</f>
        <v>Shahid Hopkins</v>
      </c>
      <c r="G419">
        <f>ROUND(SUMIF(Data!G:G,F419,Data!R:R),2)</f>
        <v>2180.7199999999998</v>
      </c>
    </row>
    <row r="420" spans="5:7" x14ac:dyDescent="0.2">
      <c r="E420" t="s">
        <v>5722</v>
      </c>
      <c r="F420" t="str">
        <f>VLOOKUP(E420,Data!F:G,2,0)</f>
        <v>Kean Nguyen</v>
      </c>
      <c r="G420">
        <f>ROUND(SUMIF(Data!G:G,F420,Data!R:R),2)</f>
        <v>2171.96</v>
      </c>
    </row>
    <row r="421" spans="5:7" x14ac:dyDescent="0.2">
      <c r="E421" t="s">
        <v>5610</v>
      </c>
      <c r="F421" t="str">
        <f>VLOOKUP(E421,Data!F:G,2,0)</f>
        <v>Daniel Byrd</v>
      </c>
      <c r="G421">
        <f>ROUND(SUMIF(Data!G:G,F421,Data!R:R),2)</f>
        <v>2171.6</v>
      </c>
    </row>
    <row r="422" spans="5:7" x14ac:dyDescent="0.2">
      <c r="E422" t="s">
        <v>4520</v>
      </c>
      <c r="F422" t="str">
        <f>VLOOKUP(E422,Data!F:G,2,0)</f>
        <v>Roy Phan</v>
      </c>
      <c r="G422">
        <f>ROUND(SUMIF(Data!G:G,F422,Data!R:R),2)</f>
        <v>2170.7199999999998</v>
      </c>
    </row>
    <row r="423" spans="5:7" x14ac:dyDescent="0.2">
      <c r="E423" t="s">
        <v>3143</v>
      </c>
      <c r="F423" t="str">
        <f>VLOOKUP(E423,Data!F:G,2,0)</f>
        <v>Theresa Swint</v>
      </c>
      <c r="G423">
        <f>ROUND(SUMIF(Data!G:G,F423,Data!R:R),2)</f>
        <v>2163.62</v>
      </c>
    </row>
    <row r="424" spans="5:7" x14ac:dyDescent="0.2">
      <c r="E424" t="s">
        <v>3840</v>
      </c>
      <c r="F424" t="str">
        <f>VLOOKUP(E424,Data!F:G,2,0)</f>
        <v>Helen Abelman</v>
      </c>
      <c r="G424">
        <f>ROUND(SUMIF(Data!G:G,F424,Data!R:R),2)</f>
        <v>2163.3000000000002</v>
      </c>
    </row>
    <row r="425" spans="5:7" x14ac:dyDescent="0.2">
      <c r="E425" t="s">
        <v>6949</v>
      </c>
      <c r="F425" t="str">
        <f>VLOOKUP(E425,Data!F:G,2,0)</f>
        <v>Ed Jacobs</v>
      </c>
      <c r="G425">
        <f>ROUND(SUMIF(Data!G:G,F425,Data!R:R),2)</f>
        <v>2162.17</v>
      </c>
    </row>
    <row r="426" spans="5:7" x14ac:dyDescent="0.2">
      <c r="E426" t="s">
        <v>3244</v>
      </c>
      <c r="F426" t="str">
        <f>VLOOKUP(E426,Data!F:G,2,0)</f>
        <v>Neoma Murray</v>
      </c>
      <c r="G426">
        <f>ROUND(SUMIF(Data!G:G,F426,Data!R:R),2)</f>
        <v>2161.98</v>
      </c>
    </row>
    <row r="427" spans="5:7" x14ac:dyDescent="0.2">
      <c r="E427" t="s">
        <v>4019</v>
      </c>
      <c r="F427" t="str">
        <f>VLOOKUP(E427,Data!F:G,2,0)</f>
        <v>John Dryer</v>
      </c>
      <c r="G427">
        <f>ROUND(SUMIF(Data!G:G,F427,Data!R:R),2)</f>
        <v>2152.35</v>
      </c>
    </row>
    <row r="428" spans="5:7" x14ac:dyDescent="0.2">
      <c r="E428" t="s">
        <v>5485</v>
      </c>
      <c r="F428" t="str">
        <f>VLOOKUP(E428,Data!F:G,2,0)</f>
        <v>Clay Rozendal</v>
      </c>
      <c r="G428">
        <f>ROUND(SUMIF(Data!G:G,F428,Data!R:R),2)</f>
        <v>2148.85</v>
      </c>
    </row>
    <row r="429" spans="5:7" x14ac:dyDescent="0.2">
      <c r="E429" t="s">
        <v>363</v>
      </c>
      <c r="F429" t="str">
        <f>VLOOKUP(E429,Data!F:G,2,0)</f>
        <v>Duane Noonan</v>
      </c>
      <c r="G429">
        <f>ROUND(SUMIF(Data!G:G,F429,Data!R:R),2)</f>
        <v>2139.79</v>
      </c>
    </row>
    <row r="430" spans="5:7" x14ac:dyDescent="0.2">
      <c r="E430" t="s">
        <v>2867</v>
      </c>
      <c r="F430" t="str">
        <f>VLOOKUP(E430,Data!F:G,2,0)</f>
        <v>Karen Carlisle</v>
      </c>
      <c r="G430">
        <f>ROUND(SUMIF(Data!G:G,F430,Data!R:R),2)</f>
        <v>2120.9499999999998</v>
      </c>
    </row>
    <row r="431" spans="5:7" x14ac:dyDescent="0.2">
      <c r="E431" t="s">
        <v>7377</v>
      </c>
      <c r="F431" t="str">
        <f>VLOOKUP(E431,Data!F:G,2,0)</f>
        <v>Stefanie Holloman</v>
      </c>
      <c r="G431">
        <f>ROUND(SUMIF(Data!G:G,F431,Data!R:R),2)</f>
        <v>2096.39</v>
      </c>
    </row>
    <row r="432" spans="5:7" x14ac:dyDescent="0.2">
      <c r="E432" t="s">
        <v>6580</v>
      </c>
      <c r="F432" t="str">
        <f>VLOOKUP(E432,Data!F:G,2,0)</f>
        <v>Liz Carlisle</v>
      </c>
      <c r="G432">
        <f>ROUND(SUMIF(Data!G:G,F432,Data!R:R),2)</f>
        <v>2095.06</v>
      </c>
    </row>
    <row r="433" spans="5:7" x14ac:dyDescent="0.2">
      <c r="E433" t="s">
        <v>5135</v>
      </c>
      <c r="F433" t="str">
        <f>VLOOKUP(E433,Data!F:G,2,0)</f>
        <v>Rob Haberlin</v>
      </c>
      <c r="G433">
        <f>ROUND(SUMIF(Data!G:G,F433,Data!R:R),2)</f>
        <v>2085.7399999999998</v>
      </c>
    </row>
    <row r="434" spans="5:7" x14ac:dyDescent="0.2">
      <c r="E434" t="s">
        <v>1949</v>
      </c>
      <c r="F434" t="str">
        <f>VLOOKUP(E434,Data!F:G,2,0)</f>
        <v>Trudy Glocke</v>
      </c>
      <c r="G434">
        <f>ROUND(SUMIF(Data!G:G,F434,Data!R:R),2)</f>
        <v>2074.66</v>
      </c>
    </row>
    <row r="435" spans="5:7" x14ac:dyDescent="0.2">
      <c r="E435" t="s">
        <v>4487</v>
      </c>
      <c r="F435" t="str">
        <f>VLOOKUP(E435,Data!F:G,2,0)</f>
        <v>Max Ludwig</v>
      </c>
      <c r="G435">
        <f>ROUND(SUMIF(Data!G:G,F435,Data!R:R),2)</f>
        <v>2071.91</v>
      </c>
    </row>
    <row r="436" spans="5:7" x14ac:dyDescent="0.2">
      <c r="E436" t="s">
        <v>416</v>
      </c>
      <c r="F436" t="str">
        <f>VLOOKUP(E436,Data!F:G,2,0)</f>
        <v>Roger Barcio</v>
      </c>
      <c r="G436">
        <f>ROUND(SUMIF(Data!G:G,F436,Data!R:R),2)</f>
        <v>2067.4499999999998</v>
      </c>
    </row>
    <row r="437" spans="5:7" x14ac:dyDescent="0.2">
      <c r="E437" t="s">
        <v>7632</v>
      </c>
      <c r="F437" t="str">
        <f>VLOOKUP(E437,Data!F:G,2,0)</f>
        <v>Tom Stivers</v>
      </c>
      <c r="G437">
        <f>ROUND(SUMIF(Data!G:G,F437,Data!R:R),2)</f>
        <v>2054.14</v>
      </c>
    </row>
    <row r="438" spans="5:7" x14ac:dyDescent="0.2">
      <c r="E438" t="s">
        <v>5085</v>
      </c>
      <c r="F438" t="str">
        <f>VLOOKUP(E438,Data!F:G,2,0)</f>
        <v>Art Ferguson</v>
      </c>
      <c r="G438">
        <f>ROUND(SUMIF(Data!G:G,F438,Data!R:R),2)</f>
        <v>2052.91</v>
      </c>
    </row>
    <row r="439" spans="5:7" x14ac:dyDescent="0.2">
      <c r="E439" t="s">
        <v>2508</v>
      </c>
      <c r="F439" t="str">
        <f>VLOOKUP(E439,Data!F:G,2,0)</f>
        <v>Carlos Daly</v>
      </c>
      <c r="G439">
        <f>ROUND(SUMIF(Data!G:G,F439,Data!R:R),2)</f>
        <v>2033.97</v>
      </c>
    </row>
    <row r="440" spans="5:7" x14ac:dyDescent="0.2">
      <c r="E440" t="s">
        <v>3123</v>
      </c>
      <c r="F440" t="str">
        <f>VLOOKUP(E440,Data!F:G,2,0)</f>
        <v>Nicole Fjeld</v>
      </c>
      <c r="G440">
        <f>ROUND(SUMIF(Data!G:G,F440,Data!R:R),2)</f>
        <v>2031.47</v>
      </c>
    </row>
    <row r="441" spans="5:7" x14ac:dyDescent="0.2">
      <c r="E441" t="s">
        <v>2096</v>
      </c>
      <c r="F441" t="str">
        <f>VLOOKUP(E441,Data!F:G,2,0)</f>
        <v>Denny Joy</v>
      </c>
      <c r="G441">
        <f>ROUND(SUMIF(Data!G:G,F441,Data!R:R),2)</f>
        <v>2012.52</v>
      </c>
    </row>
    <row r="442" spans="5:7" x14ac:dyDescent="0.2">
      <c r="E442" t="s">
        <v>1272</v>
      </c>
      <c r="F442" t="str">
        <f>VLOOKUP(E442,Data!F:G,2,0)</f>
        <v>Victoria Brennan</v>
      </c>
      <c r="G442">
        <f>ROUND(SUMIF(Data!G:G,F442,Data!R:R),2)</f>
        <v>2005.6</v>
      </c>
    </row>
    <row r="443" spans="5:7" x14ac:dyDescent="0.2">
      <c r="E443" t="s">
        <v>99</v>
      </c>
      <c r="F443" t="str">
        <f>VLOOKUP(E443,Data!F:G,2,0)</f>
        <v>Harold Pawlan</v>
      </c>
      <c r="G443">
        <f>ROUND(SUMIF(Data!G:G,F443,Data!R:R),2)</f>
        <v>1990.31</v>
      </c>
    </row>
    <row r="444" spans="5:7" x14ac:dyDescent="0.2">
      <c r="E444" t="s">
        <v>1213</v>
      </c>
      <c r="F444" t="str">
        <f>VLOOKUP(E444,Data!F:G,2,0)</f>
        <v>Doug Bickford</v>
      </c>
      <c r="G444">
        <f>ROUND(SUMIF(Data!G:G,F444,Data!R:R),2)</f>
        <v>1989.05</v>
      </c>
    </row>
    <row r="445" spans="5:7" x14ac:dyDescent="0.2">
      <c r="E445" t="s">
        <v>386</v>
      </c>
      <c r="F445" t="str">
        <f>VLOOKUP(E445,Data!F:G,2,0)</f>
        <v>Paul Gonzalez</v>
      </c>
      <c r="G445">
        <f>ROUND(SUMIF(Data!G:G,F445,Data!R:R),2)</f>
        <v>1987.16</v>
      </c>
    </row>
    <row r="446" spans="5:7" x14ac:dyDescent="0.2">
      <c r="E446" t="s">
        <v>2027</v>
      </c>
      <c r="F446" t="str">
        <f>VLOOKUP(E446,Data!F:G,2,0)</f>
        <v>Nona Balk</v>
      </c>
      <c r="G446">
        <f>ROUND(SUMIF(Data!G:G,F446,Data!R:R),2)</f>
        <v>1972.6</v>
      </c>
    </row>
    <row r="447" spans="5:7" x14ac:dyDescent="0.2">
      <c r="E447" t="s">
        <v>2899</v>
      </c>
      <c r="F447" t="str">
        <f>VLOOKUP(E447,Data!F:G,2,0)</f>
        <v>Scott Williamson</v>
      </c>
      <c r="G447">
        <f>ROUND(SUMIF(Data!G:G,F447,Data!R:R),2)</f>
        <v>1966.65</v>
      </c>
    </row>
    <row r="448" spans="5:7" x14ac:dyDescent="0.2">
      <c r="E448" t="s">
        <v>3681</v>
      </c>
      <c r="F448" t="str">
        <f>VLOOKUP(E448,Data!F:G,2,0)</f>
        <v>Lisa DeCherney</v>
      </c>
      <c r="G448">
        <f>ROUND(SUMIF(Data!G:G,F448,Data!R:R),2)</f>
        <v>1961.93</v>
      </c>
    </row>
    <row r="449" spans="5:7" x14ac:dyDescent="0.2">
      <c r="E449" t="s">
        <v>4860</v>
      </c>
      <c r="F449" t="str">
        <f>VLOOKUP(E449,Data!F:G,2,0)</f>
        <v>Christy Brittain</v>
      </c>
      <c r="G449">
        <f>ROUND(SUMIF(Data!G:G,F449,Data!R:R),2)</f>
        <v>1949.2</v>
      </c>
    </row>
    <row r="450" spans="5:7" x14ac:dyDescent="0.2">
      <c r="E450" t="s">
        <v>7270</v>
      </c>
      <c r="F450" t="str">
        <f>VLOOKUP(E450,Data!F:G,2,0)</f>
        <v>Tracy Poddar</v>
      </c>
      <c r="G450">
        <f>ROUND(SUMIF(Data!G:G,F450,Data!R:R),2)</f>
        <v>1936.64</v>
      </c>
    </row>
    <row r="451" spans="5:7" x14ac:dyDescent="0.2">
      <c r="E451" t="s">
        <v>1051</v>
      </c>
      <c r="F451" t="str">
        <f>VLOOKUP(E451,Data!F:G,2,0)</f>
        <v>Jas O'Carroll</v>
      </c>
      <c r="G451">
        <f>ROUND(SUMIF(Data!G:G,F451,Data!R:R),2)</f>
        <v>1934.27</v>
      </c>
    </row>
    <row r="452" spans="5:7" x14ac:dyDescent="0.2">
      <c r="E452" t="s">
        <v>2338</v>
      </c>
      <c r="F452" t="str">
        <f>VLOOKUP(E452,Data!F:G,2,0)</f>
        <v>Jay Fein</v>
      </c>
      <c r="G452">
        <f>ROUND(SUMIF(Data!G:G,F452,Data!R:R),2)</f>
        <v>1911.84</v>
      </c>
    </row>
    <row r="453" spans="5:7" x14ac:dyDescent="0.2">
      <c r="E453" t="s">
        <v>2102</v>
      </c>
      <c r="F453" t="str">
        <f>VLOOKUP(E453,Data!F:G,2,0)</f>
        <v>Max Engle</v>
      </c>
      <c r="G453">
        <f>ROUND(SUMIF(Data!G:G,F453,Data!R:R),2)</f>
        <v>1908.45</v>
      </c>
    </row>
    <row r="454" spans="5:7" x14ac:dyDescent="0.2">
      <c r="E454" t="s">
        <v>5324</v>
      </c>
      <c r="F454" t="str">
        <f>VLOOKUP(E454,Data!F:G,2,0)</f>
        <v>Susan Vittorini</v>
      </c>
      <c r="G454">
        <f>ROUND(SUMIF(Data!G:G,F454,Data!R:R),2)</f>
        <v>1903.49</v>
      </c>
    </row>
    <row r="455" spans="5:7" x14ac:dyDescent="0.2">
      <c r="E455" t="s">
        <v>428</v>
      </c>
      <c r="F455" t="str">
        <f>VLOOKUP(E455,Data!F:G,2,0)</f>
        <v>Katherine Ducich</v>
      </c>
      <c r="G455">
        <f>ROUND(SUMIF(Data!G:G,F455,Data!R:R),2)</f>
        <v>1888.96</v>
      </c>
    </row>
    <row r="456" spans="5:7" x14ac:dyDescent="0.2">
      <c r="E456" t="s">
        <v>2032</v>
      </c>
      <c r="F456" t="str">
        <f>VLOOKUP(E456,Data!F:G,2,0)</f>
        <v>Giulietta Dortch</v>
      </c>
      <c r="G456">
        <f>ROUND(SUMIF(Data!G:G,F456,Data!R:R),2)</f>
        <v>1888.07</v>
      </c>
    </row>
    <row r="457" spans="5:7" x14ac:dyDescent="0.2">
      <c r="E457" t="s">
        <v>4151</v>
      </c>
      <c r="F457" t="str">
        <f>VLOOKUP(E457,Data!F:G,2,0)</f>
        <v>Sheri Gordon</v>
      </c>
      <c r="G457">
        <f>ROUND(SUMIF(Data!G:G,F457,Data!R:R),2)</f>
        <v>1884.8</v>
      </c>
    </row>
    <row r="458" spans="5:7" x14ac:dyDescent="0.2">
      <c r="E458" t="s">
        <v>7941</v>
      </c>
      <c r="F458" t="str">
        <f>VLOOKUP(E458,Data!F:G,2,0)</f>
        <v>Lisa Ryan</v>
      </c>
      <c r="G458">
        <f>ROUND(SUMIF(Data!G:G,F458,Data!R:R),2)</f>
        <v>1879.31</v>
      </c>
    </row>
    <row r="459" spans="5:7" x14ac:dyDescent="0.2">
      <c r="E459" t="s">
        <v>3895</v>
      </c>
      <c r="F459" t="str">
        <f>VLOOKUP(E459,Data!F:G,2,0)</f>
        <v>Shaun Chance</v>
      </c>
      <c r="G459">
        <f>ROUND(SUMIF(Data!G:G,F459,Data!R:R),2)</f>
        <v>1875</v>
      </c>
    </row>
    <row r="460" spans="5:7" x14ac:dyDescent="0.2">
      <c r="E460" t="s">
        <v>3464</v>
      </c>
      <c r="F460" t="str">
        <f>VLOOKUP(E460,Data!F:G,2,0)</f>
        <v>Brooke Gillingham</v>
      </c>
      <c r="G460">
        <f>ROUND(SUMIF(Data!G:G,F460,Data!R:R),2)</f>
        <v>1874.17</v>
      </c>
    </row>
    <row r="461" spans="5:7" x14ac:dyDescent="0.2">
      <c r="E461" t="s">
        <v>628</v>
      </c>
      <c r="F461" t="str">
        <f>VLOOKUP(E461,Data!F:G,2,0)</f>
        <v>Stephanie Phelps</v>
      </c>
      <c r="G461">
        <f>ROUND(SUMIF(Data!G:G,F461,Data!R:R),2)</f>
        <v>1872.44</v>
      </c>
    </row>
    <row r="462" spans="5:7" x14ac:dyDescent="0.2">
      <c r="E462" t="s">
        <v>2045</v>
      </c>
      <c r="F462" t="str">
        <f>VLOOKUP(E462,Data!F:G,2,0)</f>
        <v>Nat Gilpin</v>
      </c>
      <c r="G462">
        <f>ROUND(SUMIF(Data!G:G,F462,Data!R:R),2)</f>
        <v>1869.58</v>
      </c>
    </row>
    <row r="463" spans="5:7" x14ac:dyDescent="0.2">
      <c r="E463" t="s">
        <v>4399</v>
      </c>
      <c r="F463" t="str">
        <f>VLOOKUP(E463,Data!F:G,2,0)</f>
        <v>Cynthia Delaney</v>
      </c>
      <c r="G463">
        <f>ROUND(SUMIF(Data!G:G,F463,Data!R:R),2)</f>
        <v>1860.73</v>
      </c>
    </row>
    <row r="464" spans="5:7" x14ac:dyDescent="0.2">
      <c r="E464" t="s">
        <v>3162</v>
      </c>
      <c r="F464" t="str">
        <f>VLOOKUP(E464,Data!F:G,2,0)</f>
        <v>Skye Norling</v>
      </c>
      <c r="G464">
        <f>ROUND(SUMIF(Data!G:G,F464,Data!R:R),2)</f>
        <v>1860.42</v>
      </c>
    </row>
    <row r="465" spans="5:7" x14ac:dyDescent="0.2">
      <c r="E465" t="s">
        <v>6551</v>
      </c>
      <c r="F465" t="str">
        <f>VLOOKUP(E465,Data!F:G,2,0)</f>
        <v>Patrick Ryan</v>
      </c>
      <c r="G465">
        <f>ROUND(SUMIF(Data!G:G,F465,Data!R:R),2)</f>
        <v>1840.18</v>
      </c>
    </row>
    <row r="466" spans="5:7" x14ac:dyDescent="0.2">
      <c r="E466" t="s">
        <v>1891</v>
      </c>
      <c r="F466" t="str">
        <f>VLOOKUP(E466,Data!F:G,2,0)</f>
        <v>Ashley Jarboe</v>
      </c>
      <c r="G466">
        <f>ROUND(SUMIF(Data!G:G,F466,Data!R:R),2)</f>
        <v>1839.24</v>
      </c>
    </row>
    <row r="467" spans="5:7" x14ac:dyDescent="0.2">
      <c r="E467" t="s">
        <v>2754</v>
      </c>
      <c r="F467" t="str">
        <f>VLOOKUP(E467,Data!F:G,2,0)</f>
        <v>Pamela Coakley</v>
      </c>
      <c r="G467">
        <f>ROUND(SUMIF(Data!G:G,F467,Data!R:R),2)</f>
        <v>1832.06</v>
      </c>
    </row>
    <row r="468" spans="5:7" x14ac:dyDescent="0.2">
      <c r="E468" t="s">
        <v>2345</v>
      </c>
      <c r="F468" t="str">
        <f>VLOOKUP(E468,Data!F:G,2,0)</f>
        <v>Emily Grady</v>
      </c>
      <c r="G468">
        <f>ROUND(SUMIF(Data!G:G,F468,Data!R:R),2)</f>
        <v>1832.02</v>
      </c>
    </row>
    <row r="469" spans="5:7" x14ac:dyDescent="0.2">
      <c r="E469" t="s">
        <v>2545</v>
      </c>
      <c r="F469" t="str">
        <f>VLOOKUP(E469,Data!F:G,2,0)</f>
        <v>Pauline Johnson</v>
      </c>
      <c r="G469">
        <f>ROUND(SUMIF(Data!G:G,F469,Data!R:R),2)</f>
        <v>1824.23</v>
      </c>
    </row>
    <row r="470" spans="5:7" x14ac:dyDescent="0.2">
      <c r="E470" t="s">
        <v>4660</v>
      </c>
      <c r="F470" t="str">
        <f>VLOOKUP(E470,Data!F:G,2,0)</f>
        <v>Noah Childs</v>
      </c>
      <c r="G470">
        <f>ROUND(SUMIF(Data!G:G,F470,Data!R:R),2)</f>
        <v>1821.74</v>
      </c>
    </row>
    <row r="471" spans="5:7" x14ac:dyDescent="0.2">
      <c r="E471" t="s">
        <v>263</v>
      </c>
      <c r="F471" t="str">
        <f>VLOOKUP(E471,Data!F:G,2,0)</f>
        <v>Janet Molinari</v>
      </c>
      <c r="G471">
        <f>ROUND(SUMIF(Data!G:G,F471,Data!R:R),2)</f>
        <v>1804.15</v>
      </c>
    </row>
    <row r="472" spans="5:7" x14ac:dyDescent="0.2">
      <c r="E472" t="s">
        <v>705</v>
      </c>
      <c r="F472" t="str">
        <f>VLOOKUP(E472,Data!F:G,2,0)</f>
        <v>Jennifer Braxton</v>
      </c>
      <c r="G472">
        <f>ROUND(SUMIF(Data!G:G,F472,Data!R:R),2)</f>
        <v>1791.61</v>
      </c>
    </row>
    <row r="473" spans="5:7" x14ac:dyDescent="0.2">
      <c r="E473" t="s">
        <v>84</v>
      </c>
      <c r="F473" t="str">
        <f>VLOOKUP(E473,Data!F:G,2,0)</f>
        <v>Andrew Allen</v>
      </c>
      <c r="G473">
        <f>ROUND(SUMIF(Data!G:G,F473,Data!R:R),2)</f>
        <v>1790.51</v>
      </c>
    </row>
    <row r="474" spans="5:7" x14ac:dyDescent="0.2">
      <c r="E474" t="s">
        <v>3180</v>
      </c>
      <c r="F474" t="str">
        <f>VLOOKUP(E474,Data!F:G,2,0)</f>
        <v>Chad Cunningham</v>
      </c>
      <c r="G474">
        <f>ROUND(SUMIF(Data!G:G,F474,Data!R:R),2)</f>
        <v>1770.95</v>
      </c>
    </row>
    <row r="475" spans="5:7" x14ac:dyDescent="0.2">
      <c r="E475" t="s">
        <v>2355</v>
      </c>
      <c r="F475" t="str">
        <f>VLOOKUP(E475,Data!F:G,2,0)</f>
        <v>Darrin Sayre</v>
      </c>
      <c r="G475">
        <f>ROUND(SUMIF(Data!G:G,F475,Data!R:R),2)</f>
        <v>1762.21</v>
      </c>
    </row>
    <row r="476" spans="5:7" x14ac:dyDescent="0.2">
      <c r="E476" t="s">
        <v>7787</v>
      </c>
      <c r="F476" t="str">
        <f>VLOOKUP(E476,Data!F:G,2,0)</f>
        <v>Monica Federle</v>
      </c>
      <c r="G476">
        <f>ROUND(SUMIF(Data!G:G,F476,Data!R:R),2)</f>
        <v>1758.3</v>
      </c>
    </row>
    <row r="477" spans="5:7" x14ac:dyDescent="0.2">
      <c r="E477" t="s">
        <v>6427</v>
      </c>
      <c r="F477" t="str">
        <f>VLOOKUP(E477,Data!F:G,2,0)</f>
        <v>Aaron Hawkins</v>
      </c>
      <c r="G477">
        <f>ROUND(SUMIF(Data!G:G,F477,Data!R:R),2)</f>
        <v>1744.7</v>
      </c>
    </row>
    <row r="478" spans="5:7" x14ac:dyDescent="0.2">
      <c r="E478" t="s">
        <v>942</v>
      </c>
      <c r="F478" t="str">
        <f>VLOOKUP(E478,Data!F:G,2,0)</f>
        <v>Logan Haushalter</v>
      </c>
      <c r="G478">
        <f>ROUND(SUMIF(Data!G:G,F478,Data!R:R),2)</f>
        <v>1739.69</v>
      </c>
    </row>
    <row r="479" spans="5:7" x14ac:dyDescent="0.2">
      <c r="E479" t="s">
        <v>5016</v>
      </c>
      <c r="F479" t="str">
        <f>VLOOKUP(E479,Data!F:G,2,0)</f>
        <v>Ben Wallace</v>
      </c>
      <c r="G479">
        <f>ROUND(SUMIF(Data!G:G,F479,Data!R:R),2)</f>
        <v>1738.41</v>
      </c>
    </row>
    <row r="480" spans="5:7" x14ac:dyDescent="0.2">
      <c r="E480" t="s">
        <v>7057</v>
      </c>
      <c r="F480" t="str">
        <f>VLOOKUP(E480,Data!F:G,2,0)</f>
        <v>Valerie Takahito</v>
      </c>
      <c r="G480">
        <f>ROUND(SUMIF(Data!G:G,F480,Data!R:R),2)</f>
        <v>1736.6</v>
      </c>
    </row>
    <row r="481" spans="5:7" x14ac:dyDescent="0.2">
      <c r="E481" t="s">
        <v>5011</v>
      </c>
      <c r="F481" t="str">
        <f>VLOOKUP(E481,Data!F:G,2,0)</f>
        <v>Adrian Hane</v>
      </c>
      <c r="G481">
        <f>ROUND(SUMIF(Data!G:G,F481,Data!R:R),2)</f>
        <v>1735.51</v>
      </c>
    </row>
    <row r="482" spans="5:7" x14ac:dyDescent="0.2">
      <c r="E482" t="s">
        <v>1373</v>
      </c>
      <c r="F482" t="str">
        <f>VLOOKUP(E482,Data!F:G,2,0)</f>
        <v>Mike Vittorini</v>
      </c>
      <c r="G482">
        <f>ROUND(SUMIF(Data!G:G,F482,Data!R:R),2)</f>
        <v>1734.57</v>
      </c>
    </row>
    <row r="483" spans="5:7" x14ac:dyDescent="0.2">
      <c r="E483" t="s">
        <v>2831</v>
      </c>
      <c r="F483" t="str">
        <f>VLOOKUP(E483,Data!F:G,2,0)</f>
        <v>Jessica Myrick</v>
      </c>
      <c r="G483">
        <f>ROUND(SUMIF(Data!G:G,F483,Data!R:R),2)</f>
        <v>1733.44</v>
      </c>
    </row>
    <row r="484" spans="5:7" x14ac:dyDescent="0.2">
      <c r="E484" t="s">
        <v>4535</v>
      </c>
      <c r="F484" t="str">
        <f>VLOOKUP(E484,Data!F:G,2,0)</f>
        <v>Brad Eason</v>
      </c>
      <c r="G484">
        <f>ROUND(SUMIF(Data!G:G,F484,Data!R:R),2)</f>
        <v>1727.65</v>
      </c>
    </row>
    <row r="485" spans="5:7" x14ac:dyDescent="0.2">
      <c r="E485" t="s">
        <v>5202</v>
      </c>
      <c r="F485" t="str">
        <f>VLOOKUP(E485,Data!F:G,2,0)</f>
        <v>Denny Blanton</v>
      </c>
      <c r="G485">
        <f>ROUND(SUMIF(Data!G:G,F485,Data!R:R),2)</f>
        <v>1711.69</v>
      </c>
    </row>
    <row r="486" spans="5:7" x14ac:dyDescent="0.2">
      <c r="E486" t="s">
        <v>5932</v>
      </c>
      <c r="F486" t="str">
        <f>VLOOKUP(E486,Data!F:G,2,0)</f>
        <v>Julie Prescott</v>
      </c>
      <c r="G486">
        <f>ROUND(SUMIF(Data!G:G,F486,Data!R:R),2)</f>
        <v>1707.71</v>
      </c>
    </row>
    <row r="487" spans="5:7" x14ac:dyDescent="0.2">
      <c r="E487" t="s">
        <v>2953</v>
      </c>
      <c r="F487" t="str">
        <f>VLOOKUP(E487,Data!F:G,2,0)</f>
        <v>Tracy Zic</v>
      </c>
      <c r="G487">
        <f>ROUND(SUMIF(Data!G:G,F487,Data!R:R),2)</f>
        <v>1707.29</v>
      </c>
    </row>
    <row r="488" spans="5:7" x14ac:dyDescent="0.2">
      <c r="E488" t="s">
        <v>6126</v>
      </c>
      <c r="F488" t="str">
        <f>VLOOKUP(E488,Data!F:G,2,0)</f>
        <v>Becky Pak</v>
      </c>
      <c r="G488">
        <f>ROUND(SUMIF(Data!G:G,F488,Data!R:R),2)</f>
        <v>1697.86</v>
      </c>
    </row>
    <row r="489" spans="5:7" x14ac:dyDescent="0.2">
      <c r="E489" t="s">
        <v>1839</v>
      </c>
      <c r="F489" t="str">
        <f>VLOOKUP(E489,Data!F:G,2,0)</f>
        <v>Darren Koutras</v>
      </c>
      <c r="G489">
        <f>ROUND(SUMIF(Data!G:G,F489,Data!R:R),2)</f>
        <v>1687.04</v>
      </c>
    </row>
    <row r="490" spans="5:7" x14ac:dyDescent="0.2">
      <c r="E490" t="s">
        <v>2071</v>
      </c>
      <c r="F490" t="str">
        <f>VLOOKUP(E490,Data!F:G,2,0)</f>
        <v>Meg O'Connel</v>
      </c>
      <c r="G490">
        <f>ROUND(SUMIF(Data!G:G,F490,Data!R:R),2)</f>
        <v>1687.03</v>
      </c>
    </row>
    <row r="491" spans="5:7" x14ac:dyDescent="0.2">
      <c r="E491" t="s">
        <v>3002</v>
      </c>
      <c r="F491" t="str">
        <f>VLOOKUP(E491,Data!F:G,2,0)</f>
        <v>Ryan Akin</v>
      </c>
      <c r="G491">
        <f>ROUND(SUMIF(Data!G:G,F491,Data!R:R),2)</f>
        <v>1686.92</v>
      </c>
    </row>
    <row r="492" spans="5:7" x14ac:dyDescent="0.2">
      <c r="E492" t="s">
        <v>6989</v>
      </c>
      <c r="F492" t="str">
        <f>VLOOKUP(E492,Data!F:G,2,0)</f>
        <v>Katrina Edelman</v>
      </c>
      <c r="G492">
        <f>ROUND(SUMIF(Data!G:G,F492,Data!R:R),2)</f>
        <v>1686.73</v>
      </c>
    </row>
    <row r="493" spans="5:7" x14ac:dyDescent="0.2">
      <c r="E493" t="s">
        <v>3386</v>
      </c>
      <c r="F493" t="str">
        <f>VLOOKUP(E493,Data!F:G,2,0)</f>
        <v>Cathy Armstrong</v>
      </c>
      <c r="G493">
        <f>ROUND(SUMIF(Data!G:G,F493,Data!R:R),2)</f>
        <v>1679.72</v>
      </c>
    </row>
    <row r="494" spans="5:7" x14ac:dyDescent="0.2">
      <c r="E494" t="s">
        <v>6489</v>
      </c>
      <c r="F494" t="str">
        <f>VLOOKUP(E494,Data!F:G,2,0)</f>
        <v>Candace McMahon</v>
      </c>
      <c r="G494">
        <f>ROUND(SUMIF(Data!G:G,F494,Data!R:R),2)</f>
        <v>1673.89</v>
      </c>
    </row>
    <row r="495" spans="5:7" x14ac:dyDescent="0.2">
      <c r="E495" t="s">
        <v>6350</v>
      </c>
      <c r="F495" t="str">
        <f>VLOOKUP(E495,Data!F:G,2,0)</f>
        <v>Jennifer Patt</v>
      </c>
      <c r="G495">
        <f>ROUND(SUMIF(Data!G:G,F495,Data!R:R),2)</f>
        <v>1669.14</v>
      </c>
    </row>
    <row r="496" spans="5:7" x14ac:dyDescent="0.2">
      <c r="E496" t="s">
        <v>3702</v>
      </c>
      <c r="F496" t="str">
        <f>VLOOKUP(E496,Data!F:G,2,0)</f>
        <v>Chad McGuire</v>
      </c>
      <c r="G496">
        <f>ROUND(SUMIF(Data!G:G,F496,Data!R:R),2)</f>
        <v>1661.61</v>
      </c>
    </row>
    <row r="497" spans="5:7" x14ac:dyDescent="0.2">
      <c r="E497" t="s">
        <v>6458</v>
      </c>
      <c r="F497" t="str">
        <f>VLOOKUP(E497,Data!F:G,2,0)</f>
        <v>Cindy Chapman</v>
      </c>
      <c r="G497">
        <f>ROUND(SUMIF(Data!G:G,F497,Data!R:R),2)</f>
        <v>1659.44</v>
      </c>
    </row>
    <row r="498" spans="5:7" x14ac:dyDescent="0.2">
      <c r="E498" t="s">
        <v>3605</v>
      </c>
      <c r="F498" t="str">
        <f>VLOOKUP(E498,Data!F:G,2,0)</f>
        <v>Erica Bern</v>
      </c>
      <c r="G498">
        <f>ROUND(SUMIF(Data!G:G,F498,Data!R:R),2)</f>
        <v>1643.26</v>
      </c>
    </row>
    <row r="499" spans="5:7" x14ac:dyDescent="0.2">
      <c r="E499" t="s">
        <v>3347</v>
      </c>
      <c r="F499" t="str">
        <f>VLOOKUP(E499,Data!F:G,2,0)</f>
        <v>Anne Pryor</v>
      </c>
      <c r="G499">
        <f>ROUND(SUMIF(Data!G:G,F499,Data!R:R),2)</f>
        <v>1638.55</v>
      </c>
    </row>
    <row r="500" spans="5:7" x14ac:dyDescent="0.2">
      <c r="E500" t="s">
        <v>5499</v>
      </c>
      <c r="F500" t="str">
        <f>VLOOKUP(E500,Data!F:G,2,0)</f>
        <v>Annie Zypern</v>
      </c>
      <c r="G500">
        <f>ROUND(SUMIF(Data!G:G,F500,Data!R:R),2)</f>
        <v>1622.02</v>
      </c>
    </row>
    <row r="501" spans="5:7" x14ac:dyDescent="0.2">
      <c r="E501" t="s">
        <v>3173</v>
      </c>
      <c r="F501" t="str">
        <f>VLOOKUP(E501,Data!F:G,2,0)</f>
        <v>Maurice Satty</v>
      </c>
      <c r="G501">
        <f>ROUND(SUMIF(Data!G:G,F501,Data!R:R),2)</f>
        <v>1613.4</v>
      </c>
    </row>
    <row r="502" spans="5:7" x14ac:dyDescent="0.2">
      <c r="E502" t="s">
        <v>5569</v>
      </c>
      <c r="F502" t="str">
        <f>VLOOKUP(E502,Data!F:G,2,0)</f>
        <v>Tim Brockman</v>
      </c>
      <c r="G502">
        <f>ROUND(SUMIF(Data!G:G,F502,Data!R:R),2)</f>
        <v>1602.38</v>
      </c>
    </row>
    <row r="503" spans="5:7" x14ac:dyDescent="0.2">
      <c r="E503" t="s">
        <v>2156</v>
      </c>
      <c r="F503" t="str">
        <f>VLOOKUP(E503,Data!F:G,2,0)</f>
        <v>Craig Reiter</v>
      </c>
      <c r="G503">
        <f>ROUND(SUMIF(Data!G:G,F503,Data!R:R),2)</f>
        <v>1600.55</v>
      </c>
    </row>
    <row r="504" spans="5:7" x14ac:dyDescent="0.2">
      <c r="E504" t="s">
        <v>1062</v>
      </c>
      <c r="F504" t="str">
        <f>VLOOKUP(E504,Data!F:G,2,0)</f>
        <v>Alan Haines</v>
      </c>
      <c r="G504">
        <f>ROUND(SUMIF(Data!G:G,F504,Data!R:R),2)</f>
        <v>1587.45</v>
      </c>
    </row>
    <row r="505" spans="5:7" x14ac:dyDescent="0.2">
      <c r="E505" t="s">
        <v>6287</v>
      </c>
      <c r="F505" t="str">
        <f>VLOOKUP(E505,Data!F:G,2,0)</f>
        <v>Benjamin Farhat</v>
      </c>
      <c r="G505">
        <f>ROUND(SUMIF(Data!G:G,F505,Data!R:R),2)</f>
        <v>1585.16</v>
      </c>
    </row>
    <row r="506" spans="5:7" x14ac:dyDescent="0.2">
      <c r="E506" t="s">
        <v>2637</v>
      </c>
      <c r="F506" t="str">
        <f>VLOOKUP(E506,Data!F:G,2,0)</f>
        <v>Cyma Kinney</v>
      </c>
      <c r="G506">
        <f>ROUND(SUMIF(Data!G:G,F506,Data!R:R),2)</f>
        <v>1582.11</v>
      </c>
    </row>
    <row r="507" spans="5:7" x14ac:dyDescent="0.2">
      <c r="E507" t="s">
        <v>2520</v>
      </c>
      <c r="F507" t="str">
        <f>VLOOKUP(E507,Data!F:G,2,0)</f>
        <v>Mike Caudle</v>
      </c>
      <c r="G507">
        <f>ROUND(SUMIF(Data!G:G,F507,Data!R:R),2)</f>
        <v>1582</v>
      </c>
    </row>
    <row r="508" spans="5:7" x14ac:dyDescent="0.2">
      <c r="E508" t="s">
        <v>2604</v>
      </c>
      <c r="F508" t="str">
        <f>VLOOKUP(E508,Data!F:G,2,0)</f>
        <v>James Lanier</v>
      </c>
      <c r="G508">
        <f>ROUND(SUMIF(Data!G:G,F508,Data!R:R),2)</f>
        <v>1571.52</v>
      </c>
    </row>
    <row r="509" spans="5:7" x14ac:dyDescent="0.2">
      <c r="E509" t="s">
        <v>406</v>
      </c>
      <c r="F509" t="str">
        <f>VLOOKUP(E509,Data!F:G,2,0)</f>
        <v>Karl Braun</v>
      </c>
      <c r="G509">
        <f>ROUND(SUMIF(Data!G:G,F509,Data!R:R),2)</f>
        <v>1569.46</v>
      </c>
    </row>
    <row r="510" spans="5:7" x14ac:dyDescent="0.2">
      <c r="E510" t="s">
        <v>2766</v>
      </c>
      <c r="F510" t="str">
        <f>VLOOKUP(E510,Data!F:G,2,0)</f>
        <v>George Bell</v>
      </c>
      <c r="G510">
        <f>ROUND(SUMIF(Data!G:G,F510,Data!R:R),2)</f>
        <v>1568.44</v>
      </c>
    </row>
    <row r="511" spans="5:7" x14ac:dyDescent="0.2">
      <c r="E511" t="s">
        <v>225</v>
      </c>
      <c r="F511" t="str">
        <f>VLOOKUP(E511,Data!F:G,2,0)</f>
        <v>Odella Nelson</v>
      </c>
      <c r="G511">
        <f>ROUND(SUMIF(Data!G:G,F511,Data!R:R),2)</f>
        <v>1567.52</v>
      </c>
    </row>
    <row r="512" spans="5:7" x14ac:dyDescent="0.2">
      <c r="E512" t="s">
        <v>5255</v>
      </c>
      <c r="F512" t="str">
        <f>VLOOKUP(E512,Data!F:G,2,0)</f>
        <v>Mark Van Huff</v>
      </c>
      <c r="G512">
        <f>ROUND(SUMIF(Data!G:G,F512,Data!R:R),2)</f>
        <v>1560.05</v>
      </c>
    </row>
    <row r="513" spans="5:7" x14ac:dyDescent="0.2">
      <c r="E513" t="s">
        <v>800</v>
      </c>
      <c r="F513" t="str">
        <f>VLOOKUP(E513,Data!F:G,2,0)</f>
        <v>Maria Bertelson</v>
      </c>
      <c r="G513">
        <f>ROUND(SUMIF(Data!G:G,F513,Data!R:R),2)</f>
        <v>1548.7</v>
      </c>
    </row>
    <row r="514" spans="5:7" x14ac:dyDescent="0.2">
      <c r="E514" t="s">
        <v>3154</v>
      </c>
      <c r="F514" t="str">
        <f>VLOOKUP(E514,Data!F:G,2,0)</f>
        <v>Brian DeCherney</v>
      </c>
      <c r="G514">
        <f>ROUND(SUMIF(Data!G:G,F514,Data!R:R),2)</f>
        <v>1538.11</v>
      </c>
    </row>
    <row r="515" spans="5:7" x14ac:dyDescent="0.2">
      <c r="E515" t="s">
        <v>4594</v>
      </c>
      <c r="F515" t="str">
        <f>VLOOKUP(E515,Data!F:G,2,0)</f>
        <v>Cathy Hwang</v>
      </c>
      <c r="G515">
        <f>ROUND(SUMIF(Data!G:G,F515,Data!R:R),2)</f>
        <v>1537.24</v>
      </c>
    </row>
    <row r="516" spans="5:7" x14ac:dyDescent="0.2">
      <c r="E516" t="s">
        <v>1973</v>
      </c>
      <c r="F516" t="str">
        <f>VLOOKUP(E516,Data!F:G,2,0)</f>
        <v>Bruce Degenhardt</v>
      </c>
      <c r="G516">
        <f>ROUND(SUMIF(Data!G:G,F516,Data!R:R),2)</f>
        <v>1526.5</v>
      </c>
    </row>
    <row r="517" spans="5:7" x14ac:dyDescent="0.2">
      <c r="E517" t="s">
        <v>2444</v>
      </c>
      <c r="F517" t="str">
        <f>VLOOKUP(E517,Data!F:G,2,0)</f>
        <v>Benjamin Venier</v>
      </c>
      <c r="G517">
        <f>ROUND(SUMIF(Data!G:G,F517,Data!R:R),2)</f>
        <v>1523.27</v>
      </c>
    </row>
    <row r="518" spans="5:7" x14ac:dyDescent="0.2">
      <c r="E518" t="s">
        <v>4963</v>
      </c>
      <c r="F518" t="str">
        <f>VLOOKUP(E518,Data!F:G,2,0)</f>
        <v>Kelly Andreada</v>
      </c>
      <c r="G518">
        <f>ROUND(SUMIF(Data!G:G,F518,Data!R:R),2)</f>
        <v>1519.51</v>
      </c>
    </row>
    <row r="519" spans="5:7" x14ac:dyDescent="0.2">
      <c r="E519" t="s">
        <v>3759</v>
      </c>
      <c r="F519" t="str">
        <f>VLOOKUP(E519,Data!F:G,2,0)</f>
        <v>Ann Blume</v>
      </c>
      <c r="G519">
        <f>ROUND(SUMIF(Data!G:G,F519,Data!R:R),2)</f>
        <v>1515.86</v>
      </c>
    </row>
    <row r="520" spans="5:7" x14ac:dyDescent="0.2">
      <c r="E520" t="s">
        <v>1652</v>
      </c>
      <c r="F520" t="str">
        <f>VLOOKUP(E520,Data!F:G,2,0)</f>
        <v>John Grady</v>
      </c>
      <c r="G520">
        <f>ROUND(SUMIF(Data!G:G,F520,Data!R:R),2)</f>
        <v>1507.02</v>
      </c>
    </row>
    <row r="521" spans="5:7" x14ac:dyDescent="0.2">
      <c r="E521" t="s">
        <v>2455</v>
      </c>
      <c r="F521" t="str">
        <f>VLOOKUP(E521,Data!F:G,2,0)</f>
        <v>Dan Lawera</v>
      </c>
      <c r="G521">
        <f>ROUND(SUMIF(Data!G:G,F521,Data!R:R),2)</f>
        <v>1503.11</v>
      </c>
    </row>
    <row r="522" spans="5:7" x14ac:dyDescent="0.2">
      <c r="E522" t="s">
        <v>124</v>
      </c>
      <c r="F522" t="str">
        <f>VLOOKUP(E522,Data!F:G,2,0)</f>
        <v>Zuschuss Donatelli</v>
      </c>
      <c r="G522">
        <f>ROUND(SUMIF(Data!G:G,F522,Data!R:R),2)</f>
        <v>1493.94</v>
      </c>
    </row>
    <row r="523" spans="5:7" x14ac:dyDescent="0.2">
      <c r="E523" t="s">
        <v>4154</v>
      </c>
      <c r="F523" t="str">
        <f>VLOOKUP(E523,Data!F:G,2,0)</f>
        <v>Charlotte Melton</v>
      </c>
      <c r="G523">
        <f>ROUND(SUMIF(Data!G:G,F523,Data!R:R),2)</f>
        <v>1475.14</v>
      </c>
    </row>
    <row r="524" spans="5:7" x14ac:dyDescent="0.2">
      <c r="E524" t="s">
        <v>825</v>
      </c>
      <c r="F524" t="str">
        <f>VLOOKUP(E524,Data!F:G,2,0)</f>
        <v>Laurel Elliston</v>
      </c>
      <c r="G524">
        <f>ROUND(SUMIF(Data!G:G,F524,Data!R:R),2)</f>
        <v>1469.45</v>
      </c>
    </row>
    <row r="525" spans="5:7" x14ac:dyDescent="0.2">
      <c r="E525" t="s">
        <v>273</v>
      </c>
      <c r="F525" t="str">
        <f>VLOOKUP(E525,Data!F:G,2,0)</f>
        <v>Ted Butterfield</v>
      </c>
      <c r="G525">
        <f>ROUND(SUMIF(Data!G:G,F525,Data!R:R),2)</f>
        <v>1467.88</v>
      </c>
    </row>
    <row r="526" spans="5:7" x14ac:dyDescent="0.2">
      <c r="E526" t="s">
        <v>423</v>
      </c>
      <c r="F526" t="str">
        <f>VLOOKUP(E526,Data!F:G,2,0)</f>
        <v>Parhena Norris</v>
      </c>
      <c r="G526">
        <f>ROUND(SUMIF(Data!G:G,F526,Data!R:R),2)</f>
        <v>1467.15</v>
      </c>
    </row>
    <row r="527" spans="5:7" x14ac:dyDescent="0.2">
      <c r="E527" t="s">
        <v>2845</v>
      </c>
      <c r="F527" t="str">
        <f>VLOOKUP(E527,Data!F:G,2,0)</f>
        <v>Ralph Kennedy</v>
      </c>
      <c r="G527">
        <f>ROUND(SUMIF(Data!G:G,F527,Data!R:R),2)</f>
        <v>1460.19</v>
      </c>
    </row>
    <row r="528" spans="5:7" x14ac:dyDescent="0.2">
      <c r="E528" t="s">
        <v>1758</v>
      </c>
      <c r="F528" t="str">
        <f>VLOOKUP(E528,Data!F:G,2,0)</f>
        <v>Bradley Nguyen</v>
      </c>
      <c r="G528">
        <f>ROUND(SUMIF(Data!G:G,F528,Data!R:R),2)</f>
        <v>1459.34</v>
      </c>
    </row>
    <row r="529" spans="5:7" x14ac:dyDescent="0.2">
      <c r="E529" t="s">
        <v>953</v>
      </c>
      <c r="F529" t="str">
        <f>VLOOKUP(E529,Data!F:G,2,0)</f>
        <v>Delfina Latchford</v>
      </c>
      <c r="G529">
        <f>ROUND(SUMIF(Data!G:G,F529,Data!R:R),2)</f>
        <v>1458.26</v>
      </c>
    </row>
    <row r="530" spans="5:7" x14ac:dyDescent="0.2">
      <c r="E530" t="s">
        <v>1463</v>
      </c>
      <c r="F530" t="str">
        <f>VLOOKUP(E530,Data!F:G,2,0)</f>
        <v>Philip Brown</v>
      </c>
      <c r="G530">
        <f>ROUND(SUMIF(Data!G:G,F530,Data!R:R),2)</f>
        <v>1456.95</v>
      </c>
    </row>
    <row r="531" spans="5:7" x14ac:dyDescent="0.2">
      <c r="E531" t="s">
        <v>1151</v>
      </c>
      <c r="F531" t="str">
        <f>VLOOKUP(E531,Data!F:G,2,0)</f>
        <v>Andy Gerbode</v>
      </c>
      <c r="G531">
        <f>ROUND(SUMIF(Data!G:G,F531,Data!R:R),2)</f>
        <v>1455.04</v>
      </c>
    </row>
    <row r="532" spans="5:7" x14ac:dyDescent="0.2">
      <c r="E532" t="s">
        <v>4476</v>
      </c>
      <c r="F532" t="str">
        <f>VLOOKUP(E532,Data!F:G,2,0)</f>
        <v>Raymond Messe</v>
      </c>
      <c r="G532">
        <f>ROUND(SUMIF(Data!G:G,F532,Data!R:R),2)</f>
        <v>1453.47</v>
      </c>
    </row>
    <row r="533" spans="5:7" x14ac:dyDescent="0.2">
      <c r="E533" t="s">
        <v>2695</v>
      </c>
      <c r="F533" t="str">
        <f>VLOOKUP(E533,Data!F:G,2,0)</f>
        <v>Paul Knutson</v>
      </c>
      <c r="G533">
        <f>ROUND(SUMIF(Data!G:G,F533,Data!R:R),2)</f>
        <v>1441.15</v>
      </c>
    </row>
    <row r="534" spans="5:7" x14ac:dyDescent="0.2">
      <c r="E534" t="s">
        <v>1244</v>
      </c>
      <c r="F534" t="str">
        <f>VLOOKUP(E534,Data!F:G,2,0)</f>
        <v>Tamara Dahlen</v>
      </c>
      <c r="G534">
        <f>ROUND(SUMIF(Data!G:G,F534,Data!R:R),2)</f>
        <v>1434.55</v>
      </c>
    </row>
    <row r="535" spans="5:7" x14ac:dyDescent="0.2">
      <c r="E535" t="s">
        <v>4137</v>
      </c>
      <c r="F535" t="str">
        <f>VLOOKUP(E535,Data!F:G,2,0)</f>
        <v>Julia West</v>
      </c>
      <c r="G535">
        <f>ROUND(SUMIF(Data!G:G,F535,Data!R:R),2)</f>
        <v>1428.73</v>
      </c>
    </row>
    <row r="536" spans="5:7" x14ac:dyDescent="0.2">
      <c r="E536" t="s">
        <v>3942</v>
      </c>
      <c r="F536" t="str">
        <f>VLOOKUP(E536,Data!F:G,2,0)</f>
        <v>Mick Brown</v>
      </c>
      <c r="G536">
        <f>ROUND(SUMIF(Data!G:G,F536,Data!R:R),2)</f>
        <v>1428.23</v>
      </c>
    </row>
    <row r="537" spans="5:7" x14ac:dyDescent="0.2">
      <c r="E537" t="s">
        <v>5622</v>
      </c>
      <c r="F537" t="str">
        <f>VLOOKUP(E537,Data!F:G,2,0)</f>
        <v>Thomas Thornton</v>
      </c>
      <c r="G537">
        <f>ROUND(SUMIF(Data!G:G,F537,Data!R:R),2)</f>
        <v>1427.04</v>
      </c>
    </row>
    <row r="538" spans="5:7" x14ac:dyDescent="0.2">
      <c r="E538" t="s">
        <v>1007</v>
      </c>
      <c r="F538" t="str">
        <f>VLOOKUP(E538,Data!F:G,2,0)</f>
        <v>Christine Abelman</v>
      </c>
      <c r="G538">
        <f>ROUND(SUMIF(Data!G:G,F538,Data!R:R),2)</f>
        <v>1421.95</v>
      </c>
    </row>
    <row r="539" spans="5:7" x14ac:dyDescent="0.2">
      <c r="E539" t="s">
        <v>7425</v>
      </c>
      <c r="F539" t="str">
        <f>VLOOKUP(E539,Data!F:G,2,0)</f>
        <v>Roger Demir</v>
      </c>
      <c r="G539">
        <f>ROUND(SUMIF(Data!G:G,F539,Data!R:R),2)</f>
        <v>1419.74</v>
      </c>
    </row>
    <row r="540" spans="5:7" x14ac:dyDescent="0.2">
      <c r="E540" t="s">
        <v>5803</v>
      </c>
      <c r="F540" t="str">
        <f>VLOOKUP(E540,Data!F:G,2,0)</f>
        <v>Nancy Lomonaco</v>
      </c>
      <c r="G540">
        <f>ROUND(SUMIF(Data!G:G,F540,Data!R:R),2)</f>
        <v>1418.09</v>
      </c>
    </row>
    <row r="541" spans="5:7" x14ac:dyDescent="0.2">
      <c r="E541" t="s">
        <v>2731</v>
      </c>
      <c r="F541" t="str">
        <f>VLOOKUP(E541,Data!F:G,2,0)</f>
        <v>Jill Stevenson</v>
      </c>
      <c r="G541">
        <f>ROUND(SUMIF(Data!G:G,F541,Data!R:R),2)</f>
        <v>1417.65</v>
      </c>
    </row>
    <row r="542" spans="5:7" x14ac:dyDescent="0.2">
      <c r="E542" t="s">
        <v>3354</v>
      </c>
      <c r="F542" t="str">
        <f>VLOOKUP(E542,Data!F:G,2,0)</f>
        <v>Paul MacIntyre</v>
      </c>
      <c r="G542">
        <f>ROUND(SUMIF(Data!G:G,F542,Data!R:R),2)</f>
        <v>1405.4</v>
      </c>
    </row>
    <row r="543" spans="5:7" x14ac:dyDescent="0.2">
      <c r="E543" t="s">
        <v>2631</v>
      </c>
      <c r="F543" t="str">
        <f>VLOOKUP(E543,Data!F:G,2,0)</f>
        <v>Guy Armstrong</v>
      </c>
      <c r="G543">
        <f>ROUND(SUMIF(Data!G:G,F543,Data!R:R),2)</f>
        <v>1398.38</v>
      </c>
    </row>
    <row r="544" spans="5:7" x14ac:dyDescent="0.2">
      <c r="E544" t="s">
        <v>7287</v>
      </c>
      <c r="F544" t="str">
        <f>VLOOKUP(E544,Data!F:G,2,0)</f>
        <v>Cyra Reiten</v>
      </c>
      <c r="G544">
        <f>ROUND(SUMIF(Data!G:G,F544,Data!R:R),2)</f>
        <v>1397.87</v>
      </c>
    </row>
    <row r="545" spans="5:7" x14ac:dyDescent="0.2">
      <c r="E545" t="s">
        <v>1368</v>
      </c>
      <c r="F545" t="str">
        <f>VLOOKUP(E545,Data!F:G,2,0)</f>
        <v>Nathan Gelder</v>
      </c>
      <c r="G545">
        <f>ROUND(SUMIF(Data!G:G,F545,Data!R:R),2)</f>
        <v>1395.94</v>
      </c>
    </row>
    <row r="546" spans="5:7" x14ac:dyDescent="0.2">
      <c r="E546" t="s">
        <v>1649</v>
      </c>
      <c r="F546" t="str">
        <f>VLOOKUP(E546,Data!F:G,2,0)</f>
        <v>Jeremy Ellison</v>
      </c>
      <c r="G546">
        <f>ROUND(SUMIF(Data!G:G,F546,Data!R:R),2)</f>
        <v>1388.68</v>
      </c>
    </row>
    <row r="547" spans="5:7" x14ac:dyDescent="0.2">
      <c r="E547" t="s">
        <v>1557</v>
      </c>
      <c r="F547" t="str">
        <f>VLOOKUP(E547,Data!F:G,2,0)</f>
        <v>Troy Blackwell</v>
      </c>
      <c r="G547">
        <f>ROUND(SUMIF(Data!G:G,F547,Data!R:R),2)</f>
        <v>1387.56</v>
      </c>
    </row>
    <row r="548" spans="5:7" x14ac:dyDescent="0.2">
      <c r="E548" t="s">
        <v>3676</v>
      </c>
      <c r="F548" t="str">
        <f>VLOOKUP(E548,Data!F:G,2,0)</f>
        <v>Frank Gastineau</v>
      </c>
      <c r="G548">
        <f>ROUND(SUMIF(Data!G:G,F548,Data!R:R),2)</f>
        <v>1383.14</v>
      </c>
    </row>
    <row r="549" spans="5:7" x14ac:dyDescent="0.2">
      <c r="E549" t="s">
        <v>8195</v>
      </c>
      <c r="F549" t="str">
        <f>VLOOKUP(E549,Data!F:G,2,0)</f>
        <v>Don Miller</v>
      </c>
      <c r="G549">
        <f>ROUND(SUMIF(Data!G:G,F549,Data!R:R),2)</f>
        <v>1376.79</v>
      </c>
    </row>
    <row r="550" spans="5:7" x14ac:dyDescent="0.2">
      <c r="E550" t="s">
        <v>188</v>
      </c>
      <c r="F550" t="str">
        <f>VLOOKUP(E550,Data!F:G,2,0)</f>
        <v>Gene Hale</v>
      </c>
      <c r="G550">
        <f>ROUND(SUMIF(Data!G:G,F550,Data!R:R),2)</f>
        <v>1361.24</v>
      </c>
    </row>
    <row r="551" spans="5:7" x14ac:dyDescent="0.2">
      <c r="E551" t="s">
        <v>5766</v>
      </c>
      <c r="F551" t="str">
        <f>VLOOKUP(E551,Data!F:G,2,0)</f>
        <v>Sarah Bern</v>
      </c>
      <c r="G551">
        <f>ROUND(SUMIF(Data!G:G,F551,Data!R:R),2)</f>
        <v>1348.02</v>
      </c>
    </row>
    <row r="552" spans="5:7" x14ac:dyDescent="0.2">
      <c r="E552" t="s">
        <v>1855</v>
      </c>
      <c r="F552" t="str">
        <f>VLOOKUP(E552,Data!F:G,2,0)</f>
        <v>Liz MacKendrick</v>
      </c>
      <c r="G552">
        <f>ROUND(SUMIF(Data!G:G,F552,Data!R:R),2)</f>
        <v>1346.77</v>
      </c>
    </row>
    <row r="553" spans="5:7" x14ac:dyDescent="0.2">
      <c r="E553" t="s">
        <v>7086</v>
      </c>
      <c r="F553" t="str">
        <f>VLOOKUP(E553,Data!F:G,2,0)</f>
        <v>Maureen Gnade</v>
      </c>
      <c r="G553">
        <f>ROUND(SUMIF(Data!G:G,F553,Data!R:R),2)</f>
        <v>1342.28</v>
      </c>
    </row>
    <row r="554" spans="5:7" x14ac:dyDescent="0.2">
      <c r="E554" t="s">
        <v>6468</v>
      </c>
      <c r="F554" t="str">
        <f>VLOOKUP(E554,Data!F:G,2,0)</f>
        <v>Sarah Jordon</v>
      </c>
      <c r="G554">
        <f>ROUND(SUMIF(Data!G:G,F554,Data!R:R),2)</f>
        <v>1341.04</v>
      </c>
    </row>
    <row r="555" spans="5:7" x14ac:dyDescent="0.2">
      <c r="E555" t="s">
        <v>2465</v>
      </c>
      <c r="F555" t="str">
        <f>VLOOKUP(E555,Data!F:G,2,0)</f>
        <v>Bryan Mills</v>
      </c>
      <c r="G555">
        <f>ROUND(SUMIF(Data!G:G,F555,Data!R:R),2)</f>
        <v>1338.84</v>
      </c>
    </row>
    <row r="556" spans="5:7" x14ac:dyDescent="0.2">
      <c r="E556" t="s">
        <v>5228</v>
      </c>
      <c r="F556" t="str">
        <f>VLOOKUP(E556,Data!F:G,2,0)</f>
        <v>Barry Franz</v>
      </c>
      <c r="G556">
        <f>ROUND(SUMIF(Data!G:G,F556,Data!R:R),2)</f>
        <v>1333.88</v>
      </c>
    </row>
    <row r="557" spans="5:7" x14ac:dyDescent="0.2">
      <c r="E557" t="s">
        <v>1399</v>
      </c>
      <c r="F557" t="str">
        <f>VLOOKUP(E557,Data!F:G,2,0)</f>
        <v>Saphhira Shifley</v>
      </c>
      <c r="G557">
        <f>ROUND(SUMIF(Data!G:G,F557,Data!R:R),2)</f>
        <v>1324.03</v>
      </c>
    </row>
    <row r="558" spans="5:7" x14ac:dyDescent="0.2">
      <c r="E558" t="s">
        <v>6240</v>
      </c>
      <c r="F558" t="str">
        <f>VLOOKUP(E558,Data!F:G,2,0)</f>
        <v>Dario Medina</v>
      </c>
      <c r="G558">
        <f>ROUND(SUMIF(Data!G:G,F558,Data!R:R),2)</f>
        <v>1322.03</v>
      </c>
    </row>
    <row r="559" spans="5:7" x14ac:dyDescent="0.2">
      <c r="E559" t="s">
        <v>1669</v>
      </c>
      <c r="F559" t="str">
        <f>VLOOKUP(E559,Data!F:G,2,0)</f>
        <v>Michelle Tran</v>
      </c>
      <c r="G559">
        <f>ROUND(SUMIF(Data!G:G,F559,Data!R:R),2)</f>
        <v>1319.45</v>
      </c>
    </row>
    <row r="560" spans="5:7" x14ac:dyDescent="0.2">
      <c r="E560" t="s">
        <v>712</v>
      </c>
      <c r="F560" t="str">
        <f>VLOOKUP(E560,Data!F:G,2,0)</f>
        <v>Shirley Jackson</v>
      </c>
      <c r="G560">
        <f>ROUND(SUMIF(Data!G:G,F560,Data!R:R),2)</f>
        <v>1318.78</v>
      </c>
    </row>
    <row r="561" spans="5:7" x14ac:dyDescent="0.2">
      <c r="E561" t="s">
        <v>4993</v>
      </c>
      <c r="F561" t="str">
        <f>VLOOKUP(E561,Data!F:G,2,0)</f>
        <v>Magdelene Morse</v>
      </c>
      <c r="G561">
        <f>ROUND(SUMIF(Data!G:G,F561,Data!R:R),2)</f>
        <v>1314.02</v>
      </c>
    </row>
    <row r="562" spans="5:7" x14ac:dyDescent="0.2">
      <c r="E562" t="s">
        <v>2171</v>
      </c>
      <c r="F562" t="str">
        <f>VLOOKUP(E562,Data!F:G,2,0)</f>
        <v>Sibella Parks</v>
      </c>
      <c r="G562">
        <f>ROUND(SUMIF(Data!G:G,F562,Data!R:R),2)</f>
        <v>1306.0899999999999</v>
      </c>
    </row>
    <row r="563" spans="5:7" x14ac:dyDescent="0.2">
      <c r="E563" t="s">
        <v>3652</v>
      </c>
      <c r="F563" t="str">
        <f>VLOOKUP(E563,Data!F:G,2,0)</f>
        <v>Matt Collins</v>
      </c>
      <c r="G563">
        <f>ROUND(SUMIF(Data!G:G,F563,Data!R:R),2)</f>
        <v>1303.8900000000001</v>
      </c>
    </row>
    <row r="564" spans="5:7" x14ac:dyDescent="0.2">
      <c r="E564" t="s">
        <v>7280</v>
      </c>
      <c r="F564" t="str">
        <f>VLOOKUP(E564,Data!F:G,2,0)</f>
        <v>Eileen Kiefer</v>
      </c>
      <c r="G564">
        <f>ROUND(SUMIF(Data!G:G,F564,Data!R:R),2)</f>
        <v>1303.48</v>
      </c>
    </row>
    <row r="565" spans="5:7" x14ac:dyDescent="0.2">
      <c r="E565" t="s">
        <v>4006</v>
      </c>
      <c r="F565" t="str">
        <f>VLOOKUP(E565,Data!F:G,2,0)</f>
        <v>Corey-Lock</v>
      </c>
      <c r="G565">
        <f>ROUND(SUMIF(Data!G:G,F565,Data!R:R),2)</f>
        <v>1300.08</v>
      </c>
    </row>
    <row r="566" spans="5:7" x14ac:dyDescent="0.2">
      <c r="E566" t="s">
        <v>1353</v>
      </c>
      <c r="F566" t="str">
        <f>VLOOKUP(E566,Data!F:G,2,0)</f>
        <v>Denny Ordway</v>
      </c>
      <c r="G566">
        <f>ROUND(SUMIF(Data!G:G,F566,Data!R:R),2)</f>
        <v>1300.03</v>
      </c>
    </row>
    <row r="567" spans="5:7" x14ac:dyDescent="0.2">
      <c r="E567" t="s">
        <v>3051</v>
      </c>
      <c r="F567" t="str">
        <f>VLOOKUP(E567,Data!F:G,2,0)</f>
        <v>Hallie Redmond</v>
      </c>
      <c r="G567">
        <f>ROUND(SUMIF(Data!G:G,F567,Data!R:R),2)</f>
        <v>1299.29</v>
      </c>
    </row>
    <row r="568" spans="5:7" x14ac:dyDescent="0.2">
      <c r="E568" t="s">
        <v>7549</v>
      </c>
      <c r="F568" t="str">
        <f>VLOOKUP(E568,Data!F:G,2,0)</f>
        <v>Georgia Rosenberg</v>
      </c>
      <c r="G568">
        <f>ROUND(SUMIF(Data!G:G,F568,Data!R:R),2)</f>
        <v>1284.3800000000001</v>
      </c>
    </row>
    <row r="569" spans="5:7" x14ac:dyDescent="0.2">
      <c r="E569" t="s">
        <v>6362</v>
      </c>
      <c r="F569" t="str">
        <f>VLOOKUP(E569,Data!F:G,2,0)</f>
        <v>Cari Sayre</v>
      </c>
      <c r="G569">
        <f>ROUND(SUMIF(Data!G:G,F569,Data!R:R),2)</f>
        <v>1278.95</v>
      </c>
    </row>
    <row r="570" spans="5:7" x14ac:dyDescent="0.2">
      <c r="E570" t="s">
        <v>300</v>
      </c>
      <c r="F570" t="str">
        <f>VLOOKUP(E570,Data!F:G,2,0)</f>
        <v>Paul Stevenson</v>
      </c>
      <c r="G570">
        <f>ROUND(SUMIF(Data!G:G,F570,Data!R:R),2)</f>
        <v>1278.6400000000001</v>
      </c>
    </row>
    <row r="571" spans="5:7" x14ac:dyDescent="0.2">
      <c r="E571" t="s">
        <v>3850</v>
      </c>
      <c r="F571" t="str">
        <f>VLOOKUP(E571,Data!F:G,2,0)</f>
        <v>Stuart Van</v>
      </c>
      <c r="G571">
        <f>ROUND(SUMIF(Data!G:G,F571,Data!R:R),2)</f>
        <v>1271.0899999999999</v>
      </c>
    </row>
    <row r="572" spans="5:7" x14ac:dyDescent="0.2">
      <c r="E572" t="s">
        <v>8524</v>
      </c>
      <c r="F572" t="str">
        <f>VLOOKUP(E572,Data!F:G,2,0)</f>
        <v>Doug O'Connell</v>
      </c>
      <c r="G572">
        <f>ROUND(SUMIF(Data!G:G,F572,Data!R:R),2)</f>
        <v>1267.32</v>
      </c>
    </row>
    <row r="573" spans="5:7" x14ac:dyDescent="0.2">
      <c r="E573" t="s">
        <v>4102</v>
      </c>
      <c r="F573" t="str">
        <f>VLOOKUP(E573,Data!F:G,2,0)</f>
        <v>Carl Ludwig</v>
      </c>
      <c r="G573">
        <f>ROUND(SUMIF(Data!G:G,F573,Data!R:R),2)</f>
        <v>1262.01</v>
      </c>
    </row>
    <row r="574" spans="5:7" x14ac:dyDescent="0.2">
      <c r="E574" t="s">
        <v>7804</v>
      </c>
      <c r="F574" t="str">
        <f>VLOOKUP(E574,Data!F:G,2,0)</f>
        <v>Liz Willingham</v>
      </c>
      <c r="G574">
        <f>ROUND(SUMIF(Data!G:G,F574,Data!R:R),2)</f>
        <v>1259.04</v>
      </c>
    </row>
    <row r="575" spans="5:7" x14ac:dyDescent="0.2">
      <c r="E575" t="s">
        <v>4675</v>
      </c>
      <c r="F575" t="str">
        <f>VLOOKUP(E575,Data!F:G,2,0)</f>
        <v>Michelle Ellison</v>
      </c>
      <c r="G575">
        <f>ROUND(SUMIF(Data!G:G,F575,Data!R:R),2)</f>
        <v>1256.94</v>
      </c>
    </row>
    <row r="576" spans="5:7" x14ac:dyDescent="0.2">
      <c r="E576" t="s">
        <v>3583</v>
      </c>
      <c r="F576" t="str">
        <f>VLOOKUP(E576,Data!F:G,2,0)</f>
        <v>Gene McClure</v>
      </c>
      <c r="G576">
        <f>ROUND(SUMIF(Data!G:G,F576,Data!R:R),2)</f>
        <v>1255.68</v>
      </c>
    </row>
    <row r="577" spans="5:7" x14ac:dyDescent="0.2">
      <c r="E577" t="s">
        <v>5876</v>
      </c>
      <c r="F577" t="str">
        <f>VLOOKUP(E577,Data!F:G,2,0)</f>
        <v>Steve Carroll</v>
      </c>
      <c r="G577">
        <f>ROUND(SUMIF(Data!G:G,F577,Data!R:R),2)</f>
        <v>1254.6400000000001</v>
      </c>
    </row>
    <row r="578" spans="5:7" x14ac:dyDescent="0.2">
      <c r="E578" t="s">
        <v>5181</v>
      </c>
      <c r="F578" t="str">
        <f>VLOOKUP(E578,Data!F:G,2,0)</f>
        <v>Matt Hagelstein</v>
      </c>
      <c r="G578">
        <f>ROUND(SUMIF(Data!G:G,F578,Data!R:R),2)</f>
        <v>1252.8</v>
      </c>
    </row>
    <row r="579" spans="5:7" x14ac:dyDescent="0.2">
      <c r="E579" t="s">
        <v>433</v>
      </c>
      <c r="F579" t="str">
        <f>VLOOKUP(E579,Data!F:G,2,0)</f>
        <v>Elpida Rittenbach</v>
      </c>
      <c r="G579">
        <f>ROUND(SUMIF(Data!G:G,F579,Data!R:R),2)</f>
        <v>1245.79</v>
      </c>
    </row>
    <row r="580" spans="5:7" x14ac:dyDescent="0.2">
      <c r="E580" t="s">
        <v>6263</v>
      </c>
      <c r="F580" t="str">
        <f>VLOOKUP(E580,Data!F:G,2,0)</f>
        <v>Tony Chapman</v>
      </c>
      <c r="G580">
        <f>ROUND(SUMIF(Data!G:G,F580,Data!R:R),2)</f>
        <v>1244.98</v>
      </c>
    </row>
    <row r="581" spans="5:7" x14ac:dyDescent="0.2">
      <c r="E581" t="s">
        <v>4466</v>
      </c>
      <c r="F581" t="str">
        <f>VLOOKUP(E581,Data!F:G,2,0)</f>
        <v>Joni Wasserman</v>
      </c>
      <c r="G581">
        <f>ROUND(SUMIF(Data!G:G,F581,Data!R:R),2)</f>
        <v>1244.0899999999999</v>
      </c>
    </row>
    <row r="582" spans="5:7" x14ac:dyDescent="0.2">
      <c r="E582" t="s">
        <v>6208</v>
      </c>
      <c r="F582" t="str">
        <f>VLOOKUP(E582,Data!F:G,2,0)</f>
        <v>Michael Grace</v>
      </c>
      <c r="G582">
        <f>ROUND(SUMIF(Data!G:G,F582,Data!R:R),2)</f>
        <v>1242.83</v>
      </c>
    </row>
    <row r="583" spans="5:7" x14ac:dyDescent="0.2">
      <c r="E583" t="s">
        <v>3967</v>
      </c>
      <c r="F583" t="str">
        <f>VLOOKUP(E583,Data!F:G,2,0)</f>
        <v>Nora Pelletier</v>
      </c>
      <c r="G583">
        <f>ROUND(SUMIF(Data!G:G,F583,Data!R:R),2)</f>
        <v>1228.7</v>
      </c>
    </row>
    <row r="584" spans="5:7" x14ac:dyDescent="0.2">
      <c r="E584" t="s">
        <v>5295</v>
      </c>
      <c r="F584" t="str">
        <f>VLOOKUP(E584,Data!F:G,2,0)</f>
        <v>Patrick Jones</v>
      </c>
      <c r="G584">
        <f>ROUND(SUMIF(Data!G:G,F584,Data!R:R),2)</f>
        <v>1220.0899999999999</v>
      </c>
    </row>
    <row r="585" spans="5:7" x14ac:dyDescent="0.2">
      <c r="E585" t="s">
        <v>3165</v>
      </c>
      <c r="F585" t="str">
        <f>VLOOKUP(E585,Data!F:G,2,0)</f>
        <v>Erica Hernandez</v>
      </c>
      <c r="G585">
        <f>ROUND(SUMIF(Data!G:G,F585,Data!R:R),2)</f>
        <v>1219.53</v>
      </c>
    </row>
    <row r="586" spans="5:7" x14ac:dyDescent="0.2">
      <c r="E586" t="s">
        <v>6416</v>
      </c>
      <c r="F586" t="str">
        <f>VLOOKUP(E586,Data!F:G,2,0)</f>
        <v>Jack Lebron</v>
      </c>
      <c r="G586">
        <f>ROUND(SUMIF(Data!G:G,F586,Data!R:R),2)</f>
        <v>1214.96</v>
      </c>
    </row>
    <row r="587" spans="5:7" x14ac:dyDescent="0.2">
      <c r="E587" t="s">
        <v>4319</v>
      </c>
      <c r="F587" t="str">
        <f>VLOOKUP(E587,Data!F:G,2,0)</f>
        <v>Christina DeMoss</v>
      </c>
      <c r="G587">
        <f>ROUND(SUMIF(Data!G:G,F587,Data!R:R),2)</f>
        <v>1205.58</v>
      </c>
    </row>
    <row r="588" spans="5:7" x14ac:dyDescent="0.2">
      <c r="E588" t="s">
        <v>4741</v>
      </c>
      <c r="F588" t="str">
        <f>VLOOKUP(E588,Data!F:G,2,0)</f>
        <v>Michael Dominguez</v>
      </c>
      <c r="G588">
        <f>ROUND(SUMIF(Data!G:G,F588,Data!R:R),2)</f>
        <v>1204.9100000000001</v>
      </c>
    </row>
    <row r="589" spans="5:7" x14ac:dyDescent="0.2">
      <c r="E589" t="s">
        <v>555</v>
      </c>
      <c r="F589" t="str">
        <f>VLOOKUP(E589,Data!F:G,2,0)</f>
        <v>Dorothy Wardle</v>
      </c>
      <c r="G589">
        <f>ROUND(SUMIF(Data!G:G,F589,Data!R:R),2)</f>
        <v>1204.8499999999999</v>
      </c>
    </row>
    <row r="590" spans="5:7" x14ac:dyDescent="0.2">
      <c r="E590" t="s">
        <v>3661</v>
      </c>
      <c r="F590" t="str">
        <f>VLOOKUP(E590,Data!F:G,2,0)</f>
        <v>Evan Bailliet</v>
      </c>
      <c r="G590">
        <f>ROUND(SUMIF(Data!G:G,F590,Data!R:R),2)</f>
        <v>1186.33</v>
      </c>
    </row>
    <row r="591" spans="5:7" x14ac:dyDescent="0.2">
      <c r="E591" t="s">
        <v>4682</v>
      </c>
      <c r="F591" t="str">
        <f>VLOOKUP(E591,Data!F:G,2,0)</f>
        <v>Benjamin Patterson</v>
      </c>
      <c r="G591">
        <f>ROUND(SUMIF(Data!G:G,F591,Data!R:R),2)</f>
        <v>1181.49</v>
      </c>
    </row>
    <row r="592" spans="5:7" x14ac:dyDescent="0.2">
      <c r="E592" t="s">
        <v>2407</v>
      </c>
      <c r="F592" t="str">
        <f>VLOOKUP(E592,Data!F:G,2,0)</f>
        <v>Debra Catini</v>
      </c>
      <c r="G592">
        <f>ROUND(SUMIF(Data!G:G,F592,Data!R:R),2)</f>
        <v>1174.6199999999999</v>
      </c>
    </row>
    <row r="593" spans="5:7" x14ac:dyDescent="0.2">
      <c r="E593" t="s">
        <v>3377</v>
      </c>
      <c r="F593" t="str">
        <f>VLOOKUP(E593,Data!F:G,2,0)</f>
        <v>Alyssa Tate</v>
      </c>
      <c r="G593">
        <f>ROUND(SUMIF(Data!G:G,F593,Data!R:R),2)</f>
        <v>1171.81</v>
      </c>
    </row>
    <row r="594" spans="5:7" x14ac:dyDescent="0.2">
      <c r="E594" t="s">
        <v>3693</v>
      </c>
      <c r="F594" t="str">
        <f>VLOOKUP(E594,Data!F:G,2,0)</f>
        <v>Jim Radford</v>
      </c>
      <c r="G594">
        <f>ROUND(SUMIF(Data!G:G,F594,Data!R:R),2)</f>
        <v>1156.6600000000001</v>
      </c>
    </row>
    <row r="595" spans="5:7" x14ac:dyDescent="0.2">
      <c r="E595" t="s">
        <v>4751</v>
      </c>
      <c r="F595" t="str">
        <f>VLOOKUP(E595,Data!F:G,2,0)</f>
        <v>Duane Benoit</v>
      </c>
      <c r="G595">
        <f>ROUND(SUMIF(Data!G:G,F595,Data!R:R),2)</f>
        <v>1155.2</v>
      </c>
    </row>
    <row r="596" spans="5:7" x14ac:dyDescent="0.2">
      <c r="E596" t="s">
        <v>23</v>
      </c>
      <c r="F596" t="str">
        <f>VLOOKUP(E596,Data!F:G,2,0)</f>
        <v>Claire Gute</v>
      </c>
      <c r="G596">
        <f>ROUND(SUMIF(Data!G:G,F596,Data!R:R),2)</f>
        <v>1148.78</v>
      </c>
    </row>
    <row r="597" spans="5:7" x14ac:dyDescent="0.2">
      <c r="E597" t="s">
        <v>1452</v>
      </c>
      <c r="F597" t="str">
        <f>VLOOKUP(E597,Data!F:G,2,0)</f>
        <v>Kimberly Carter</v>
      </c>
      <c r="G597">
        <f>ROUND(SUMIF(Data!G:G,F597,Data!R:R),2)</f>
        <v>1146.05</v>
      </c>
    </row>
    <row r="598" spans="5:7" x14ac:dyDescent="0.2">
      <c r="E598" t="s">
        <v>2317</v>
      </c>
      <c r="F598" t="str">
        <f>VLOOKUP(E598,Data!F:G,2,0)</f>
        <v>Ross DeVincentis</v>
      </c>
      <c r="G598">
        <f>ROUND(SUMIF(Data!G:G,F598,Data!R:R),2)</f>
        <v>1137.6199999999999</v>
      </c>
    </row>
    <row r="599" spans="5:7" x14ac:dyDescent="0.2">
      <c r="E599" t="s">
        <v>1683</v>
      </c>
      <c r="F599" t="str">
        <f>VLOOKUP(E599,Data!F:G,2,0)</f>
        <v>Carl Weiss</v>
      </c>
      <c r="G599">
        <f>ROUND(SUMIF(Data!G:G,F599,Data!R:R),2)</f>
        <v>1136.5899999999999</v>
      </c>
    </row>
    <row r="600" spans="5:7" x14ac:dyDescent="0.2">
      <c r="E600" t="s">
        <v>399</v>
      </c>
      <c r="F600" t="str">
        <f>VLOOKUP(E600,Data!F:G,2,0)</f>
        <v>Jim Sink</v>
      </c>
      <c r="G600">
        <f>ROUND(SUMIF(Data!G:G,F600,Data!R:R),2)</f>
        <v>1131.06</v>
      </c>
    </row>
    <row r="601" spans="5:7" x14ac:dyDescent="0.2">
      <c r="E601" t="s">
        <v>38</v>
      </c>
      <c r="F601" t="str">
        <f>VLOOKUP(E601,Data!F:G,2,0)</f>
        <v>Darrin Van Huff</v>
      </c>
      <c r="G601">
        <f>ROUND(SUMIF(Data!G:G,F601,Data!R:R),2)</f>
        <v>1119.48</v>
      </c>
    </row>
    <row r="602" spans="5:7" x14ac:dyDescent="0.2">
      <c r="E602" t="s">
        <v>2247</v>
      </c>
      <c r="F602" t="str">
        <f>VLOOKUP(E602,Data!F:G,2,0)</f>
        <v>Alan Barnes</v>
      </c>
      <c r="G602">
        <f>ROUND(SUMIF(Data!G:G,F602,Data!R:R),2)</f>
        <v>1113.8399999999999</v>
      </c>
    </row>
    <row r="603" spans="5:7" x14ac:dyDescent="0.2">
      <c r="E603" t="s">
        <v>7588</v>
      </c>
      <c r="F603" t="str">
        <f>VLOOKUP(E603,Data!F:G,2,0)</f>
        <v>Tony Molinari</v>
      </c>
      <c r="G603">
        <f>ROUND(SUMIF(Data!G:G,F603,Data!R:R),2)</f>
        <v>1094.68</v>
      </c>
    </row>
    <row r="604" spans="5:7" x14ac:dyDescent="0.2">
      <c r="E604" t="s">
        <v>2254</v>
      </c>
      <c r="F604" t="str">
        <f>VLOOKUP(E604,Data!F:G,2,0)</f>
        <v>Jesus Ocampo</v>
      </c>
      <c r="G604">
        <f>ROUND(SUMIF(Data!G:G,F604,Data!R:R),2)</f>
        <v>1090.8399999999999</v>
      </c>
    </row>
    <row r="605" spans="5:7" x14ac:dyDescent="0.2">
      <c r="E605" t="s">
        <v>5031</v>
      </c>
      <c r="F605" t="str">
        <f>VLOOKUP(E605,Data!F:G,2,0)</f>
        <v>Scot Wooten</v>
      </c>
      <c r="G605">
        <f>ROUND(SUMIF(Data!G:G,F605,Data!R:R),2)</f>
        <v>1085.08</v>
      </c>
    </row>
    <row r="606" spans="5:7" x14ac:dyDescent="0.2">
      <c r="E606" t="s">
        <v>1917</v>
      </c>
      <c r="F606" t="str">
        <f>VLOOKUP(E606,Data!F:G,2,0)</f>
        <v>Jeremy Farry</v>
      </c>
      <c r="G606">
        <f>ROUND(SUMIF(Data!G:G,F606,Data!R:R),2)</f>
        <v>1082.92</v>
      </c>
    </row>
    <row r="607" spans="5:7" x14ac:dyDescent="0.2">
      <c r="E607" t="s">
        <v>7679</v>
      </c>
      <c r="F607" t="str">
        <f>VLOOKUP(E607,Data!F:G,2,0)</f>
        <v>Dennis Bolton</v>
      </c>
      <c r="G607">
        <f>ROUND(SUMIF(Data!G:G,F607,Data!R:R),2)</f>
        <v>1081.47</v>
      </c>
    </row>
    <row r="608" spans="5:7" x14ac:dyDescent="0.2">
      <c r="E608" t="s">
        <v>6461</v>
      </c>
      <c r="F608" t="str">
        <f>VLOOKUP(E608,Data!F:G,2,0)</f>
        <v>David Wiener</v>
      </c>
      <c r="G608">
        <f>ROUND(SUMIF(Data!G:G,F608,Data!R:R),2)</f>
        <v>1080.75</v>
      </c>
    </row>
    <row r="609" spans="5:7" x14ac:dyDescent="0.2">
      <c r="E609" t="s">
        <v>6590</v>
      </c>
      <c r="F609" t="str">
        <f>VLOOKUP(E609,Data!F:G,2,0)</f>
        <v>Cindy Schnelling</v>
      </c>
      <c r="G609">
        <f>ROUND(SUMIF(Data!G:G,F609,Data!R:R),2)</f>
        <v>1077.23</v>
      </c>
    </row>
    <row r="610" spans="5:7" x14ac:dyDescent="0.2">
      <c r="E610" t="s">
        <v>4032</v>
      </c>
      <c r="F610" t="str">
        <f>VLOOKUP(E610,Data!F:G,2,0)</f>
        <v>Pauline Chand</v>
      </c>
      <c r="G610">
        <f>ROUND(SUMIF(Data!G:G,F610,Data!R:R),2)</f>
        <v>1061.49</v>
      </c>
    </row>
    <row r="611" spans="5:7" x14ac:dyDescent="0.2">
      <c r="E611" t="s">
        <v>2283</v>
      </c>
      <c r="F611" t="str">
        <f>VLOOKUP(E611,Data!F:G,2,0)</f>
        <v>David Philippe</v>
      </c>
      <c r="G611">
        <f>ROUND(SUMIF(Data!G:G,F611,Data!R:R),2)</f>
        <v>1058.6199999999999</v>
      </c>
    </row>
    <row r="612" spans="5:7" x14ac:dyDescent="0.2">
      <c r="E612" t="s">
        <v>4261</v>
      </c>
      <c r="F612" t="str">
        <f>VLOOKUP(E612,Data!F:G,2,0)</f>
        <v>Jenna Caffey</v>
      </c>
      <c r="G612">
        <f>ROUND(SUMIF(Data!G:G,F612,Data!R:R),2)</f>
        <v>1058.1099999999999</v>
      </c>
    </row>
    <row r="613" spans="5:7" x14ac:dyDescent="0.2">
      <c r="E613" t="s">
        <v>2367</v>
      </c>
      <c r="F613" t="str">
        <f>VLOOKUP(E613,Data!F:G,2,0)</f>
        <v>Phillina Ober</v>
      </c>
      <c r="G613">
        <f>ROUND(SUMIF(Data!G:G,F613,Data!R:R),2)</f>
        <v>1056.8599999999999</v>
      </c>
    </row>
    <row r="614" spans="5:7" x14ac:dyDescent="0.2">
      <c r="E614" t="s">
        <v>1825</v>
      </c>
      <c r="F614" t="str">
        <f>VLOOKUP(E614,Data!F:G,2,0)</f>
        <v>Allen Armold</v>
      </c>
      <c r="G614">
        <f>ROUND(SUMIF(Data!G:G,F614,Data!R:R),2)</f>
        <v>1056.3900000000001</v>
      </c>
    </row>
    <row r="615" spans="5:7" x14ac:dyDescent="0.2">
      <c r="E615" t="s">
        <v>7557</v>
      </c>
      <c r="F615" t="str">
        <f>VLOOKUP(E615,Data!F:G,2,0)</f>
        <v>Vivek Sundaresam</v>
      </c>
      <c r="G615">
        <f>ROUND(SUMIF(Data!G:G,F615,Data!R:R),2)</f>
        <v>1055.98</v>
      </c>
    </row>
    <row r="616" spans="5:7" x14ac:dyDescent="0.2">
      <c r="E616" t="s">
        <v>7874</v>
      </c>
      <c r="F616" t="str">
        <f>VLOOKUP(E616,Data!F:G,2,0)</f>
        <v>Alex Russell</v>
      </c>
      <c r="G616">
        <f>ROUND(SUMIF(Data!G:G,F616,Data!R:R),2)</f>
        <v>1055.69</v>
      </c>
    </row>
    <row r="617" spans="5:7" x14ac:dyDescent="0.2">
      <c r="E617" t="s">
        <v>250</v>
      </c>
      <c r="F617" t="str">
        <f>VLOOKUP(E617,Data!F:G,2,0)</f>
        <v>Darren Powers</v>
      </c>
      <c r="G617">
        <f>ROUND(SUMIF(Data!G:G,F617,Data!R:R),2)</f>
        <v>1050.6400000000001</v>
      </c>
    </row>
    <row r="618" spans="5:7" x14ac:dyDescent="0.2">
      <c r="E618" t="s">
        <v>7000</v>
      </c>
      <c r="F618" t="str">
        <f>VLOOKUP(E618,Data!F:G,2,0)</f>
        <v>Duane Huffman</v>
      </c>
      <c r="G618">
        <f>ROUND(SUMIF(Data!G:G,F618,Data!R:R),2)</f>
        <v>1043.0999999999999</v>
      </c>
    </row>
    <row r="619" spans="5:7" x14ac:dyDescent="0.2">
      <c r="E619" t="s">
        <v>10708</v>
      </c>
      <c r="F619" t="str">
        <f>VLOOKUP(E619,Data!F:G,2,0)</f>
        <v>Susan MacKendrick</v>
      </c>
      <c r="G619">
        <f>ROUND(SUMIF(Data!G:G,F619,Data!R:R),2)</f>
        <v>1043.04</v>
      </c>
    </row>
    <row r="620" spans="5:7" x14ac:dyDescent="0.2">
      <c r="E620" t="s">
        <v>2617</v>
      </c>
      <c r="F620" t="str">
        <f>VLOOKUP(E620,Data!F:G,2,0)</f>
        <v>Eudokia Martin</v>
      </c>
      <c r="G620">
        <f>ROUND(SUMIF(Data!G:G,F620,Data!R:R),2)</f>
        <v>1041.04</v>
      </c>
    </row>
    <row r="621" spans="5:7" x14ac:dyDescent="0.2">
      <c r="E621" t="s">
        <v>9081</v>
      </c>
      <c r="F621" t="str">
        <f>VLOOKUP(E621,Data!F:G,2,0)</f>
        <v>Theresa Coyne</v>
      </c>
      <c r="G621">
        <f>ROUND(SUMIF(Data!G:G,F621,Data!R:R),2)</f>
        <v>1038.26</v>
      </c>
    </row>
    <row r="622" spans="5:7" x14ac:dyDescent="0.2">
      <c r="E622" t="s">
        <v>1523</v>
      </c>
      <c r="F622" t="str">
        <f>VLOOKUP(E622,Data!F:G,2,0)</f>
        <v>Mike Kennedy</v>
      </c>
      <c r="G622">
        <f>ROUND(SUMIF(Data!G:G,F622,Data!R:R),2)</f>
        <v>1031.5999999999999</v>
      </c>
    </row>
    <row r="623" spans="5:7" x14ac:dyDescent="0.2">
      <c r="E623" t="s">
        <v>2175</v>
      </c>
      <c r="F623" t="str">
        <f>VLOOKUP(E623,Data!F:G,2,0)</f>
        <v>Tiffany House</v>
      </c>
      <c r="G623">
        <f>ROUND(SUMIF(Data!G:G,F623,Data!R:R),2)</f>
        <v>1022.2</v>
      </c>
    </row>
    <row r="624" spans="5:7" x14ac:dyDescent="0.2">
      <c r="E624" t="s">
        <v>6271</v>
      </c>
      <c r="F624" t="str">
        <f>VLOOKUP(E624,Data!F:G,2,0)</f>
        <v>Sean Wendt</v>
      </c>
      <c r="G624">
        <f>ROUND(SUMIF(Data!G:G,F624,Data!R:R),2)</f>
        <v>1019.04</v>
      </c>
    </row>
    <row r="625" spans="5:7" x14ac:dyDescent="0.2">
      <c r="E625" t="s">
        <v>5591</v>
      </c>
      <c r="F625" t="str">
        <f>VLOOKUP(E625,Data!F:G,2,0)</f>
        <v>Luke Schmidt</v>
      </c>
      <c r="G625">
        <f>ROUND(SUMIF(Data!G:G,F625,Data!R:R),2)</f>
        <v>1010.26</v>
      </c>
    </row>
    <row r="626" spans="5:7" x14ac:dyDescent="0.2">
      <c r="E626" t="s">
        <v>6784</v>
      </c>
      <c r="F626" t="str">
        <f>VLOOKUP(E626,Data!F:G,2,0)</f>
        <v>Randy Bradley</v>
      </c>
      <c r="G626">
        <f>ROUND(SUMIF(Data!G:G,F626,Data!R:R),2)</f>
        <v>1008.2</v>
      </c>
    </row>
    <row r="627" spans="5:7" x14ac:dyDescent="0.2">
      <c r="E627" t="s">
        <v>1749</v>
      </c>
      <c r="F627" t="str">
        <f>VLOOKUP(E627,Data!F:G,2,0)</f>
        <v>Lynn Smith</v>
      </c>
      <c r="G627">
        <f>ROUND(SUMIF(Data!G:G,F627,Data!R:R),2)</f>
        <v>1008.14</v>
      </c>
    </row>
    <row r="628" spans="5:7" x14ac:dyDescent="0.2">
      <c r="E628" t="s">
        <v>6479</v>
      </c>
      <c r="F628" t="str">
        <f>VLOOKUP(E628,Data!F:G,2,0)</f>
        <v>Bruce Geld</v>
      </c>
      <c r="G628">
        <f>ROUND(SUMIF(Data!G:G,F628,Data!R:R),2)</f>
        <v>1006.36</v>
      </c>
    </row>
    <row r="629" spans="5:7" x14ac:dyDescent="0.2">
      <c r="E629" t="s">
        <v>1392</v>
      </c>
      <c r="F629" t="str">
        <f>VLOOKUP(E629,Data!F:G,2,0)</f>
        <v>Victor Preis</v>
      </c>
      <c r="G629">
        <f>ROUND(SUMIF(Data!G:G,F629,Data!R:R),2)</f>
        <v>993.9</v>
      </c>
    </row>
    <row r="630" spans="5:7" x14ac:dyDescent="0.2">
      <c r="E630" t="s">
        <v>342</v>
      </c>
      <c r="F630" t="str">
        <f>VLOOKUP(E630,Data!F:G,2,0)</f>
        <v>Ken Brennan</v>
      </c>
      <c r="G630">
        <f>ROUND(SUMIF(Data!G:G,F630,Data!R:R),2)</f>
        <v>983.92</v>
      </c>
    </row>
    <row r="631" spans="5:7" x14ac:dyDescent="0.2">
      <c r="E631" t="s">
        <v>8561</v>
      </c>
      <c r="F631" t="str">
        <f>VLOOKUP(E631,Data!F:G,2,0)</f>
        <v>Barry Pond</v>
      </c>
      <c r="G631">
        <f>ROUND(SUMIF(Data!G:G,F631,Data!R:R),2)</f>
        <v>983.42</v>
      </c>
    </row>
    <row r="632" spans="5:7" x14ac:dyDescent="0.2">
      <c r="E632" t="s">
        <v>2967</v>
      </c>
      <c r="F632" t="str">
        <f>VLOOKUP(E632,Data!F:G,2,0)</f>
        <v>Toby Swindell</v>
      </c>
      <c r="G632">
        <f>ROUND(SUMIF(Data!G:G,F632,Data!R:R),2)</f>
        <v>974.78</v>
      </c>
    </row>
    <row r="633" spans="5:7" x14ac:dyDescent="0.2">
      <c r="E633" t="s">
        <v>6699</v>
      </c>
      <c r="F633" t="str">
        <f>VLOOKUP(E633,Data!F:G,2,0)</f>
        <v>Russell D'Ascenzo</v>
      </c>
      <c r="G633">
        <f>ROUND(SUMIF(Data!G:G,F633,Data!R:R),2)</f>
        <v>970.94</v>
      </c>
    </row>
    <row r="634" spans="5:7" x14ac:dyDescent="0.2">
      <c r="E634" t="s">
        <v>4134</v>
      </c>
      <c r="F634" t="str">
        <f>VLOOKUP(E634,Data!F:G,2,0)</f>
        <v>Aimee Bixby</v>
      </c>
      <c r="G634">
        <f>ROUND(SUMIF(Data!G:G,F634,Data!R:R),2)</f>
        <v>966.71</v>
      </c>
    </row>
    <row r="635" spans="5:7" x14ac:dyDescent="0.2">
      <c r="E635" t="s">
        <v>986</v>
      </c>
      <c r="F635" t="str">
        <f>VLOOKUP(E635,Data!F:G,2,0)</f>
        <v>Roy Collins</v>
      </c>
      <c r="G635">
        <f>ROUND(SUMIF(Data!G:G,F635,Data!R:R),2)</f>
        <v>966.41</v>
      </c>
    </row>
    <row r="636" spans="5:7" x14ac:dyDescent="0.2">
      <c r="E636" t="s">
        <v>2374</v>
      </c>
      <c r="F636" t="str">
        <f>VLOOKUP(E636,Data!F:G,2,0)</f>
        <v>Sung Shariari</v>
      </c>
      <c r="G636">
        <f>ROUND(SUMIF(Data!G:G,F636,Data!R:R),2)</f>
        <v>964.64</v>
      </c>
    </row>
    <row r="637" spans="5:7" x14ac:dyDescent="0.2">
      <c r="E637" t="s">
        <v>860</v>
      </c>
      <c r="F637" t="str">
        <f>VLOOKUP(E637,Data!F:G,2,0)</f>
        <v>Jonathan Howell</v>
      </c>
      <c r="G637">
        <f>ROUND(SUMIF(Data!G:G,F637,Data!R:R),2)</f>
        <v>959.48</v>
      </c>
    </row>
    <row r="638" spans="5:7" x14ac:dyDescent="0.2">
      <c r="E638" t="s">
        <v>5755</v>
      </c>
      <c r="F638" t="str">
        <f>VLOOKUP(E638,Data!F:G,2,0)</f>
        <v>Jason Fortune-</v>
      </c>
      <c r="G638">
        <f>ROUND(SUMIF(Data!G:G,F638,Data!R:R),2)</f>
        <v>955.12</v>
      </c>
    </row>
    <row r="639" spans="5:7" x14ac:dyDescent="0.2">
      <c r="E639" t="s">
        <v>2859</v>
      </c>
      <c r="F639" t="str">
        <f>VLOOKUP(E639,Data!F:G,2,0)</f>
        <v>Rachel Payne</v>
      </c>
      <c r="G639">
        <f>ROUND(SUMIF(Data!G:G,F639,Data!R:R),2)</f>
        <v>954.65</v>
      </c>
    </row>
    <row r="640" spans="5:7" x14ac:dyDescent="0.2">
      <c r="E640" t="s">
        <v>2927</v>
      </c>
      <c r="F640" t="str">
        <f>VLOOKUP(E640,Data!F:G,2,0)</f>
        <v>Bryan Spruell</v>
      </c>
      <c r="G640">
        <f>ROUND(SUMIF(Data!G:G,F640,Data!R:R),2)</f>
        <v>949.43</v>
      </c>
    </row>
    <row r="641" spans="5:7" x14ac:dyDescent="0.2">
      <c r="E641" t="s">
        <v>1429</v>
      </c>
      <c r="F641" t="str">
        <f>VLOOKUP(E641,Data!F:G,2,0)</f>
        <v>Roy Franzˆsisch</v>
      </c>
      <c r="G641">
        <f>ROUND(SUMIF(Data!G:G,F641,Data!R:R),2)</f>
        <v>945.22</v>
      </c>
    </row>
    <row r="642" spans="5:7" x14ac:dyDescent="0.2">
      <c r="E642" t="s">
        <v>4361</v>
      </c>
      <c r="F642" t="str">
        <f>VLOOKUP(E642,Data!F:G,2,0)</f>
        <v>Eric Barreto</v>
      </c>
      <c r="G642">
        <f>ROUND(SUMIF(Data!G:G,F642,Data!R:R),2)</f>
        <v>944.6</v>
      </c>
    </row>
    <row r="643" spans="5:7" x14ac:dyDescent="0.2">
      <c r="E643" t="s">
        <v>6872</v>
      </c>
      <c r="F643" t="str">
        <f>VLOOKUP(E643,Data!F:G,2,0)</f>
        <v>Maureen Fritzler</v>
      </c>
      <c r="G643">
        <f>ROUND(SUMIF(Data!G:G,F643,Data!R:R),2)</f>
        <v>937.04</v>
      </c>
    </row>
    <row r="644" spans="5:7" x14ac:dyDescent="0.2">
      <c r="E644" t="s">
        <v>660</v>
      </c>
      <c r="F644" t="str">
        <f>VLOOKUP(E644,Data!F:G,2,0)</f>
        <v>Eric Murdock</v>
      </c>
      <c r="G644">
        <f>ROUND(SUMIF(Data!G:G,F644,Data!R:R),2)</f>
        <v>933.7</v>
      </c>
    </row>
    <row r="645" spans="5:7" x14ac:dyDescent="0.2">
      <c r="E645" t="s">
        <v>1223</v>
      </c>
      <c r="F645" t="str">
        <f>VLOOKUP(E645,Data!F:G,2,0)</f>
        <v>Alyssa Crouse</v>
      </c>
      <c r="G645">
        <f>ROUND(SUMIF(Data!G:G,F645,Data!R:R),2)</f>
        <v>925.8</v>
      </c>
    </row>
    <row r="646" spans="5:7" x14ac:dyDescent="0.2">
      <c r="E646" t="s">
        <v>6497</v>
      </c>
      <c r="F646" t="str">
        <f>VLOOKUP(E646,Data!F:G,2,0)</f>
        <v>Evan Henry</v>
      </c>
      <c r="G646">
        <f>ROUND(SUMIF(Data!G:G,F646,Data!R:R),2)</f>
        <v>923.88</v>
      </c>
    </row>
    <row r="647" spans="5:7" x14ac:dyDescent="0.2">
      <c r="E647" t="s">
        <v>3094</v>
      </c>
      <c r="F647" t="str">
        <f>VLOOKUP(E647,Data!F:G,2,0)</f>
        <v>Mary O'Rourke</v>
      </c>
      <c r="G647">
        <f>ROUND(SUMIF(Data!G:G,F647,Data!R:R),2)</f>
        <v>922.49</v>
      </c>
    </row>
    <row r="648" spans="5:7" x14ac:dyDescent="0.2">
      <c r="E648" t="s">
        <v>3684</v>
      </c>
      <c r="F648" t="str">
        <f>VLOOKUP(E648,Data!F:G,2,0)</f>
        <v>Alejandro Ballentine</v>
      </c>
      <c r="G648">
        <f>ROUND(SUMIF(Data!G:G,F648,Data!R:R),2)</f>
        <v>914.53</v>
      </c>
    </row>
    <row r="649" spans="5:7" x14ac:dyDescent="0.2">
      <c r="E649" t="s">
        <v>6302</v>
      </c>
      <c r="F649" t="str">
        <f>VLOOKUP(E649,Data!F:G,2,0)</f>
        <v>Katrina Bavinger</v>
      </c>
      <c r="G649">
        <f>ROUND(SUMIF(Data!G:G,F649,Data!R:R),2)</f>
        <v>908.82</v>
      </c>
    </row>
    <row r="650" spans="5:7" x14ac:dyDescent="0.2">
      <c r="E650" t="s">
        <v>2850</v>
      </c>
      <c r="F650" t="str">
        <f>VLOOKUP(E650,Data!F:G,2,0)</f>
        <v>Catherine Glotzbach</v>
      </c>
      <c r="G650">
        <f>ROUND(SUMIF(Data!G:G,F650,Data!R:R),2)</f>
        <v>904.47</v>
      </c>
    </row>
    <row r="651" spans="5:7" x14ac:dyDescent="0.2">
      <c r="E651" t="s">
        <v>5582</v>
      </c>
      <c r="F651" t="str">
        <f>VLOOKUP(E651,Data!F:G,2,0)</f>
        <v>Sonia Cooley</v>
      </c>
      <c r="G651">
        <f>ROUND(SUMIF(Data!G:G,F651,Data!R:R),2)</f>
        <v>902.73</v>
      </c>
    </row>
    <row r="652" spans="5:7" x14ac:dyDescent="0.2">
      <c r="E652" t="s">
        <v>865</v>
      </c>
      <c r="F652" t="str">
        <f>VLOOKUP(E652,Data!F:G,2,0)</f>
        <v>Joni Blumstein</v>
      </c>
      <c r="G652">
        <f>ROUND(SUMIF(Data!G:G,F652,Data!R:R),2)</f>
        <v>900.55</v>
      </c>
    </row>
    <row r="653" spans="5:7" x14ac:dyDescent="0.2">
      <c r="E653" t="s">
        <v>4384</v>
      </c>
      <c r="F653" t="str">
        <f>VLOOKUP(E653,Data!F:G,2,0)</f>
        <v>Henia Zydlo</v>
      </c>
      <c r="G653">
        <f>ROUND(SUMIF(Data!G:G,F653,Data!R:R),2)</f>
        <v>886.52</v>
      </c>
    </row>
    <row r="654" spans="5:7" x14ac:dyDescent="0.2">
      <c r="E654" t="s">
        <v>7906</v>
      </c>
      <c r="F654" t="str">
        <f>VLOOKUP(E654,Data!F:G,2,0)</f>
        <v>Aaron Bergman</v>
      </c>
      <c r="G654">
        <f>ROUND(SUMIF(Data!G:G,F654,Data!R:R),2)</f>
        <v>886.16</v>
      </c>
    </row>
    <row r="655" spans="5:7" x14ac:dyDescent="0.2">
      <c r="E655" t="s">
        <v>494</v>
      </c>
      <c r="F655" t="str">
        <f>VLOOKUP(E655,Data!F:G,2,0)</f>
        <v>Ryan Crowe</v>
      </c>
      <c r="G655">
        <f>ROUND(SUMIF(Data!G:G,F655,Data!R:R),2)</f>
        <v>885.75</v>
      </c>
    </row>
    <row r="656" spans="5:7" x14ac:dyDescent="0.2">
      <c r="E656" t="s">
        <v>696</v>
      </c>
      <c r="F656" t="str">
        <f>VLOOKUP(E656,Data!F:G,2,0)</f>
        <v>Chad Sievert</v>
      </c>
      <c r="G656">
        <f>ROUND(SUMIF(Data!G:G,F656,Data!R:R),2)</f>
        <v>884.64</v>
      </c>
    </row>
    <row r="657" spans="5:7" x14ac:dyDescent="0.2">
      <c r="E657" t="s">
        <v>9881</v>
      </c>
      <c r="F657" t="str">
        <f>VLOOKUP(E657,Data!F:G,2,0)</f>
        <v>Harold Engle</v>
      </c>
      <c r="G657">
        <f>ROUND(SUMIF(Data!G:G,F657,Data!R:R),2)</f>
        <v>883.53</v>
      </c>
    </row>
    <row r="658" spans="5:7" x14ac:dyDescent="0.2">
      <c r="E658" t="s">
        <v>745</v>
      </c>
      <c r="F658" t="str">
        <f>VLOOKUP(E658,Data!F:G,2,0)</f>
        <v>Sally Knutson</v>
      </c>
      <c r="G658">
        <f>ROUND(SUMIF(Data!G:G,F658,Data!R:R),2)</f>
        <v>883.41</v>
      </c>
    </row>
    <row r="659" spans="5:7" x14ac:dyDescent="0.2">
      <c r="E659" t="s">
        <v>6279</v>
      </c>
      <c r="F659" t="str">
        <f>VLOOKUP(E659,Data!F:G,2,0)</f>
        <v>Richard Eichhorn</v>
      </c>
      <c r="G659">
        <f>ROUND(SUMIF(Data!G:G,F659,Data!R:R),2)</f>
        <v>876.7</v>
      </c>
    </row>
    <row r="660" spans="5:7" x14ac:dyDescent="0.2">
      <c r="E660" t="s">
        <v>4094</v>
      </c>
      <c r="F660" t="str">
        <f>VLOOKUP(E660,Data!F:G,2,0)</f>
        <v>Jim Mitchum</v>
      </c>
      <c r="G660">
        <f>ROUND(SUMIF(Data!G:G,F660,Data!R:R),2)</f>
        <v>864.95</v>
      </c>
    </row>
    <row r="661" spans="5:7" x14ac:dyDescent="0.2">
      <c r="E661" t="s">
        <v>3521</v>
      </c>
      <c r="F661" t="str">
        <f>VLOOKUP(E661,Data!F:G,2,0)</f>
        <v>Jocasta Rupert</v>
      </c>
      <c r="G661">
        <f>ROUND(SUMIF(Data!G:G,F661,Data!R:R),2)</f>
        <v>863.88</v>
      </c>
    </row>
    <row r="662" spans="5:7" x14ac:dyDescent="0.2">
      <c r="E662" t="s">
        <v>2628</v>
      </c>
      <c r="F662" t="str">
        <f>VLOOKUP(E662,Data!F:G,2,0)</f>
        <v>Art Foster</v>
      </c>
      <c r="G662">
        <f>ROUND(SUMIF(Data!G:G,F662,Data!R:R),2)</f>
        <v>861.57</v>
      </c>
    </row>
    <row r="663" spans="5:7" x14ac:dyDescent="0.2">
      <c r="E663" t="s">
        <v>370</v>
      </c>
      <c r="F663" t="str">
        <f>VLOOKUP(E663,Data!F:G,2,0)</f>
        <v>Julie Creighton</v>
      </c>
      <c r="G663">
        <f>ROUND(SUMIF(Data!G:G,F663,Data!R:R),2)</f>
        <v>858.58</v>
      </c>
    </row>
    <row r="664" spans="5:7" x14ac:dyDescent="0.2">
      <c r="E664" t="s">
        <v>843</v>
      </c>
      <c r="F664" t="str">
        <f>VLOOKUP(E664,Data!F:G,2,0)</f>
        <v>Michael Stewart</v>
      </c>
      <c r="G664">
        <f>ROUND(SUMIF(Data!G:G,F664,Data!R:R),2)</f>
        <v>855.12</v>
      </c>
    </row>
    <row r="665" spans="5:7" x14ac:dyDescent="0.2">
      <c r="E665" t="s">
        <v>6043</v>
      </c>
      <c r="F665" t="str">
        <f>VLOOKUP(E665,Data!F:G,2,0)</f>
        <v>Vicky Freymann</v>
      </c>
      <c r="G665">
        <f>ROUND(SUMIF(Data!G:G,F665,Data!R:R),2)</f>
        <v>847.94</v>
      </c>
    </row>
    <row r="666" spans="5:7" x14ac:dyDescent="0.2">
      <c r="E666" t="s">
        <v>3016</v>
      </c>
      <c r="F666" t="str">
        <f>VLOOKUP(E666,Data!F:G,2,0)</f>
        <v>Vivek Gonzalez</v>
      </c>
      <c r="G666">
        <f>ROUND(SUMIF(Data!G:G,F666,Data!R:R),2)</f>
        <v>846.01</v>
      </c>
    </row>
    <row r="667" spans="5:7" x14ac:dyDescent="0.2">
      <c r="E667" t="s">
        <v>7129</v>
      </c>
      <c r="F667" t="str">
        <f>VLOOKUP(E667,Data!F:G,2,0)</f>
        <v>Charles Sheldon</v>
      </c>
      <c r="G667">
        <f>ROUND(SUMIF(Data!G:G,F667,Data!R:R),2)</f>
        <v>844.46</v>
      </c>
    </row>
    <row r="668" spans="5:7" x14ac:dyDescent="0.2">
      <c r="E668" t="s">
        <v>3590</v>
      </c>
      <c r="F668" t="str">
        <f>VLOOKUP(E668,Data!F:G,2,0)</f>
        <v>Todd Boyes</v>
      </c>
      <c r="G668">
        <f>ROUND(SUMIF(Data!G:G,F668,Data!R:R),2)</f>
        <v>834.33</v>
      </c>
    </row>
    <row r="669" spans="5:7" x14ac:dyDescent="0.2">
      <c r="E669" t="s">
        <v>2960</v>
      </c>
      <c r="F669" t="str">
        <f>VLOOKUP(E669,Data!F:G,2,0)</f>
        <v>Ann Steele</v>
      </c>
      <c r="G669">
        <f>ROUND(SUMIF(Data!G:G,F669,Data!R:R),2)</f>
        <v>833.4</v>
      </c>
    </row>
    <row r="670" spans="5:7" x14ac:dyDescent="0.2">
      <c r="E670" t="s">
        <v>4762</v>
      </c>
      <c r="F670" t="str">
        <f>VLOOKUP(E670,Data!F:G,2,0)</f>
        <v>Erica Hackney</v>
      </c>
      <c r="G670">
        <f>ROUND(SUMIF(Data!G:G,F670,Data!R:R),2)</f>
        <v>825.95</v>
      </c>
    </row>
    <row r="671" spans="5:7" x14ac:dyDescent="0.2">
      <c r="E671" t="s">
        <v>2917</v>
      </c>
      <c r="F671" t="str">
        <f>VLOOKUP(E671,Data!F:G,2,0)</f>
        <v>Thomas Brumley</v>
      </c>
      <c r="G671">
        <f>ROUND(SUMIF(Data!G:G,F671,Data!R:R),2)</f>
        <v>816.17</v>
      </c>
    </row>
    <row r="672" spans="5:7" x14ac:dyDescent="0.2">
      <c r="E672" t="s">
        <v>757</v>
      </c>
      <c r="F672" t="str">
        <f>VLOOKUP(E672,Data!F:G,2,0)</f>
        <v>Alice McCarthy</v>
      </c>
      <c r="G672">
        <f>ROUND(SUMIF(Data!G:G,F672,Data!R:R),2)</f>
        <v>814.01</v>
      </c>
    </row>
    <row r="673" spans="5:7" x14ac:dyDescent="0.2">
      <c r="E673" t="s">
        <v>5342</v>
      </c>
      <c r="F673" t="str">
        <f>VLOOKUP(E673,Data!F:G,2,0)</f>
        <v>Brendan Murry</v>
      </c>
      <c r="G673">
        <f>ROUND(SUMIF(Data!G:G,F673,Data!R:R),2)</f>
        <v>808.16</v>
      </c>
    </row>
    <row r="674" spans="5:7" x14ac:dyDescent="0.2">
      <c r="E674" t="s">
        <v>727</v>
      </c>
      <c r="F674" t="str">
        <f>VLOOKUP(E674,Data!F:G,2,0)</f>
        <v>David Kendrick</v>
      </c>
      <c r="G674">
        <f>ROUND(SUMIF(Data!G:G,F674,Data!R:R),2)</f>
        <v>797.83</v>
      </c>
    </row>
    <row r="675" spans="5:7" x14ac:dyDescent="0.2">
      <c r="E675" t="s">
        <v>5741</v>
      </c>
      <c r="F675" t="str">
        <f>VLOOKUP(E675,Data!F:G,2,0)</f>
        <v>Matthew Clasen</v>
      </c>
      <c r="G675">
        <f>ROUND(SUMIF(Data!G:G,F675,Data!R:R),2)</f>
        <v>795.15</v>
      </c>
    </row>
    <row r="676" spans="5:7" x14ac:dyDescent="0.2">
      <c r="E676" t="s">
        <v>6066</v>
      </c>
      <c r="F676" t="str">
        <f>VLOOKUP(E676,Data!F:G,2,0)</f>
        <v>Beth Fritzler</v>
      </c>
      <c r="G676">
        <f>ROUND(SUMIF(Data!G:G,F676,Data!R:R),2)</f>
        <v>791.99</v>
      </c>
    </row>
    <row r="677" spans="5:7" x14ac:dyDescent="0.2">
      <c r="E677" t="s">
        <v>6084</v>
      </c>
      <c r="F677" t="str">
        <f>VLOOKUP(E677,Data!F:G,2,0)</f>
        <v>Harry Greene</v>
      </c>
      <c r="G677">
        <f>ROUND(SUMIF(Data!G:G,F677,Data!R:R),2)</f>
        <v>785.63</v>
      </c>
    </row>
    <row r="678" spans="5:7" x14ac:dyDescent="0.2">
      <c r="E678" t="s">
        <v>3771</v>
      </c>
      <c r="F678" t="str">
        <f>VLOOKUP(E678,Data!F:G,2,0)</f>
        <v>Michael Granlund</v>
      </c>
      <c r="G678">
        <f>ROUND(SUMIF(Data!G:G,F678,Data!R:R),2)</f>
        <v>776.38</v>
      </c>
    </row>
    <row r="679" spans="5:7" x14ac:dyDescent="0.2">
      <c r="E679" t="s">
        <v>1321</v>
      </c>
      <c r="F679" t="str">
        <f>VLOOKUP(E679,Data!F:G,2,0)</f>
        <v>Muhammed MacIntyre</v>
      </c>
      <c r="G679">
        <f>ROUND(SUMIF(Data!G:G,F679,Data!R:R),2)</f>
        <v>775.41</v>
      </c>
    </row>
    <row r="680" spans="5:7" x14ac:dyDescent="0.2">
      <c r="E680" t="s">
        <v>143</v>
      </c>
      <c r="F680" t="str">
        <f>VLOOKUP(E680,Data!F:G,2,0)</f>
        <v>Sandra Flanagan</v>
      </c>
      <c r="G680">
        <f>ROUND(SUMIF(Data!G:G,F680,Data!R:R),2)</f>
        <v>763.55</v>
      </c>
    </row>
    <row r="681" spans="5:7" x14ac:dyDescent="0.2">
      <c r="E681" t="s">
        <v>3428</v>
      </c>
      <c r="F681" t="str">
        <f>VLOOKUP(E681,Data!F:G,2,0)</f>
        <v>Steven Ward</v>
      </c>
      <c r="G681">
        <f>ROUND(SUMIF(Data!G:G,F681,Data!R:R),2)</f>
        <v>758.7</v>
      </c>
    </row>
    <row r="682" spans="5:7" x14ac:dyDescent="0.2">
      <c r="E682" t="s">
        <v>1905</v>
      </c>
      <c r="F682" t="str">
        <f>VLOOKUP(E682,Data!F:G,2,0)</f>
        <v>Liz Pelletier</v>
      </c>
      <c r="G682">
        <f>ROUND(SUMIF(Data!G:G,F682,Data!R:R),2)</f>
        <v>756.61</v>
      </c>
    </row>
    <row r="683" spans="5:7" x14ac:dyDescent="0.2">
      <c r="E683" t="s">
        <v>976</v>
      </c>
      <c r="F683" t="str">
        <f>VLOOKUP(E683,Data!F:G,2,0)</f>
        <v>Dorris liebe</v>
      </c>
      <c r="G683">
        <f>ROUND(SUMIF(Data!G:G,F683,Data!R:R),2)</f>
        <v>755.6</v>
      </c>
    </row>
    <row r="684" spans="5:7" x14ac:dyDescent="0.2">
      <c r="E684" t="s">
        <v>4120</v>
      </c>
      <c r="F684" t="str">
        <f>VLOOKUP(E684,Data!F:G,2,0)</f>
        <v>Ivan Gibson</v>
      </c>
      <c r="G684">
        <f>ROUND(SUMIF(Data!G:G,F684,Data!R:R),2)</f>
        <v>744.57</v>
      </c>
    </row>
    <row r="685" spans="5:7" x14ac:dyDescent="0.2">
      <c r="E685" t="s">
        <v>1027</v>
      </c>
      <c r="F685" t="str">
        <f>VLOOKUP(E685,Data!F:G,2,0)</f>
        <v>Barry Blumstein</v>
      </c>
      <c r="G685">
        <f>ROUND(SUMIF(Data!G:G,F685,Data!R:R),2)</f>
        <v>744.34</v>
      </c>
    </row>
    <row r="686" spans="5:7" x14ac:dyDescent="0.2">
      <c r="E686" t="s">
        <v>3614</v>
      </c>
      <c r="F686" t="str">
        <f>VLOOKUP(E686,Data!F:G,2,0)</f>
        <v>Tracy Collins</v>
      </c>
      <c r="G686">
        <f>ROUND(SUMIF(Data!G:G,F686,Data!R:R),2)</f>
        <v>742.56</v>
      </c>
    </row>
    <row r="687" spans="5:7" x14ac:dyDescent="0.2">
      <c r="E687" t="s">
        <v>5473</v>
      </c>
      <c r="F687" t="str">
        <f>VLOOKUP(E687,Data!F:G,2,0)</f>
        <v>Michelle Lonsdale</v>
      </c>
      <c r="G687">
        <f>ROUND(SUMIF(Data!G:G,F687,Data!R:R),2)</f>
        <v>742.08</v>
      </c>
    </row>
    <row r="688" spans="5:7" x14ac:dyDescent="0.2">
      <c r="E688" t="s">
        <v>5917</v>
      </c>
      <c r="F688" t="str">
        <f>VLOOKUP(E688,Data!F:G,2,0)</f>
        <v>Ritsa Hightower</v>
      </c>
      <c r="G688">
        <f>ROUND(SUMIF(Data!G:G,F688,Data!R:R),2)</f>
        <v>740.38</v>
      </c>
    </row>
    <row r="689" spans="5:7" x14ac:dyDescent="0.2">
      <c r="E689" t="s">
        <v>5125</v>
      </c>
      <c r="F689" t="str">
        <f>VLOOKUP(E689,Data!F:G,2,0)</f>
        <v>Patrick Bzostek</v>
      </c>
      <c r="G689">
        <f>ROUND(SUMIF(Data!G:G,F689,Data!R:R),2)</f>
        <v>740.36</v>
      </c>
    </row>
    <row r="690" spans="5:7" x14ac:dyDescent="0.2">
      <c r="E690" t="s">
        <v>7315</v>
      </c>
      <c r="F690" t="str">
        <f>VLOOKUP(E690,Data!F:G,2,0)</f>
        <v>Angele Hood</v>
      </c>
      <c r="G690">
        <f>ROUND(SUMIF(Data!G:G,F690,Data!R:R),2)</f>
        <v>738.5</v>
      </c>
    </row>
    <row r="691" spans="5:7" x14ac:dyDescent="0.2">
      <c r="E691" t="s">
        <v>322</v>
      </c>
      <c r="F691" t="str">
        <f>VLOOKUP(E691,Data!F:G,2,0)</f>
        <v>Henry MacAllister</v>
      </c>
      <c r="G691">
        <f>ROUND(SUMIF(Data!G:G,F691,Data!R:R),2)</f>
        <v>736.28</v>
      </c>
    </row>
    <row r="692" spans="5:7" x14ac:dyDescent="0.2">
      <c r="E692" t="s">
        <v>1794</v>
      </c>
      <c r="F692" t="str">
        <f>VLOOKUP(E692,Data!F:G,2,0)</f>
        <v>Patricia Hirasaki</v>
      </c>
      <c r="G692">
        <f>ROUND(SUMIF(Data!G:G,F692,Data!R:R),2)</f>
        <v>729.65</v>
      </c>
    </row>
    <row r="693" spans="5:7" x14ac:dyDescent="0.2">
      <c r="E693" t="s">
        <v>474</v>
      </c>
      <c r="F693" t="str">
        <f>VLOOKUP(E693,Data!F:G,2,0)</f>
        <v>Pete Armstrong</v>
      </c>
      <c r="G693">
        <f>ROUND(SUMIF(Data!G:G,F693,Data!R:R),2)</f>
        <v>729.41</v>
      </c>
    </row>
    <row r="694" spans="5:7" x14ac:dyDescent="0.2">
      <c r="E694" t="s">
        <v>3079</v>
      </c>
      <c r="F694" t="str">
        <f>VLOOKUP(E694,Data!F:G,2,0)</f>
        <v>Jennifer Jackson</v>
      </c>
      <c r="G694">
        <f>ROUND(SUMIF(Data!G:G,F694,Data!R:R),2)</f>
        <v>709.18</v>
      </c>
    </row>
    <row r="695" spans="5:7" x14ac:dyDescent="0.2">
      <c r="E695" t="s">
        <v>1289</v>
      </c>
      <c r="F695" t="str">
        <f>VLOOKUP(E695,Data!F:G,2,0)</f>
        <v>Julia Dunbar</v>
      </c>
      <c r="G695">
        <f>ROUND(SUMIF(Data!G:G,F695,Data!R:R),2)</f>
        <v>695.44</v>
      </c>
    </row>
    <row r="696" spans="5:7" x14ac:dyDescent="0.2">
      <c r="E696" t="s">
        <v>2382</v>
      </c>
      <c r="F696" t="str">
        <f>VLOOKUP(E696,Data!F:G,2,0)</f>
        <v>Peter B¸hler</v>
      </c>
      <c r="G696">
        <f>ROUND(SUMIF(Data!G:G,F696,Data!R:R),2)</f>
        <v>688.32</v>
      </c>
    </row>
    <row r="697" spans="5:7" x14ac:dyDescent="0.2">
      <c r="E697" t="s">
        <v>155</v>
      </c>
      <c r="F697" t="str">
        <f>VLOOKUP(E697,Data!F:G,2,0)</f>
        <v>Eric Hoffmann</v>
      </c>
      <c r="G697">
        <f>ROUND(SUMIF(Data!G:G,F697,Data!R:R),2)</f>
        <v>684.17</v>
      </c>
    </row>
    <row r="698" spans="5:7" x14ac:dyDescent="0.2">
      <c r="E698" t="s">
        <v>2567</v>
      </c>
      <c r="F698" t="str">
        <f>VLOOKUP(E698,Data!F:G,2,0)</f>
        <v>Toby Ritter</v>
      </c>
      <c r="G698">
        <f>ROUND(SUMIF(Data!G:G,F698,Data!R:R),2)</f>
        <v>675.94</v>
      </c>
    </row>
    <row r="699" spans="5:7" x14ac:dyDescent="0.2">
      <c r="E699" t="s">
        <v>7446</v>
      </c>
      <c r="F699" t="str">
        <f>VLOOKUP(E699,Data!F:G,2,0)</f>
        <v>Alex Grayson</v>
      </c>
      <c r="G699">
        <f>ROUND(SUMIF(Data!G:G,F699,Data!R:R),2)</f>
        <v>660.97</v>
      </c>
    </row>
    <row r="700" spans="5:7" x14ac:dyDescent="0.2">
      <c r="E700" t="s">
        <v>2653</v>
      </c>
      <c r="F700" t="str">
        <f>VLOOKUP(E700,Data!F:G,2,0)</f>
        <v>Berenike Kampe</v>
      </c>
      <c r="G700">
        <f>ROUND(SUMIF(Data!G:G,F700,Data!R:R),2)</f>
        <v>659.14</v>
      </c>
    </row>
    <row r="701" spans="5:7" x14ac:dyDescent="0.2">
      <c r="E701" t="s">
        <v>3558</v>
      </c>
      <c r="F701" t="str">
        <f>VLOOKUP(E701,Data!F:G,2,0)</f>
        <v>Bryan Davis</v>
      </c>
      <c r="G701">
        <f>ROUND(SUMIF(Data!G:G,F701,Data!R:R),2)</f>
        <v>658.47</v>
      </c>
    </row>
    <row r="702" spans="5:7" x14ac:dyDescent="0.2">
      <c r="E702" t="s">
        <v>6029</v>
      </c>
      <c r="F702" t="str">
        <f>VLOOKUP(E702,Data!F:G,2,0)</f>
        <v>Anna Chung</v>
      </c>
      <c r="G702">
        <f>ROUND(SUMIF(Data!G:G,F702,Data!R:R),2)</f>
        <v>657.32</v>
      </c>
    </row>
    <row r="703" spans="5:7" x14ac:dyDescent="0.2">
      <c r="E703" t="s">
        <v>4161</v>
      </c>
      <c r="F703" t="str">
        <f>VLOOKUP(E703,Data!F:G,2,0)</f>
        <v>Anthony Witt</v>
      </c>
      <c r="G703">
        <f>ROUND(SUMIF(Data!G:G,F703,Data!R:R),2)</f>
        <v>649.38</v>
      </c>
    </row>
    <row r="704" spans="5:7" x14ac:dyDescent="0.2">
      <c r="E704" t="s">
        <v>5631</v>
      </c>
      <c r="F704" t="str">
        <f>VLOOKUP(E704,Data!F:G,2,0)</f>
        <v>Lori Olson</v>
      </c>
      <c r="G704">
        <f>ROUND(SUMIF(Data!G:G,F704,Data!R:R),2)</f>
        <v>644.35</v>
      </c>
    </row>
    <row r="705" spans="5:7" x14ac:dyDescent="0.2">
      <c r="E705" t="s">
        <v>6228</v>
      </c>
      <c r="F705" t="str">
        <f>VLOOKUP(E705,Data!F:G,2,0)</f>
        <v>Joy Bell-</v>
      </c>
      <c r="G705">
        <f>ROUND(SUMIF(Data!G:G,F705,Data!R:R),2)</f>
        <v>644.12</v>
      </c>
    </row>
    <row r="706" spans="5:7" x14ac:dyDescent="0.2">
      <c r="E706" t="s">
        <v>2204</v>
      </c>
      <c r="F706" t="str">
        <f>VLOOKUP(E706,Data!F:G,2,0)</f>
        <v>Carol Darley</v>
      </c>
      <c r="G706">
        <f>ROUND(SUMIF(Data!G:G,F706,Data!R:R),2)</f>
        <v>639.77</v>
      </c>
    </row>
    <row r="707" spans="5:7" x14ac:dyDescent="0.2">
      <c r="E707" t="s">
        <v>2327</v>
      </c>
      <c r="F707" t="str">
        <f>VLOOKUP(E707,Data!F:G,2,0)</f>
        <v>Mathew Reese</v>
      </c>
      <c r="G707">
        <f>ROUND(SUMIF(Data!G:G,F707,Data!R:R),2)</f>
        <v>639.17999999999995</v>
      </c>
    </row>
    <row r="708" spans="5:7" x14ac:dyDescent="0.2">
      <c r="E708" t="s">
        <v>1691</v>
      </c>
      <c r="F708" t="str">
        <f>VLOOKUP(E708,Data!F:G,2,0)</f>
        <v>Astrea Jones</v>
      </c>
      <c r="G708">
        <f>ROUND(SUMIF(Data!G:G,F708,Data!R:R),2)</f>
        <v>629.25</v>
      </c>
    </row>
    <row r="709" spans="5:7" x14ac:dyDescent="0.2">
      <c r="E709" t="s">
        <v>5594</v>
      </c>
      <c r="F709" t="str">
        <f>VLOOKUP(E709,Data!F:G,2,0)</f>
        <v>Ralph Ritter</v>
      </c>
      <c r="G709">
        <f>ROUND(SUMIF(Data!G:G,F709,Data!R:R),2)</f>
        <v>615.92999999999995</v>
      </c>
    </row>
    <row r="710" spans="5:7" x14ac:dyDescent="0.2">
      <c r="E710" t="s">
        <v>8933</v>
      </c>
      <c r="F710" t="str">
        <f>VLOOKUP(E710,Data!F:G,2,0)</f>
        <v>Shirley Schmidt</v>
      </c>
      <c r="G710">
        <f>ROUND(SUMIF(Data!G:G,F710,Data!R:R),2)</f>
        <v>613.4</v>
      </c>
    </row>
    <row r="711" spans="5:7" x14ac:dyDescent="0.2">
      <c r="E711" t="s">
        <v>5191</v>
      </c>
      <c r="F711" t="str">
        <f>VLOOKUP(E711,Data!F:G,2,0)</f>
        <v>Bobby Trafton</v>
      </c>
      <c r="G711">
        <f>ROUND(SUMIF(Data!G:G,F711,Data!R:R),2)</f>
        <v>603.88</v>
      </c>
    </row>
    <row r="712" spans="5:7" x14ac:dyDescent="0.2">
      <c r="E712" t="s">
        <v>4619</v>
      </c>
      <c r="F712" t="str">
        <f>VLOOKUP(E712,Data!F:G,2,0)</f>
        <v>Barbara Fisher</v>
      </c>
      <c r="G712">
        <f>ROUND(SUMIF(Data!G:G,F712,Data!R:R),2)</f>
        <v>599.79999999999995</v>
      </c>
    </row>
    <row r="713" spans="5:7" x14ac:dyDescent="0.2">
      <c r="E713" t="s">
        <v>5249</v>
      </c>
      <c r="F713" t="str">
        <f>VLOOKUP(E713,Data!F:G,2,0)</f>
        <v>Maria Zettner</v>
      </c>
      <c r="G713">
        <f>ROUND(SUMIF(Data!G:G,F713,Data!R:R),2)</f>
        <v>593.61</v>
      </c>
    </row>
    <row r="714" spans="5:7" x14ac:dyDescent="0.2">
      <c r="E714" t="s">
        <v>5985</v>
      </c>
      <c r="F714" t="str">
        <f>VLOOKUP(E714,Data!F:G,2,0)</f>
        <v>Denise Leinenbach</v>
      </c>
      <c r="G714">
        <f>ROUND(SUMIF(Data!G:G,F714,Data!R:R),2)</f>
        <v>585.02</v>
      </c>
    </row>
    <row r="715" spans="5:7" x14ac:dyDescent="0.2">
      <c r="E715" t="s">
        <v>2013</v>
      </c>
      <c r="F715" t="str">
        <f>VLOOKUP(E715,Data!F:G,2,0)</f>
        <v>Alan Shonely</v>
      </c>
      <c r="G715">
        <f>ROUND(SUMIF(Data!G:G,F715,Data!R:R),2)</f>
        <v>584.61</v>
      </c>
    </row>
    <row r="716" spans="5:7" x14ac:dyDescent="0.2">
      <c r="E716" t="s">
        <v>5673</v>
      </c>
      <c r="F716" t="str">
        <f>VLOOKUP(E716,Data!F:G,2,0)</f>
        <v>Brian Derr</v>
      </c>
      <c r="G716">
        <f>ROUND(SUMIF(Data!G:G,F716,Data!R:R),2)</f>
        <v>582.65</v>
      </c>
    </row>
    <row r="717" spans="5:7" x14ac:dyDescent="0.2">
      <c r="E717" t="s">
        <v>638</v>
      </c>
      <c r="F717" t="str">
        <f>VLOOKUP(E717,Data!F:G,2,0)</f>
        <v>Neil Knudson</v>
      </c>
      <c r="G717">
        <f>ROUND(SUMIF(Data!G:G,F717,Data!R:R),2)</f>
        <v>572.04999999999995</v>
      </c>
    </row>
    <row r="718" spans="5:7" x14ac:dyDescent="0.2">
      <c r="E718" t="s">
        <v>5540</v>
      </c>
      <c r="F718" t="str">
        <f>VLOOKUP(E718,Data!F:G,2,0)</f>
        <v>Carlos Meador</v>
      </c>
      <c r="G718">
        <f>ROUND(SUMIF(Data!G:G,F718,Data!R:R),2)</f>
        <v>565.39</v>
      </c>
    </row>
    <row r="719" spans="5:7" x14ac:dyDescent="0.2">
      <c r="E719" t="s">
        <v>3619</v>
      </c>
      <c r="F719" t="str">
        <f>VLOOKUP(E719,Data!F:G,2,0)</f>
        <v>Chuck Sachs</v>
      </c>
      <c r="G719">
        <f>ROUND(SUMIF(Data!G:G,F719,Data!R:R),2)</f>
        <v>550.64</v>
      </c>
    </row>
    <row r="720" spans="5:7" x14ac:dyDescent="0.2">
      <c r="E720" t="s">
        <v>7765</v>
      </c>
      <c r="F720" t="str">
        <f>VLOOKUP(E720,Data!F:G,2,0)</f>
        <v>Cari Schnelling</v>
      </c>
      <c r="G720">
        <f>ROUND(SUMIF(Data!G:G,F720,Data!R:R),2)</f>
        <v>537.63</v>
      </c>
    </row>
    <row r="721" spans="5:7" x14ac:dyDescent="0.2">
      <c r="E721" t="s">
        <v>5113</v>
      </c>
      <c r="F721" t="str">
        <f>VLOOKUP(E721,Data!F:G,2,0)</f>
        <v>John Huston</v>
      </c>
      <c r="G721">
        <f>ROUND(SUMIF(Data!G:G,F721,Data!R:R),2)</f>
        <v>528.91</v>
      </c>
    </row>
    <row r="722" spans="5:7" x14ac:dyDescent="0.2">
      <c r="E722" t="s">
        <v>2197</v>
      </c>
      <c r="F722" t="str">
        <f>VLOOKUP(E722,Data!F:G,2,0)</f>
        <v>Rob Beeghly</v>
      </c>
      <c r="G722">
        <f>ROUND(SUMIF(Data!G:G,F722,Data!R:R),2)</f>
        <v>528.54999999999995</v>
      </c>
    </row>
    <row r="723" spans="5:7" x14ac:dyDescent="0.2">
      <c r="E723" t="s">
        <v>6163</v>
      </c>
      <c r="F723" t="str">
        <f>VLOOKUP(E723,Data!F:G,2,0)</f>
        <v>Andy Yotov</v>
      </c>
      <c r="G723">
        <f>ROUND(SUMIF(Data!G:G,F723,Data!R:R),2)</f>
        <v>497.01</v>
      </c>
    </row>
    <row r="724" spans="5:7" x14ac:dyDescent="0.2">
      <c r="E724" t="s">
        <v>1119</v>
      </c>
      <c r="F724" t="str">
        <f>VLOOKUP(E724,Data!F:G,2,0)</f>
        <v>Corey Roper</v>
      </c>
      <c r="G724">
        <f>ROUND(SUMIF(Data!G:G,F724,Data!R:R),2)</f>
        <v>475.9</v>
      </c>
    </row>
    <row r="725" spans="5:7" x14ac:dyDescent="0.2">
      <c r="E725" t="s">
        <v>5907</v>
      </c>
      <c r="F725" t="str">
        <f>VLOOKUP(E725,Data!F:G,2,0)</f>
        <v>MaryBeth Skach</v>
      </c>
      <c r="G725">
        <f>ROUND(SUMIF(Data!G:G,F725,Data!R:R),2)</f>
        <v>475.66</v>
      </c>
    </row>
    <row r="726" spans="5:7" x14ac:dyDescent="0.2">
      <c r="E726" t="s">
        <v>1614</v>
      </c>
      <c r="F726" t="str">
        <f>VLOOKUP(E726,Data!F:G,2,0)</f>
        <v>Joni Sundaresam</v>
      </c>
      <c r="G726">
        <f>ROUND(SUMIF(Data!G:G,F726,Data!R:R),2)</f>
        <v>469.17</v>
      </c>
    </row>
    <row r="727" spans="5:7" x14ac:dyDescent="0.2">
      <c r="E727" t="s">
        <v>6326</v>
      </c>
      <c r="F727" t="str">
        <f>VLOOKUP(E727,Data!F:G,2,0)</f>
        <v>Erin Creighton</v>
      </c>
      <c r="G727">
        <f>ROUND(SUMIF(Data!G:G,F727,Data!R:R),2)</f>
        <v>461.91</v>
      </c>
    </row>
    <row r="728" spans="5:7" x14ac:dyDescent="0.2">
      <c r="E728" t="s">
        <v>7150</v>
      </c>
      <c r="F728" t="str">
        <f>VLOOKUP(E728,Data!F:G,2,0)</f>
        <v>Khloe Miller</v>
      </c>
      <c r="G728">
        <f>ROUND(SUMIF(Data!G:G,F728,Data!R:R),2)</f>
        <v>453.54</v>
      </c>
    </row>
    <row r="729" spans="5:7" x14ac:dyDescent="0.2">
      <c r="E729" t="s">
        <v>5358</v>
      </c>
      <c r="F729" t="str">
        <f>VLOOKUP(E729,Data!F:G,2,0)</f>
        <v>Kelly Williams</v>
      </c>
      <c r="G729">
        <f>ROUND(SUMIF(Data!G:G,F729,Data!R:R),2)</f>
        <v>449.1</v>
      </c>
    </row>
    <row r="730" spans="5:7" x14ac:dyDescent="0.2">
      <c r="E730" t="s">
        <v>5763</v>
      </c>
      <c r="F730" t="str">
        <f>VLOOKUP(E730,Data!F:G,2,0)</f>
        <v>Tim Taslimi</v>
      </c>
      <c r="G730">
        <f>ROUND(SUMIF(Data!G:G,F730,Data!R:R),2)</f>
        <v>439.5</v>
      </c>
    </row>
    <row r="731" spans="5:7" x14ac:dyDescent="0.2">
      <c r="E731" t="s">
        <v>3876</v>
      </c>
      <c r="F731" t="str">
        <f>VLOOKUP(E731,Data!F:G,2,0)</f>
        <v>Shui Tom</v>
      </c>
      <c r="G731">
        <f>ROUND(SUMIF(Data!G:G,F731,Data!R:R),2)</f>
        <v>433.34</v>
      </c>
    </row>
    <row r="732" spans="5:7" x14ac:dyDescent="0.2">
      <c r="E732" t="s">
        <v>4198</v>
      </c>
      <c r="F732" t="str">
        <f>VLOOKUP(E732,Data!F:G,2,0)</f>
        <v>Vivek Grady</v>
      </c>
      <c r="G732">
        <f>ROUND(SUMIF(Data!G:G,F732,Data!R:R),2)</f>
        <v>427.37</v>
      </c>
    </row>
    <row r="733" spans="5:7" x14ac:dyDescent="0.2">
      <c r="E733" t="s">
        <v>1698</v>
      </c>
      <c r="F733" t="str">
        <f>VLOOKUP(E733,Data!F:G,2,0)</f>
        <v>Sonia Sunley</v>
      </c>
      <c r="G733">
        <f>ROUND(SUMIF(Data!G:G,F733,Data!R:R),2)</f>
        <v>418.49</v>
      </c>
    </row>
    <row r="734" spans="5:7" x14ac:dyDescent="0.2">
      <c r="E734" t="s">
        <v>3218</v>
      </c>
      <c r="F734" t="str">
        <f>VLOOKUP(E734,Data!F:G,2,0)</f>
        <v>Brad Thomas</v>
      </c>
      <c r="G734">
        <f>ROUND(SUMIF(Data!G:G,F734,Data!R:R),2)</f>
        <v>415.2</v>
      </c>
    </row>
    <row r="735" spans="5:7" x14ac:dyDescent="0.2">
      <c r="E735" t="s">
        <v>8735</v>
      </c>
      <c r="F735" t="str">
        <f>VLOOKUP(E735,Data!F:G,2,0)</f>
        <v>Mark Haberlin</v>
      </c>
      <c r="G735">
        <f>ROUND(SUMIF(Data!G:G,F735,Data!R:R),2)</f>
        <v>400.02</v>
      </c>
    </row>
    <row r="736" spans="5:7" x14ac:dyDescent="0.2">
      <c r="E736" t="s">
        <v>8471</v>
      </c>
      <c r="F736" t="str">
        <f>VLOOKUP(E736,Data!F:G,2,0)</f>
        <v>Barry Weirich</v>
      </c>
      <c r="G736">
        <f>ROUND(SUMIF(Data!G:G,F736,Data!R:R),2)</f>
        <v>385.52</v>
      </c>
    </row>
    <row r="737" spans="5:7" x14ac:dyDescent="0.2">
      <c r="E737" t="s">
        <v>4838</v>
      </c>
      <c r="F737" t="str">
        <f>VLOOKUP(E737,Data!F:G,2,0)</f>
        <v>Joy Daniels</v>
      </c>
      <c r="G737">
        <f>ROUND(SUMIF(Data!G:G,F737,Data!R:R),2)</f>
        <v>385.43</v>
      </c>
    </row>
    <row r="738" spans="5:7" x14ac:dyDescent="0.2">
      <c r="E738" t="s">
        <v>8164</v>
      </c>
      <c r="F738" t="str">
        <f>VLOOKUP(E738,Data!F:G,2,0)</f>
        <v>Jason Klamczynski</v>
      </c>
      <c r="G738">
        <f>ROUND(SUMIF(Data!G:G,F738,Data!R:R),2)</f>
        <v>383.81</v>
      </c>
    </row>
    <row r="739" spans="5:7" x14ac:dyDescent="0.2">
      <c r="E739" t="s">
        <v>6900</v>
      </c>
      <c r="F739" t="str">
        <f>VLOOKUP(E739,Data!F:G,2,0)</f>
        <v>Vivian Mathis</v>
      </c>
      <c r="G739">
        <f>ROUND(SUMIF(Data!G:G,F739,Data!R:R),2)</f>
        <v>380.69</v>
      </c>
    </row>
    <row r="740" spans="5:7" x14ac:dyDescent="0.2">
      <c r="E740" t="s">
        <v>7345</v>
      </c>
      <c r="F740" t="str">
        <f>VLOOKUP(E740,Data!F:G,2,0)</f>
        <v>Neil Franzˆsisch</v>
      </c>
      <c r="G740">
        <f>ROUND(SUMIF(Data!G:G,F740,Data!R:R),2)</f>
        <v>377.16</v>
      </c>
    </row>
    <row r="741" spans="5:7" x14ac:dyDescent="0.2">
      <c r="E741" t="s">
        <v>1988</v>
      </c>
      <c r="F741" t="str">
        <f>VLOOKUP(E741,Data!F:G,2,0)</f>
        <v>Melanie Seite</v>
      </c>
      <c r="G741">
        <f>ROUND(SUMIF(Data!G:G,F741,Data!R:R),2)</f>
        <v>370.35</v>
      </c>
    </row>
    <row r="742" spans="5:7" x14ac:dyDescent="0.2">
      <c r="E742" t="s">
        <v>6978</v>
      </c>
      <c r="F742" t="str">
        <f>VLOOKUP(E742,Data!F:G,2,0)</f>
        <v>Lycoris Saunders</v>
      </c>
      <c r="G742">
        <f>ROUND(SUMIF(Data!G:G,F742,Data!R:R),2)</f>
        <v>368.88</v>
      </c>
    </row>
    <row r="743" spans="5:7" x14ac:dyDescent="0.2">
      <c r="E743" t="s">
        <v>5734</v>
      </c>
      <c r="F743" t="str">
        <f>VLOOKUP(E743,Data!F:G,2,0)</f>
        <v>Aleksandra Gannaway</v>
      </c>
      <c r="G743">
        <f>ROUND(SUMIF(Data!G:G,F743,Data!R:R),2)</f>
        <v>367.55</v>
      </c>
    </row>
    <row r="744" spans="5:7" x14ac:dyDescent="0.2">
      <c r="E744" t="s">
        <v>8702</v>
      </c>
      <c r="F744" t="str">
        <f>VLOOKUP(E744,Data!F:G,2,0)</f>
        <v>Evan Minnotte</v>
      </c>
      <c r="G744">
        <f>ROUND(SUMIF(Data!G:G,F744,Data!R:R),2)</f>
        <v>366.82</v>
      </c>
    </row>
    <row r="745" spans="5:7" x14ac:dyDescent="0.2">
      <c r="E745" t="s">
        <v>6664</v>
      </c>
      <c r="F745" t="str">
        <f>VLOOKUP(E745,Data!F:G,2,0)</f>
        <v>Heather Jas</v>
      </c>
      <c r="G745">
        <f>ROUND(SUMIF(Data!G:G,F745,Data!R:R),2)</f>
        <v>358.1</v>
      </c>
    </row>
    <row r="746" spans="5:7" x14ac:dyDescent="0.2">
      <c r="E746" t="s">
        <v>3185</v>
      </c>
      <c r="F746" t="str">
        <f>VLOOKUP(E746,Data!F:G,2,0)</f>
        <v>Don Weiss</v>
      </c>
      <c r="G746">
        <f>ROUND(SUMIF(Data!G:G,F746,Data!R:R),2)</f>
        <v>344.08</v>
      </c>
    </row>
    <row r="747" spans="5:7" x14ac:dyDescent="0.2">
      <c r="E747" t="s">
        <v>3343</v>
      </c>
      <c r="F747" t="str">
        <f>VLOOKUP(E747,Data!F:G,2,0)</f>
        <v>Larry Tron</v>
      </c>
      <c r="G747">
        <f>ROUND(SUMIF(Data!G:G,F747,Data!R:R),2)</f>
        <v>329.88</v>
      </c>
    </row>
    <row r="748" spans="5:7" x14ac:dyDescent="0.2">
      <c r="E748" t="s">
        <v>10071</v>
      </c>
      <c r="F748" t="str">
        <f>VLOOKUP(E748,Data!F:G,2,0)</f>
        <v>Brendan Dodson</v>
      </c>
      <c r="G748">
        <f>ROUND(SUMIF(Data!G:G,F748,Data!R:R),2)</f>
        <v>320.54000000000002</v>
      </c>
    </row>
    <row r="749" spans="5:7" x14ac:dyDescent="0.2">
      <c r="E749" t="s">
        <v>2421</v>
      </c>
      <c r="F749" t="str">
        <f>VLOOKUP(E749,Data!F:G,2,0)</f>
        <v>Lisa Hazard</v>
      </c>
      <c r="G749">
        <f>ROUND(SUMIF(Data!G:G,F749,Data!R:R),2)</f>
        <v>318.24</v>
      </c>
    </row>
    <row r="750" spans="5:7" x14ac:dyDescent="0.2">
      <c r="E750" t="s">
        <v>3084</v>
      </c>
      <c r="F750" t="str">
        <f>VLOOKUP(E750,Data!F:G,2,0)</f>
        <v>Jennifer Halladay</v>
      </c>
      <c r="G750">
        <f>ROUND(SUMIF(Data!G:G,F750,Data!R:R),2)</f>
        <v>309.27999999999997</v>
      </c>
    </row>
    <row r="751" spans="5:7" x14ac:dyDescent="0.2">
      <c r="E751" t="s">
        <v>7990</v>
      </c>
      <c r="F751" t="str">
        <f>VLOOKUP(E751,Data!F:G,2,0)</f>
        <v>Jill Matthias</v>
      </c>
      <c r="G751">
        <f>ROUND(SUMIF(Data!G:G,F751,Data!R:R),2)</f>
        <v>303.95</v>
      </c>
    </row>
    <row r="752" spans="5:7" x14ac:dyDescent="0.2">
      <c r="E752" t="s">
        <v>2666</v>
      </c>
      <c r="F752" t="str">
        <f>VLOOKUP(E752,Data!F:G,2,0)</f>
        <v>Chuck Magee</v>
      </c>
      <c r="G752">
        <f>ROUND(SUMIF(Data!G:G,F752,Data!R:R),2)</f>
        <v>287.99</v>
      </c>
    </row>
    <row r="753" spans="5:7" x14ac:dyDescent="0.2">
      <c r="E753" t="s">
        <v>3425</v>
      </c>
      <c r="F753" t="str">
        <f>VLOOKUP(E753,Data!F:G,2,0)</f>
        <v>Larry Hughes</v>
      </c>
      <c r="G753">
        <f>ROUND(SUMIF(Data!G:G,F753,Data!R:R),2)</f>
        <v>287.43</v>
      </c>
    </row>
    <row r="754" spans="5:7" x14ac:dyDescent="0.2">
      <c r="E754" t="s">
        <v>10600</v>
      </c>
      <c r="F754" t="str">
        <f>VLOOKUP(E754,Data!F:G,2,0)</f>
        <v>Sung Chung</v>
      </c>
      <c r="G754">
        <f>ROUND(SUMIF(Data!G:G,F754,Data!R:R),2)</f>
        <v>280.63</v>
      </c>
    </row>
    <row r="755" spans="5:7" x14ac:dyDescent="0.2">
      <c r="E755" t="s">
        <v>4896</v>
      </c>
      <c r="F755" t="str">
        <f>VLOOKUP(E755,Data!F:G,2,0)</f>
        <v>Stuart Calhoun</v>
      </c>
      <c r="G755">
        <f>ROUND(SUMIF(Data!G:G,F755,Data!R:R),2)</f>
        <v>279.26</v>
      </c>
    </row>
    <row r="756" spans="5:7" x14ac:dyDescent="0.2">
      <c r="E756" t="s">
        <v>5642</v>
      </c>
      <c r="F756" t="str">
        <f>VLOOKUP(E756,Data!F:G,2,0)</f>
        <v>Nicole Brennan</v>
      </c>
      <c r="G756">
        <f>ROUND(SUMIF(Data!G:G,F756,Data!R:R),2)</f>
        <v>273.87</v>
      </c>
    </row>
    <row r="757" spans="5:7" x14ac:dyDescent="0.2">
      <c r="E757" t="s">
        <v>4976</v>
      </c>
      <c r="F757" t="str">
        <f>VLOOKUP(E757,Data!F:G,2,0)</f>
        <v>Bart Folk</v>
      </c>
      <c r="G757">
        <f>ROUND(SUMIF(Data!G:G,F757,Data!R:R),2)</f>
        <v>272.95</v>
      </c>
    </row>
    <row r="758" spans="5:7" x14ac:dyDescent="0.2">
      <c r="E758" t="s">
        <v>7223</v>
      </c>
      <c r="F758" t="str">
        <f>VLOOKUP(E758,Data!F:G,2,0)</f>
        <v>Dorothy Dickinson</v>
      </c>
      <c r="G758">
        <f>ROUND(SUMIF(Data!G:G,F758,Data!R:R),2)</f>
        <v>269.54000000000002</v>
      </c>
    </row>
    <row r="759" spans="5:7" x14ac:dyDescent="0.2">
      <c r="E759" t="s">
        <v>2275</v>
      </c>
      <c r="F759" t="str">
        <f>VLOOKUP(E759,Data!F:G,2,0)</f>
        <v>Brad Norvell</v>
      </c>
      <c r="G759">
        <f>ROUND(SUMIF(Data!G:G,F759,Data!R:R),2)</f>
        <v>265.3</v>
      </c>
    </row>
    <row r="760" spans="5:7" x14ac:dyDescent="0.2">
      <c r="E760" t="s">
        <v>2020</v>
      </c>
      <c r="F760" t="str">
        <f>VLOOKUP(E760,Data!F:G,2,0)</f>
        <v>Andrew Roberts</v>
      </c>
      <c r="G760">
        <f>ROUND(SUMIF(Data!G:G,F760,Data!R:R),2)</f>
        <v>264.86</v>
      </c>
    </row>
    <row r="761" spans="5:7" x14ac:dyDescent="0.2">
      <c r="E761" t="s">
        <v>10099</v>
      </c>
      <c r="F761" t="str">
        <f>VLOOKUP(E761,Data!F:G,2,0)</f>
        <v>Harold Dahlen</v>
      </c>
      <c r="G761">
        <f>ROUND(SUMIF(Data!G:G,F761,Data!R:R),2)</f>
        <v>251.36</v>
      </c>
    </row>
    <row r="762" spans="5:7" x14ac:dyDescent="0.2">
      <c r="E762" t="s">
        <v>2704</v>
      </c>
      <c r="F762" t="str">
        <f>VLOOKUP(E762,Data!F:G,2,0)</f>
        <v>Sally Matthias</v>
      </c>
      <c r="G762">
        <f>ROUND(SUMIF(Data!G:G,F762,Data!R:R),2)</f>
        <v>244.49</v>
      </c>
    </row>
    <row r="763" spans="5:7" x14ac:dyDescent="0.2">
      <c r="E763" t="s">
        <v>4059</v>
      </c>
      <c r="F763" t="str">
        <f>VLOOKUP(E763,Data!F:G,2,0)</f>
        <v>Paul Lucas</v>
      </c>
      <c r="G763">
        <f>ROUND(SUMIF(Data!G:G,F763,Data!R:R),2)</f>
        <v>239.48</v>
      </c>
    </row>
    <row r="764" spans="5:7" x14ac:dyDescent="0.2">
      <c r="E764" t="s">
        <v>2690</v>
      </c>
      <c r="F764" t="str">
        <f>VLOOKUP(E764,Data!F:G,2,0)</f>
        <v>Guy Phonely</v>
      </c>
      <c r="G764">
        <f>ROUND(SUMIF(Data!G:G,F764,Data!R:R),2)</f>
        <v>236.53</v>
      </c>
    </row>
    <row r="765" spans="5:7" x14ac:dyDescent="0.2">
      <c r="E765" t="s">
        <v>1664</v>
      </c>
      <c r="F765" t="str">
        <f>VLOOKUP(E765,Data!F:G,2,0)</f>
        <v>Erin Mull</v>
      </c>
      <c r="G765">
        <f>ROUND(SUMIF(Data!G:G,F765,Data!R:R),2)</f>
        <v>228.99</v>
      </c>
    </row>
    <row r="766" spans="5:7" x14ac:dyDescent="0.2">
      <c r="E766" t="s">
        <v>1303</v>
      </c>
      <c r="F766" t="str">
        <f>VLOOKUP(E766,Data!F:G,2,0)</f>
        <v>Guy Thornton</v>
      </c>
      <c r="G766">
        <f>ROUND(SUMIF(Data!G:G,F766,Data!R:R),2)</f>
        <v>226.44</v>
      </c>
    </row>
    <row r="767" spans="5:7" x14ac:dyDescent="0.2">
      <c r="E767" t="s">
        <v>4351</v>
      </c>
      <c r="F767" t="str">
        <f>VLOOKUP(E767,Data!F:G,2,0)</f>
        <v>Robert Barroso</v>
      </c>
      <c r="G767">
        <f>ROUND(SUMIF(Data!G:G,F767,Data!R:R),2)</f>
        <v>221.08</v>
      </c>
    </row>
    <row r="768" spans="5:7" x14ac:dyDescent="0.2">
      <c r="E768" t="s">
        <v>4312</v>
      </c>
      <c r="F768" t="str">
        <f>VLOOKUP(E768,Data!F:G,2,0)</f>
        <v>Hilary Holden</v>
      </c>
      <c r="G768">
        <f>ROUND(SUMIF(Data!G:G,F768,Data!R:R),2)</f>
        <v>218.67</v>
      </c>
    </row>
    <row r="769" spans="5:7" x14ac:dyDescent="0.2">
      <c r="E769" t="s">
        <v>3070</v>
      </c>
      <c r="F769" t="str">
        <f>VLOOKUP(E769,Data!F:G,2,0)</f>
        <v>Allen Goldenen</v>
      </c>
      <c r="G769">
        <f>ROUND(SUMIF(Data!G:G,F769,Data!R:R),2)</f>
        <v>200.95</v>
      </c>
    </row>
    <row r="770" spans="5:7" x14ac:dyDescent="0.2">
      <c r="E770" t="s">
        <v>2838</v>
      </c>
      <c r="F770" t="str">
        <f>VLOOKUP(E770,Data!F:G,2,0)</f>
        <v>Joel Jenkins</v>
      </c>
      <c r="G770">
        <f>ROUND(SUMIF(Data!G:G,F770,Data!R:R),2)</f>
        <v>195</v>
      </c>
    </row>
    <row r="771" spans="5:7" x14ac:dyDescent="0.2">
      <c r="E771" t="s">
        <v>2713</v>
      </c>
      <c r="F771" t="str">
        <f>VLOOKUP(E771,Data!F:G,2,0)</f>
        <v>Anthony Garverick</v>
      </c>
      <c r="G771">
        <f>ROUND(SUMIF(Data!G:G,F771,Data!R:R),2)</f>
        <v>170.58</v>
      </c>
    </row>
    <row r="772" spans="5:7" x14ac:dyDescent="0.2">
      <c r="E772" t="s">
        <v>8209</v>
      </c>
      <c r="F772" t="str">
        <f>VLOOKUP(E772,Data!F:G,2,0)</f>
        <v>Muhammed Lee</v>
      </c>
      <c r="G772">
        <f>ROUND(SUMIF(Data!G:G,F772,Data!R:R),2)</f>
        <v>162.22999999999999</v>
      </c>
    </row>
    <row r="773" spans="5:7" x14ac:dyDescent="0.2">
      <c r="E773" t="s">
        <v>8708</v>
      </c>
      <c r="F773" t="str">
        <f>VLOOKUP(E773,Data!F:G,2,0)</f>
        <v>Anthony O'Donnell</v>
      </c>
      <c r="G773">
        <f>ROUND(SUMIF(Data!G:G,F773,Data!R:R),2)</f>
        <v>161.28</v>
      </c>
    </row>
    <row r="774" spans="5:7" x14ac:dyDescent="0.2">
      <c r="E774" t="s">
        <v>6382</v>
      </c>
      <c r="F774" t="str">
        <f>VLOOKUP(E774,Data!F:G,2,0)</f>
        <v>Pete Takahito</v>
      </c>
      <c r="G774">
        <f>ROUND(SUMIF(Data!G:G,F774,Data!R:R),2)</f>
        <v>160.57</v>
      </c>
    </row>
    <row r="775" spans="5:7" x14ac:dyDescent="0.2">
      <c r="E775" t="s">
        <v>4460</v>
      </c>
      <c r="F775" t="str">
        <f>VLOOKUP(E775,Data!F:G,2,0)</f>
        <v>Dianna Arnett</v>
      </c>
      <c r="G775">
        <f>ROUND(SUMIF(Data!G:G,F775,Data!R:R),2)</f>
        <v>156.76</v>
      </c>
    </row>
    <row r="776" spans="5:7" x14ac:dyDescent="0.2">
      <c r="E776" t="s">
        <v>5949</v>
      </c>
      <c r="F776" t="str">
        <f>VLOOKUP(E776,Data!F:G,2,0)</f>
        <v>Michael Oakman</v>
      </c>
      <c r="G776">
        <f>ROUND(SUMIF(Data!G:G,F776,Data!R:R),2)</f>
        <v>154.29</v>
      </c>
    </row>
    <row r="777" spans="5:7" x14ac:dyDescent="0.2">
      <c r="E777" t="s">
        <v>2895</v>
      </c>
      <c r="F777" t="str">
        <f>VLOOKUP(E777,Data!F:G,2,0)</f>
        <v>Greg Hansen</v>
      </c>
      <c r="G777">
        <f>ROUND(SUMIF(Data!G:G,F777,Data!R:R),2)</f>
        <v>146.94</v>
      </c>
    </row>
    <row r="778" spans="5:7" x14ac:dyDescent="0.2">
      <c r="E778" t="s">
        <v>4554</v>
      </c>
      <c r="F778" t="str">
        <f>VLOOKUP(E778,Data!F:G,2,0)</f>
        <v>Phillip Breyer</v>
      </c>
      <c r="G778">
        <f>ROUND(SUMIF(Data!G:G,F778,Data!R:R),2)</f>
        <v>132.74</v>
      </c>
    </row>
    <row r="779" spans="5:7" x14ac:dyDescent="0.2">
      <c r="E779" t="s">
        <v>4127</v>
      </c>
      <c r="F779" t="str">
        <f>VLOOKUP(E779,Data!F:G,2,0)</f>
        <v>Bobby Odegard</v>
      </c>
      <c r="G779">
        <f>ROUND(SUMIF(Data!G:G,F779,Data!R:R),2)</f>
        <v>130.83000000000001</v>
      </c>
    </row>
    <row r="780" spans="5:7" x14ac:dyDescent="0.2">
      <c r="E780" t="s">
        <v>2739</v>
      </c>
      <c r="F780" t="str">
        <f>VLOOKUP(E780,Data!F:G,2,0)</f>
        <v>Ed Ludwig</v>
      </c>
      <c r="G780">
        <f>ROUND(SUMIF(Data!G:G,F780,Data!R:R),2)</f>
        <v>124.28</v>
      </c>
    </row>
    <row r="781" spans="5:7" x14ac:dyDescent="0.2">
      <c r="E781" t="s">
        <v>1241</v>
      </c>
      <c r="F781" t="str">
        <f>VLOOKUP(E781,Data!F:G,2,0)</f>
        <v>Clay Cheatham</v>
      </c>
      <c r="G781">
        <f>ROUND(SUMIF(Data!G:G,F781,Data!R:R),2)</f>
        <v>113.83</v>
      </c>
    </row>
    <row r="782" spans="5:7" x14ac:dyDescent="0.2">
      <c r="E782" t="s">
        <v>6897</v>
      </c>
      <c r="F782" t="str">
        <f>VLOOKUP(E782,Data!F:G,2,0)</f>
        <v>Roland Murray</v>
      </c>
      <c r="G782">
        <f>ROUND(SUMIF(Data!G:G,F782,Data!R:R),2)</f>
        <v>98.35</v>
      </c>
    </row>
    <row r="783" spans="5:7" x14ac:dyDescent="0.2">
      <c r="E783" t="s">
        <v>7882</v>
      </c>
      <c r="F783" t="str">
        <f>VLOOKUP(E783,Data!F:G,2,0)</f>
        <v>Karen Seio</v>
      </c>
      <c r="G783">
        <f>ROUND(SUMIF(Data!G:G,F783,Data!R:R),2)</f>
        <v>88.47</v>
      </c>
    </row>
    <row r="784" spans="5:7" x14ac:dyDescent="0.2">
      <c r="E784" t="s">
        <v>9215</v>
      </c>
      <c r="F784" t="str">
        <f>VLOOKUP(E784,Data!F:G,2,0)</f>
        <v>Anemone Ratner</v>
      </c>
      <c r="G784">
        <f>ROUND(SUMIF(Data!G:G,F784,Data!R:R),2)</f>
        <v>88.15</v>
      </c>
    </row>
    <row r="785" spans="5:7" x14ac:dyDescent="0.2">
      <c r="E785" t="s">
        <v>9590</v>
      </c>
      <c r="F785" t="str">
        <f>VLOOKUP(E785,Data!F:G,2,0)</f>
        <v>Fred Wasserman</v>
      </c>
      <c r="G785">
        <f>ROUND(SUMIF(Data!G:G,F785,Data!R:R),2)</f>
        <v>79.75</v>
      </c>
    </row>
    <row r="786" spans="5:7" x14ac:dyDescent="0.2">
      <c r="E786" t="s">
        <v>1814</v>
      </c>
      <c r="F786" t="str">
        <f>VLOOKUP(E786,Data!F:G,2,0)</f>
        <v>Jasper Cacioppo</v>
      </c>
      <c r="G786">
        <f>ROUND(SUMIF(Data!G:G,F786,Data!R:R),2)</f>
        <v>71.260000000000005</v>
      </c>
    </row>
    <row r="787" spans="5:7" x14ac:dyDescent="0.2">
      <c r="E787" t="s">
        <v>1865</v>
      </c>
      <c r="F787" t="str">
        <f>VLOOKUP(E787,Data!F:G,2,0)</f>
        <v>Adrian Shami</v>
      </c>
      <c r="G787">
        <f>ROUND(SUMIF(Data!G:G,F787,Data!R:R),2)</f>
        <v>58.82</v>
      </c>
    </row>
    <row r="788" spans="5:7" x14ac:dyDescent="0.2">
      <c r="E788" t="s">
        <v>3744</v>
      </c>
      <c r="F788" t="str">
        <f>VLOOKUP(E788,Data!F:G,2,0)</f>
        <v>Larry Blacks</v>
      </c>
      <c r="G788">
        <f>ROUND(SUMIF(Data!G:G,F788,Data!R:R),2)</f>
        <v>50.19</v>
      </c>
    </row>
    <row r="789" spans="5:7" x14ac:dyDescent="0.2">
      <c r="E789" t="s">
        <v>10630</v>
      </c>
      <c r="F789" t="str">
        <f>VLOOKUP(E789,Data!F:G,2,0)</f>
        <v>Ricardo Emerson</v>
      </c>
      <c r="G789">
        <f>ROUND(SUMIF(Data!G:G,F789,Data!R:R),2)</f>
        <v>48.36</v>
      </c>
    </row>
    <row r="790" spans="5:7" x14ac:dyDescent="0.2">
      <c r="E790" t="s">
        <v>7294</v>
      </c>
      <c r="F790" t="str">
        <f>VLOOKUP(E790,Data!F:G,2,0)</f>
        <v>Susan Gilcrest</v>
      </c>
      <c r="G790">
        <f>ROUND(SUMIF(Data!G:G,F790,Data!R:R),2)</f>
        <v>47.95</v>
      </c>
    </row>
    <row r="791" spans="5:7" x14ac:dyDescent="0.2">
      <c r="E791" t="s">
        <v>10492</v>
      </c>
      <c r="F791" t="str">
        <f>VLOOKUP(E791,Data!F:G,2,0)</f>
        <v>Roy Skaria</v>
      </c>
      <c r="G791">
        <f>ROUND(SUMIF(Data!G:G,F791,Data!R:R),2)</f>
        <v>22.33</v>
      </c>
    </row>
    <row r="792" spans="5:7" x14ac:dyDescent="0.2">
      <c r="E792" t="s">
        <v>8498</v>
      </c>
      <c r="F792" t="str">
        <f>VLOOKUP(E792,Data!F:G,2,0)</f>
        <v>Mitch Gastineau</v>
      </c>
      <c r="G792">
        <f>ROUND(SUMIF(Data!G:G,F792,Data!R:R),2)</f>
        <v>16.739999999999998</v>
      </c>
    </row>
    <row r="793" spans="5:7" x14ac:dyDescent="0.2">
      <c r="E793" t="s">
        <v>10177</v>
      </c>
      <c r="F793" t="str">
        <f>VLOOKUP(E793,Data!F:G,2,0)</f>
        <v>Carl Jackson</v>
      </c>
      <c r="G793">
        <f>ROUND(SUMIF(Data!G:G,F793,Data!R:R),2)</f>
        <v>16.52</v>
      </c>
    </row>
    <row r="794" spans="5:7" x14ac:dyDescent="0.2">
      <c r="E794" t="s">
        <v>8938</v>
      </c>
      <c r="F794" t="str">
        <f>VLOOKUP(E794,Data!F:G,2,0)</f>
        <v>Lela Donovan</v>
      </c>
      <c r="G794">
        <f>ROUND(SUMIF(Data!G:G,F794,Data!R:R),2)</f>
        <v>5.3</v>
      </c>
    </row>
    <row r="795" spans="5:7" x14ac:dyDescent="0.2">
      <c r="E795" t="s">
        <v>3910</v>
      </c>
      <c r="F795" t="str">
        <f>VLOOKUP(E795,Data!F:G,2,0)</f>
        <v>Thais Sissman</v>
      </c>
      <c r="G795">
        <f>ROUND(SUMIF(Data!G:G,F795,Data!R:R),2)</f>
        <v>4.83</v>
      </c>
    </row>
    <row r="796" spans="5:7" x14ac:dyDescent="0.2">
      <c r="E796" t="s">
        <v>10968</v>
      </c>
      <c r="F796" t="e">
        <f>VLOOKUP(E796,Data!F:G,2,0)</f>
        <v>#N/A</v>
      </c>
      <c r="G796">
        <f>ROUND(SUMIF(Data!G:G,F796,Data!R:R),2)</f>
        <v>0</v>
      </c>
    </row>
    <row r="797" spans="5:7" x14ac:dyDescent="0.2">
      <c r="E797" t="s">
        <v>10947</v>
      </c>
      <c r="F797" t="e">
        <f>VLOOKUP(E797,Data!F:G,2,0)</f>
        <v>#N/A</v>
      </c>
      <c r="G797">
        <f>ROUND(SUMIF(Data!G:G,F797,Data!R:R),2)</f>
        <v>0</v>
      </c>
    </row>
  </sheetData>
  <sortState xmlns:xlrd2="http://schemas.microsoft.com/office/spreadsheetml/2017/richdata2" ref="E3:G797">
    <sortCondition descending="1" ref="G3:G79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1400-97E9-B440-8A3F-DA3494255129}">
  <dimension ref="A1:Q1865"/>
  <sheetViews>
    <sheetView workbookViewId="0">
      <selection activeCell="G3" sqref="G3"/>
    </sheetView>
  </sheetViews>
  <sheetFormatPr baseColWidth="10" defaultRowHeight="16" x14ac:dyDescent="0.2"/>
  <cols>
    <col min="7" max="7" width="16.6640625" bestFit="1" customWidth="1"/>
  </cols>
  <sheetData>
    <row r="1" spans="1:17" x14ac:dyDescent="0.2">
      <c r="A1" t="s">
        <v>10989</v>
      </c>
      <c r="G1" t="s">
        <v>10990</v>
      </c>
      <c r="M1" s="8" t="s">
        <v>10944</v>
      </c>
    </row>
    <row r="2" spans="1:17" x14ac:dyDescent="0.2">
      <c r="A2" t="s">
        <v>13</v>
      </c>
      <c r="B2" t="s">
        <v>14</v>
      </c>
      <c r="C2" t="s">
        <v>15</v>
      </c>
      <c r="D2" t="s">
        <v>16</v>
      </c>
      <c r="E2" t="s">
        <v>10939</v>
      </c>
      <c r="G2" t="s">
        <v>10946</v>
      </c>
      <c r="H2" t="s">
        <v>14</v>
      </c>
      <c r="I2" t="s">
        <v>15</v>
      </c>
      <c r="J2" t="s">
        <v>16</v>
      </c>
      <c r="K2" t="s">
        <v>10939</v>
      </c>
      <c r="M2" t="s">
        <v>10946</v>
      </c>
      <c r="N2" t="s">
        <v>14</v>
      </c>
      <c r="O2" t="s">
        <v>15</v>
      </c>
      <c r="P2" t="s">
        <v>16</v>
      </c>
      <c r="Q2" t="s">
        <v>10939</v>
      </c>
    </row>
    <row r="3" spans="1:17" x14ac:dyDescent="0.2">
      <c r="A3" t="s">
        <v>5746</v>
      </c>
      <c r="B3" t="s">
        <v>70</v>
      </c>
      <c r="C3" t="s">
        <v>1218</v>
      </c>
      <c r="D3" t="s">
        <v>5747</v>
      </c>
      <c r="E3">
        <v>61599.82</v>
      </c>
      <c r="G3" t="s">
        <v>5746</v>
      </c>
      <c r="H3" t="str">
        <f>VLOOKUP(G3,Data!$N:$Q,2,0)</f>
        <v>Technology</v>
      </c>
      <c r="I3" t="str">
        <f>VLOOKUP(G3,Data!$N:$Q,3,0)</f>
        <v>Copiers</v>
      </c>
      <c r="J3" t="str">
        <f>VLOOKUP(G3,Data!$N:$Q,4,0)</f>
        <v>Canon imageCLASS 2200 Advanced Copier</v>
      </c>
      <c r="K3">
        <f>ROUND(SUMIF(Data!N:N,G3,Data!R:R),2)</f>
        <v>61599.82</v>
      </c>
      <c r="M3" s="9">
        <f>IF(A3=G3,0,1)</f>
        <v>0</v>
      </c>
      <c r="N3" s="9">
        <f t="shared" ref="N3:Q3" si="0">IF(B3=H3,0,1)</f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</row>
    <row r="4" spans="1:17" x14ac:dyDescent="0.2">
      <c r="A4" t="s">
        <v>1746</v>
      </c>
      <c r="B4" t="s">
        <v>45</v>
      </c>
      <c r="C4" t="s">
        <v>74</v>
      </c>
      <c r="D4" t="s">
        <v>1747</v>
      </c>
      <c r="E4">
        <v>27453.38</v>
      </c>
      <c r="G4" t="s">
        <v>1746</v>
      </c>
      <c r="H4" t="str">
        <f>VLOOKUP(G4,Data!$N:$Q,2,0)</f>
        <v>Office Supplies</v>
      </c>
      <c r="I4" t="str">
        <f>VLOOKUP(G4,Data!$N:$Q,3,0)</f>
        <v>Binders</v>
      </c>
      <c r="J4" t="str">
        <f>VLOOKUP(G4,Data!$N:$Q,4,0)</f>
        <v>Fellowes PB500 Electric Punch Plastic Comb Binding Machine with Manual Bind</v>
      </c>
      <c r="K4">
        <f>ROUND(SUMIF(Data!N:N,G4,Data!R:R),2)</f>
        <v>27453.38</v>
      </c>
      <c r="M4" s="9">
        <f t="shared" ref="M4:M12" si="1">IF(A4=G4,0,1)</f>
        <v>0</v>
      </c>
      <c r="N4" s="9">
        <f t="shared" ref="N4:N12" si="2">IF(B4=H4,0,1)</f>
        <v>0</v>
      </c>
      <c r="O4" s="9">
        <f t="shared" ref="O4:O12" si="3">IF(C4=I4,0,1)</f>
        <v>0</v>
      </c>
      <c r="P4" s="9">
        <f t="shared" ref="P4:P12" si="4">IF(D4=J4,0,1)</f>
        <v>0</v>
      </c>
      <c r="Q4" s="9">
        <f t="shared" ref="Q4:Q12" si="5">IF(E4=K4,0,1)</f>
        <v>0</v>
      </c>
    </row>
    <row r="5" spans="1:17" x14ac:dyDescent="0.2">
      <c r="A5" t="s">
        <v>5850</v>
      </c>
      <c r="B5" t="s">
        <v>70</v>
      </c>
      <c r="C5" t="s">
        <v>683</v>
      </c>
      <c r="D5" t="s">
        <v>5851</v>
      </c>
      <c r="E5">
        <v>22638.48</v>
      </c>
      <c r="G5" t="s">
        <v>5850</v>
      </c>
      <c r="H5" t="str">
        <f>VLOOKUP(G5,Data!$N:$Q,2,0)</f>
        <v>Technology</v>
      </c>
      <c r="I5" t="str">
        <f>VLOOKUP(G5,Data!$N:$Q,3,0)</f>
        <v>Machines</v>
      </c>
      <c r="J5" t="str">
        <f>VLOOKUP(G5,Data!$N:$Q,4,0)</f>
        <v>Cisco TelePresence System EX90 Videoconferencing Unit</v>
      </c>
      <c r="K5">
        <f>ROUND(SUMIF(Data!N:N,G5,Data!R:R),2)</f>
        <v>22638.48</v>
      </c>
      <c r="M5" s="9">
        <f t="shared" si="1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9">
        <f t="shared" si="5"/>
        <v>0</v>
      </c>
    </row>
    <row r="6" spans="1:17" x14ac:dyDescent="0.2">
      <c r="A6" t="s">
        <v>1876</v>
      </c>
      <c r="B6" t="s">
        <v>31</v>
      </c>
      <c r="C6" t="s">
        <v>35</v>
      </c>
      <c r="D6" t="s">
        <v>1877</v>
      </c>
      <c r="E6">
        <v>21870.58</v>
      </c>
      <c r="G6" t="s">
        <v>1876</v>
      </c>
      <c r="H6" t="str">
        <f>VLOOKUP(G6,Data!$N:$Q,2,0)</f>
        <v>Furniture</v>
      </c>
      <c r="I6" t="str">
        <f>VLOOKUP(G6,Data!$N:$Q,3,0)</f>
        <v>Chairs</v>
      </c>
      <c r="J6" t="str">
        <f>VLOOKUP(G6,Data!$N:$Q,4,0)</f>
        <v>HON 5400 Series Task Chairs for Big and Tall</v>
      </c>
      <c r="K6">
        <f>ROUND(SUMIF(Data!N:N,G6,Data!R:R),2)</f>
        <v>21870.58</v>
      </c>
      <c r="M6" s="9">
        <f t="shared" si="1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9">
        <f t="shared" si="5"/>
        <v>0</v>
      </c>
    </row>
    <row r="7" spans="1:17" x14ac:dyDescent="0.2">
      <c r="A7" t="s">
        <v>4726</v>
      </c>
      <c r="B7" t="s">
        <v>45</v>
      </c>
      <c r="C7" t="s">
        <v>74</v>
      </c>
      <c r="D7" t="s">
        <v>4727</v>
      </c>
      <c r="E7">
        <v>19823.48</v>
      </c>
      <c r="G7" t="s">
        <v>4726</v>
      </c>
      <c r="H7" t="str">
        <f>VLOOKUP(G7,Data!$N:$Q,2,0)</f>
        <v>Office Supplies</v>
      </c>
      <c r="I7" t="str">
        <f>VLOOKUP(G7,Data!$N:$Q,3,0)</f>
        <v>Binders</v>
      </c>
      <c r="J7" t="str">
        <f>VLOOKUP(G7,Data!$N:$Q,4,0)</f>
        <v>GBC DocuBind TL300 Electric Binding System</v>
      </c>
      <c r="K7">
        <f>ROUND(SUMIF(Data!N:N,G7,Data!R:R),2)</f>
        <v>19823.48</v>
      </c>
      <c r="M7" s="9">
        <f t="shared" si="1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9">
        <f t="shared" si="5"/>
        <v>0</v>
      </c>
    </row>
    <row r="8" spans="1:17" x14ac:dyDescent="0.2">
      <c r="A8" t="s">
        <v>2697</v>
      </c>
      <c r="B8" t="s">
        <v>45</v>
      </c>
      <c r="C8" t="s">
        <v>74</v>
      </c>
      <c r="D8" t="s">
        <v>2698</v>
      </c>
      <c r="E8">
        <v>19024.5</v>
      </c>
      <c r="G8" t="s">
        <v>2697</v>
      </c>
      <c r="H8" t="str">
        <f>VLOOKUP(G8,Data!$N:$Q,2,0)</f>
        <v>Office Supplies</v>
      </c>
      <c r="I8" t="str">
        <f>VLOOKUP(G8,Data!$N:$Q,3,0)</f>
        <v>Binders</v>
      </c>
      <c r="J8" t="str">
        <f>VLOOKUP(G8,Data!$N:$Q,4,0)</f>
        <v>GBC Ibimaster 500 Manual ProClick Binding System</v>
      </c>
      <c r="K8">
        <f>ROUND(SUMIF(Data!N:N,G8,Data!R:R),2)</f>
        <v>19024.5</v>
      </c>
      <c r="M8" s="9">
        <f t="shared" si="1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9">
        <f t="shared" si="5"/>
        <v>0</v>
      </c>
    </row>
    <row r="9" spans="1:17" x14ac:dyDescent="0.2">
      <c r="A9" t="s">
        <v>1217</v>
      </c>
      <c r="B9" t="s">
        <v>70</v>
      </c>
      <c r="C9" t="s">
        <v>1218</v>
      </c>
      <c r="D9" t="s">
        <v>1219</v>
      </c>
      <c r="E9">
        <v>18839.689999999999</v>
      </c>
      <c r="G9" t="s">
        <v>1217</v>
      </c>
      <c r="H9" t="str">
        <f>VLOOKUP(G9,Data!$N:$Q,2,0)</f>
        <v>Technology</v>
      </c>
      <c r="I9" t="str">
        <f>VLOOKUP(G9,Data!$N:$Q,3,0)</f>
        <v>Copiers</v>
      </c>
      <c r="J9" t="str">
        <f>VLOOKUP(G9,Data!$N:$Q,4,0)</f>
        <v>Hewlett Packard LaserJet 3310 Copier</v>
      </c>
      <c r="K9">
        <f>ROUND(SUMIF(Data!N:N,G9,Data!R:R),2)</f>
        <v>18839.689999999999</v>
      </c>
      <c r="M9" s="9">
        <f t="shared" si="1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9">
        <f t="shared" si="5"/>
        <v>0</v>
      </c>
    </row>
    <row r="10" spans="1:17" x14ac:dyDescent="0.2">
      <c r="A10" t="s">
        <v>7240</v>
      </c>
      <c r="B10" t="s">
        <v>70</v>
      </c>
      <c r="C10" t="s">
        <v>683</v>
      </c>
      <c r="D10" t="s">
        <v>7241</v>
      </c>
      <c r="E10">
        <v>18374.900000000001</v>
      </c>
      <c r="G10" t="s">
        <v>7240</v>
      </c>
      <c r="H10" t="str">
        <f>VLOOKUP(G10,Data!$N:$Q,2,0)</f>
        <v>Technology</v>
      </c>
      <c r="I10" t="str">
        <f>VLOOKUP(G10,Data!$N:$Q,3,0)</f>
        <v>Machines</v>
      </c>
      <c r="J10" t="str">
        <f>VLOOKUP(G10,Data!$N:$Q,4,0)</f>
        <v>HP Designjet T520 Inkjet Large Format Printer - 24" Color</v>
      </c>
      <c r="K10">
        <f>ROUND(SUMIF(Data!N:N,G10,Data!R:R),2)</f>
        <v>18374.900000000001</v>
      </c>
      <c r="M10" s="9">
        <f t="shared" si="1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9">
        <f t="shared" si="5"/>
        <v>0</v>
      </c>
    </row>
    <row r="11" spans="1:17" x14ac:dyDescent="0.2">
      <c r="A11" t="s">
        <v>1257</v>
      </c>
      <c r="B11" t="s">
        <v>45</v>
      </c>
      <c r="C11" t="s">
        <v>74</v>
      </c>
      <c r="D11" t="s">
        <v>1258</v>
      </c>
      <c r="E11">
        <v>17965.07</v>
      </c>
      <c r="G11" t="s">
        <v>1257</v>
      </c>
      <c r="H11" t="str">
        <f>VLOOKUP(G11,Data!$N:$Q,2,0)</f>
        <v>Office Supplies</v>
      </c>
      <c r="I11" t="str">
        <f>VLOOKUP(G11,Data!$N:$Q,3,0)</f>
        <v>Binders</v>
      </c>
      <c r="J11" t="str">
        <f>VLOOKUP(G11,Data!$N:$Q,4,0)</f>
        <v>GBC DocuBind P400 Electric Binding System</v>
      </c>
      <c r="K11">
        <f>ROUND(SUMIF(Data!N:N,G11,Data!R:R),2)</f>
        <v>17965.07</v>
      </c>
      <c r="M11" s="9">
        <f t="shared" si="1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9">
        <f t="shared" si="5"/>
        <v>0</v>
      </c>
    </row>
    <row r="12" spans="1:17" x14ac:dyDescent="0.2">
      <c r="A12" t="s">
        <v>5597</v>
      </c>
      <c r="B12" t="s">
        <v>45</v>
      </c>
      <c r="C12" t="s">
        <v>578</v>
      </c>
      <c r="D12" t="s">
        <v>5598</v>
      </c>
      <c r="E12">
        <v>17030.310000000001</v>
      </c>
      <c r="G12" t="s">
        <v>5597</v>
      </c>
      <c r="H12" t="str">
        <f>VLOOKUP(G12,Data!$N:$Q,2,0)</f>
        <v>Office Supplies</v>
      </c>
      <c r="I12" t="str">
        <f>VLOOKUP(G12,Data!$N:$Q,3,0)</f>
        <v>Supplies</v>
      </c>
      <c r="J12" t="str">
        <f>VLOOKUP(G12,Data!$N:$Q,4,0)</f>
        <v>High Speed Automatic Electric Letter Opener</v>
      </c>
      <c r="K12">
        <f>ROUND(SUMIF(Data!N:N,G12,Data!R:R),2)</f>
        <v>17030.310000000001</v>
      </c>
      <c r="M12" s="9">
        <f t="shared" si="1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9">
        <f t="shared" si="5"/>
        <v>0</v>
      </c>
    </row>
    <row r="13" spans="1:17" x14ac:dyDescent="0.2">
      <c r="G13" t="s">
        <v>682</v>
      </c>
      <c r="H13" t="str">
        <f>VLOOKUP(G13,Data!$N:$Q,2,0)</f>
        <v>Technology</v>
      </c>
      <c r="I13" t="str">
        <f>VLOOKUP(G13,Data!$N:$Q,3,0)</f>
        <v>Machines</v>
      </c>
      <c r="J13" t="str">
        <f>VLOOKUP(G13,Data!$N:$Q,4,0)</f>
        <v>Lexmark MX611dhe Monochrome Laser Printer</v>
      </c>
      <c r="K13">
        <f>ROUND(SUMIF(Data!N:N,G13,Data!R:R),2)</f>
        <v>16829.900000000001</v>
      </c>
    </row>
    <row r="14" spans="1:17" x14ac:dyDescent="0.2">
      <c r="G14" t="s">
        <v>1804</v>
      </c>
      <c r="H14" t="str">
        <f>VLOOKUP(G14,Data!$N:$Q,2,0)</f>
        <v>Office Supplies</v>
      </c>
      <c r="I14" t="str">
        <f>VLOOKUP(G14,Data!$N:$Q,3,0)</f>
        <v>Supplies</v>
      </c>
      <c r="J14" t="str">
        <f>VLOOKUP(G14,Data!$N:$Q,4,0)</f>
        <v>Martin Yale Chadless Opener Electric Letter Opener</v>
      </c>
      <c r="K14">
        <f>ROUND(SUMIF(Data!N:N,G14,Data!R:R),2)</f>
        <v>16656.2</v>
      </c>
    </row>
    <row r="15" spans="1:17" x14ac:dyDescent="0.2">
      <c r="G15" t="s">
        <v>7215</v>
      </c>
      <c r="H15" t="str">
        <f>VLOOKUP(G15,Data!$N:$Q,2,0)</f>
        <v>Office Supplies</v>
      </c>
      <c r="I15" t="str">
        <f>VLOOKUP(G15,Data!$N:$Q,3,0)</f>
        <v>Binders</v>
      </c>
      <c r="J15" t="str">
        <f>VLOOKUP(G15,Data!$N:$Q,4,0)</f>
        <v>Ibico EPK-21 Electric Binding System</v>
      </c>
      <c r="K15">
        <f>ROUND(SUMIF(Data!N:N,G15,Data!R:R),2)</f>
        <v>15875.92</v>
      </c>
    </row>
    <row r="16" spans="1:17" x14ac:dyDescent="0.2">
      <c r="G16" t="s">
        <v>165</v>
      </c>
      <c r="H16" t="str">
        <f>VLOOKUP(G16,Data!$N:$Q,2,0)</f>
        <v>Furniture</v>
      </c>
      <c r="I16" t="str">
        <f>VLOOKUP(G16,Data!$N:$Q,3,0)</f>
        <v>Bookcases</v>
      </c>
      <c r="J16" t="str">
        <f>VLOOKUP(G16,Data!$N:$Q,4,0)</f>
        <v>Riverside Palais Royal Lawyers Bookcase, Royale Cherry Finish</v>
      </c>
      <c r="K16">
        <f>ROUND(SUMIF(Data!N:N,G16,Data!R:R),2)</f>
        <v>15610.97</v>
      </c>
    </row>
    <row r="17" spans="7:11" x14ac:dyDescent="0.2">
      <c r="G17" t="s">
        <v>7385</v>
      </c>
      <c r="H17" t="str">
        <f>VLOOKUP(G17,Data!$N:$Q,2,0)</f>
        <v>Technology</v>
      </c>
      <c r="I17" t="str">
        <f>VLOOKUP(G17,Data!$N:$Q,3,0)</f>
        <v>Machines</v>
      </c>
      <c r="J17" t="str">
        <f>VLOOKUP(G17,Data!$N:$Q,4,0)</f>
        <v>3D Systems Cube Printer, 2nd Generation, Magenta</v>
      </c>
      <c r="K17">
        <f>ROUND(SUMIF(Data!N:N,G17,Data!R:R),2)</f>
        <v>14299.89</v>
      </c>
    </row>
    <row r="18" spans="7:11" x14ac:dyDescent="0.2">
      <c r="G18" t="s">
        <v>6153</v>
      </c>
      <c r="H18" t="str">
        <f>VLOOKUP(G18,Data!$N:$Q,2,0)</f>
        <v>Technology</v>
      </c>
      <c r="I18" t="str">
        <f>VLOOKUP(G18,Data!$N:$Q,3,0)</f>
        <v>Phones</v>
      </c>
      <c r="J18" t="str">
        <f>VLOOKUP(G18,Data!$N:$Q,4,0)</f>
        <v>Samsung Galaxy Mega 6.3</v>
      </c>
      <c r="K18">
        <f>ROUND(SUMIF(Data!N:N,G18,Data!R:R),2)</f>
        <v>13943.67</v>
      </c>
    </row>
    <row r="19" spans="7:11" x14ac:dyDescent="0.2">
      <c r="G19" t="s">
        <v>2710</v>
      </c>
      <c r="H19" t="str">
        <f>VLOOKUP(G19,Data!$N:$Q,2,0)</f>
        <v>Technology</v>
      </c>
      <c r="I19" t="str">
        <f>VLOOKUP(G19,Data!$N:$Q,3,0)</f>
        <v>Accessories</v>
      </c>
      <c r="J19" t="str">
        <f>VLOOKUP(G19,Data!$N:$Q,4,0)</f>
        <v>Logitech G19 Programmable Gaming Keyboard</v>
      </c>
      <c r="K19">
        <f>ROUND(SUMIF(Data!N:N,G19,Data!R:R),2)</f>
        <v>13756.54</v>
      </c>
    </row>
    <row r="20" spans="7:11" x14ac:dyDescent="0.2">
      <c r="G20" t="s">
        <v>4603</v>
      </c>
      <c r="H20" t="str">
        <f>VLOOKUP(G20,Data!$N:$Q,2,0)</f>
        <v>Technology</v>
      </c>
      <c r="I20" t="str">
        <f>VLOOKUP(G20,Data!$N:$Q,3,0)</f>
        <v>Phones</v>
      </c>
      <c r="J20" t="str">
        <f>VLOOKUP(G20,Data!$N:$Q,4,0)</f>
        <v>Apple iPhone 5</v>
      </c>
      <c r="K20">
        <f>ROUND(SUMIF(Data!N:N,G20,Data!R:R),2)</f>
        <v>12996.6</v>
      </c>
    </row>
    <row r="21" spans="7:11" x14ac:dyDescent="0.2">
      <c r="G21" t="s">
        <v>904</v>
      </c>
      <c r="H21" t="str">
        <f>VLOOKUP(G21,Data!$N:$Q,2,0)</f>
        <v>Furniture</v>
      </c>
      <c r="I21" t="str">
        <f>VLOOKUP(G21,Data!$N:$Q,3,0)</f>
        <v>Tables</v>
      </c>
      <c r="J21" t="str">
        <f>VLOOKUP(G21,Data!$N:$Q,4,0)</f>
        <v>Bretford Rectangular Conference Table Tops</v>
      </c>
      <c r="K21">
        <f>ROUND(SUMIF(Data!N:N,G21,Data!R:R),2)</f>
        <v>12995.29</v>
      </c>
    </row>
    <row r="22" spans="7:11" x14ac:dyDescent="0.2">
      <c r="G22" t="s">
        <v>1730</v>
      </c>
      <c r="H22" t="str">
        <f>VLOOKUP(G22,Data!$N:$Q,2,0)</f>
        <v>Furniture</v>
      </c>
      <c r="I22" t="str">
        <f>VLOOKUP(G22,Data!$N:$Q,3,0)</f>
        <v>Chairs</v>
      </c>
      <c r="J22" t="str">
        <f>VLOOKUP(G22,Data!$N:$Q,4,0)</f>
        <v>Global Troy Executive Leather Low-Back Tilter</v>
      </c>
      <c r="K22">
        <f>ROUND(SUMIF(Data!N:N,G22,Data!R:R),2)</f>
        <v>12975.38</v>
      </c>
    </row>
    <row r="23" spans="7:11" x14ac:dyDescent="0.2">
      <c r="G23" t="s">
        <v>5027</v>
      </c>
      <c r="H23" t="str">
        <f>VLOOKUP(G23,Data!$N:$Q,2,0)</f>
        <v>Furniture</v>
      </c>
      <c r="I23" t="str">
        <f>VLOOKUP(G23,Data!$N:$Q,3,0)</f>
        <v>Bookcases</v>
      </c>
      <c r="J23" t="str">
        <f>VLOOKUP(G23,Data!$N:$Q,4,0)</f>
        <v>DMI Eclipse Executive Suite Bookcases</v>
      </c>
      <c r="K23">
        <f>ROUND(SUMIF(Data!N:N,G23,Data!R:R),2)</f>
        <v>12921.64</v>
      </c>
    </row>
    <row r="24" spans="7:11" x14ac:dyDescent="0.2">
      <c r="G24" t="s">
        <v>5280</v>
      </c>
      <c r="H24" t="str">
        <f>VLOOKUP(G24,Data!$N:$Q,2,0)</f>
        <v>Technology</v>
      </c>
      <c r="I24" t="str">
        <f>VLOOKUP(G24,Data!$N:$Q,3,0)</f>
        <v>Copiers</v>
      </c>
      <c r="J24" t="str">
        <f>VLOOKUP(G24,Data!$N:$Q,4,0)</f>
        <v>Canon PC1060 Personal Laser Copier</v>
      </c>
      <c r="K24">
        <f>ROUND(SUMIF(Data!N:N,G24,Data!R:R),2)</f>
        <v>11619.83</v>
      </c>
    </row>
    <row r="25" spans="7:11" x14ac:dyDescent="0.2">
      <c r="G25" t="s">
        <v>687</v>
      </c>
      <c r="H25" t="str">
        <f>VLOOKUP(G25,Data!$N:$Q,2,0)</f>
        <v>Furniture</v>
      </c>
      <c r="I25" t="str">
        <f>VLOOKUP(G25,Data!$N:$Q,3,0)</f>
        <v>Chairs</v>
      </c>
      <c r="J25" t="str">
        <f>VLOOKUP(G25,Data!$N:$Q,4,0)</f>
        <v>SAFCO Arco Folding Chair</v>
      </c>
      <c r="K25">
        <f>ROUND(SUMIF(Data!N:N,G25,Data!R:R),2)</f>
        <v>11572.78</v>
      </c>
    </row>
    <row r="26" spans="7:11" x14ac:dyDescent="0.2">
      <c r="G26" t="s">
        <v>939</v>
      </c>
      <c r="H26" t="str">
        <f>VLOOKUP(G26,Data!$N:$Q,2,0)</f>
        <v>Office Supplies</v>
      </c>
      <c r="I26" t="str">
        <f>VLOOKUP(G26,Data!$N:$Q,3,0)</f>
        <v>Appliances</v>
      </c>
      <c r="J26" t="str">
        <f>VLOOKUP(G26,Data!$N:$Q,4,0)</f>
        <v>Honeywell Enviracaire Portable HEPA Air Cleaner for 17' x 22' Room</v>
      </c>
      <c r="K26">
        <f>ROUND(SUMIF(Data!N:N,G26,Data!R:R),2)</f>
        <v>11304.44</v>
      </c>
    </row>
    <row r="27" spans="7:11" x14ac:dyDescent="0.2">
      <c r="G27" t="s">
        <v>908</v>
      </c>
      <c r="H27" t="str">
        <f>VLOOKUP(G27,Data!$N:$Q,2,0)</f>
        <v>Technology</v>
      </c>
      <c r="I27" t="str">
        <f>VLOOKUP(G27,Data!$N:$Q,3,0)</f>
        <v>Accessories</v>
      </c>
      <c r="J27" t="str">
        <f>VLOOKUP(G27,Data!$N:$Q,4,0)</f>
        <v>Logitech†P710e Mobile Speakerphone</v>
      </c>
      <c r="K27">
        <f>ROUND(SUMIF(Data!N:N,G27,Data!R:R),2)</f>
        <v>11203.76</v>
      </c>
    </row>
    <row r="28" spans="7:11" x14ac:dyDescent="0.2">
      <c r="G28" t="s">
        <v>6370</v>
      </c>
      <c r="H28" t="str">
        <f>VLOOKUP(G28,Data!$N:$Q,2,0)</f>
        <v>Technology</v>
      </c>
      <c r="I28" t="str">
        <f>VLOOKUP(G28,Data!$N:$Q,3,0)</f>
        <v>Machines</v>
      </c>
      <c r="J28" t="str">
        <f>VLOOKUP(G28,Data!$N:$Q,4,0)</f>
        <v>Cubify CubeX 3D Printer Double Head Print</v>
      </c>
      <c r="K28">
        <f>ROUND(SUMIF(Data!N:N,G28,Data!R:R),2)</f>
        <v>11099.96</v>
      </c>
    </row>
    <row r="29" spans="7:11" x14ac:dyDescent="0.2">
      <c r="G29" t="s">
        <v>5008</v>
      </c>
      <c r="H29" t="str">
        <f>VLOOKUP(G29,Data!$N:$Q,2,0)</f>
        <v>Office Supplies</v>
      </c>
      <c r="I29" t="str">
        <f>VLOOKUP(G29,Data!$N:$Q,3,0)</f>
        <v>Storage</v>
      </c>
      <c r="J29" t="str">
        <f>VLOOKUP(G29,Data!$N:$Q,4,0)</f>
        <v>Tennsco 6- and 18-Compartment Lockers</v>
      </c>
      <c r="K29">
        <f>ROUND(SUMIF(Data!N:N,G29,Data!R:R),2)</f>
        <v>10925</v>
      </c>
    </row>
    <row r="30" spans="7:11" x14ac:dyDescent="0.2">
      <c r="G30" t="s">
        <v>2999</v>
      </c>
      <c r="H30" t="str">
        <f>VLOOKUP(G30,Data!$N:$Q,2,0)</f>
        <v>Technology</v>
      </c>
      <c r="I30" t="str">
        <f>VLOOKUP(G30,Data!$N:$Q,3,0)</f>
        <v>Accessories</v>
      </c>
      <c r="J30" t="str">
        <f>VLOOKUP(G30,Data!$N:$Q,4,0)</f>
        <v>Plantronics CS510 - Over-the-Head monaural Wireless Headset System</v>
      </c>
      <c r="K30">
        <f>ROUND(SUMIF(Data!N:N,G30,Data!R:R),2)</f>
        <v>10822.36</v>
      </c>
    </row>
    <row r="31" spans="7:11" x14ac:dyDescent="0.2">
      <c r="G31" t="s">
        <v>34</v>
      </c>
      <c r="H31" t="str">
        <f>VLOOKUP(G31,Data!$N:$Q,2,0)</f>
        <v>Furniture</v>
      </c>
      <c r="I31" t="str">
        <f>VLOOKUP(G31,Data!$N:$Q,3,0)</f>
        <v>Chairs</v>
      </c>
      <c r="J31" t="str">
        <f>VLOOKUP(G31,Data!$N:$Q,4,0)</f>
        <v>Hon Deluxe Fabric Upholstered Stacking Chairs, Rounded Back</v>
      </c>
      <c r="K31">
        <f>ROUND(SUMIF(Data!N:N,G31,Data!R:R),2)</f>
        <v>10637.53</v>
      </c>
    </row>
    <row r="32" spans="7:11" x14ac:dyDescent="0.2">
      <c r="G32" t="s">
        <v>2322</v>
      </c>
      <c r="H32" t="str">
        <f>VLOOKUP(G32,Data!$N:$Q,2,0)</f>
        <v>Furniture</v>
      </c>
      <c r="I32" t="str">
        <f>VLOOKUP(G32,Data!$N:$Q,3,0)</f>
        <v>Tables</v>
      </c>
      <c r="J32" t="str">
        <f>VLOOKUP(G32,Data!$N:$Q,4,0)</f>
        <v>Chromcraft Bull-Nose Wood Oval Conference Tables &amp; Bases</v>
      </c>
      <c r="K32">
        <f>ROUND(SUMIF(Data!N:N,G32,Data!R:R),2)</f>
        <v>9917.64</v>
      </c>
    </row>
    <row r="33" spans="7:11" x14ac:dyDescent="0.2">
      <c r="G33" t="s">
        <v>3518</v>
      </c>
      <c r="H33" t="str">
        <f>VLOOKUP(G33,Data!$N:$Q,2,0)</f>
        <v>Office Supplies</v>
      </c>
      <c r="I33" t="str">
        <f>VLOOKUP(G33,Data!$N:$Q,3,0)</f>
        <v>Storage</v>
      </c>
      <c r="J33" t="str">
        <f>VLOOKUP(G33,Data!$N:$Q,4,0)</f>
        <v>Tennsco Double-Tier Lockers</v>
      </c>
      <c r="K33">
        <f>ROUND(SUMIF(Data!N:N,G33,Data!R:R),2)</f>
        <v>9630.86</v>
      </c>
    </row>
    <row r="34" spans="7:11" x14ac:dyDescent="0.2">
      <c r="G34" t="s">
        <v>1605</v>
      </c>
      <c r="H34" t="str">
        <f>VLOOKUP(G34,Data!$N:$Q,2,0)</f>
        <v>Furniture</v>
      </c>
      <c r="I34" t="str">
        <f>VLOOKUP(G34,Data!$N:$Q,3,0)</f>
        <v>Tables</v>
      </c>
      <c r="J34" t="str">
        <f>VLOOKUP(G34,Data!$N:$Q,4,0)</f>
        <v>Bush Advantage Collection Racetrack Conference Table</v>
      </c>
      <c r="K34">
        <f>ROUND(SUMIF(Data!N:N,G34,Data!R:R),2)</f>
        <v>9544.73</v>
      </c>
    </row>
    <row r="35" spans="7:11" x14ac:dyDescent="0.2">
      <c r="G35" t="s">
        <v>4611</v>
      </c>
      <c r="H35" t="str">
        <f>VLOOKUP(G35,Data!$N:$Q,2,0)</f>
        <v>Technology</v>
      </c>
      <c r="I35" t="str">
        <f>VLOOKUP(G35,Data!$N:$Q,3,0)</f>
        <v>Machines</v>
      </c>
      <c r="J35" t="str">
        <f>VLOOKUP(G35,Data!$N:$Q,4,0)</f>
        <v>Bady BDG101FRU Card Printer</v>
      </c>
      <c r="K35">
        <f>ROUND(SUMIF(Data!N:N,G35,Data!R:R),2)</f>
        <v>9279.8799999999992</v>
      </c>
    </row>
    <row r="36" spans="7:11" x14ac:dyDescent="0.2">
      <c r="G36" t="s">
        <v>1773</v>
      </c>
      <c r="H36" t="str">
        <f>VLOOKUP(G36,Data!$N:$Q,2,0)</f>
        <v>Office Supplies</v>
      </c>
      <c r="I36" t="str">
        <f>VLOOKUP(G36,Data!$N:$Q,3,0)</f>
        <v>Storage</v>
      </c>
      <c r="J36" t="str">
        <f>VLOOKUP(G36,Data!$N:$Q,4,0)</f>
        <v>Tennsco Single-Tier Lockers</v>
      </c>
      <c r="K36">
        <f>ROUND(SUMIF(Data!N:N,G36,Data!R:R),2)</f>
        <v>9158.2999999999993</v>
      </c>
    </row>
    <row r="37" spans="7:11" x14ac:dyDescent="0.2">
      <c r="G37" t="s">
        <v>3408</v>
      </c>
      <c r="H37" t="str">
        <f>VLOOKUP(G37,Data!$N:$Q,2,0)</f>
        <v>Furniture</v>
      </c>
      <c r="I37" t="str">
        <f>VLOOKUP(G37,Data!$N:$Q,3,0)</f>
        <v>Chairs</v>
      </c>
      <c r="J37" t="str">
        <f>VLOOKUP(G37,Data!$N:$Q,4,0)</f>
        <v>GuestStacker Chair with Chrome Finish Legs</v>
      </c>
      <c r="K37">
        <f>ROUND(SUMIF(Data!N:N,G37,Data!R:R),2)</f>
        <v>9070.94</v>
      </c>
    </row>
    <row r="38" spans="7:11" x14ac:dyDescent="0.2">
      <c r="G38" t="s">
        <v>3466</v>
      </c>
      <c r="H38" t="str">
        <f>VLOOKUP(G38,Data!$N:$Q,2,0)</f>
        <v>Technology</v>
      </c>
      <c r="I38" t="str">
        <f>VLOOKUP(G38,Data!$N:$Q,3,0)</f>
        <v>Copiers</v>
      </c>
      <c r="J38" t="str">
        <f>VLOOKUP(G38,Data!$N:$Q,4,0)</f>
        <v>Canon Imageclass D680 Copier / Fax</v>
      </c>
      <c r="K38">
        <f>ROUND(SUMIF(Data!N:N,G38,Data!R:R),2)</f>
        <v>8959.8700000000008</v>
      </c>
    </row>
    <row r="39" spans="7:11" x14ac:dyDescent="0.2">
      <c r="G39" t="s">
        <v>2400</v>
      </c>
      <c r="H39" t="str">
        <f>VLOOKUP(G39,Data!$N:$Q,2,0)</f>
        <v>Technology</v>
      </c>
      <c r="I39" t="str">
        <f>VLOOKUP(G39,Data!$N:$Q,3,0)</f>
        <v>Copiers</v>
      </c>
      <c r="J39" t="str">
        <f>VLOOKUP(G39,Data!$N:$Q,4,0)</f>
        <v>Hewlett Packard 610 Color Digital Copier / Printer</v>
      </c>
      <c r="K39">
        <f>ROUND(SUMIF(Data!N:N,G39,Data!R:R),2)</f>
        <v>8899.82</v>
      </c>
    </row>
    <row r="40" spans="7:11" x14ac:dyDescent="0.2">
      <c r="G40" t="s">
        <v>4472</v>
      </c>
      <c r="H40" t="str">
        <f>VLOOKUP(G40,Data!$N:$Q,2,0)</f>
        <v>Technology</v>
      </c>
      <c r="I40" t="str">
        <f>VLOOKUP(G40,Data!$N:$Q,3,0)</f>
        <v>Phones</v>
      </c>
      <c r="J40" t="str">
        <f>VLOOKUP(G40,Data!$N:$Q,4,0)</f>
        <v>Wilson Electronics DB Pro Signal Booster</v>
      </c>
      <c r="K40">
        <f>ROUND(SUMIF(Data!N:N,G40,Data!R:R),2)</f>
        <v>8878.4</v>
      </c>
    </row>
    <row r="41" spans="7:11" x14ac:dyDescent="0.2">
      <c r="G41" t="s">
        <v>4527</v>
      </c>
      <c r="H41" t="str">
        <f>VLOOKUP(G41,Data!$N:$Q,2,0)</f>
        <v>Furniture</v>
      </c>
      <c r="I41" t="str">
        <f>VLOOKUP(G41,Data!$N:$Q,3,0)</f>
        <v>Chairs</v>
      </c>
      <c r="J41" t="str">
        <f>VLOOKUP(G41,Data!$N:$Q,4,0)</f>
        <v>Office Star - Professional Matrix Back Chair with 2-to-1 Synchro Tilt and Mesh Fabric Seat</v>
      </c>
      <c r="K41">
        <f>ROUND(SUMIF(Data!N:N,G41,Data!R:R),2)</f>
        <v>8774.5</v>
      </c>
    </row>
    <row r="42" spans="7:11" x14ac:dyDescent="0.2">
      <c r="G42" t="s">
        <v>532</v>
      </c>
      <c r="H42" t="str">
        <f>VLOOKUP(G42,Data!$N:$Q,2,0)</f>
        <v>Furniture</v>
      </c>
      <c r="I42" t="str">
        <f>VLOOKUP(G42,Data!$N:$Q,3,0)</f>
        <v>Chairs</v>
      </c>
      <c r="J42" t="str">
        <f>VLOOKUP(G42,Data!$N:$Q,4,0)</f>
        <v>Global Deluxe High-Back Manager's Chair</v>
      </c>
      <c r="K42">
        <f>ROUND(SUMIF(Data!N:N,G42,Data!R:R),2)</f>
        <v>8665.19</v>
      </c>
    </row>
    <row r="43" spans="7:11" x14ac:dyDescent="0.2">
      <c r="G43" t="s">
        <v>1138</v>
      </c>
      <c r="H43" t="str">
        <f>VLOOKUP(G43,Data!$N:$Q,2,0)</f>
        <v>Furniture</v>
      </c>
      <c r="I43" t="str">
        <f>VLOOKUP(G43,Data!$N:$Q,3,0)</f>
        <v>Chairs</v>
      </c>
      <c r="J43" t="str">
        <f>VLOOKUP(G43,Data!$N:$Q,4,0)</f>
        <v>Hon 4070 Series Pagoda Armless Upholstered Stacking Chairs</v>
      </c>
      <c r="K43">
        <f>ROUND(SUMIF(Data!N:N,G43,Data!R:R),2)</f>
        <v>8431</v>
      </c>
    </row>
    <row r="44" spans="7:11" x14ac:dyDescent="0.2">
      <c r="G44" t="s">
        <v>2404</v>
      </c>
      <c r="H44" t="str">
        <f>VLOOKUP(G44,Data!$N:$Q,2,0)</f>
        <v>Furniture</v>
      </c>
      <c r="I44" t="str">
        <f>VLOOKUP(G44,Data!$N:$Q,3,0)</f>
        <v>Tables</v>
      </c>
      <c r="J44" t="str">
        <f>VLOOKUP(G44,Data!$N:$Q,4,0)</f>
        <v>Chromcraft Round Conference Tables</v>
      </c>
      <c r="K44">
        <f>ROUND(SUMIF(Data!N:N,G44,Data!R:R),2)</f>
        <v>8209.06</v>
      </c>
    </row>
    <row r="45" spans="7:11" x14ac:dyDescent="0.2">
      <c r="G45" t="s">
        <v>2015</v>
      </c>
      <c r="H45" t="str">
        <f>VLOOKUP(G45,Data!$N:$Q,2,0)</f>
        <v>Office Supplies</v>
      </c>
      <c r="I45" t="str">
        <f>VLOOKUP(G45,Data!$N:$Q,3,0)</f>
        <v>Storage</v>
      </c>
      <c r="J45" t="str">
        <f>VLOOKUP(G45,Data!$N:$Q,4,0)</f>
        <v>Hot File 7-Pocket, Floor Stand</v>
      </c>
      <c r="K45">
        <f>ROUND(SUMIF(Data!N:N,G45,Data!R:R),2)</f>
        <v>8138.23</v>
      </c>
    </row>
    <row r="46" spans="7:11" x14ac:dyDescent="0.2">
      <c r="G46" t="s">
        <v>2492</v>
      </c>
      <c r="H46" t="str">
        <f>VLOOKUP(G46,Data!$N:$Q,2,0)</f>
        <v>Technology</v>
      </c>
      <c r="I46" t="str">
        <f>VLOOKUP(G46,Data!$N:$Q,3,0)</f>
        <v>Phones</v>
      </c>
      <c r="J46" t="str">
        <f>VLOOKUP(G46,Data!$N:$Q,4,0)</f>
        <v>Cisco Unified IP Phone 7945G VoIP phone</v>
      </c>
      <c r="K46">
        <f>ROUND(SUMIF(Data!N:N,G46,Data!R:R),2)</f>
        <v>8111.14</v>
      </c>
    </row>
    <row r="47" spans="7:11" x14ac:dyDescent="0.2">
      <c r="G47" t="s">
        <v>2985</v>
      </c>
      <c r="H47" t="str">
        <f>VLOOKUP(G47,Data!$N:$Q,2,0)</f>
        <v>Office Supplies</v>
      </c>
      <c r="I47" t="str">
        <f>VLOOKUP(G47,Data!$N:$Q,3,0)</f>
        <v>Binders</v>
      </c>
      <c r="J47" t="str">
        <f>VLOOKUP(G47,Data!$N:$Q,4,0)</f>
        <v>Fellowes PB300 Plastic Comb Binding Machine</v>
      </c>
      <c r="K47">
        <f>ROUND(SUMIF(Data!N:N,G47,Data!R:R),2)</f>
        <v>8070.19</v>
      </c>
    </row>
    <row r="48" spans="7:11" x14ac:dyDescent="0.2">
      <c r="G48" t="s">
        <v>2226</v>
      </c>
      <c r="H48" t="str">
        <f>VLOOKUP(G48,Data!$N:$Q,2,0)</f>
        <v>Technology</v>
      </c>
      <c r="I48" t="str">
        <f>VLOOKUP(G48,Data!$N:$Q,3,0)</f>
        <v>Machines</v>
      </c>
      <c r="J48" t="str">
        <f>VLOOKUP(G48,Data!$N:$Q,4,0)</f>
        <v>Cubify CubeX 3D Printer Triple Head Print</v>
      </c>
      <c r="K48">
        <f>ROUND(SUMIF(Data!N:N,G48,Data!R:R),2)</f>
        <v>7999.98</v>
      </c>
    </row>
    <row r="49" spans="7:11" x14ac:dyDescent="0.2">
      <c r="G49" t="s">
        <v>6374</v>
      </c>
      <c r="H49" t="str">
        <f>VLOOKUP(G49,Data!$N:$Q,2,0)</f>
        <v>Office Supplies</v>
      </c>
      <c r="I49" t="str">
        <f>VLOOKUP(G49,Data!$N:$Q,3,0)</f>
        <v>Binders</v>
      </c>
      <c r="J49" t="str">
        <f>VLOOKUP(G49,Data!$N:$Q,4,0)</f>
        <v>Ibico Ibimaster 300 Manual Binding System</v>
      </c>
      <c r="K49">
        <f>ROUND(SUMIF(Data!N:N,G49,Data!R:R),2)</f>
        <v>7985.38</v>
      </c>
    </row>
    <row r="50" spans="7:11" x14ac:dyDescent="0.2">
      <c r="G50" t="s">
        <v>1797</v>
      </c>
      <c r="H50" t="str">
        <f>VLOOKUP(G50,Data!$N:$Q,2,0)</f>
        <v>Furniture</v>
      </c>
      <c r="I50" t="str">
        <f>VLOOKUP(G50,Data!$N:$Q,3,0)</f>
        <v>Chairs</v>
      </c>
      <c r="J50" t="str">
        <f>VLOOKUP(G50,Data!$N:$Q,4,0)</f>
        <v>Global Commerce Series High-Back Swivel/Tilt Chairs</v>
      </c>
      <c r="K50">
        <f>ROUND(SUMIF(Data!N:N,G50,Data!R:R),2)</f>
        <v>7979.44</v>
      </c>
    </row>
    <row r="51" spans="7:11" x14ac:dyDescent="0.2">
      <c r="G51" t="s">
        <v>9836</v>
      </c>
      <c r="H51" t="str">
        <f>VLOOKUP(G51,Data!$N:$Q,2,0)</f>
        <v>Technology</v>
      </c>
      <c r="I51" t="str">
        <f>VLOOKUP(G51,Data!$N:$Q,3,0)</f>
        <v>Machines</v>
      </c>
      <c r="J51" t="str">
        <f>VLOOKUP(G51,Data!$N:$Q,4,0)</f>
        <v>Okidata MB760 Printer</v>
      </c>
      <c r="K51">
        <f>ROUND(SUMIF(Data!N:N,G51,Data!R:R),2)</f>
        <v>7834.4</v>
      </c>
    </row>
    <row r="52" spans="7:11" x14ac:dyDescent="0.2">
      <c r="G52" t="s">
        <v>1017</v>
      </c>
      <c r="H52" t="str">
        <f>VLOOKUP(G52,Data!$N:$Q,2,0)</f>
        <v>Office Supplies</v>
      </c>
      <c r="I52" t="str">
        <f>VLOOKUP(G52,Data!$N:$Q,3,0)</f>
        <v>Storage</v>
      </c>
      <c r="J52" t="str">
        <f>VLOOKUP(G52,Data!$N:$Q,4,0)</f>
        <v>Adjustable Depth Letter/Legal Cart</v>
      </c>
      <c r="K52">
        <f>ROUND(SUMIF(Data!N:N,G52,Data!R:R),2)</f>
        <v>7730.2</v>
      </c>
    </row>
    <row r="53" spans="7:11" x14ac:dyDescent="0.2">
      <c r="G53" t="s">
        <v>3198</v>
      </c>
      <c r="H53" t="str">
        <f>VLOOKUP(G53,Data!$N:$Q,2,0)</f>
        <v>Technology</v>
      </c>
      <c r="I53" t="str">
        <f>VLOOKUP(G53,Data!$N:$Q,3,0)</f>
        <v>Machines</v>
      </c>
      <c r="J53" t="str">
        <f>VLOOKUP(G53,Data!$N:$Q,4,0)</f>
        <v>Ativa V4110MDD Micro-Cut Shredder</v>
      </c>
      <c r="K53">
        <f>ROUND(SUMIF(Data!N:N,G53,Data!R:R),2)</f>
        <v>7699.89</v>
      </c>
    </row>
    <row r="54" spans="7:11" x14ac:dyDescent="0.2">
      <c r="G54" t="s">
        <v>3508</v>
      </c>
      <c r="H54" t="str">
        <f>VLOOKUP(G54,Data!$N:$Q,2,0)</f>
        <v>Technology</v>
      </c>
      <c r="I54" t="str">
        <f>VLOOKUP(G54,Data!$N:$Q,3,0)</f>
        <v>Phones</v>
      </c>
      <c r="J54" t="str">
        <f>VLOOKUP(G54,Data!$N:$Q,4,0)</f>
        <v>Mitel MiVoice 5330e IP Phone</v>
      </c>
      <c r="K54">
        <f>ROUND(SUMIF(Data!N:N,G54,Data!R:R),2)</f>
        <v>7699.72</v>
      </c>
    </row>
    <row r="55" spans="7:11" x14ac:dyDescent="0.2">
      <c r="G55" t="s">
        <v>1592</v>
      </c>
      <c r="H55" t="str">
        <f>VLOOKUP(G55,Data!$N:$Q,2,0)</f>
        <v>Furniture</v>
      </c>
      <c r="I55" t="str">
        <f>VLOOKUP(G55,Data!$N:$Q,3,0)</f>
        <v>Chairs</v>
      </c>
      <c r="J55" t="str">
        <f>VLOOKUP(G55,Data!$N:$Q,4,0)</f>
        <v>Hon 4700 Series Mobuis Mid-Back Task Chairs with Adjustable Arms</v>
      </c>
      <c r="K55">
        <f>ROUND(SUMIF(Data!N:N,G55,Data!R:R),2)</f>
        <v>7582.37</v>
      </c>
    </row>
    <row r="56" spans="7:11" x14ac:dyDescent="0.2">
      <c r="G56" t="s">
        <v>200</v>
      </c>
      <c r="H56" t="str">
        <f>VLOOKUP(G56,Data!$N:$Q,2,0)</f>
        <v>Furniture</v>
      </c>
      <c r="I56" t="str">
        <f>VLOOKUP(G56,Data!$N:$Q,3,0)</f>
        <v>Bookcases</v>
      </c>
      <c r="J56" t="str">
        <f>VLOOKUP(G56,Data!$N:$Q,4,0)</f>
        <v>Atlantic Metals Mobile 3-Shelf Bookcases, Custom Colors</v>
      </c>
      <c r="K56">
        <f>ROUND(SUMIF(Data!N:N,G56,Data!R:R),2)</f>
        <v>7539.71</v>
      </c>
    </row>
    <row r="57" spans="7:11" x14ac:dyDescent="0.2">
      <c r="G57" t="s">
        <v>1888</v>
      </c>
      <c r="H57" t="str">
        <f>VLOOKUP(G57,Data!$N:$Q,2,0)</f>
        <v>Office Supplies</v>
      </c>
      <c r="I57" t="str">
        <f>VLOOKUP(G57,Data!$N:$Q,3,0)</f>
        <v>Storage</v>
      </c>
      <c r="J57" t="str">
        <f>VLOOKUP(G57,Data!$N:$Q,4,0)</f>
        <v>Tennsco 16-Compartment Lockers with Coat Rack</v>
      </c>
      <c r="K57">
        <f>ROUND(SUMIF(Data!N:N,G57,Data!R:R),2)</f>
        <v>7515.52</v>
      </c>
    </row>
    <row r="58" spans="7:11" x14ac:dyDescent="0.2">
      <c r="G58" t="s">
        <v>3441</v>
      </c>
      <c r="H58" t="str">
        <f>VLOOKUP(G58,Data!$N:$Q,2,0)</f>
        <v>Technology</v>
      </c>
      <c r="I58" t="str">
        <f>VLOOKUP(G58,Data!$N:$Q,3,0)</f>
        <v>Phones</v>
      </c>
      <c r="J58" t="str">
        <f>VLOOKUP(G58,Data!$N:$Q,4,0)</f>
        <v>Samsung Galaxy Note 2</v>
      </c>
      <c r="K58">
        <f>ROUND(SUMIF(Data!N:N,G58,Data!R:R),2)</f>
        <v>7437.89</v>
      </c>
    </row>
    <row r="59" spans="7:11" x14ac:dyDescent="0.2">
      <c r="G59" t="s">
        <v>4957</v>
      </c>
      <c r="H59" t="str">
        <f>VLOOKUP(G59,Data!$N:$Q,2,0)</f>
        <v>Furniture</v>
      </c>
      <c r="I59" t="str">
        <f>VLOOKUP(G59,Data!$N:$Q,3,0)</f>
        <v>Tables</v>
      </c>
      <c r="J59" t="str">
        <f>VLOOKUP(G59,Data!$N:$Q,4,0)</f>
        <v>Hon 94000 Series Round Tables</v>
      </c>
      <c r="K59">
        <f>ROUND(SUMIF(Data!N:N,G59,Data!R:R),2)</f>
        <v>7404.5</v>
      </c>
    </row>
    <row r="60" spans="7:11" x14ac:dyDescent="0.2">
      <c r="G60" t="s">
        <v>5258</v>
      </c>
      <c r="H60" t="str">
        <f>VLOOKUP(G60,Data!$N:$Q,2,0)</f>
        <v>Technology</v>
      </c>
      <c r="I60" t="str">
        <f>VLOOKUP(G60,Data!$N:$Q,3,0)</f>
        <v>Accessories</v>
      </c>
      <c r="J60" t="str">
        <f>VLOOKUP(G60,Data!$N:$Q,4,0)</f>
        <v>Logitech diNovo Edge Keyboard</v>
      </c>
      <c r="K60">
        <f>ROUND(SUMIF(Data!N:N,G60,Data!R:R),2)</f>
        <v>7399.7</v>
      </c>
    </row>
    <row r="61" spans="7:11" x14ac:dyDescent="0.2">
      <c r="G61" t="s">
        <v>54</v>
      </c>
      <c r="H61" t="str">
        <f>VLOOKUP(G61,Data!$N:$Q,2,0)</f>
        <v>Furniture</v>
      </c>
      <c r="I61" t="str">
        <f>VLOOKUP(G61,Data!$N:$Q,3,0)</f>
        <v>Tables</v>
      </c>
      <c r="J61" t="str">
        <f>VLOOKUP(G61,Data!$N:$Q,4,0)</f>
        <v>Bretford CR4500 Series Slim Rectangular Table</v>
      </c>
      <c r="K61">
        <f>ROUND(SUMIF(Data!N:N,G61,Data!R:R),2)</f>
        <v>7242.77</v>
      </c>
    </row>
    <row r="62" spans="7:11" x14ac:dyDescent="0.2">
      <c r="G62" t="s">
        <v>2957</v>
      </c>
      <c r="H62" t="str">
        <f>VLOOKUP(G62,Data!$N:$Q,2,0)</f>
        <v>Technology</v>
      </c>
      <c r="I62" t="str">
        <f>VLOOKUP(G62,Data!$N:$Q,3,0)</f>
        <v>Phones</v>
      </c>
      <c r="J62" t="str">
        <f>VLOOKUP(G62,Data!$N:$Q,4,0)</f>
        <v>Samsung Galaxy S III - 16GB - pebble blue (T-Mobile)</v>
      </c>
      <c r="K62">
        <f>ROUND(SUMIF(Data!N:N,G62,Data!R:R),2)</f>
        <v>7139.8</v>
      </c>
    </row>
    <row r="63" spans="7:11" x14ac:dyDescent="0.2">
      <c r="G63" t="s">
        <v>7938</v>
      </c>
      <c r="H63" t="str">
        <f>VLOOKUP(G63,Data!$N:$Q,2,0)</f>
        <v>Technology</v>
      </c>
      <c r="I63" t="str">
        <f>VLOOKUP(G63,Data!$N:$Q,3,0)</f>
        <v>Machines</v>
      </c>
      <c r="J63" t="str">
        <f>VLOOKUP(G63,Data!$N:$Q,4,0)</f>
        <v>Zebra ZM400 Thermal Label Printer</v>
      </c>
      <c r="K63">
        <f>ROUND(SUMIF(Data!N:N,G63,Data!R:R),2)</f>
        <v>6965.7</v>
      </c>
    </row>
    <row r="64" spans="7:11" x14ac:dyDescent="0.2">
      <c r="G64" t="s">
        <v>3812</v>
      </c>
      <c r="H64" t="str">
        <f>VLOOKUP(G64,Data!$N:$Q,2,0)</f>
        <v>Furniture</v>
      </c>
      <c r="I64" t="str">
        <f>VLOOKUP(G64,Data!$N:$Q,3,0)</f>
        <v>Tables</v>
      </c>
      <c r="J64" t="str">
        <f>VLOOKUP(G64,Data!$N:$Q,4,0)</f>
        <v>Bevis Oval Conference Table, Walnut</v>
      </c>
      <c r="K64">
        <f>ROUND(SUMIF(Data!N:N,G64,Data!R:R),2)</f>
        <v>6942.07</v>
      </c>
    </row>
    <row r="65" spans="7:11" x14ac:dyDescent="0.2">
      <c r="G65" t="s">
        <v>2460</v>
      </c>
      <c r="H65" t="str">
        <f>VLOOKUP(G65,Data!$N:$Q,2,0)</f>
        <v>Furniture</v>
      </c>
      <c r="I65" t="str">
        <f>VLOOKUP(G65,Data!$N:$Q,3,0)</f>
        <v>Chairs</v>
      </c>
      <c r="J65" t="str">
        <f>VLOOKUP(G65,Data!$N:$Q,4,0)</f>
        <v>Hon GuestStacker Chair</v>
      </c>
      <c r="K65">
        <f>ROUND(SUMIF(Data!N:N,G65,Data!R:R),2)</f>
        <v>6936.1</v>
      </c>
    </row>
    <row r="66" spans="7:11" x14ac:dyDescent="0.2">
      <c r="G66" t="s">
        <v>2532</v>
      </c>
      <c r="H66" t="str">
        <f>VLOOKUP(G66,Data!$N:$Q,2,0)</f>
        <v>Technology</v>
      </c>
      <c r="I66" t="str">
        <f>VLOOKUP(G66,Data!$N:$Q,3,0)</f>
        <v>Phones</v>
      </c>
      <c r="J66" t="str">
        <f>VLOOKUP(G66,Data!$N:$Q,4,0)</f>
        <v>ClearOne CHATAttach 160 -†speaker phone</v>
      </c>
      <c r="K66">
        <f>ROUND(SUMIF(Data!N:N,G66,Data!R:R),2)</f>
        <v>6935.86</v>
      </c>
    </row>
    <row r="67" spans="7:11" x14ac:dyDescent="0.2">
      <c r="G67" t="s">
        <v>5619</v>
      </c>
      <c r="H67" t="str">
        <f>VLOOKUP(G67,Data!$N:$Q,2,0)</f>
        <v>Office Supplies</v>
      </c>
      <c r="I67" t="str">
        <f>VLOOKUP(G67,Data!$N:$Q,3,0)</f>
        <v>Appliances</v>
      </c>
      <c r="J67" t="str">
        <f>VLOOKUP(G67,Data!$N:$Q,4,0)</f>
        <v>Hoover Upright Vacuum With Dirt Cup</v>
      </c>
      <c r="K67">
        <f>ROUND(SUMIF(Data!N:N,G67,Data!R:R),2)</f>
        <v>6832.91</v>
      </c>
    </row>
    <row r="68" spans="7:11" x14ac:dyDescent="0.2">
      <c r="G68" t="s">
        <v>5606</v>
      </c>
      <c r="H68" t="str">
        <f>VLOOKUP(G68,Data!$N:$Q,2,0)</f>
        <v>Office Supplies</v>
      </c>
      <c r="I68" t="str">
        <f>VLOOKUP(G68,Data!$N:$Q,3,0)</f>
        <v>Storage</v>
      </c>
      <c r="J68" t="str">
        <f>VLOOKUP(G68,Data!$N:$Q,4,0)</f>
        <v>Tennsco Snap-Together Open Shelving Units, Starter Sets and Add-On Units</v>
      </c>
      <c r="K68">
        <f>ROUND(SUMIF(Data!N:N,G68,Data!R:R),2)</f>
        <v>6819.31</v>
      </c>
    </row>
    <row r="69" spans="7:11" x14ac:dyDescent="0.2">
      <c r="G69" t="s">
        <v>515</v>
      </c>
      <c r="H69" t="str">
        <f>VLOOKUP(G69,Data!$N:$Q,2,0)</f>
        <v>Office Supplies</v>
      </c>
      <c r="I69" t="str">
        <f>VLOOKUP(G69,Data!$N:$Q,3,0)</f>
        <v>Binders</v>
      </c>
      <c r="J69" t="str">
        <f>VLOOKUP(G69,Data!$N:$Q,4,0)</f>
        <v>GBC DocuBind 300 Electric Binding Machine</v>
      </c>
      <c r="K69">
        <f>ROUND(SUMIF(Data!N:N,G69,Data!R:R),2)</f>
        <v>6785.14</v>
      </c>
    </row>
    <row r="70" spans="7:11" x14ac:dyDescent="0.2">
      <c r="G70" t="s">
        <v>5707</v>
      </c>
      <c r="H70" t="str">
        <f>VLOOKUP(G70,Data!$N:$Q,2,0)</f>
        <v>Furniture</v>
      </c>
      <c r="I70" t="str">
        <f>VLOOKUP(G70,Data!$N:$Q,3,0)</f>
        <v>Tables</v>
      </c>
      <c r="J70" t="str">
        <f>VLOOKUP(G70,Data!$N:$Q,4,0)</f>
        <v>Bretford CR8500 Series Meeting Room Furniture</v>
      </c>
      <c r="K70">
        <f>ROUND(SUMIF(Data!N:N,G70,Data!R:R),2)</f>
        <v>6776.56</v>
      </c>
    </row>
    <row r="71" spans="7:11" x14ac:dyDescent="0.2">
      <c r="G71" t="s">
        <v>1935</v>
      </c>
      <c r="H71" t="str">
        <f>VLOOKUP(G71,Data!$N:$Q,2,0)</f>
        <v>Furniture</v>
      </c>
      <c r="I71" t="str">
        <f>VLOOKUP(G71,Data!$N:$Q,3,0)</f>
        <v>Chairs</v>
      </c>
      <c r="J71" t="str">
        <f>VLOOKUP(G71,Data!$N:$Q,4,0)</f>
        <v>Hon Every-Day Series Multi-Task Chairs</v>
      </c>
      <c r="K71">
        <f>ROUND(SUMIF(Data!N:N,G71,Data!R:R),2)</f>
        <v>6748.48</v>
      </c>
    </row>
    <row r="72" spans="7:11" x14ac:dyDescent="0.2">
      <c r="G72" t="s">
        <v>2876</v>
      </c>
      <c r="H72" t="str">
        <f>VLOOKUP(G72,Data!$N:$Q,2,0)</f>
        <v>Office Supplies</v>
      </c>
      <c r="I72" t="str">
        <f>VLOOKUP(G72,Data!$N:$Q,3,0)</f>
        <v>Storage</v>
      </c>
      <c r="J72" t="str">
        <f>VLOOKUP(G72,Data!$N:$Q,4,0)</f>
        <v>Standard Rollaway File with Lock</v>
      </c>
      <c r="K72">
        <f>ROUND(SUMIF(Data!N:N,G72,Data!R:R),2)</f>
        <v>6594.95</v>
      </c>
    </row>
    <row r="73" spans="7:11" x14ac:dyDescent="0.2">
      <c r="G73" t="s">
        <v>1492</v>
      </c>
      <c r="H73" t="str">
        <f>VLOOKUP(G73,Data!$N:$Q,2,0)</f>
        <v>Furniture</v>
      </c>
      <c r="I73" t="str">
        <f>VLOOKUP(G73,Data!$N:$Q,3,0)</f>
        <v>Chairs</v>
      </c>
      <c r="J73" t="str">
        <f>VLOOKUP(G73,Data!$N:$Q,4,0)</f>
        <v>Hon Multipurpose Stacking Arm Chairs</v>
      </c>
      <c r="K73">
        <f>ROUND(SUMIF(Data!N:N,G73,Data!R:R),2)</f>
        <v>6584.64</v>
      </c>
    </row>
    <row r="74" spans="7:11" x14ac:dyDescent="0.2">
      <c r="G74" t="s">
        <v>6101</v>
      </c>
      <c r="H74" t="str">
        <f>VLOOKUP(G74,Data!$N:$Q,2,0)</f>
        <v>Office Supplies</v>
      </c>
      <c r="I74" t="str">
        <f>VLOOKUP(G74,Data!$N:$Q,3,0)</f>
        <v>Storage</v>
      </c>
      <c r="J74" t="str">
        <f>VLOOKUP(G74,Data!$N:$Q,4,0)</f>
        <v>Dual Level, Single-Width Filing Carts</v>
      </c>
      <c r="K74">
        <f>ROUND(SUMIF(Data!N:N,G74,Data!R:R),2)</f>
        <v>6574.54</v>
      </c>
    </row>
    <row r="75" spans="7:11" x14ac:dyDescent="0.2">
      <c r="G75" t="s">
        <v>5309</v>
      </c>
      <c r="H75" t="str">
        <f>VLOOKUP(G75,Data!$N:$Q,2,0)</f>
        <v>Furniture</v>
      </c>
      <c r="I75" t="str">
        <f>VLOOKUP(G75,Data!$N:$Q,3,0)</f>
        <v>Tables</v>
      </c>
      <c r="J75" t="str">
        <f>VLOOKUP(G75,Data!$N:$Q,4,0)</f>
        <v>Balt Solid Wood Round Tables</v>
      </c>
      <c r="K75">
        <f>ROUND(SUMIF(Data!N:N,G75,Data!R:R),2)</f>
        <v>6518.75</v>
      </c>
    </row>
    <row r="76" spans="7:11" x14ac:dyDescent="0.2">
      <c r="G76" t="s">
        <v>6255</v>
      </c>
      <c r="H76" t="str">
        <f>VLOOKUP(G76,Data!$N:$Q,2,0)</f>
        <v>Furniture</v>
      </c>
      <c r="I76" t="str">
        <f>VLOOKUP(G76,Data!$N:$Q,3,0)</f>
        <v>Chairs</v>
      </c>
      <c r="J76" t="str">
        <f>VLOOKUP(G76,Data!$N:$Q,4,0)</f>
        <v>Hon Pagoda Stacking Chairs</v>
      </c>
      <c r="K76">
        <f>ROUND(SUMIF(Data!N:N,G76,Data!R:R),2)</f>
        <v>6483.8</v>
      </c>
    </row>
    <row r="77" spans="7:11" x14ac:dyDescent="0.2">
      <c r="G77" t="s">
        <v>6364</v>
      </c>
      <c r="H77" t="str">
        <f>VLOOKUP(G77,Data!$N:$Q,2,0)</f>
        <v>Furniture</v>
      </c>
      <c r="I77" t="str">
        <f>VLOOKUP(G77,Data!$N:$Q,3,0)</f>
        <v>Chairs</v>
      </c>
      <c r="J77" t="str">
        <f>VLOOKUP(G77,Data!$N:$Q,4,0)</f>
        <v>Global Leather and Oak Executive Chair, Black</v>
      </c>
      <c r="K77">
        <f>ROUND(SUMIF(Data!N:N,G77,Data!R:R),2)</f>
        <v>6410.87</v>
      </c>
    </row>
    <row r="78" spans="7:11" x14ac:dyDescent="0.2">
      <c r="G78" t="s">
        <v>1436</v>
      </c>
      <c r="H78" t="str">
        <f>VLOOKUP(G78,Data!$N:$Q,2,0)</f>
        <v>Technology</v>
      </c>
      <c r="I78" t="str">
        <f>VLOOKUP(G78,Data!$N:$Q,3,0)</f>
        <v>Copiers</v>
      </c>
      <c r="J78" t="str">
        <f>VLOOKUP(G78,Data!$N:$Q,4,0)</f>
        <v>Sharp AL-1530CS Digital Copier</v>
      </c>
      <c r="K78">
        <f>ROUND(SUMIF(Data!N:N,G78,Data!R:R),2)</f>
        <v>6399.87</v>
      </c>
    </row>
    <row r="79" spans="7:11" x14ac:dyDescent="0.2">
      <c r="G79" t="s">
        <v>4607</v>
      </c>
      <c r="H79" t="str">
        <f>VLOOKUP(G79,Data!$N:$Q,2,0)</f>
        <v>Technology</v>
      </c>
      <c r="I79" t="str">
        <f>VLOOKUP(G79,Data!$N:$Q,3,0)</f>
        <v>Phones</v>
      </c>
      <c r="J79" t="str">
        <f>VLOOKUP(G79,Data!$N:$Q,4,0)</f>
        <v>Polycom VVX 310 VoIP phone</v>
      </c>
      <c r="K79">
        <f>ROUND(SUMIF(Data!N:N,G79,Data!R:R),2)</f>
        <v>6227.65</v>
      </c>
    </row>
    <row r="80" spans="7:11" x14ac:dyDescent="0.2">
      <c r="G80" t="s">
        <v>7950</v>
      </c>
      <c r="H80" t="str">
        <f>VLOOKUP(G80,Data!$N:$Q,2,0)</f>
        <v>Technology</v>
      </c>
      <c r="I80" t="str">
        <f>VLOOKUP(G80,Data!$N:$Q,3,0)</f>
        <v>Phones</v>
      </c>
      <c r="J80" t="str">
        <f>VLOOKUP(G80,Data!$N:$Q,4,0)</f>
        <v>Samsung Galaxy S4</v>
      </c>
      <c r="K80">
        <f>ROUND(SUMIF(Data!N:N,G80,Data!R:R),2)</f>
        <v>6134.7</v>
      </c>
    </row>
    <row r="81" spans="7:11" x14ac:dyDescent="0.2">
      <c r="G81" t="s">
        <v>4597</v>
      </c>
      <c r="H81" t="str">
        <f>VLOOKUP(G81,Data!$N:$Q,2,0)</f>
        <v>Technology</v>
      </c>
      <c r="I81" t="str">
        <f>VLOOKUP(G81,Data!$N:$Q,3,0)</f>
        <v>Phones</v>
      </c>
      <c r="J81" t="str">
        <f>VLOOKUP(G81,Data!$N:$Q,4,0)</f>
        <v>Samsung Galaxy S4 Mini</v>
      </c>
      <c r="K81">
        <f>ROUND(SUMIF(Data!N:N,G81,Data!R:R),2)</f>
        <v>6109.87</v>
      </c>
    </row>
    <row r="82" spans="7:11" x14ac:dyDescent="0.2">
      <c r="G82" t="s">
        <v>3043</v>
      </c>
      <c r="H82" t="str">
        <f>VLOOKUP(G82,Data!$N:$Q,2,0)</f>
        <v>Furniture</v>
      </c>
      <c r="I82" t="str">
        <f>VLOOKUP(G82,Data!$N:$Q,3,0)</f>
        <v>Chairs</v>
      </c>
      <c r="J82" t="str">
        <f>VLOOKUP(G82,Data!$N:$Q,4,0)</f>
        <v>Global Comet Stacking Arm Chair</v>
      </c>
      <c r="K82">
        <f>ROUND(SUMIF(Data!N:N,G82,Data!R:R),2)</f>
        <v>6084.14</v>
      </c>
    </row>
    <row r="83" spans="7:11" x14ac:dyDescent="0.2">
      <c r="G83" t="s">
        <v>1282</v>
      </c>
      <c r="H83" t="str">
        <f>VLOOKUP(G83,Data!$N:$Q,2,0)</f>
        <v>Furniture</v>
      </c>
      <c r="I83" t="str">
        <f>VLOOKUP(G83,Data!$N:$Q,3,0)</f>
        <v>Chairs</v>
      </c>
      <c r="J83" t="str">
        <f>VLOOKUP(G83,Data!$N:$Q,4,0)</f>
        <v>Global Ergonomic Managers Chair</v>
      </c>
      <c r="K83">
        <f>ROUND(SUMIF(Data!N:N,G83,Data!R:R),2)</f>
        <v>6008.54</v>
      </c>
    </row>
    <row r="84" spans="7:11" x14ac:dyDescent="0.2">
      <c r="G84" t="s">
        <v>1383</v>
      </c>
      <c r="H84" t="str">
        <f>VLOOKUP(G84,Data!$N:$Q,2,0)</f>
        <v>Technology</v>
      </c>
      <c r="I84" t="str">
        <f>VLOOKUP(G84,Data!$N:$Q,3,0)</f>
        <v>Copiers</v>
      </c>
      <c r="J84" t="str">
        <f>VLOOKUP(G84,Data!$N:$Q,4,0)</f>
        <v>Canon PC1080F Personal Copier</v>
      </c>
      <c r="K84">
        <f>ROUND(SUMIF(Data!N:N,G84,Data!R:R),2)</f>
        <v>5999.9</v>
      </c>
    </row>
    <row r="85" spans="7:11" x14ac:dyDescent="0.2">
      <c r="G85" t="s">
        <v>944</v>
      </c>
      <c r="H85" t="str">
        <f>VLOOKUP(G85,Data!$N:$Q,2,0)</f>
        <v>Furniture</v>
      </c>
      <c r="I85" t="str">
        <f>VLOOKUP(G85,Data!$N:$Q,3,0)</f>
        <v>Chairs</v>
      </c>
      <c r="J85" t="str">
        <f>VLOOKUP(G85,Data!$N:$Q,4,0)</f>
        <v>Global Leather Highback Executive Chair with Pneumatic Height Adjustment, Black</v>
      </c>
      <c r="K85">
        <f>ROUND(SUMIF(Data!N:N,G85,Data!R:R),2)</f>
        <v>5989.2</v>
      </c>
    </row>
    <row r="86" spans="7:11" x14ac:dyDescent="0.2">
      <c r="G86" t="s">
        <v>1227</v>
      </c>
      <c r="H86" t="str">
        <f>VLOOKUP(G86,Data!$N:$Q,2,0)</f>
        <v>Furniture</v>
      </c>
      <c r="I86" t="str">
        <f>VLOOKUP(G86,Data!$N:$Q,3,0)</f>
        <v>Tables</v>
      </c>
      <c r="J86" t="str">
        <f>VLOOKUP(G86,Data!$N:$Q,4,0)</f>
        <v>Hon 5100 Series Wood Tables</v>
      </c>
      <c r="K86">
        <f>ROUND(SUMIF(Data!N:N,G86,Data!R:R),2)</f>
        <v>5965.09</v>
      </c>
    </row>
    <row r="87" spans="7:11" x14ac:dyDescent="0.2">
      <c r="G87" t="s">
        <v>8244</v>
      </c>
      <c r="H87" t="str">
        <f>VLOOKUP(G87,Data!$N:$Q,2,0)</f>
        <v>Office Supplies</v>
      </c>
      <c r="I87" t="str">
        <f>VLOOKUP(G87,Data!$N:$Q,3,0)</f>
        <v>Appliances</v>
      </c>
      <c r="J87" t="str">
        <f>VLOOKUP(G87,Data!$N:$Q,4,0)</f>
        <v>Sanyo Counter Height Refrigerator with Crisper, 3.6 Cubic Foot, Stainless Steel/Black</v>
      </c>
      <c r="K87">
        <f>ROUND(SUMIF(Data!N:N,G87,Data!R:R),2)</f>
        <v>5906.52</v>
      </c>
    </row>
    <row r="88" spans="7:11" x14ac:dyDescent="0.2">
      <c r="G88" t="s">
        <v>2441</v>
      </c>
      <c r="H88" t="str">
        <f>VLOOKUP(G88,Data!$N:$Q,2,0)</f>
        <v>Furniture</v>
      </c>
      <c r="I88" t="str">
        <f>VLOOKUP(G88,Data!$N:$Q,3,0)</f>
        <v>Chairs</v>
      </c>
      <c r="J88" t="str">
        <f>VLOOKUP(G88,Data!$N:$Q,4,0)</f>
        <v>Hon 4070 Series Pagoda Round Back Stacking Chairs</v>
      </c>
      <c r="K88">
        <f>ROUND(SUMIF(Data!N:N,G88,Data!R:R),2)</f>
        <v>5906.03</v>
      </c>
    </row>
    <row r="89" spans="7:11" x14ac:dyDescent="0.2">
      <c r="G89" t="s">
        <v>2560</v>
      </c>
      <c r="H89" t="str">
        <f>VLOOKUP(G89,Data!$N:$Q,2,0)</f>
        <v>Furniture</v>
      </c>
      <c r="I89" t="str">
        <f>VLOOKUP(G89,Data!$N:$Q,3,0)</f>
        <v>Chairs</v>
      </c>
      <c r="J89" t="str">
        <f>VLOOKUP(G89,Data!$N:$Q,4,0)</f>
        <v>Global Leather Executive Chair</v>
      </c>
      <c r="K89">
        <f>ROUND(SUMIF(Data!N:N,G89,Data!R:R),2)</f>
        <v>5861.53</v>
      </c>
    </row>
    <row r="90" spans="7:11" x14ac:dyDescent="0.2">
      <c r="G90" t="s">
        <v>1329</v>
      </c>
      <c r="H90" t="str">
        <f>VLOOKUP(G90,Data!$N:$Q,2,0)</f>
        <v>Furniture</v>
      </c>
      <c r="I90" t="str">
        <f>VLOOKUP(G90,Data!$N:$Q,3,0)</f>
        <v>Tables</v>
      </c>
      <c r="J90" t="str">
        <f>VLOOKUP(G90,Data!$N:$Q,4,0)</f>
        <v>Office Impressions End Table, 20-1/2"H x 24"W x 20"D</v>
      </c>
      <c r="K90">
        <f>ROUND(SUMIF(Data!N:N,G90,Data!R:R),2)</f>
        <v>5801.82</v>
      </c>
    </row>
    <row r="91" spans="7:11" x14ac:dyDescent="0.2">
      <c r="G91" t="s">
        <v>2598</v>
      </c>
      <c r="H91" t="str">
        <f>VLOOKUP(G91,Data!$N:$Q,2,0)</f>
        <v>Technology</v>
      </c>
      <c r="I91" t="str">
        <f>VLOOKUP(G91,Data!$N:$Q,3,0)</f>
        <v>Machines</v>
      </c>
      <c r="J91" t="str">
        <f>VLOOKUP(G91,Data!$N:$Q,4,0)</f>
        <v>Zebra GX420t Direct Thermal/Thermal Transfer Printer</v>
      </c>
      <c r="K91">
        <f>ROUND(SUMIF(Data!N:N,G91,Data!R:R),2)</f>
        <v>5787.36</v>
      </c>
    </row>
    <row r="92" spans="7:11" x14ac:dyDescent="0.2">
      <c r="G92" t="s">
        <v>3037</v>
      </c>
      <c r="H92" t="str">
        <f>VLOOKUP(G92,Data!$N:$Q,2,0)</f>
        <v>Office Supplies</v>
      </c>
      <c r="I92" t="str">
        <f>VLOOKUP(G92,Data!$N:$Q,3,0)</f>
        <v>Storage</v>
      </c>
      <c r="J92" t="str">
        <f>VLOOKUP(G92,Data!$N:$Q,4,0)</f>
        <v xml:space="preserve">Iceberg Mobile Mega Data/Printer Cart </v>
      </c>
      <c r="K92">
        <f>ROUND(SUMIF(Data!N:N,G92,Data!R:R),2)</f>
        <v>5751.77</v>
      </c>
    </row>
    <row r="93" spans="7:11" x14ac:dyDescent="0.2">
      <c r="G93" t="s">
        <v>1811</v>
      </c>
      <c r="H93" t="str">
        <f>VLOOKUP(G93,Data!$N:$Q,2,0)</f>
        <v>Furniture</v>
      </c>
      <c r="I93" t="str">
        <f>VLOOKUP(G93,Data!$N:$Q,3,0)</f>
        <v>Chairs</v>
      </c>
      <c r="J93" t="str">
        <f>VLOOKUP(G93,Data!$N:$Q,4,0)</f>
        <v>Safco Contoured Stacking Chairs</v>
      </c>
      <c r="K93">
        <f>ROUND(SUMIF(Data!N:N,G93,Data!R:R),2)</f>
        <v>5697.76</v>
      </c>
    </row>
    <row r="94" spans="7:11" x14ac:dyDescent="0.2">
      <c r="G94" t="s">
        <v>4299</v>
      </c>
      <c r="H94" t="str">
        <f>VLOOKUP(G94,Data!$N:$Q,2,0)</f>
        <v>Technology</v>
      </c>
      <c r="I94" t="str">
        <f>VLOOKUP(G94,Data!$N:$Q,3,0)</f>
        <v>Copiers</v>
      </c>
      <c r="J94" t="str">
        <f>VLOOKUP(G94,Data!$N:$Q,4,0)</f>
        <v>Canon PC940 Copier</v>
      </c>
      <c r="K94">
        <f>ROUND(SUMIF(Data!N:N,G94,Data!R:R),2)</f>
        <v>5669.87</v>
      </c>
    </row>
    <row r="95" spans="7:11" x14ac:dyDescent="0.2">
      <c r="G95" t="s">
        <v>1900</v>
      </c>
      <c r="H95" t="str">
        <f>VLOOKUP(G95,Data!$N:$Q,2,0)</f>
        <v>Furniture</v>
      </c>
      <c r="I95" t="str">
        <f>VLOOKUP(G95,Data!$N:$Q,3,0)</f>
        <v>Tables</v>
      </c>
      <c r="J95" t="str">
        <f>VLOOKUP(G95,Data!$N:$Q,4,0)</f>
        <v>Bretford ìJust In Timeî Height-Adjustable Multi-Task Work Tables</v>
      </c>
      <c r="K95">
        <f>ROUND(SUMIF(Data!N:N,G95,Data!R:R),2)</f>
        <v>5634.9</v>
      </c>
    </row>
    <row r="96" spans="7:11" x14ac:dyDescent="0.2">
      <c r="G96" t="s">
        <v>8232</v>
      </c>
      <c r="H96" t="str">
        <f>VLOOKUP(G96,Data!$N:$Q,2,0)</f>
        <v>Technology</v>
      </c>
      <c r="I96" t="str">
        <f>VLOOKUP(G96,Data!$N:$Q,3,0)</f>
        <v>Accessories</v>
      </c>
      <c r="J96" t="str">
        <f>VLOOKUP(G96,Data!$N:$Q,4,0)</f>
        <v>Logitech†Z-906 Speaker sys - home theater - 5.1-CH</v>
      </c>
      <c r="K96">
        <f>ROUND(SUMIF(Data!N:N,G96,Data!R:R),2)</f>
        <v>5609.83</v>
      </c>
    </row>
    <row r="97" spans="7:11" x14ac:dyDescent="0.2">
      <c r="G97" t="s">
        <v>1580</v>
      </c>
      <c r="H97" t="str">
        <f>VLOOKUP(G97,Data!$N:$Q,2,0)</f>
        <v>Office Supplies</v>
      </c>
      <c r="I97" t="str">
        <f>VLOOKUP(G97,Data!$N:$Q,3,0)</f>
        <v>Storage</v>
      </c>
      <c r="J97" t="str">
        <f>VLOOKUP(G97,Data!$N:$Q,4,0)</f>
        <v>Deluxe Rollaway Locking File with Drawer</v>
      </c>
      <c r="K97">
        <f>ROUND(SUMIF(Data!N:N,G97,Data!R:R),2)</f>
        <v>5572.79</v>
      </c>
    </row>
    <row r="98" spans="7:11" x14ac:dyDescent="0.2">
      <c r="G98" t="s">
        <v>2213</v>
      </c>
      <c r="H98" t="str">
        <f>VLOOKUP(G98,Data!$N:$Q,2,0)</f>
        <v>Office Supplies</v>
      </c>
      <c r="I98" t="str">
        <f>VLOOKUP(G98,Data!$N:$Q,3,0)</f>
        <v>Binders</v>
      </c>
      <c r="J98" t="str">
        <f>VLOOKUP(G98,Data!$N:$Q,4,0)</f>
        <v>Ibico Hi-Tech Manual Binding System</v>
      </c>
      <c r="K98">
        <f>ROUND(SUMIF(Data!N:N,G98,Data!R:R),2)</f>
        <v>5535.59</v>
      </c>
    </row>
    <row r="99" spans="7:11" x14ac:dyDescent="0.2">
      <c r="G99" t="s">
        <v>3098</v>
      </c>
      <c r="H99" t="str">
        <f>VLOOKUP(G99,Data!$N:$Q,2,0)</f>
        <v>Furniture</v>
      </c>
      <c r="I99" t="str">
        <f>VLOOKUP(G99,Data!$N:$Q,3,0)</f>
        <v>Bookcases</v>
      </c>
      <c r="J99" t="str">
        <f>VLOOKUP(G99,Data!$N:$Q,4,0)</f>
        <v>Atlantic Metals Mobile 5-Shelf Bookcases, Custom Colors</v>
      </c>
      <c r="K99">
        <f>ROUND(SUMIF(Data!N:N,G99,Data!R:R),2)</f>
        <v>5492.89</v>
      </c>
    </row>
    <row r="100" spans="7:11" x14ac:dyDescent="0.2">
      <c r="G100" t="s">
        <v>3193</v>
      </c>
      <c r="H100" t="str">
        <f>VLOOKUP(G100,Data!$N:$Q,2,0)</f>
        <v>Furniture</v>
      </c>
      <c r="I100" t="str">
        <f>VLOOKUP(G100,Data!$N:$Q,3,0)</f>
        <v>Chairs</v>
      </c>
      <c r="J100" t="str">
        <f>VLOOKUP(G100,Data!$N:$Q,4,0)</f>
        <v>Global High-Back Leather Tilter, Burgundy</v>
      </c>
      <c r="K100">
        <f>ROUND(SUMIF(Data!N:N,G100,Data!R:R),2)</f>
        <v>5436.16</v>
      </c>
    </row>
    <row r="101" spans="7:11" x14ac:dyDescent="0.2">
      <c r="G101" t="s">
        <v>9138</v>
      </c>
      <c r="H101" t="str">
        <f>VLOOKUP(G101,Data!$N:$Q,2,0)</f>
        <v>Furniture</v>
      </c>
      <c r="I101" t="str">
        <f>VLOOKUP(G101,Data!$N:$Q,3,0)</f>
        <v>Chairs</v>
      </c>
      <c r="J101" t="str">
        <f>VLOOKUP(G101,Data!$N:$Q,4,0)</f>
        <v>Hon Olson Stacker Chairs</v>
      </c>
      <c r="K101">
        <f>ROUND(SUMIF(Data!N:N,G101,Data!R:R),2)</f>
        <v>5427.99</v>
      </c>
    </row>
    <row r="102" spans="7:11" x14ac:dyDescent="0.2">
      <c r="G102" t="s">
        <v>3523</v>
      </c>
      <c r="H102" t="str">
        <f>VLOOKUP(G102,Data!$N:$Q,2,0)</f>
        <v>Technology</v>
      </c>
      <c r="I102" t="str">
        <f>VLOOKUP(G102,Data!$N:$Q,3,0)</f>
        <v>Phones</v>
      </c>
      <c r="J102" t="str">
        <f>VLOOKUP(G102,Data!$N:$Q,4,0)</f>
        <v>Wilson SignalBoost 841262 DB PRO Amplifier Kit</v>
      </c>
      <c r="K102">
        <f>ROUND(SUMIF(Data!N:N,G102,Data!R:R),2)</f>
        <v>5327.26</v>
      </c>
    </row>
    <row r="103" spans="7:11" x14ac:dyDescent="0.2">
      <c r="G103" t="s">
        <v>4627</v>
      </c>
      <c r="H103" t="str">
        <f>VLOOKUP(G103,Data!$N:$Q,2,0)</f>
        <v>Furniture</v>
      </c>
      <c r="I103" t="str">
        <f>VLOOKUP(G103,Data!$N:$Q,3,0)</f>
        <v>Chairs</v>
      </c>
      <c r="J103" t="str">
        <f>VLOOKUP(G103,Data!$N:$Q,4,0)</f>
        <v>Hon Olson Stacker Stools</v>
      </c>
      <c r="K103">
        <f>ROUND(SUMIF(Data!N:N,G103,Data!R:R),2)</f>
        <v>5294.46</v>
      </c>
    </row>
    <row r="104" spans="7:11" x14ac:dyDescent="0.2">
      <c r="G104" t="s">
        <v>191</v>
      </c>
      <c r="H104" t="str">
        <f>VLOOKUP(G104,Data!$N:$Q,2,0)</f>
        <v>Technology</v>
      </c>
      <c r="I104" t="str">
        <f>VLOOKUP(G104,Data!$N:$Q,3,0)</f>
        <v>Phones</v>
      </c>
      <c r="J104" t="str">
        <f>VLOOKUP(G104,Data!$N:$Q,4,0)</f>
        <v>GE 30524EE4</v>
      </c>
      <c r="K104">
        <f>ROUND(SUMIF(Data!N:N,G104,Data!R:R),2)</f>
        <v>5291.73</v>
      </c>
    </row>
    <row r="105" spans="7:11" x14ac:dyDescent="0.2">
      <c r="G105" t="s">
        <v>1197</v>
      </c>
      <c r="H105" t="str">
        <f>VLOOKUP(G105,Data!$N:$Q,2,0)</f>
        <v>Furniture</v>
      </c>
      <c r="I105" t="str">
        <f>VLOOKUP(G105,Data!$N:$Q,3,0)</f>
        <v>Chairs</v>
      </c>
      <c r="J105" t="str">
        <f>VLOOKUP(G105,Data!$N:$Q,4,0)</f>
        <v>Hon 2090 ìPillow Softî Series Mid Back Swivel/Tilt Chairs</v>
      </c>
      <c r="K105">
        <f>ROUND(SUMIF(Data!N:N,G105,Data!R:R),2)</f>
        <v>5282.42</v>
      </c>
    </row>
    <row r="106" spans="7:11" x14ac:dyDescent="0.2">
      <c r="G106" t="s">
        <v>2481</v>
      </c>
      <c r="H106" t="str">
        <f>VLOOKUP(G106,Data!$N:$Q,2,0)</f>
        <v>Furniture</v>
      </c>
      <c r="I106" t="str">
        <f>VLOOKUP(G106,Data!$N:$Q,3,0)</f>
        <v>Chairs</v>
      </c>
      <c r="J106" t="str">
        <f>VLOOKUP(G106,Data!$N:$Q,4,0)</f>
        <v>Lifetime Advantage Folding Chairs, 4/Carton</v>
      </c>
      <c r="K106">
        <f>ROUND(SUMIF(Data!N:N,G106,Data!R:R),2)</f>
        <v>5212.1099999999997</v>
      </c>
    </row>
    <row r="107" spans="7:11" x14ac:dyDescent="0.2">
      <c r="G107" t="s">
        <v>874</v>
      </c>
      <c r="H107" t="str">
        <f>VLOOKUP(G107,Data!$N:$Q,2,0)</f>
        <v>Technology</v>
      </c>
      <c r="I107" t="str">
        <f>VLOOKUP(G107,Data!$N:$Q,3,0)</f>
        <v>Machines</v>
      </c>
      <c r="J107" t="str">
        <f>VLOOKUP(G107,Data!$N:$Q,4,0)</f>
        <v>Swingline SM12-08 MicroCut Jam Free Shredder</v>
      </c>
      <c r="K107">
        <f>ROUND(SUMIF(Data!N:N,G107,Data!R:R),2)</f>
        <v>5204.24</v>
      </c>
    </row>
    <row r="108" spans="7:11" x14ac:dyDescent="0.2">
      <c r="G108" t="s">
        <v>765</v>
      </c>
      <c r="H108" t="str">
        <f>VLOOKUP(G108,Data!$N:$Q,2,0)</f>
        <v>Furniture</v>
      </c>
      <c r="I108" t="str">
        <f>VLOOKUP(G108,Data!$N:$Q,3,0)</f>
        <v>Bookcases</v>
      </c>
      <c r="J108" t="str">
        <f>VLOOKUP(G108,Data!$N:$Q,4,0)</f>
        <v>Atlantic Metals Mobile 4-Shelf Bookcases, Custom Colors</v>
      </c>
      <c r="K108">
        <f>ROUND(SUMIF(Data!N:N,G108,Data!R:R),2)</f>
        <v>5184.08</v>
      </c>
    </row>
    <row r="109" spans="7:11" x14ac:dyDescent="0.2">
      <c r="G109" t="s">
        <v>2548</v>
      </c>
      <c r="H109" t="str">
        <f>VLOOKUP(G109,Data!$N:$Q,2,0)</f>
        <v>Technology</v>
      </c>
      <c r="I109" t="str">
        <f>VLOOKUP(G109,Data!$N:$Q,3,0)</f>
        <v>Accessories</v>
      </c>
      <c r="J109" t="str">
        <f>VLOOKUP(G109,Data!$N:$Q,4,0)</f>
        <v>Razer Tiamat Over Ear 7.1 Surround Sound PC Gaming Headset</v>
      </c>
      <c r="K109">
        <f>ROUND(SUMIF(Data!N:N,G109,Data!R:R),2)</f>
        <v>5119.74</v>
      </c>
    </row>
    <row r="110" spans="7:11" x14ac:dyDescent="0.2">
      <c r="G110" t="s">
        <v>3333</v>
      </c>
      <c r="H110" t="str">
        <f>VLOOKUP(G110,Data!$N:$Q,2,0)</f>
        <v>Furniture</v>
      </c>
      <c r="I110" t="str">
        <f>VLOOKUP(G110,Data!$N:$Q,3,0)</f>
        <v>Tables</v>
      </c>
      <c r="J110" t="str">
        <f>VLOOKUP(G110,Data!$N:$Q,4,0)</f>
        <v>Chromcraft 48" x 96" Racetrack Double Pedestal Table</v>
      </c>
      <c r="K110">
        <f>ROUND(SUMIF(Data!N:N,G110,Data!R:R),2)</f>
        <v>5098.18</v>
      </c>
    </row>
    <row r="111" spans="7:11" x14ac:dyDescent="0.2">
      <c r="G111" t="s">
        <v>3312</v>
      </c>
      <c r="H111" t="str">
        <f>VLOOKUP(G111,Data!$N:$Q,2,0)</f>
        <v>Office Supplies</v>
      </c>
      <c r="I111" t="str">
        <f>VLOOKUP(G111,Data!$N:$Q,3,0)</f>
        <v>Appliances</v>
      </c>
      <c r="J111" t="str">
        <f>VLOOKUP(G111,Data!$N:$Q,4,0)</f>
        <v>Hoover Shoulder Vac Commercial Portable Vacuum</v>
      </c>
      <c r="K111">
        <f>ROUND(SUMIF(Data!N:N,G111,Data!R:R),2)</f>
        <v>5009.4799999999996</v>
      </c>
    </row>
    <row r="112" spans="7:11" x14ac:dyDescent="0.2">
      <c r="G112" t="s">
        <v>1822</v>
      </c>
      <c r="H112" t="str">
        <f>VLOOKUP(G112,Data!$N:$Q,2,0)</f>
        <v>Technology</v>
      </c>
      <c r="I112" t="str">
        <f>VLOOKUP(G112,Data!$N:$Q,3,0)</f>
        <v>Phones</v>
      </c>
      <c r="J112" t="str">
        <f>VLOOKUP(G112,Data!$N:$Q,4,0)</f>
        <v>Panasonic KX-TG9471B</v>
      </c>
      <c r="K112">
        <f>ROUND(SUMIF(Data!N:N,G112,Data!R:R),2)</f>
        <v>4978.1499999999996</v>
      </c>
    </row>
    <row r="113" spans="7:11" x14ac:dyDescent="0.2">
      <c r="G113" t="s">
        <v>79</v>
      </c>
      <c r="H113" t="str">
        <f>VLOOKUP(G113,Data!$N:$Q,2,0)</f>
        <v>Furniture</v>
      </c>
      <c r="I113" t="str">
        <f>VLOOKUP(G113,Data!$N:$Q,3,0)</f>
        <v>Tables</v>
      </c>
      <c r="J113" t="str">
        <f>VLOOKUP(G113,Data!$N:$Q,4,0)</f>
        <v>Chromcraft Rectangular Conference Tables</v>
      </c>
      <c r="K113">
        <f>ROUND(SUMIF(Data!N:N,G113,Data!R:R),2)</f>
        <v>4952.67</v>
      </c>
    </row>
    <row r="114" spans="7:11" x14ac:dyDescent="0.2">
      <c r="G114" t="s">
        <v>1680</v>
      </c>
      <c r="H114" t="str">
        <f>VLOOKUP(G114,Data!$N:$Q,2,0)</f>
        <v>Technology</v>
      </c>
      <c r="I114" t="str">
        <f>VLOOKUP(G114,Data!$N:$Q,3,0)</f>
        <v>Phones</v>
      </c>
      <c r="J114" t="str">
        <f>VLOOKUP(G114,Data!$N:$Q,4,0)</f>
        <v>Apple iPhone 5S</v>
      </c>
      <c r="K114">
        <f>ROUND(SUMIF(Data!N:N,G114,Data!R:R),2)</f>
        <v>4901.91</v>
      </c>
    </row>
    <row r="115" spans="7:11" x14ac:dyDescent="0.2">
      <c r="G115" t="s">
        <v>853</v>
      </c>
      <c r="H115" t="str">
        <f>VLOOKUP(G115,Data!$N:$Q,2,0)</f>
        <v>Furniture</v>
      </c>
      <c r="I115" t="str">
        <f>VLOOKUP(G115,Data!$N:$Q,3,0)</f>
        <v>Bookcases</v>
      </c>
      <c r="J115" t="str">
        <f>VLOOKUP(G115,Data!$N:$Q,4,0)</f>
        <v>O'Sullivan 2-Door Barrister Bookcase in Odessa Pine</v>
      </c>
      <c r="K115">
        <f>ROUND(SUMIF(Data!N:N,G115,Data!R:R),2)</f>
        <v>4886.46</v>
      </c>
    </row>
    <row r="116" spans="7:11" x14ac:dyDescent="0.2">
      <c r="G116" t="s">
        <v>3319</v>
      </c>
      <c r="H116" t="str">
        <f>VLOOKUP(G116,Data!$N:$Q,2,0)</f>
        <v>Technology</v>
      </c>
      <c r="I116" t="str">
        <f>VLOOKUP(G116,Data!$N:$Q,3,0)</f>
        <v>Copiers</v>
      </c>
      <c r="J116" t="str">
        <f>VLOOKUP(G116,Data!$N:$Q,4,0)</f>
        <v>Brother DCP1000 Digital 3 in 1 Multifunction Machine</v>
      </c>
      <c r="K116">
        <f>ROUND(SUMIF(Data!N:N,G116,Data!R:R),2)</f>
        <v>4859.84</v>
      </c>
    </row>
    <row r="117" spans="7:11" x14ac:dyDescent="0.2">
      <c r="G117" t="s">
        <v>7511</v>
      </c>
      <c r="H117" t="str">
        <f>VLOOKUP(G117,Data!$N:$Q,2,0)</f>
        <v>Office Supplies</v>
      </c>
      <c r="I117" t="str">
        <f>VLOOKUP(G117,Data!$N:$Q,3,0)</f>
        <v>Storage</v>
      </c>
      <c r="J117" t="str">
        <f>VLOOKUP(G117,Data!$N:$Q,4,0)</f>
        <v>Fellowes Staxonsteel Drawer Files</v>
      </c>
      <c r="K117">
        <f>ROUND(SUMIF(Data!N:N,G117,Data!R:R),2)</f>
        <v>4829.25</v>
      </c>
    </row>
    <row r="118" spans="7:11" x14ac:dyDescent="0.2">
      <c r="G118" t="s">
        <v>4281</v>
      </c>
      <c r="H118" t="str">
        <f>VLOOKUP(G118,Data!$N:$Q,2,0)</f>
        <v>Office Supplies</v>
      </c>
      <c r="I118" t="str">
        <f>VLOOKUP(G118,Data!$N:$Q,3,0)</f>
        <v>Storage</v>
      </c>
      <c r="J118" t="str">
        <f>VLOOKUP(G118,Data!$N:$Q,4,0)</f>
        <v>Smead Adjustable Mobile File Trolley with Lockable Top</v>
      </c>
      <c r="K118">
        <f>ROUND(SUMIF(Data!N:N,G118,Data!R:R),2)</f>
        <v>4778.7700000000004</v>
      </c>
    </row>
    <row r="119" spans="7:11" x14ac:dyDescent="0.2">
      <c r="G119" t="s">
        <v>335</v>
      </c>
      <c r="H119" t="str">
        <f>VLOOKUP(G119,Data!$N:$Q,2,0)</f>
        <v>Furniture</v>
      </c>
      <c r="I119" t="str">
        <f>VLOOKUP(G119,Data!$N:$Q,3,0)</f>
        <v>Chairs</v>
      </c>
      <c r="J119" t="str">
        <f>VLOOKUP(G119,Data!$N:$Q,4,0)</f>
        <v>High-Back Leather Manager's Chair</v>
      </c>
      <c r="K119">
        <f>ROUND(SUMIF(Data!N:N,G119,Data!R:R),2)</f>
        <v>4770.63</v>
      </c>
    </row>
    <row r="120" spans="7:11" x14ac:dyDescent="0.2">
      <c r="G120" t="s">
        <v>1633</v>
      </c>
      <c r="H120" t="str">
        <f>VLOOKUP(G120,Data!$N:$Q,2,0)</f>
        <v>Office Supplies</v>
      </c>
      <c r="I120" t="str">
        <f>VLOOKUP(G120,Data!$N:$Q,3,0)</f>
        <v>Storage</v>
      </c>
      <c r="J120" t="str">
        <f>VLOOKUP(G120,Data!$N:$Q,4,0)</f>
        <v>SAFCO Boltless Steel Shelving</v>
      </c>
      <c r="K120">
        <f>ROUND(SUMIF(Data!N:N,G120,Data!R:R),2)</f>
        <v>4704.7</v>
      </c>
    </row>
    <row r="121" spans="7:11" x14ac:dyDescent="0.2">
      <c r="G121" t="s">
        <v>3953</v>
      </c>
      <c r="H121" t="str">
        <f>VLOOKUP(G121,Data!$N:$Q,2,0)</f>
        <v>Furniture</v>
      </c>
      <c r="I121" t="str">
        <f>VLOOKUP(G121,Data!$N:$Q,3,0)</f>
        <v>Chairs</v>
      </c>
      <c r="J121" t="str">
        <f>VLOOKUP(G121,Data!$N:$Q,4,0)</f>
        <v>Global Executive Mid-Back Manager's Chair</v>
      </c>
      <c r="K121">
        <f>ROUND(SUMIF(Data!N:N,G121,Data!R:R),2)</f>
        <v>4626.58</v>
      </c>
    </row>
    <row r="122" spans="7:11" x14ac:dyDescent="0.2">
      <c r="G122" t="s">
        <v>1166</v>
      </c>
      <c r="H122" t="str">
        <f>VLOOKUP(G122,Data!$N:$Q,2,0)</f>
        <v>Furniture</v>
      </c>
      <c r="I122" t="str">
        <f>VLOOKUP(G122,Data!$N:$Q,3,0)</f>
        <v>Chairs</v>
      </c>
      <c r="J122" t="str">
        <f>VLOOKUP(G122,Data!$N:$Q,4,0)</f>
        <v>DMI Arturo Collection Mission-style Design Wood Chair</v>
      </c>
      <c r="K122">
        <f>ROUND(SUMIF(Data!N:N,G122,Data!R:R),2)</f>
        <v>4619.99</v>
      </c>
    </row>
    <row r="123" spans="7:11" x14ac:dyDescent="0.2">
      <c r="G123" t="s">
        <v>2797</v>
      </c>
      <c r="H123" t="str">
        <f>VLOOKUP(G123,Data!$N:$Q,2,0)</f>
        <v>Technology</v>
      </c>
      <c r="I123" t="str">
        <f>VLOOKUP(G123,Data!$N:$Q,3,0)</f>
        <v>Phones</v>
      </c>
      <c r="J123" t="str">
        <f>VLOOKUP(G123,Data!$N:$Q,4,0)</f>
        <v>Polycom CX600 IP Phone VoIP phone</v>
      </c>
      <c r="K123">
        <f>ROUND(SUMIF(Data!N:N,G123,Data!R:R),2)</f>
        <v>4619.2299999999996</v>
      </c>
    </row>
    <row r="124" spans="7:11" x14ac:dyDescent="0.2">
      <c r="G124" t="s">
        <v>1520</v>
      </c>
      <c r="H124" t="str">
        <f>VLOOKUP(G124,Data!$N:$Q,2,0)</f>
        <v>Office Supplies</v>
      </c>
      <c r="I124" t="str">
        <f>VLOOKUP(G124,Data!$N:$Q,3,0)</f>
        <v>Storage</v>
      </c>
      <c r="J124" t="str">
        <f>VLOOKUP(G124,Data!$N:$Q,4,0)</f>
        <v>Letter Size Cart</v>
      </c>
      <c r="K124">
        <f>ROUND(SUMIF(Data!N:N,G124,Data!R:R),2)</f>
        <v>4600.09</v>
      </c>
    </row>
    <row r="125" spans="7:11" x14ac:dyDescent="0.2">
      <c r="G125" t="s">
        <v>1053</v>
      </c>
      <c r="H125" t="str">
        <f>VLOOKUP(G125,Data!$N:$Q,2,0)</f>
        <v>Furniture</v>
      </c>
      <c r="I125" t="str">
        <f>VLOOKUP(G125,Data!$N:$Q,3,0)</f>
        <v>Tables</v>
      </c>
      <c r="J125" t="str">
        <f>VLOOKUP(G125,Data!$N:$Q,4,0)</f>
        <v>Bevis Round Bullnose 29" High Table Top</v>
      </c>
      <c r="K125">
        <f>ROUND(SUMIF(Data!N:N,G125,Data!R:R),2)</f>
        <v>4544.93</v>
      </c>
    </row>
    <row r="126" spans="7:11" x14ac:dyDescent="0.2">
      <c r="G126" t="s">
        <v>1693</v>
      </c>
      <c r="H126" t="str">
        <f>VLOOKUP(G126,Data!$N:$Q,2,0)</f>
        <v>Office Supplies</v>
      </c>
      <c r="I126" t="str">
        <f>VLOOKUP(G126,Data!$N:$Q,3,0)</f>
        <v>Storage</v>
      </c>
      <c r="J126" t="str">
        <f>VLOOKUP(G126,Data!$N:$Q,4,0)</f>
        <v>Fellowes Officeware Wire Shelving</v>
      </c>
      <c r="K126">
        <f>ROUND(SUMIF(Data!N:N,G126,Data!R:R),2)</f>
        <v>4509.47</v>
      </c>
    </row>
    <row r="127" spans="7:11" x14ac:dyDescent="0.2">
      <c r="G127" t="s">
        <v>1656</v>
      </c>
      <c r="H127" t="str">
        <f>VLOOKUP(G127,Data!$N:$Q,2,0)</f>
        <v>Office Supplies</v>
      </c>
      <c r="I127" t="str">
        <f>VLOOKUP(G127,Data!$N:$Q,3,0)</f>
        <v>Storage</v>
      </c>
      <c r="J127" t="str">
        <f>VLOOKUP(G127,Data!$N:$Q,4,0)</f>
        <v>Fellowes Strictly Business Drawer File, Letter/Legal Size</v>
      </c>
      <c r="K127">
        <f>ROUND(SUMIF(Data!N:N,G127,Data!R:R),2)</f>
        <v>4479.03</v>
      </c>
    </row>
    <row r="128" spans="7:11" x14ac:dyDescent="0.2">
      <c r="G128" t="s">
        <v>597</v>
      </c>
      <c r="H128" t="str">
        <f>VLOOKUP(G128,Data!$N:$Q,2,0)</f>
        <v>Office Supplies</v>
      </c>
      <c r="I128" t="str">
        <f>VLOOKUP(G128,Data!$N:$Q,3,0)</f>
        <v>Appliances</v>
      </c>
      <c r="J128" t="str">
        <f>VLOOKUP(G128,Data!$N:$Q,4,0)</f>
        <v>Sanyo 2.5 Cubic Foot Mid-Size Office Refrigerators</v>
      </c>
      <c r="K128">
        <f>ROUND(SUMIF(Data!N:N,G128,Data!R:R),2)</f>
        <v>4476.96</v>
      </c>
    </row>
    <row r="129" spans="7:11" x14ac:dyDescent="0.2">
      <c r="G129" t="s">
        <v>2886</v>
      </c>
      <c r="H129" t="str">
        <f>VLOOKUP(G129,Data!$N:$Q,2,0)</f>
        <v>Furniture</v>
      </c>
      <c r="I129" t="str">
        <f>VLOOKUP(G129,Data!$N:$Q,3,0)</f>
        <v>Tables</v>
      </c>
      <c r="J129" t="str">
        <f>VLOOKUP(G129,Data!$N:$Q,4,0)</f>
        <v>Riverside Furniture Oval Coffee Table, Oval End Table, End Table with Drawer</v>
      </c>
      <c r="K129">
        <f>ROUND(SUMIF(Data!N:N,G129,Data!R:R),2)</f>
        <v>4446.18</v>
      </c>
    </row>
    <row r="130" spans="7:11" x14ac:dyDescent="0.2">
      <c r="G130" t="s">
        <v>1381</v>
      </c>
      <c r="H130" t="str">
        <f>VLOOKUP(G130,Data!$N:$Q,2,0)</f>
        <v>Technology</v>
      </c>
      <c r="I130" t="str">
        <f>VLOOKUP(G130,Data!$N:$Q,3,0)</f>
        <v>Phones</v>
      </c>
      <c r="J130" t="str">
        <f>VLOOKUP(G130,Data!$N:$Q,4,0)</f>
        <v>Nortel Meridian M3904 Professional Digital phone</v>
      </c>
      <c r="K130">
        <f>ROUND(SUMIF(Data!N:N,G130,Data!R:R),2)</f>
        <v>4434.91</v>
      </c>
    </row>
    <row r="131" spans="7:11" x14ac:dyDescent="0.2">
      <c r="G131" t="s">
        <v>4776</v>
      </c>
      <c r="H131" t="str">
        <f>VLOOKUP(G131,Data!$N:$Q,2,0)</f>
        <v>Furniture</v>
      </c>
      <c r="I131" t="str">
        <f>VLOOKUP(G131,Data!$N:$Q,3,0)</f>
        <v>Chairs</v>
      </c>
      <c r="J131" t="str">
        <f>VLOOKUP(G131,Data!$N:$Q,4,0)</f>
        <v>Global Commerce Series Low-Back Swivel/Tilt Chairs</v>
      </c>
      <c r="K131">
        <f>ROUND(SUMIF(Data!N:N,G131,Data!R:R),2)</f>
        <v>4420.0600000000004</v>
      </c>
    </row>
    <row r="132" spans="7:11" x14ac:dyDescent="0.2">
      <c r="G132" t="s">
        <v>6860</v>
      </c>
      <c r="H132" t="str">
        <f>VLOOKUP(G132,Data!$N:$Q,2,0)</f>
        <v>Technology</v>
      </c>
      <c r="I132" t="str">
        <f>VLOOKUP(G132,Data!$N:$Q,3,0)</f>
        <v>Copiers</v>
      </c>
      <c r="J132" t="str">
        <f>VLOOKUP(G132,Data!$N:$Q,4,0)</f>
        <v>Sharp 1540cs Digital Laser Copier</v>
      </c>
      <c r="K132">
        <f>ROUND(SUMIF(Data!N:N,G132,Data!R:R),2)</f>
        <v>4399.92</v>
      </c>
    </row>
    <row r="133" spans="7:11" x14ac:dyDescent="0.2">
      <c r="G133" t="s">
        <v>1098</v>
      </c>
      <c r="H133" t="str">
        <f>VLOOKUP(G133,Data!$N:$Q,2,0)</f>
        <v>Office Supplies</v>
      </c>
      <c r="I133" t="str">
        <f>VLOOKUP(G133,Data!$N:$Q,3,0)</f>
        <v>Storage</v>
      </c>
      <c r="J133" t="str">
        <f>VLOOKUP(G133,Data!$N:$Q,4,0)</f>
        <v>Tennsco Stur-D-Stor Boltless Shelving, 5 Shelves, 24" Deep, Sand</v>
      </c>
      <c r="K133">
        <f>ROUND(SUMIF(Data!N:N,G133,Data!R:R),2)</f>
        <v>4384.04</v>
      </c>
    </row>
    <row r="134" spans="7:11" x14ac:dyDescent="0.2">
      <c r="G134" t="s">
        <v>1356</v>
      </c>
      <c r="H134" t="str">
        <f>VLOOKUP(G134,Data!$N:$Q,2,0)</f>
        <v>Furniture</v>
      </c>
      <c r="I134" t="str">
        <f>VLOOKUP(G134,Data!$N:$Q,3,0)</f>
        <v>Tables</v>
      </c>
      <c r="J134" t="str">
        <f>VLOOKUP(G134,Data!$N:$Q,4,0)</f>
        <v>Hon Practical Foundations 30 x 60 Training Table, Light Gray/Charcoal</v>
      </c>
      <c r="K134">
        <f>ROUND(SUMIF(Data!N:N,G134,Data!R:R),2)</f>
        <v>4334.83</v>
      </c>
    </row>
    <row r="135" spans="7:11" x14ac:dyDescent="0.2">
      <c r="G135" t="s">
        <v>884</v>
      </c>
      <c r="H135" t="str">
        <f>VLOOKUP(G135,Data!$N:$Q,2,0)</f>
        <v>Furniture</v>
      </c>
      <c r="I135" t="str">
        <f>VLOOKUP(G135,Data!$N:$Q,3,0)</f>
        <v>Tables</v>
      </c>
      <c r="J135" t="str">
        <f>VLOOKUP(G135,Data!$N:$Q,4,0)</f>
        <v>Bevis 36 x 72 Conference Tables</v>
      </c>
      <c r="K135">
        <f>ROUND(SUMIF(Data!N:N,G135,Data!R:R),2)</f>
        <v>4332.25</v>
      </c>
    </row>
    <row r="136" spans="7:11" x14ac:dyDescent="0.2">
      <c r="G136" t="s">
        <v>4774</v>
      </c>
      <c r="H136" t="str">
        <f>VLOOKUP(G136,Data!$N:$Q,2,0)</f>
        <v>Office Supplies</v>
      </c>
      <c r="I136" t="str">
        <f>VLOOKUP(G136,Data!$N:$Q,3,0)</f>
        <v>Binders</v>
      </c>
      <c r="J136" t="str">
        <f>VLOOKUP(G136,Data!$N:$Q,4,0)</f>
        <v>GBC DocuBind TL200 Manual Binding Machine</v>
      </c>
      <c r="K136">
        <f>ROUND(SUMIF(Data!N:N,G136,Data!R:R),2)</f>
        <v>4322.8100000000004</v>
      </c>
    </row>
    <row r="137" spans="7:11" x14ac:dyDescent="0.2">
      <c r="G137" t="s">
        <v>5075</v>
      </c>
      <c r="H137" t="str">
        <f>VLOOKUP(G137,Data!$N:$Q,2,0)</f>
        <v>Furniture</v>
      </c>
      <c r="I137" t="str">
        <f>VLOOKUP(G137,Data!$N:$Q,3,0)</f>
        <v>Tables</v>
      </c>
      <c r="J137" t="str">
        <f>VLOOKUP(G137,Data!$N:$Q,4,0)</f>
        <v>Chromcraft Bull-Nose Wood 48" x 96" Rectangular Conference Tables</v>
      </c>
      <c r="K137">
        <f>ROUND(SUMIF(Data!N:N,G137,Data!R:R),2)</f>
        <v>4297.6400000000003</v>
      </c>
    </row>
    <row r="138" spans="7:11" x14ac:dyDescent="0.2">
      <c r="G138" t="s">
        <v>855</v>
      </c>
      <c r="H138" t="str">
        <f>VLOOKUP(G138,Data!$N:$Q,2,0)</f>
        <v>Technology</v>
      </c>
      <c r="I138" t="str">
        <f>VLOOKUP(G138,Data!$N:$Q,3,0)</f>
        <v>Machines</v>
      </c>
      <c r="J138" t="str">
        <f>VLOOKUP(G138,Data!$N:$Q,4,0)</f>
        <v>Cisco 9971 IP Video Phone Charcoal</v>
      </c>
      <c r="K138">
        <f>ROUND(SUMIF(Data!N:N,G138,Data!R:R),2)</f>
        <v>4268</v>
      </c>
    </row>
    <row r="139" spans="7:11" x14ac:dyDescent="0.2">
      <c r="G139" t="s">
        <v>9202</v>
      </c>
      <c r="H139" t="str">
        <f>VLOOKUP(G139,Data!$N:$Q,2,0)</f>
        <v>Technology</v>
      </c>
      <c r="I139" t="str">
        <f>VLOOKUP(G139,Data!$N:$Q,3,0)</f>
        <v>Phones</v>
      </c>
      <c r="J139" t="str">
        <f>VLOOKUP(G139,Data!$N:$Q,4,0)</f>
        <v>Motorola L703CM</v>
      </c>
      <c r="K139">
        <f>ROUND(SUMIF(Data!N:N,G139,Data!R:R),2)</f>
        <v>4211.7299999999996</v>
      </c>
    </row>
    <row r="140" spans="7:11" x14ac:dyDescent="0.2">
      <c r="G140" t="s">
        <v>4731</v>
      </c>
      <c r="H140" t="str">
        <f>VLOOKUP(G140,Data!$N:$Q,2,0)</f>
        <v>Office Supplies</v>
      </c>
      <c r="I140" t="str">
        <f>VLOOKUP(G140,Data!$N:$Q,3,0)</f>
        <v>Binders</v>
      </c>
      <c r="J140" t="str">
        <f>VLOOKUP(G140,Data!$N:$Q,4,0)</f>
        <v>GBC DocuBind 200 Manual Binding Machine</v>
      </c>
      <c r="K140">
        <f>ROUND(SUMIF(Data!N:N,G140,Data!R:R),2)</f>
        <v>4209.8</v>
      </c>
    </row>
    <row r="141" spans="7:11" x14ac:dyDescent="0.2">
      <c r="G141" t="s">
        <v>5433</v>
      </c>
      <c r="H141" t="str">
        <f>VLOOKUP(G141,Data!$N:$Q,2,0)</f>
        <v>Technology</v>
      </c>
      <c r="I141" t="str">
        <f>VLOOKUP(G141,Data!$N:$Q,3,0)</f>
        <v>Copiers</v>
      </c>
      <c r="J141" t="str">
        <f>VLOOKUP(G141,Data!$N:$Q,4,0)</f>
        <v>Hewlett Packard 310 Color Digital Copier</v>
      </c>
      <c r="K141">
        <f>ROUND(SUMIF(Data!N:N,G141,Data!R:R),2)</f>
        <v>4199.8599999999997</v>
      </c>
    </row>
    <row r="142" spans="7:11" x14ac:dyDescent="0.2">
      <c r="G142" t="s">
        <v>3696</v>
      </c>
      <c r="H142" t="str">
        <f>VLOOKUP(G142,Data!$N:$Q,2,0)</f>
        <v>Office Supplies</v>
      </c>
      <c r="I142" t="str">
        <f>VLOOKUP(G142,Data!$N:$Q,3,0)</f>
        <v>Storage</v>
      </c>
      <c r="J142" t="str">
        <f>VLOOKUP(G142,Data!$N:$Q,4,0)</f>
        <v>SAFCO Commercial Wire Shelving, Black</v>
      </c>
      <c r="K142">
        <f>ROUND(SUMIF(Data!N:N,G142,Data!R:R),2)</f>
        <v>4199.46</v>
      </c>
    </row>
    <row r="143" spans="7:11" x14ac:dyDescent="0.2">
      <c r="G143" t="s">
        <v>6910</v>
      </c>
      <c r="H143" t="str">
        <f>VLOOKUP(G143,Data!$N:$Q,2,0)</f>
        <v>Furniture</v>
      </c>
      <c r="I143" t="str">
        <f>VLOOKUP(G143,Data!$N:$Q,3,0)</f>
        <v>Chairs</v>
      </c>
      <c r="J143" t="str">
        <f>VLOOKUP(G143,Data!$N:$Q,4,0)</f>
        <v>Office Star - Mid Back Dual function Ergonomic High Back Chair with 2-Way Adjustable Arms</v>
      </c>
      <c r="K143">
        <f>ROUND(SUMIF(Data!N:N,G143,Data!R:R),2)</f>
        <v>4185.4799999999996</v>
      </c>
    </row>
    <row r="144" spans="7:11" x14ac:dyDescent="0.2">
      <c r="G144" t="s">
        <v>96</v>
      </c>
      <c r="H144" t="str">
        <f>VLOOKUP(G144,Data!$N:$Q,2,0)</f>
        <v>Office Supplies</v>
      </c>
      <c r="I144" t="str">
        <f>VLOOKUP(G144,Data!$N:$Q,3,0)</f>
        <v>Binders</v>
      </c>
      <c r="J144" t="str">
        <f>VLOOKUP(G144,Data!$N:$Q,4,0)</f>
        <v>Fellowes PB200 Plastic Comb Binding Machine</v>
      </c>
      <c r="K144">
        <f>ROUND(SUMIF(Data!N:N,G144,Data!R:R),2)</f>
        <v>4181.75</v>
      </c>
    </row>
    <row r="145" spans="7:11" x14ac:dyDescent="0.2">
      <c r="G145" t="s">
        <v>1924</v>
      </c>
      <c r="H145" t="str">
        <f>VLOOKUP(G145,Data!$N:$Q,2,0)</f>
        <v>Technology</v>
      </c>
      <c r="I145" t="str">
        <f>VLOOKUP(G145,Data!$N:$Q,3,0)</f>
        <v>Phones</v>
      </c>
      <c r="J145" t="str">
        <f>VLOOKUP(G145,Data!$N:$Q,4,0)</f>
        <v>Cisco SPA301</v>
      </c>
      <c r="K145">
        <f>ROUND(SUMIF(Data!N:N,G145,Data!R:R),2)</f>
        <v>4180.53</v>
      </c>
    </row>
    <row r="146" spans="7:11" x14ac:dyDescent="0.2">
      <c r="G146" t="s">
        <v>4847</v>
      </c>
      <c r="H146" t="str">
        <f>VLOOKUP(G146,Data!$N:$Q,2,0)</f>
        <v>Furniture</v>
      </c>
      <c r="I146" t="str">
        <f>VLOOKUP(G146,Data!$N:$Q,3,0)</f>
        <v>Chairs</v>
      </c>
      <c r="J146" t="str">
        <f>VLOOKUP(G146,Data!$N:$Q,4,0)</f>
        <v>Global Wood Trimmed Manager's Task Chair, Khaki</v>
      </c>
      <c r="K146">
        <f>ROUND(SUMIF(Data!N:N,G146,Data!R:R),2)</f>
        <v>4166.88</v>
      </c>
    </row>
    <row r="147" spans="7:11" x14ac:dyDescent="0.2">
      <c r="G147" t="s">
        <v>7670</v>
      </c>
      <c r="H147" t="str">
        <f>VLOOKUP(G147,Data!$N:$Q,2,0)</f>
        <v>Technology</v>
      </c>
      <c r="I147" t="str">
        <f>VLOOKUP(G147,Data!$N:$Q,3,0)</f>
        <v>Copiers</v>
      </c>
      <c r="J147" t="str">
        <f>VLOOKUP(G147,Data!$N:$Q,4,0)</f>
        <v>Canon PC-428 Personal Copier</v>
      </c>
      <c r="K147">
        <f>ROUND(SUMIF(Data!N:N,G147,Data!R:R),2)</f>
        <v>4119.79</v>
      </c>
    </row>
    <row r="148" spans="7:11" x14ac:dyDescent="0.2">
      <c r="G148" t="s">
        <v>3389</v>
      </c>
      <c r="H148" t="str">
        <f>VLOOKUP(G148,Data!$N:$Q,2,0)</f>
        <v>Technology</v>
      </c>
      <c r="I148" t="str">
        <f>VLOOKUP(G148,Data!$N:$Q,3,0)</f>
        <v>Phones</v>
      </c>
      <c r="J148" t="str">
        <f>VLOOKUP(G148,Data!$N:$Q,4,0)</f>
        <v>Wireless Extenders zBoost YX545 SOHO Signal Booster</v>
      </c>
      <c r="K148">
        <f>ROUND(SUMIF(Data!N:N,G148,Data!R:R),2)</f>
        <v>4044.39</v>
      </c>
    </row>
    <row r="149" spans="7:11" x14ac:dyDescent="0.2">
      <c r="G149" t="s">
        <v>3005</v>
      </c>
      <c r="H149" t="str">
        <f>VLOOKUP(G149,Data!$N:$Q,2,0)</f>
        <v>Office Supplies</v>
      </c>
      <c r="I149" t="str">
        <f>VLOOKUP(G149,Data!$N:$Q,3,0)</f>
        <v>Storage</v>
      </c>
      <c r="J149" t="str">
        <f>VLOOKUP(G149,Data!$N:$Q,4,0)</f>
        <v>Fellowes Super Stor/Drawer Files</v>
      </c>
      <c r="K149">
        <f>ROUND(SUMIF(Data!N:N,G149,Data!R:R),2)</f>
        <v>4006.44</v>
      </c>
    </row>
    <row r="150" spans="7:11" x14ac:dyDescent="0.2">
      <c r="G150" t="s">
        <v>6894</v>
      </c>
      <c r="H150" t="str">
        <f>VLOOKUP(G150,Data!$N:$Q,2,0)</f>
        <v>Technology</v>
      </c>
      <c r="I150" t="str">
        <f>VLOOKUP(G150,Data!$N:$Q,3,0)</f>
        <v>Phones</v>
      </c>
      <c r="J150" t="str">
        <f>VLOOKUP(G150,Data!$N:$Q,4,0)</f>
        <v>Samsung Galaxy S4 Active</v>
      </c>
      <c r="K150">
        <f>ROUND(SUMIF(Data!N:N,G150,Data!R:R),2)</f>
        <v>3999.92</v>
      </c>
    </row>
    <row r="151" spans="7:11" x14ac:dyDescent="0.2">
      <c r="G151" t="s">
        <v>4820</v>
      </c>
      <c r="H151" t="str">
        <f>VLOOKUP(G151,Data!$N:$Q,2,0)</f>
        <v>Technology</v>
      </c>
      <c r="I151" t="str">
        <f>VLOOKUP(G151,Data!$N:$Q,3,0)</f>
        <v>Accessories</v>
      </c>
      <c r="J151" t="str">
        <f>VLOOKUP(G151,Data!$N:$Q,4,0)</f>
        <v>WD My Passport Ultra 2TB Portable External Hard Drive</v>
      </c>
      <c r="K151">
        <f>ROUND(SUMIF(Data!N:N,G151,Data!R:R),2)</f>
        <v>3998.4</v>
      </c>
    </row>
    <row r="152" spans="7:11" x14ac:dyDescent="0.2">
      <c r="G152" t="s">
        <v>1168</v>
      </c>
      <c r="H152" t="str">
        <f>VLOOKUP(G152,Data!$N:$Q,2,0)</f>
        <v>Technology</v>
      </c>
      <c r="I152" t="str">
        <f>VLOOKUP(G152,Data!$N:$Q,3,0)</f>
        <v>Machines</v>
      </c>
      <c r="J152" t="str">
        <f>VLOOKUP(G152,Data!$N:$Q,4,0)</f>
        <v>Canon imageCLASS MF7460 Monochrome Digital Laser Multifunction Copier</v>
      </c>
      <c r="K152">
        <f>ROUND(SUMIF(Data!N:N,G152,Data!R:R),2)</f>
        <v>3991.98</v>
      </c>
    </row>
    <row r="153" spans="7:11" x14ac:dyDescent="0.2">
      <c r="G153" t="s">
        <v>3503</v>
      </c>
      <c r="H153" t="str">
        <f>VLOOKUP(G153,Data!$N:$Q,2,0)</f>
        <v>Furniture</v>
      </c>
      <c r="I153" t="str">
        <f>VLOOKUP(G153,Data!$N:$Q,3,0)</f>
        <v>Chairs</v>
      </c>
      <c r="J153" t="str">
        <f>VLOOKUP(G153,Data!$N:$Q,4,0)</f>
        <v>Office Star - Contemporary Swivel Chair with Padded Adjustable Arms and Flex Back</v>
      </c>
      <c r="K153">
        <f>ROUND(SUMIF(Data!N:N,G153,Data!R:R),2)</f>
        <v>3989.73</v>
      </c>
    </row>
    <row r="154" spans="7:11" x14ac:dyDescent="0.2">
      <c r="G154" t="s">
        <v>5023</v>
      </c>
      <c r="H154" t="str">
        <f>VLOOKUP(G154,Data!$N:$Q,2,0)</f>
        <v>Technology</v>
      </c>
      <c r="I154" t="str">
        <f>VLOOKUP(G154,Data!$N:$Q,3,0)</f>
        <v>Phones</v>
      </c>
      <c r="J154" t="str">
        <f>VLOOKUP(G154,Data!$N:$Q,4,0)</f>
        <v>Polycom SoundStation2 EX Conference†phone</v>
      </c>
      <c r="K154">
        <f>ROUND(SUMIF(Data!N:N,G154,Data!R:R),2)</f>
        <v>3968.51</v>
      </c>
    </row>
    <row r="155" spans="7:11" x14ac:dyDescent="0.2">
      <c r="G155" t="s">
        <v>509</v>
      </c>
      <c r="H155" t="str">
        <f>VLOOKUP(G155,Data!$N:$Q,2,0)</f>
        <v>Furniture</v>
      </c>
      <c r="I155" t="str">
        <f>VLOOKUP(G155,Data!$N:$Q,3,0)</f>
        <v>Tables</v>
      </c>
      <c r="J155" t="str">
        <f>VLOOKUP(G155,Data!$N:$Q,4,0)</f>
        <v>Hon Racetrack Conference Tables</v>
      </c>
      <c r="K155">
        <f>ROUND(SUMIF(Data!N:N,G155,Data!R:R),2)</f>
        <v>3963.9</v>
      </c>
    </row>
    <row r="156" spans="7:11" x14ac:dyDescent="0.2">
      <c r="G156" t="s">
        <v>1767</v>
      </c>
      <c r="H156" t="str">
        <f>VLOOKUP(G156,Data!$N:$Q,2,0)</f>
        <v>Technology</v>
      </c>
      <c r="I156" t="str">
        <f>VLOOKUP(G156,Data!$N:$Q,3,0)</f>
        <v>Copiers</v>
      </c>
      <c r="J156" t="str">
        <f>VLOOKUP(G156,Data!$N:$Q,4,0)</f>
        <v>Canon Image Class D660 Copier</v>
      </c>
      <c r="K156">
        <f>ROUND(SUMIF(Data!N:N,G156,Data!R:R),2)</f>
        <v>3959.93</v>
      </c>
    </row>
    <row r="157" spans="7:11" x14ac:dyDescent="0.2">
      <c r="G157" t="s">
        <v>2585</v>
      </c>
      <c r="H157" t="str">
        <f>VLOOKUP(G157,Data!$N:$Q,2,0)</f>
        <v>Furniture</v>
      </c>
      <c r="I157" t="str">
        <f>VLOOKUP(G157,Data!$N:$Q,3,0)</f>
        <v>Chairs</v>
      </c>
      <c r="J157" t="str">
        <f>VLOOKUP(G157,Data!$N:$Q,4,0)</f>
        <v>Global Airflow Leather Mesh Back Chair, Black</v>
      </c>
      <c r="K157">
        <f>ROUND(SUMIF(Data!N:N,G157,Data!R:R),2)</f>
        <v>3955.68</v>
      </c>
    </row>
    <row r="158" spans="7:11" x14ac:dyDescent="0.2">
      <c r="G158" t="s">
        <v>2801</v>
      </c>
      <c r="H158" t="str">
        <f>VLOOKUP(G158,Data!$N:$Q,2,0)</f>
        <v>Office Supplies</v>
      </c>
      <c r="I158" t="str">
        <f>VLOOKUP(G158,Data!$N:$Q,3,0)</f>
        <v>Storage</v>
      </c>
      <c r="J158" t="str">
        <f>VLOOKUP(G158,Data!$N:$Q,4,0)</f>
        <v>Fellowes High-Stak Drawer Files</v>
      </c>
      <c r="K158">
        <f>ROUND(SUMIF(Data!N:N,G158,Data!R:R),2)</f>
        <v>3946.66</v>
      </c>
    </row>
    <row r="159" spans="7:11" x14ac:dyDescent="0.2">
      <c r="G159" t="s">
        <v>921</v>
      </c>
      <c r="H159" t="str">
        <f>VLOOKUP(G159,Data!$N:$Q,2,0)</f>
        <v>Furniture</v>
      </c>
      <c r="I159" t="str">
        <f>VLOOKUP(G159,Data!$N:$Q,3,0)</f>
        <v>Furnishings</v>
      </c>
      <c r="J159" t="str">
        <f>VLOOKUP(G159,Data!$N:$Q,4,0)</f>
        <v>Luxo Professional Fluorescent Magnifier Lamp with Clamp-Mount Base</v>
      </c>
      <c r="K159">
        <f>ROUND(SUMIF(Data!N:N,G159,Data!R:R),2)</f>
        <v>3861.06</v>
      </c>
    </row>
    <row r="160" spans="7:11" x14ac:dyDescent="0.2">
      <c r="G160" t="s">
        <v>5505</v>
      </c>
      <c r="H160" t="str">
        <f>VLOOKUP(G160,Data!$N:$Q,2,0)</f>
        <v>Office Supplies</v>
      </c>
      <c r="I160" t="str">
        <f>VLOOKUP(G160,Data!$N:$Q,3,0)</f>
        <v>Appliances</v>
      </c>
      <c r="J160" t="str">
        <f>VLOOKUP(G160,Data!$N:$Q,4,0)</f>
        <v>Honeywell Enviracaire Portable HEPA Air Cleaner for 16' x 20' Room</v>
      </c>
      <c r="K160">
        <f>ROUND(SUMIF(Data!N:N,G160,Data!R:R),2)</f>
        <v>3855.18</v>
      </c>
    </row>
    <row r="161" spans="7:11" x14ac:dyDescent="0.2">
      <c r="G161" t="s">
        <v>3706</v>
      </c>
      <c r="H161" t="str">
        <f>VLOOKUP(G161,Data!$N:$Q,2,0)</f>
        <v>Technology</v>
      </c>
      <c r="I161" t="str">
        <f>VLOOKUP(G161,Data!$N:$Q,3,0)</f>
        <v>Phones</v>
      </c>
      <c r="J161" t="str">
        <f>VLOOKUP(G161,Data!$N:$Q,4,0)</f>
        <v>Polycom SoundPoint IP 450 VoIP phone</v>
      </c>
      <c r="K161">
        <f>ROUND(SUMIF(Data!N:N,G161,Data!R:R),2)</f>
        <v>3839.62</v>
      </c>
    </row>
    <row r="162" spans="7:11" x14ac:dyDescent="0.2">
      <c r="G162" t="s">
        <v>5793</v>
      </c>
      <c r="H162" t="str">
        <f>VLOOKUP(G162,Data!$N:$Q,2,0)</f>
        <v>Technology</v>
      </c>
      <c r="I162" t="str">
        <f>VLOOKUP(G162,Data!$N:$Q,3,0)</f>
        <v>Phones</v>
      </c>
      <c r="J162" t="str">
        <f>VLOOKUP(G162,Data!$N:$Q,4,0)</f>
        <v>Google Nexus 5</v>
      </c>
      <c r="K162">
        <f>ROUND(SUMIF(Data!N:N,G162,Data!R:R),2)</f>
        <v>3815.79</v>
      </c>
    </row>
    <row r="163" spans="7:11" x14ac:dyDescent="0.2">
      <c r="G163" t="s">
        <v>3497</v>
      </c>
      <c r="H163" t="str">
        <f>VLOOKUP(G163,Data!$N:$Q,2,0)</f>
        <v>Furniture</v>
      </c>
      <c r="I163" t="str">
        <f>VLOOKUP(G163,Data!$N:$Q,3,0)</f>
        <v>Tables</v>
      </c>
      <c r="J163" t="str">
        <f>VLOOKUP(G163,Data!$N:$Q,4,0)</f>
        <v>Hon Non-Folding Utility Tables</v>
      </c>
      <c r="K163">
        <f>ROUND(SUMIF(Data!N:N,G163,Data!R:R),2)</f>
        <v>3775.65</v>
      </c>
    </row>
    <row r="164" spans="7:11" x14ac:dyDescent="0.2">
      <c r="G164" t="s">
        <v>5446</v>
      </c>
      <c r="H164" t="str">
        <f>VLOOKUP(G164,Data!$N:$Q,2,0)</f>
        <v>Technology</v>
      </c>
      <c r="I164" t="str">
        <f>VLOOKUP(G164,Data!$N:$Q,3,0)</f>
        <v>Accessories</v>
      </c>
      <c r="J164" t="str">
        <f>VLOOKUP(G164,Data!$N:$Q,4,0)</f>
        <v>Logitech†VX Revolution Cordless Laser Mouse for Notebooks (Black)</v>
      </c>
      <c r="K164">
        <f>ROUND(SUMIF(Data!N:N,G164,Data!R:R),2)</f>
        <v>3743.79</v>
      </c>
    </row>
    <row r="165" spans="7:11" x14ac:dyDescent="0.2">
      <c r="G165" t="s">
        <v>4437</v>
      </c>
      <c r="H165" t="str">
        <f>VLOOKUP(G165,Data!$N:$Q,2,0)</f>
        <v>Furniture</v>
      </c>
      <c r="I165" t="str">
        <f>VLOOKUP(G165,Data!$N:$Q,3,0)</f>
        <v>Tables</v>
      </c>
      <c r="J165" t="str">
        <f>VLOOKUP(G165,Data!$N:$Q,4,0)</f>
        <v>SAFCO PlanMaster Heigh-Adjustable Drafting Table Base, 43w x 30d x 30-37h, Black</v>
      </c>
      <c r="K165">
        <f>ROUND(SUMIF(Data!N:N,G165,Data!R:R),2)</f>
        <v>3739.12</v>
      </c>
    </row>
    <row r="166" spans="7:11" x14ac:dyDescent="0.2">
      <c r="G166" t="s">
        <v>1193</v>
      </c>
      <c r="H166" t="str">
        <f>VLOOKUP(G166,Data!$N:$Q,2,0)</f>
        <v>Technology</v>
      </c>
      <c r="I166" t="str">
        <f>VLOOKUP(G166,Data!$N:$Q,3,0)</f>
        <v>Phones</v>
      </c>
      <c r="J166" t="str">
        <f>VLOOKUP(G166,Data!$N:$Q,4,0)</f>
        <v>Aastra 57i VoIP phone</v>
      </c>
      <c r="K166">
        <f>ROUND(SUMIF(Data!N:N,G166,Data!R:R),2)</f>
        <v>3684.71</v>
      </c>
    </row>
    <row r="167" spans="7:11" x14ac:dyDescent="0.2">
      <c r="G167" t="s">
        <v>6963</v>
      </c>
      <c r="H167" t="str">
        <f>VLOOKUP(G167,Data!$N:$Q,2,0)</f>
        <v>Furniture</v>
      </c>
      <c r="I167" t="str">
        <f>VLOOKUP(G167,Data!$N:$Q,3,0)</f>
        <v>Chairs</v>
      </c>
      <c r="J167" t="str">
        <f>VLOOKUP(G167,Data!$N:$Q,4,0)</f>
        <v>Office Star - Contemporary Task Swivel chair with Loop Arms, Charcoal</v>
      </c>
      <c r="K167">
        <f>ROUND(SUMIF(Data!N:N,G167,Data!R:R),2)</f>
        <v>3680.54</v>
      </c>
    </row>
    <row r="168" spans="7:11" x14ac:dyDescent="0.2">
      <c r="G168" t="s">
        <v>6651</v>
      </c>
      <c r="H168" t="str">
        <f>VLOOKUP(G168,Data!$N:$Q,2,0)</f>
        <v>Technology</v>
      </c>
      <c r="I168" t="str">
        <f>VLOOKUP(G168,Data!$N:$Q,3,0)</f>
        <v>Phones</v>
      </c>
      <c r="J168" t="str">
        <f>VLOOKUP(G168,Data!$N:$Q,4,0)</f>
        <v>Polycom VoiceStation 500 Conference†phone</v>
      </c>
      <c r="K168">
        <f>ROUND(SUMIF(Data!N:N,G168,Data!R:R),2)</f>
        <v>3657.38</v>
      </c>
    </row>
    <row r="169" spans="7:11" x14ac:dyDescent="0.2">
      <c r="G169" t="s">
        <v>1843</v>
      </c>
      <c r="H169" t="str">
        <f>VLOOKUP(G169,Data!$N:$Q,2,0)</f>
        <v>Furniture</v>
      </c>
      <c r="I169" t="str">
        <f>VLOOKUP(G169,Data!$N:$Q,3,0)</f>
        <v>Chairs</v>
      </c>
      <c r="J169" t="str">
        <f>VLOOKUP(G169,Data!$N:$Q,4,0)</f>
        <v>Situations Contoured Folding Chairs, 4/Set</v>
      </c>
      <c r="K169">
        <f>ROUND(SUMIF(Data!N:N,G169,Data!R:R),2)</f>
        <v>3641.27</v>
      </c>
    </row>
    <row r="170" spans="7:11" x14ac:dyDescent="0.2">
      <c r="G170" t="s">
        <v>7059</v>
      </c>
      <c r="H170" t="str">
        <f>VLOOKUP(G170,Data!$N:$Q,2,0)</f>
        <v>Furniture</v>
      </c>
      <c r="I170" t="str">
        <f>VLOOKUP(G170,Data!$N:$Q,3,0)</f>
        <v>Bookcases</v>
      </c>
      <c r="J170" t="str">
        <f>VLOOKUP(G170,Data!$N:$Q,4,0)</f>
        <v>Bush Heritage Pine Collection 5-Shelf Bookcase, Albany Pine Finish, *Special Order</v>
      </c>
      <c r="K170">
        <f>ROUND(SUMIF(Data!N:N,G170,Data!R:R),2)</f>
        <v>3626.01</v>
      </c>
    </row>
    <row r="171" spans="7:11" x14ac:dyDescent="0.2">
      <c r="G171" t="s">
        <v>3406</v>
      </c>
      <c r="H171" t="str">
        <f>VLOOKUP(G171,Data!$N:$Q,2,0)</f>
        <v>Technology</v>
      </c>
      <c r="I171" t="str">
        <f>VLOOKUP(G171,Data!$N:$Q,3,0)</f>
        <v>Phones</v>
      </c>
      <c r="J171" t="str">
        <f>VLOOKUP(G171,Data!$N:$Q,4,0)</f>
        <v>Toshiba IPT2010-SD IP†Telephone</v>
      </c>
      <c r="K171">
        <f>ROUND(SUMIF(Data!N:N,G171,Data!R:R),2)</f>
        <v>3613.74</v>
      </c>
    </row>
    <row r="172" spans="7:11" x14ac:dyDescent="0.2">
      <c r="G172" t="s">
        <v>8268</v>
      </c>
      <c r="H172" t="str">
        <f>VLOOKUP(G172,Data!$N:$Q,2,0)</f>
        <v>Furniture</v>
      </c>
      <c r="I172" t="str">
        <f>VLOOKUP(G172,Data!$N:$Q,3,0)</f>
        <v>Tables</v>
      </c>
      <c r="J172" t="str">
        <f>VLOOKUP(G172,Data!$N:$Q,4,0)</f>
        <v>Bush Cubix Conference Tables, Fully Assembled</v>
      </c>
      <c r="K172">
        <f>ROUND(SUMIF(Data!N:N,G172,Data!R:R),2)</f>
        <v>3603.29</v>
      </c>
    </row>
    <row r="173" spans="7:11" x14ac:dyDescent="0.2">
      <c r="G173" t="s">
        <v>2589</v>
      </c>
      <c r="H173" t="str">
        <f>VLOOKUP(G173,Data!$N:$Q,2,0)</f>
        <v>Technology</v>
      </c>
      <c r="I173" t="str">
        <f>VLOOKUP(G173,Data!$N:$Q,3,0)</f>
        <v>Phones</v>
      </c>
      <c r="J173" t="str">
        <f>VLOOKUP(G173,Data!$N:$Q,4,0)</f>
        <v>Pyle PMP37LED</v>
      </c>
      <c r="K173">
        <f>ROUND(SUMIF(Data!N:N,G173,Data!R:R),2)</f>
        <v>3590.03</v>
      </c>
    </row>
    <row r="174" spans="7:11" x14ac:dyDescent="0.2">
      <c r="G174" t="s">
        <v>7504</v>
      </c>
      <c r="H174" t="str">
        <f>VLOOKUP(G174,Data!$N:$Q,2,0)</f>
        <v>Furniture</v>
      </c>
      <c r="I174" t="str">
        <f>VLOOKUP(G174,Data!$N:$Q,3,0)</f>
        <v>Tables</v>
      </c>
      <c r="J174" t="str">
        <f>VLOOKUP(G174,Data!$N:$Q,4,0)</f>
        <v>Global Adaptabilities Conference Tables</v>
      </c>
      <c r="K174">
        <f>ROUND(SUMIF(Data!N:N,G174,Data!R:R),2)</f>
        <v>3540.35</v>
      </c>
    </row>
    <row r="175" spans="7:11" x14ac:dyDescent="0.2">
      <c r="G175" t="s">
        <v>7570</v>
      </c>
      <c r="H175" t="str">
        <f>VLOOKUP(G175,Data!$N:$Q,2,0)</f>
        <v>Office Supplies</v>
      </c>
      <c r="I175" t="str">
        <f>VLOOKUP(G175,Data!$N:$Q,3,0)</f>
        <v>Storage</v>
      </c>
      <c r="J175" t="str">
        <f>VLOOKUP(G175,Data!$N:$Q,4,0)</f>
        <v>24 Capacity Maxi Data Binder Racks, Pearl</v>
      </c>
      <c r="K175">
        <f>ROUND(SUMIF(Data!N:N,G175,Data!R:R),2)</f>
        <v>3537.24</v>
      </c>
    </row>
    <row r="176" spans="7:11" x14ac:dyDescent="0.2">
      <c r="G176" t="s">
        <v>4738</v>
      </c>
      <c r="H176" t="str">
        <f>VLOOKUP(G176,Data!$N:$Q,2,0)</f>
        <v>Furniture</v>
      </c>
      <c r="I176" t="str">
        <f>VLOOKUP(G176,Data!$N:$Q,3,0)</f>
        <v>Chairs</v>
      </c>
      <c r="J176" t="str">
        <f>VLOOKUP(G176,Data!$N:$Q,4,0)</f>
        <v>Global Comet Stacking Armless Chair</v>
      </c>
      <c r="K176">
        <f>ROUND(SUMIF(Data!N:N,G176,Data!R:R),2)</f>
        <v>3528.79</v>
      </c>
    </row>
    <row r="177" spans="7:11" x14ac:dyDescent="0.2">
      <c r="G177" t="s">
        <v>4428</v>
      </c>
      <c r="H177" t="str">
        <f>VLOOKUP(G177,Data!$N:$Q,2,0)</f>
        <v>Office Supplies</v>
      </c>
      <c r="I177" t="str">
        <f>VLOOKUP(G177,Data!$N:$Q,3,0)</f>
        <v>Appliances</v>
      </c>
      <c r="J177" t="str">
        <f>VLOOKUP(G177,Data!$N:$Q,4,0)</f>
        <v>Avanti 4.4 Cu. Ft. Refrigerator</v>
      </c>
      <c r="K177">
        <f>ROUND(SUMIF(Data!N:N,G177,Data!R:R),2)</f>
        <v>3511.01</v>
      </c>
    </row>
    <row r="178" spans="7:11" x14ac:dyDescent="0.2">
      <c r="G178" t="s">
        <v>5489</v>
      </c>
      <c r="H178" t="str">
        <f>VLOOKUP(G178,Data!$N:$Q,2,0)</f>
        <v>Furniture</v>
      </c>
      <c r="I178" t="str">
        <f>VLOOKUP(G178,Data!$N:$Q,3,0)</f>
        <v>Tables</v>
      </c>
      <c r="J178" t="str">
        <f>VLOOKUP(G178,Data!$N:$Q,4,0)</f>
        <v>Hon Rectangular Conference Tables</v>
      </c>
      <c r="K178">
        <f>ROUND(SUMIF(Data!N:N,G178,Data!R:R),2)</f>
        <v>3481.52</v>
      </c>
    </row>
    <row r="179" spans="7:11" x14ac:dyDescent="0.2">
      <c r="G179" t="s">
        <v>3927</v>
      </c>
      <c r="H179" t="str">
        <f>VLOOKUP(G179,Data!$N:$Q,2,0)</f>
        <v>Furniture</v>
      </c>
      <c r="I179" t="str">
        <f>VLOOKUP(G179,Data!$N:$Q,3,0)</f>
        <v>Tables</v>
      </c>
      <c r="J179" t="str">
        <f>VLOOKUP(G179,Data!$N:$Q,4,0)</f>
        <v>Iceberg OfficeWorks 42" Round Tables</v>
      </c>
      <c r="K179">
        <f>ROUND(SUMIF(Data!N:N,G179,Data!R:R),2)</f>
        <v>3457.44</v>
      </c>
    </row>
    <row r="180" spans="7:11" x14ac:dyDescent="0.2">
      <c r="G180" t="s">
        <v>5786</v>
      </c>
      <c r="H180" t="str">
        <f>VLOOKUP(G180,Data!$N:$Q,2,0)</f>
        <v>Furniture</v>
      </c>
      <c r="I180" t="str">
        <f>VLOOKUP(G180,Data!$N:$Q,3,0)</f>
        <v>Bookcases</v>
      </c>
      <c r="J180" t="str">
        <f>VLOOKUP(G180,Data!$N:$Q,4,0)</f>
        <v>Global Adaptabilites Bookcase, Cherry/Storm Gray Finish</v>
      </c>
      <c r="K180">
        <f>ROUND(SUMIF(Data!N:N,G180,Data!R:R),2)</f>
        <v>3447.84</v>
      </c>
    </row>
    <row r="181" spans="7:11" x14ac:dyDescent="0.2">
      <c r="G181" t="s">
        <v>2285</v>
      </c>
      <c r="H181" t="str">
        <f>VLOOKUP(G181,Data!$N:$Q,2,0)</f>
        <v>Furniture</v>
      </c>
      <c r="I181" t="str">
        <f>VLOOKUP(G181,Data!$N:$Q,3,0)</f>
        <v>Bookcases</v>
      </c>
      <c r="J181" t="str">
        <f>VLOOKUP(G181,Data!$N:$Q,4,0)</f>
        <v>O'Sullivan Living Dimensions 5-Shelf Bookcases</v>
      </c>
      <c r="K181">
        <f>ROUND(SUMIF(Data!N:N,G181,Data!R:R),2)</f>
        <v>3420.77</v>
      </c>
    </row>
    <row r="182" spans="7:11" x14ac:dyDescent="0.2">
      <c r="G182" t="s">
        <v>3570</v>
      </c>
      <c r="H182" t="str">
        <f>VLOOKUP(G182,Data!$N:$Q,2,0)</f>
        <v>Technology</v>
      </c>
      <c r="I182" t="str">
        <f>VLOOKUP(G182,Data!$N:$Q,3,0)</f>
        <v>Phones</v>
      </c>
      <c r="J182" t="str">
        <f>VLOOKUP(G182,Data!$N:$Q,4,0)</f>
        <v>Geemarc AmpliPOWER60</v>
      </c>
      <c r="K182">
        <f>ROUND(SUMIF(Data!N:N,G182,Data!R:R),2)</f>
        <v>3415.04</v>
      </c>
    </row>
    <row r="183" spans="7:11" x14ac:dyDescent="0.2">
      <c r="G183" t="s">
        <v>9743</v>
      </c>
      <c r="H183" t="str">
        <f>VLOOKUP(G183,Data!$N:$Q,2,0)</f>
        <v>Technology</v>
      </c>
      <c r="I183" t="str">
        <f>VLOOKUP(G183,Data!$N:$Q,3,0)</f>
        <v>Machines</v>
      </c>
      <c r="J183" t="str">
        <f>VLOOKUP(G183,Data!$N:$Q,4,0)</f>
        <v>Hewlett-Packard Desktjet 6988DT Refurbished Printer</v>
      </c>
      <c r="K183">
        <f>ROUND(SUMIF(Data!N:N,G183,Data!R:R),2)</f>
        <v>3404.5</v>
      </c>
    </row>
    <row r="184" spans="7:11" x14ac:dyDescent="0.2">
      <c r="G184" t="s">
        <v>902</v>
      </c>
      <c r="H184" t="str">
        <f>VLOOKUP(G184,Data!$N:$Q,2,0)</f>
        <v>Furniture</v>
      </c>
      <c r="I184" t="str">
        <f>VLOOKUP(G184,Data!$N:$Q,3,0)</f>
        <v>Tables</v>
      </c>
      <c r="J184" t="str">
        <f>VLOOKUP(G184,Data!$N:$Q,4,0)</f>
        <v>Bush Advantage Collection Round Conference Table</v>
      </c>
      <c r="K184">
        <f>ROUND(SUMIF(Data!N:N,G184,Data!R:R),2)</f>
        <v>3401.6</v>
      </c>
    </row>
    <row r="185" spans="7:11" x14ac:dyDescent="0.2">
      <c r="G185" t="s">
        <v>2433</v>
      </c>
      <c r="H185" t="str">
        <f>VLOOKUP(G185,Data!$N:$Q,2,0)</f>
        <v>Office Supplies</v>
      </c>
      <c r="I185" t="str">
        <f>VLOOKUP(G185,Data!$N:$Q,3,0)</f>
        <v>Storage</v>
      </c>
      <c r="J185" t="str">
        <f>VLOOKUP(G185,Data!$N:$Q,4,0)</f>
        <v>Fellowes Stor/Drawer Steel Plus Storage Drawers</v>
      </c>
      <c r="K185">
        <f>ROUND(SUMIF(Data!N:N,G185,Data!R:R),2)</f>
        <v>3397.31</v>
      </c>
    </row>
    <row r="186" spans="7:11" x14ac:dyDescent="0.2">
      <c r="G186" t="s">
        <v>2190</v>
      </c>
      <c r="H186" t="str">
        <f>VLOOKUP(G186,Data!$N:$Q,2,0)</f>
        <v>Furniture</v>
      </c>
      <c r="I186" t="str">
        <f>VLOOKUP(G186,Data!$N:$Q,3,0)</f>
        <v>Tables</v>
      </c>
      <c r="J186" t="str">
        <f>VLOOKUP(G186,Data!$N:$Q,4,0)</f>
        <v>Chromcraft Bull-Nose Wood Round Conference Table Top, Wood Base</v>
      </c>
      <c r="K186">
        <f>ROUND(SUMIF(Data!N:N,G186,Data!R:R),2)</f>
        <v>3354.89</v>
      </c>
    </row>
    <row r="187" spans="7:11" x14ac:dyDescent="0.2">
      <c r="G187" t="s">
        <v>1975</v>
      </c>
      <c r="H187" t="str">
        <f>VLOOKUP(G187,Data!$N:$Q,2,0)</f>
        <v>Office Supplies</v>
      </c>
      <c r="I187" t="str">
        <f>VLOOKUP(G187,Data!$N:$Q,3,0)</f>
        <v>Labels</v>
      </c>
      <c r="J187" t="str">
        <f>VLOOKUP(G187,Data!$N:$Q,4,0)</f>
        <v>Dot Matrix Printer Tape Reel Labels, White, 5000/Box</v>
      </c>
      <c r="K187">
        <f>ROUND(SUMIF(Data!N:N,G187,Data!R:R),2)</f>
        <v>3322.88</v>
      </c>
    </row>
    <row r="188" spans="7:11" x14ac:dyDescent="0.2">
      <c r="G188" t="s">
        <v>2236</v>
      </c>
      <c r="H188" t="str">
        <f>VLOOKUP(G188,Data!$N:$Q,2,0)</f>
        <v>Furniture</v>
      </c>
      <c r="I188" t="str">
        <f>VLOOKUP(G188,Data!$N:$Q,3,0)</f>
        <v>Bookcases</v>
      </c>
      <c r="J188" t="str">
        <f>VLOOKUP(G188,Data!$N:$Q,4,0)</f>
        <v>Bush Andora Bookcase, Maple/Graphite Gray Finish</v>
      </c>
      <c r="K188">
        <f>ROUND(SUMIF(Data!N:N,G188,Data!R:R),2)</f>
        <v>3317.72</v>
      </c>
    </row>
    <row r="189" spans="7:11" x14ac:dyDescent="0.2">
      <c r="G189" t="s">
        <v>5351</v>
      </c>
      <c r="H189" t="str">
        <f>VLOOKUP(G189,Data!$N:$Q,2,0)</f>
        <v>Furniture</v>
      </c>
      <c r="I189" t="str">
        <f>VLOOKUP(G189,Data!$N:$Q,3,0)</f>
        <v>Furnishings</v>
      </c>
      <c r="J189" t="str">
        <f>VLOOKUP(G189,Data!$N:$Q,4,0)</f>
        <v>Tenex Antistatic Computer Chair Mats</v>
      </c>
      <c r="K189">
        <f>ROUND(SUMIF(Data!N:N,G189,Data!R:R),2)</f>
        <v>3317.01</v>
      </c>
    </row>
    <row r="190" spans="7:11" x14ac:dyDescent="0.2">
      <c r="G190" t="s">
        <v>538</v>
      </c>
      <c r="H190" t="str">
        <f>VLOOKUP(G190,Data!$N:$Q,2,0)</f>
        <v>Furniture</v>
      </c>
      <c r="I190" t="str">
        <f>VLOOKUP(G190,Data!$N:$Q,3,0)</f>
        <v>Tables</v>
      </c>
      <c r="J190" t="str">
        <f>VLOOKUP(G190,Data!$N:$Q,4,0)</f>
        <v>Bevis 44 x 96 Conference Tables</v>
      </c>
      <c r="K190">
        <f>ROUND(SUMIF(Data!N:N,G190,Data!R:R),2)</f>
        <v>3253.22</v>
      </c>
    </row>
    <row r="191" spans="7:11" x14ac:dyDescent="0.2">
      <c r="G191" t="s">
        <v>6996</v>
      </c>
      <c r="H191" t="str">
        <f>VLOOKUP(G191,Data!$N:$Q,2,0)</f>
        <v>Office Supplies</v>
      </c>
      <c r="I191" t="str">
        <f>VLOOKUP(G191,Data!$N:$Q,3,0)</f>
        <v>Binders</v>
      </c>
      <c r="J191" t="str">
        <f>VLOOKUP(G191,Data!$N:$Q,4,0)</f>
        <v>Ibico EB-19 Dual Function Manual Binding System</v>
      </c>
      <c r="K191">
        <f>ROUND(SUMIF(Data!N:N,G191,Data!R:R),2)</f>
        <v>3234.91</v>
      </c>
    </row>
    <row r="192" spans="7:11" x14ac:dyDescent="0.2">
      <c r="G192" t="s">
        <v>1515</v>
      </c>
      <c r="H192" t="str">
        <f>VLOOKUP(G192,Data!$N:$Q,2,0)</f>
        <v>Office Supplies</v>
      </c>
      <c r="I192" t="str">
        <f>VLOOKUP(G192,Data!$N:$Q,3,0)</f>
        <v>Binders</v>
      </c>
      <c r="J192" t="str">
        <f>VLOOKUP(G192,Data!$N:$Q,4,0)</f>
        <v>GBC ProClick 150 Presentation Binding System</v>
      </c>
      <c r="K192">
        <f>ROUND(SUMIF(Data!N:N,G192,Data!R:R),2)</f>
        <v>3223</v>
      </c>
    </row>
    <row r="193" spans="7:11" x14ac:dyDescent="0.2">
      <c r="G193" t="s">
        <v>6336</v>
      </c>
      <c r="H193" t="str">
        <f>VLOOKUP(G193,Data!$N:$Q,2,0)</f>
        <v>Technology</v>
      </c>
      <c r="I193" t="str">
        <f>VLOOKUP(G193,Data!$N:$Q,3,0)</f>
        <v>Machines</v>
      </c>
      <c r="J193" t="str">
        <f>VLOOKUP(G193,Data!$N:$Q,4,0)</f>
        <v>Okidata C331dn Printer</v>
      </c>
      <c r="K193">
        <f>ROUND(SUMIF(Data!N:N,G193,Data!R:R),2)</f>
        <v>3210.8</v>
      </c>
    </row>
    <row r="194" spans="7:11" x14ac:dyDescent="0.2">
      <c r="G194" t="s">
        <v>2935</v>
      </c>
      <c r="H194" t="str">
        <f>VLOOKUP(G194,Data!$N:$Q,2,0)</f>
        <v>Office Supplies</v>
      </c>
      <c r="I194" t="str">
        <f>VLOOKUP(G194,Data!$N:$Q,3,0)</f>
        <v>Storage</v>
      </c>
      <c r="J194" t="str">
        <f>VLOOKUP(G194,Data!$N:$Q,4,0)</f>
        <v>Office Impressions Heavy Duty Welded Shelving &amp; Multimedia Storage Drawers</v>
      </c>
      <c r="K194">
        <f>ROUND(SUMIF(Data!N:N,G194,Data!R:R),2)</f>
        <v>3178.13</v>
      </c>
    </row>
    <row r="195" spans="7:11" x14ac:dyDescent="0.2">
      <c r="G195" t="s">
        <v>3790</v>
      </c>
      <c r="H195" t="str">
        <f>VLOOKUP(G195,Data!$N:$Q,2,0)</f>
        <v>Technology</v>
      </c>
      <c r="I195" t="str">
        <f>VLOOKUP(G195,Data!$N:$Q,3,0)</f>
        <v>Phones</v>
      </c>
      <c r="J195" t="str">
        <f>VLOOKUP(G195,Data!$N:$Q,4,0)</f>
        <v>Panasonic KX T7731-B Digital phone</v>
      </c>
      <c r="K195">
        <f>ROUND(SUMIF(Data!N:N,G195,Data!R:R),2)</f>
        <v>3168.61</v>
      </c>
    </row>
    <row r="196" spans="7:11" x14ac:dyDescent="0.2">
      <c r="G196" t="s">
        <v>2090</v>
      </c>
      <c r="H196" t="str">
        <f>VLOOKUP(G196,Data!$N:$Q,2,0)</f>
        <v>Technology</v>
      </c>
      <c r="I196" t="str">
        <f>VLOOKUP(G196,Data!$N:$Q,3,0)</f>
        <v>Phones</v>
      </c>
      <c r="J196" t="str">
        <f>VLOOKUP(G196,Data!$N:$Q,4,0)</f>
        <v>Jabra SPEAK 410</v>
      </c>
      <c r="K196">
        <f>ROUND(SUMIF(Data!N:N,G196,Data!R:R),2)</f>
        <v>3158.06</v>
      </c>
    </row>
    <row r="197" spans="7:11" x14ac:dyDescent="0.2">
      <c r="G197" t="s">
        <v>202</v>
      </c>
      <c r="H197" t="str">
        <f>VLOOKUP(G197,Data!$N:$Q,2,0)</f>
        <v>Furniture</v>
      </c>
      <c r="I197" t="str">
        <f>VLOOKUP(G197,Data!$N:$Q,3,0)</f>
        <v>Chairs</v>
      </c>
      <c r="J197" t="str">
        <f>VLOOKUP(G197,Data!$N:$Q,4,0)</f>
        <v>Global Fabric Manager's Chair, Dark Gray</v>
      </c>
      <c r="K197">
        <f>ROUND(SUMIF(Data!N:N,G197,Data!R:R),2)</f>
        <v>3150.58</v>
      </c>
    </row>
    <row r="198" spans="7:11" x14ac:dyDescent="0.2">
      <c r="G198" t="s">
        <v>4034</v>
      </c>
      <c r="H198" t="str">
        <f>VLOOKUP(G198,Data!$N:$Q,2,0)</f>
        <v>Furniture</v>
      </c>
      <c r="I198" t="str">
        <f>VLOOKUP(G198,Data!$N:$Q,3,0)</f>
        <v>Tables</v>
      </c>
      <c r="J198" t="str">
        <f>VLOOKUP(G198,Data!$N:$Q,4,0)</f>
        <v>Hon 2111 Invitation Series Corner Table</v>
      </c>
      <c r="K198">
        <f>ROUND(SUMIF(Data!N:N,G198,Data!R:R),2)</f>
        <v>3140.55</v>
      </c>
    </row>
    <row r="199" spans="7:11" x14ac:dyDescent="0.2">
      <c r="G199" t="s">
        <v>2121</v>
      </c>
      <c r="H199" t="str">
        <f>VLOOKUP(G199,Data!$N:$Q,2,0)</f>
        <v>Office Supplies</v>
      </c>
      <c r="I199" t="str">
        <f>VLOOKUP(G199,Data!$N:$Q,3,0)</f>
        <v>Storage</v>
      </c>
      <c r="J199" t="str">
        <f>VLOOKUP(G199,Data!$N:$Q,4,0)</f>
        <v>Economy Rollaway Files</v>
      </c>
      <c r="K199">
        <f>ROUND(SUMIF(Data!N:N,G199,Data!R:R),2)</f>
        <v>3138.8</v>
      </c>
    </row>
    <row r="200" spans="7:11" x14ac:dyDescent="0.2">
      <c r="G200" t="s">
        <v>5897</v>
      </c>
      <c r="H200" t="str">
        <f>VLOOKUP(G200,Data!$N:$Q,2,0)</f>
        <v>Technology</v>
      </c>
      <c r="I200" t="str">
        <f>VLOOKUP(G200,Data!$N:$Q,3,0)</f>
        <v>Phones</v>
      </c>
      <c r="J200" t="str">
        <f>VLOOKUP(G200,Data!$N:$Q,4,0)</f>
        <v>BlackBerry Q10</v>
      </c>
      <c r="K200">
        <f>ROUND(SUMIF(Data!N:N,G200,Data!R:R),2)</f>
        <v>3099.35</v>
      </c>
    </row>
    <row r="201" spans="7:11" x14ac:dyDescent="0.2">
      <c r="G201" t="s">
        <v>5461</v>
      </c>
      <c r="H201" t="str">
        <f>VLOOKUP(G201,Data!$N:$Q,2,0)</f>
        <v>Technology</v>
      </c>
      <c r="I201" t="str">
        <f>VLOOKUP(G201,Data!$N:$Q,3,0)</f>
        <v>Phones</v>
      </c>
      <c r="J201" t="str">
        <f>VLOOKUP(G201,Data!$N:$Q,4,0)</f>
        <v>Panasonic KX-TG9541B DECT 6.0 Digital 2-Line Expandable Cordless Phone With Digital Answering System</v>
      </c>
      <c r="K201">
        <f>ROUND(SUMIF(Data!N:N,G201,Data!R:R),2)</f>
        <v>3059.8</v>
      </c>
    </row>
    <row r="202" spans="7:11" x14ac:dyDescent="0.2">
      <c r="G202" t="s">
        <v>3784</v>
      </c>
      <c r="H202" t="str">
        <f>VLOOKUP(G202,Data!$N:$Q,2,0)</f>
        <v>Office Supplies</v>
      </c>
      <c r="I202" t="str">
        <f>VLOOKUP(G202,Data!$N:$Q,3,0)</f>
        <v>Appliances</v>
      </c>
      <c r="J202" t="str">
        <f>VLOOKUP(G202,Data!$N:$Q,4,0)</f>
        <v>Hoover WindTunnel Plus Canister Vacuum</v>
      </c>
      <c r="K202">
        <f>ROUND(SUMIF(Data!N:N,G202,Data!R:R),2)</f>
        <v>3051.3</v>
      </c>
    </row>
    <row r="203" spans="7:11" x14ac:dyDescent="0.2">
      <c r="G203" t="s">
        <v>3756</v>
      </c>
      <c r="H203" t="str">
        <f>VLOOKUP(G203,Data!$N:$Q,2,0)</f>
        <v>Technology</v>
      </c>
      <c r="I203" t="str">
        <f>VLOOKUP(G203,Data!$N:$Q,3,0)</f>
        <v>Phones</v>
      </c>
      <c r="J203" t="str">
        <f>VLOOKUP(G203,Data!$N:$Q,4,0)</f>
        <v>Digium D40 VoIP phone</v>
      </c>
      <c r="K203">
        <f>ROUND(SUMIF(Data!N:N,G203,Data!R:R),2)</f>
        <v>3044.16</v>
      </c>
    </row>
    <row r="204" spans="7:11" x14ac:dyDescent="0.2">
      <c r="G204" t="s">
        <v>3920</v>
      </c>
      <c r="H204" t="str">
        <f>VLOOKUP(G204,Data!$N:$Q,2,0)</f>
        <v>Technology</v>
      </c>
      <c r="I204" t="str">
        <f>VLOOKUP(G204,Data!$N:$Q,3,0)</f>
        <v>Machines</v>
      </c>
      <c r="J204" t="str">
        <f>VLOOKUP(G204,Data!$N:$Q,4,0)</f>
        <v>Hewlett-Packard Deskjet 3050a All-in-One Color Inkjet Printer</v>
      </c>
      <c r="K204">
        <f>ROUND(SUMIF(Data!N:N,G204,Data!R:R),2)</f>
        <v>3040</v>
      </c>
    </row>
    <row r="205" spans="7:11" x14ac:dyDescent="0.2">
      <c r="G205" t="s">
        <v>714</v>
      </c>
      <c r="H205" t="str">
        <f>VLOOKUP(G205,Data!$N:$Q,2,0)</f>
        <v>Office Supplies</v>
      </c>
      <c r="I205" t="str">
        <f>VLOOKUP(G205,Data!$N:$Q,3,0)</f>
        <v>Appliances</v>
      </c>
      <c r="J205" t="str">
        <f>VLOOKUP(G205,Data!$N:$Q,4,0)</f>
        <v>Acco 7-Outlet Masterpiece Power Center, Wihtout Fax/Phone Line Protection</v>
      </c>
      <c r="K205">
        <f>ROUND(SUMIF(Data!N:N,G205,Data!R:R),2)</f>
        <v>3039.5</v>
      </c>
    </row>
    <row r="206" spans="7:11" x14ac:dyDescent="0.2">
      <c r="G206" t="s">
        <v>685</v>
      </c>
      <c r="H206" t="str">
        <f>VLOOKUP(G206,Data!$N:$Q,2,0)</f>
        <v>Office Supplies</v>
      </c>
      <c r="I206" t="str">
        <f>VLOOKUP(G206,Data!$N:$Q,3,0)</f>
        <v>Storage</v>
      </c>
      <c r="J206" t="str">
        <f>VLOOKUP(G206,Data!$N:$Q,4,0)</f>
        <v>Space Solutions HD Industrial Steel Shelving.</v>
      </c>
      <c r="K206">
        <f>ROUND(SUMIF(Data!N:N,G206,Data!R:R),2)</f>
        <v>3035.21</v>
      </c>
    </row>
    <row r="207" spans="7:11" x14ac:dyDescent="0.2">
      <c r="G207" t="s">
        <v>1778</v>
      </c>
      <c r="H207" t="str">
        <f>VLOOKUP(G207,Data!$N:$Q,2,0)</f>
        <v>Office Supplies</v>
      </c>
      <c r="I207" t="str">
        <f>VLOOKUP(G207,Data!$N:$Q,3,0)</f>
        <v>Storage</v>
      </c>
      <c r="J207" t="str">
        <f>VLOOKUP(G207,Data!$N:$Q,4,0)</f>
        <v>Carina Double Wide Media Storage Towers in Natural &amp; Black</v>
      </c>
      <c r="K207">
        <f>ROUND(SUMIF(Data!N:N,G207,Data!R:R),2)</f>
        <v>3028.65</v>
      </c>
    </row>
    <row r="208" spans="7:11" x14ac:dyDescent="0.2">
      <c r="G208" t="s">
        <v>5901</v>
      </c>
      <c r="H208" t="str">
        <f>VLOOKUP(G208,Data!$N:$Q,2,0)</f>
        <v>Office Supplies</v>
      </c>
      <c r="I208" t="str">
        <f>VLOOKUP(G208,Data!$N:$Q,3,0)</f>
        <v>Supplies</v>
      </c>
      <c r="J208" t="str">
        <f>VLOOKUP(G208,Data!$N:$Q,4,0)</f>
        <v>Compact Automatic Electric Letter Opener</v>
      </c>
      <c r="K208">
        <f>ROUND(SUMIF(Data!N:N,G208,Data!R:R),2)</f>
        <v>2982.75</v>
      </c>
    </row>
    <row r="209" spans="7:11" x14ac:dyDescent="0.2">
      <c r="G209" t="s">
        <v>8323</v>
      </c>
      <c r="H209" t="str">
        <f>VLOOKUP(G209,Data!$N:$Q,2,0)</f>
        <v>Furniture</v>
      </c>
      <c r="I209" t="str">
        <f>VLOOKUP(G209,Data!$N:$Q,3,0)</f>
        <v>Tables</v>
      </c>
      <c r="J209" t="str">
        <f>VLOOKUP(G209,Data!$N:$Q,4,0)</f>
        <v>SAFCO PlanMaster Boards, 60w x 37-1/2d, White Melamine</v>
      </c>
      <c r="K209">
        <f>ROUND(SUMIF(Data!N:N,G209,Data!R:R),2)</f>
        <v>2979</v>
      </c>
    </row>
    <row r="210" spans="7:11" x14ac:dyDescent="0.2">
      <c r="G210" t="s">
        <v>1673</v>
      </c>
      <c r="H210" t="str">
        <f>VLOOKUP(G210,Data!$N:$Q,2,0)</f>
        <v>Furniture</v>
      </c>
      <c r="I210" t="str">
        <f>VLOOKUP(G210,Data!$N:$Q,3,0)</f>
        <v>Bookcases</v>
      </c>
      <c r="J210" t="str">
        <f>VLOOKUP(G210,Data!$N:$Q,4,0)</f>
        <v>O'Sullivan Living Dimensions 2-Shelf Bookcases</v>
      </c>
      <c r="K210">
        <f>ROUND(SUMIF(Data!N:N,G210,Data!R:R),2)</f>
        <v>2970.06</v>
      </c>
    </row>
    <row r="211" spans="7:11" x14ac:dyDescent="0.2">
      <c r="G211" t="s">
        <v>2064</v>
      </c>
      <c r="H211" t="str">
        <f>VLOOKUP(G211,Data!$N:$Q,2,0)</f>
        <v>Furniture</v>
      </c>
      <c r="I211" t="str">
        <f>VLOOKUP(G211,Data!$N:$Q,3,0)</f>
        <v>Chairs</v>
      </c>
      <c r="J211" t="str">
        <f>VLOOKUP(G211,Data!$N:$Q,4,0)</f>
        <v>Global Manager's Adjustable Task Chair, Storm</v>
      </c>
      <c r="K211">
        <f>ROUND(SUMIF(Data!N:N,G211,Data!R:R),2)</f>
        <v>2959.21</v>
      </c>
    </row>
    <row r="212" spans="7:11" x14ac:dyDescent="0.2">
      <c r="G212" t="s">
        <v>3485</v>
      </c>
      <c r="H212" t="str">
        <f>VLOOKUP(G212,Data!$N:$Q,2,0)</f>
        <v>Office Supplies</v>
      </c>
      <c r="I212" t="str">
        <f>VLOOKUP(G212,Data!$N:$Q,3,0)</f>
        <v>Binders</v>
      </c>
      <c r="J212" t="str">
        <f>VLOOKUP(G212,Data!$N:$Q,4,0)</f>
        <v>GBC DocuBind P100 Manual Binding Machine</v>
      </c>
      <c r="K212">
        <f>ROUND(SUMIF(Data!N:N,G212,Data!R:R),2)</f>
        <v>2954.44</v>
      </c>
    </row>
    <row r="213" spans="7:11" x14ac:dyDescent="0.2">
      <c r="G213" t="s">
        <v>5455</v>
      </c>
      <c r="H213" t="str">
        <f>VLOOKUP(G213,Data!$N:$Q,2,0)</f>
        <v>Furniture</v>
      </c>
      <c r="I213" t="str">
        <f>VLOOKUP(G213,Data!$N:$Q,3,0)</f>
        <v>Bookcases</v>
      </c>
      <c r="J213" t="str">
        <f>VLOOKUP(G213,Data!$N:$Q,4,0)</f>
        <v>O'Sullivan Plantations 2-Door Library in Landvery Oak</v>
      </c>
      <c r="K213">
        <f>ROUND(SUMIF(Data!N:N,G213,Data!R:R),2)</f>
        <v>2946.37</v>
      </c>
    </row>
    <row r="214" spans="7:11" x14ac:dyDescent="0.2">
      <c r="G214" t="s">
        <v>4879</v>
      </c>
      <c r="H214" t="str">
        <f>VLOOKUP(G214,Data!$N:$Q,2,0)</f>
        <v>Office Supplies</v>
      </c>
      <c r="I214" t="str">
        <f>VLOOKUP(G214,Data!$N:$Q,3,0)</f>
        <v>Appliances</v>
      </c>
      <c r="J214" t="str">
        <f>VLOOKUP(G214,Data!$N:$Q,4,0)</f>
        <v>3.6 Cubic Foot Counter Height Office Refrigerator</v>
      </c>
      <c r="K214">
        <f>ROUND(SUMIF(Data!N:N,G214,Data!R:R),2)</f>
        <v>2946.2</v>
      </c>
    </row>
    <row r="215" spans="7:11" x14ac:dyDescent="0.2">
      <c r="G215" t="s">
        <v>383</v>
      </c>
      <c r="H215" t="str">
        <f>VLOOKUP(G215,Data!$N:$Q,2,0)</f>
        <v>Furniture</v>
      </c>
      <c r="I215" t="str">
        <f>VLOOKUP(G215,Data!$N:$Q,3,0)</f>
        <v>Chairs</v>
      </c>
      <c r="J215" t="str">
        <f>VLOOKUP(G215,Data!$N:$Q,4,0)</f>
        <v>Novimex Swivel Fabric Task Chair</v>
      </c>
      <c r="K215">
        <f>ROUND(SUMIF(Data!N:N,G215,Data!R:R),2)</f>
        <v>2913.91</v>
      </c>
    </row>
    <row r="216" spans="7:11" x14ac:dyDescent="0.2">
      <c r="G216" t="s">
        <v>3852</v>
      </c>
      <c r="H216" t="str">
        <f>VLOOKUP(G216,Data!$N:$Q,2,0)</f>
        <v>Technology</v>
      </c>
      <c r="I216" t="str">
        <f>VLOOKUP(G216,Data!$N:$Q,3,0)</f>
        <v>Phones</v>
      </c>
      <c r="J216" t="str">
        <f>VLOOKUP(G216,Data!$N:$Q,4,0)</f>
        <v>ShoreTel ShorePhone IP 230 VoIP phone</v>
      </c>
      <c r="K216">
        <f>ROUND(SUMIF(Data!N:N,G216,Data!R:R),2)</f>
        <v>2906.63</v>
      </c>
    </row>
    <row r="217" spans="7:11" x14ac:dyDescent="0.2">
      <c r="G217" t="s">
        <v>5665</v>
      </c>
      <c r="H217" t="str">
        <f>VLOOKUP(G217,Data!$N:$Q,2,0)</f>
        <v>Furniture</v>
      </c>
      <c r="I217" t="str">
        <f>VLOOKUP(G217,Data!$N:$Q,3,0)</f>
        <v>Bookcases</v>
      </c>
      <c r="J217" t="str">
        <f>VLOOKUP(G217,Data!$N:$Q,4,0)</f>
        <v>O'Sullivan Living Dimensions 3-Shelf Bookcases</v>
      </c>
      <c r="K217">
        <f>ROUND(SUMIF(Data!N:N,G217,Data!R:R),2)</f>
        <v>2904.16</v>
      </c>
    </row>
    <row r="218" spans="7:11" x14ac:dyDescent="0.2">
      <c r="G218" t="s">
        <v>691</v>
      </c>
      <c r="H218" t="str">
        <f>VLOOKUP(G218,Data!$N:$Q,2,0)</f>
        <v>Office Supplies</v>
      </c>
      <c r="I218" t="str">
        <f>VLOOKUP(G218,Data!$N:$Q,3,0)</f>
        <v>Appliances</v>
      </c>
      <c r="J218" t="str">
        <f>VLOOKUP(G218,Data!$N:$Q,4,0)</f>
        <v>Kensington 7 Outlet MasterPiece Power Center</v>
      </c>
      <c r="K218">
        <f>ROUND(SUMIF(Data!N:N,G218,Data!R:R),2)</f>
        <v>2883.28</v>
      </c>
    </row>
    <row r="219" spans="7:11" x14ac:dyDescent="0.2">
      <c r="G219" t="s">
        <v>1076</v>
      </c>
      <c r="H219" t="str">
        <f>VLOOKUP(G219,Data!$N:$Q,2,0)</f>
        <v>Technology</v>
      </c>
      <c r="I219" t="str">
        <f>VLOOKUP(G219,Data!$N:$Q,3,0)</f>
        <v>Accessories</v>
      </c>
      <c r="J219" t="str">
        <f>VLOOKUP(G219,Data!$N:$Q,4,0)</f>
        <v>Logitech Wireless Gaming Headset G930</v>
      </c>
      <c r="K219">
        <f>ROUND(SUMIF(Data!N:N,G219,Data!R:R),2)</f>
        <v>2879.82</v>
      </c>
    </row>
    <row r="220" spans="7:11" x14ac:dyDescent="0.2">
      <c r="G220" t="s">
        <v>1048</v>
      </c>
      <c r="H220" t="str">
        <f>VLOOKUP(G220,Data!$N:$Q,2,0)</f>
        <v>Technology</v>
      </c>
      <c r="I220" t="str">
        <f>VLOOKUP(G220,Data!$N:$Q,3,0)</f>
        <v>Phones</v>
      </c>
      <c r="J220" t="str">
        <f>VLOOKUP(G220,Data!$N:$Q,4,0)</f>
        <v>Bose SoundLink Bluetooth Speaker</v>
      </c>
      <c r="K220">
        <f>ROUND(SUMIF(Data!N:N,G220,Data!R:R),2)</f>
        <v>2865.6</v>
      </c>
    </row>
    <row r="221" spans="7:11" x14ac:dyDescent="0.2">
      <c r="G221" t="s">
        <v>193</v>
      </c>
      <c r="H221" t="str">
        <f>VLOOKUP(G221,Data!$N:$Q,2,0)</f>
        <v>Furniture</v>
      </c>
      <c r="I221" t="str">
        <f>VLOOKUP(G221,Data!$N:$Q,3,0)</f>
        <v>Furnishings</v>
      </c>
      <c r="J221" t="str">
        <f>VLOOKUP(G221,Data!$N:$Q,4,0)</f>
        <v>Electrix Architect's Clamp-On Swing Arm Lamp, Black</v>
      </c>
      <c r="K221">
        <f>ROUND(SUMIF(Data!N:N,G221,Data!R:R),2)</f>
        <v>2863.8</v>
      </c>
    </row>
    <row r="222" spans="7:11" x14ac:dyDescent="0.2">
      <c r="G222" t="s">
        <v>3780</v>
      </c>
      <c r="H222" t="str">
        <f>VLOOKUP(G222,Data!$N:$Q,2,0)</f>
        <v>Furniture</v>
      </c>
      <c r="I222" t="str">
        <f>VLOOKUP(G222,Data!$N:$Q,3,0)</f>
        <v>Tables</v>
      </c>
      <c r="J222" t="str">
        <f>VLOOKUP(G222,Data!$N:$Q,4,0)</f>
        <v>Lesro Round Back Collection Coffee Table, End Table</v>
      </c>
      <c r="K222">
        <f>ROUND(SUMIF(Data!N:N,G222,Data!R:R),2)</f>
        <v>2847.78</v>
      </c>
    </row>
    <row r="223" spans="7:11" x14ac:dyDescent="0.2">
      <c r="G223" t="s">
        <v>1067</v>
      </c>
      <c r="H223" t="str">
        <f>VLOOKUP(G223,Data!$N:$Q,2,0)</f>
        <v>Office Supplies</v>
      </c>
      <c r="I223" t="str">
        <f>VLOOKUP(G223,Data!$N:$Q,3,0)</f>
        <v>Supplies</v>
      </c>
      <c r="J223" t="str">
        <f>VLOOKUP(G223,Data!$N:$Q,4,0)</f>
        <v>Premier Automatic Letter Opener</v>
      </c>
      <c r="K223">
        <f>ROUND(SUMIF(Data!N:N,G223,Data!R:R),2)</f>
        <v>2836.37</v>
      </c>
    </row>
    <row r="224" spans="7:11" x14ac:dyDescent="0.2">
      <c r="G224" t="s">
        <v>1182</v>
      </c>
      <c r="H224" t="str">
        <f>VLOOKUP(G224,Data!$N:$Q,2,0)</f>
        <v>Technology</v>
      </c>
      <c r="I224" t="str">
        <f>VLOOKUP(G224,Data!$N:$Q,3,0)</f>
        <v>Accessories</v>
      </c>
      <c r="J224" t="str">
        <f>VLOOKUP(G224,Data!$N:$Q,4,0)</f>
        <v>Logitech Wireless Headset h800</v>
      </c>
      <c r="K224">
        <f>ROUND(SUMIF(Data!N:N,G224,Data!R:R),2)</f>
        <v>2799.72</v>
      </c>
    </row>
    <row r="225" spans="7:11" x14ac:dyDescent="0.2">
      <c r="G225" t="s">
        <v>3577</v>
      </c>
      <c r="H225" t="str">
        <f>VLOOKUP(G225,Data!$N:$Q,2,0)</f>
        <v>Office Supplies</v>
      </c>
      <c r="I225" t="str">
        <f>VLOOKUP(G225,Data!$N:$Q,3,0)</f>
        <v>Paper</v>
      </c>
      <c r="J225" t="str">
        <f>VLOOKUP(G225,Data!$N:$Q,4,0)</f>
        <v>Xerox 1915</v>
      </c>
      <c r="K225">
        <f>ROUND(SUMIF(Data!N:N,G225,Data!R:R),2)</f>
        <v>2789.01</v>
      </c>
    </row>
    <row r="226" spans="7:11" x14ac:dyDescent="0.2">
      <c r="G226" t="s">
        <v>3830</v>
      </c>
      <c r="H226" t="str">
        <f>VLOOKUP(G226,Data!$N:$Q,2,0)</f>
        <v>Furniture</v>
      </c>
      <c r="I226" t="str">
        <f>VLOOKUP(G226,Data!$N:$Q,3,0)</f>
        <v>Tables</v>
      </c>
      <c r="J226" t="str">
        <f>VLOOKUP(G226,Data!$N:$Q,4,0)</f>
        <v>KI Adjustable-Height Table</v>
      </c>
      <c r="K226">
        <f>ROUND(SUMIF(Data!N:N,G226,Data!R:R),2)</f>
        <v>2764.26</v>
      </c>
    </row>
    <row r="227" spans="7:11" x14ac:dyDescent="0.2">
      <c r="G227" t="s">
        <v>2438</v>
      </c>
      <c r="H227" t="str">
        <f>VLOOKUP(G227,Data!$N:$Q,2,0)</f>
        <v>Furniture</v>
      </c>
      <c r="I227" t="str">
        <f>VLOOKUP(G227,Data!$N:$Q,3,0)</f>
        <v>Furnishings</v>
      </c>
      <c r="J227" t="str">
        <f>VLOOKUP(G227,Data!$N:$Q,4,0)</f>
        <v>Electrix Halogen Magnifier Lamp</v>
      </c>
      <c r="K227">
        <f>ROUND(SUMIF(Data!N:N,G227,Data!R:R),2)</f>
        <v>2759.06</v>
      </c>
    </row>
    <row r="228" spans="7:11" x14ac:dyDescent="0.2">
      <c r="G228" t="s">
        <v>2799</v>
      </c>
      <c r="H228" t="str">
        <f>VLOOKUP(G228,Data!$N:$Q,2,0)</f>
        <v>Technology</v>
      </c>
      <c r="I228" t="str">
        <f>VLOOKUP(G228,Data!$N:$Q,3,0)</f>
        <v>Accessories</v>
      </c>
      <c r="J228" t="str">
        <f>VLOOKUP(G228,Data!$N:$Q,4,0)</f>
        <v>Maxell†iVDR EX 500GB Cartridge</v>
      </c>
      <c r="K228">
        <f>ROUND(SUMIF(Data!N:N,G228,Data!R:R),2)</f>
        <v>2755.4</v>
      </c>
    </row>
    <row r="229" spans="7:11" x14ac:dyDescent="0.2">
      <c r="G229" t="s">
        <v>4246</v>
      </c>
      <c r="H229" t="str">
        <f>VLOOKUP(G229,Data!$N:$Q,2,0)</f>
        <v>Technology</v>
      </c>
      <c r="I229" t="str">
        <f>VLOOKUP(G229,Data!$N:$Q,3,0)</f>
        <v>Phones</v>
      </c>
      <c r="J229" t="str">
        <f>VLOOKUP(G229,Data!$N:$Q,4,0)</f>
        <v>VTech DS6151</v>
      </c>
      <c r="K229">
        <f>ROUND(SUMIF(Data!N:N,G229,Data!R:R),2)</f>
        <v>2746.58</v>
      </c>
    </row>
    <row r="230" spans="7:11" x14ac:dyDescent="0.2">
      <c r="G230" t="s">
        <v>5635</v>
      </c>
      <c r="H230" t="str">
        <f>VLOOKUP(G230,Data!$N:$Q,2,0)</f>
        <v>Technology</v>
      </c>
      <c r="I230" t="str">
        <f>VLOOKUP(G230,Data!$N:$Q,3,0)</f>
        <v>Phones</v>
      </c>
      <c r="J230" t="str">
        <f>VLOOKUP(G230,Data!$N:$Q,4,0)</f>
        <v>Nortel Meridian M5316 Digital phone</v>
      </c>
      <c r="K230">
        <f>ROUND(SUMIF(Data!N:N,G230,Data!R:R),2)</f>
        <v>2744.87</v>
      </c>
    </row>
    <row r="231" spans="7:11" x14ac:dyDescent="0.2">
      <c r="G231" t="s">
        <v>1447</v>
      </c>
      <c r="H231" t="str">
        <f>VLOOKUP(G231,Data!$N:$Q,2,0)</f>
        <v>Furniture</v>
      </c>
      <c r="I231" t="str">
        <f>VLOOKUP(G231,Data!$N:$Q,3,0)</f>
        <v>Bookcases</v>
      </c>
      <c r="J231" t="str">
        <f>VLOOKUP(G231,Data!$N:$Q,4,0)</f>
        <v>O'Sullivan 4-Shelf Bookcase in Odessa Pine</v>
      </c>
      <c r="K231">
        <f>ROUND(SUMIF(Data!N:N,G231,Data!R:R),2)</f>
        <v>2740.2</v>
      </c>
    </row>
    <row r="232" spans="7:11" x14ac:dyDescent="0.2">
      <c r="G232" t="s">
        <v>6016</v>
      </c>
      <c r="H232" t="str">
        <f>VLOOKUP(G232,Data!$N:$Q,2,0)</f>
        <v>Office Supplies</v>
      </c>
      <c r="I232" t="str">
        <f>VLOOKUP(G232,Data!$N:$Q,3,0)</f>
        <v>Storage</v>
      </c>
      <c r="J232" t="str">
        <f>VLOOKUP(G232,Data!$N:$Q,4,0)</f>
        <v>Carina Mini System Audio Rack, Model AR050B</v>
      </c>
      <c r="K232">
        <f>ROUND(SUMIF(Data!N:N,G232,Data!R:R),2)</f>
        <v>2730.11</v>
      </c>
    </row>
    <row r="233" spans="7:11" x14ac:dyDescent="0.2">
      <c r="G233" t="s">
        <v>358</v>
      </c>
      <c r="H233" t="str">
        <f>VLOOKUP(G233,Data!$N:$Q,2,0)</f>
        <v>Office Supplies</v>
      </c>
      <c r="I233" t="str">
        <f>VLOOKUP(G233,Data!$N:$Q,3,0)</f>
        <v>Appliances</v>
      </c>
      <c r="J233" t="str">
        <f>VLOOKUP(G233,Data!$N:$Q,4,0)</f>
        <v>1.7 Cubic Foot Compact "Cube" Office Refrigerators</v>
      </c>
      <c r="K233">
        <f>ROUND(SUMIF(Data!N:N,G233,Data!R:R),2)</f>
        <v>2706.08</v>
      </c>
    </row>
    <row r="234" spans="7:11" x14ac:dyDescent="0.2">
      <c r="G234" t="s">
        <v>5131</v>
      </c>
      <c r="H234" t="str">
        <f>VLOOKUP(G234,Data!$N:$Q,2,0)</f>
        <v>Furniture</v>
      </c>
      <c r="I234" t="str">
        <f>VLOOKUP(G234,Data!$N:$Q,3,0)</f>
        <v>Chairs</v>
      </c>
      <c r="J234" t="str">
        <f>VLOOKUP(G234,Data!$N:$Q,4,0)</f>
        <v>Hon Mobius Operator's Chair</v>
      </c>
      <c r="K234">
        <f>ROUND(SUMIF(Data!N:N,G234,Data!R:R),2)</f>
        <v>2705.78</v>
      </c>
    </row>
    <row r="235" spans="7:11" x14ac:dyDescent="0.2">
      <c r="G235" t="s">
        <v>4264</v>
      </c>
      <c r="H235" t="str">
        <f>VLOOKUP(G235,Data!$N:$Q,2,0)</f>
        <v>Furniture</v>
      </c>
      <c r="I235" t="str">
        <f>VLOOKUP(G235,Data!$N:$Q,3,0)</f>
        <v>Furnishings</v>
      </c>
      <c r="J235" t="str">
        <f>VLOOKUP(G235,Data!$N:$Q,4,0)</f>
        <v>GE 48" Fluorescent Tube, Cool White Energy Saver, 34 Watts, 30/Box</v>
      </c>
      <c r="K235">
        <f>ROUND(SUMIF(Data!N:N,G235,Data!R:R),2)</f>
        <v>2699.06</v>
      </c>
    </row>
    <row r="236" spans="7:11" x14ac:dyDescent="0.2">
      <c r="G236" t="s">
        <v>1440</v>
      </c>
      <c r="H236" t="str">
        <f>VLOOKUP(G236,Data!$N:$Q,2,0)</f>
        <v>Furniture</v>
      </c>
      <c r="I236" t="str">
        <f>VLOOKUP(G236,Data!$N:$Q,3,0)</f>
        <v>Tables</v>
      </c>
      <c r="J236" t="str">
        <f>VLOOKUP(G236,Data!$N:$Q,4,0)</f>
        <v>Bevis Round Conference Table Top, X-Base</v>
      </c>
      <c r="K236">
        <f>ROUND(SUMIF(Data!N:N,G236,Data!R:R),2)</f>
        <v>2671.42</v>
      </c>
    </row>
    <row r="237" spans="7:11" x14ac:dyDescent="0.2">
      <c r="G237" t="s">
        <v>2249</v>
      </c>
      <c r="H237" t="str">
        <f>VLOOKUP(G237,Data!$N:$Q,2,0)</f>
        <v>Technology</v>
      </c>
      <c r="I237" t="str">
        <f>VLOOKUP(G237,Data!$N:$Q,3,0)</f>
        <v>Accessories</v>
      </c>
      <c r="J237" t="str">
        <f>VLOOKUP(G237,Data!$N:$Q,4,0)</f>
        <v>Imation Bio 8GB USB†Flash Drive Imation†Corp</v>
      </c>
      <c r="K237">
        <f>ROUND(SUMIF(Data!N:N,G237,Data!R:R),2)</f>
        <v>2659.84</v>
      </c>
    </row>
    <row r="238" spans="7:11" x14ac:dyDescent="0.2">
      <c r="G238" t="s">
        <v>6135</v>
      </c>
      <c r="H238" t="str">
        <f>VLOOKUP(G238,Data!$N:$Q,2,0)</f>
        <v>Furniture</v>
      </c>
      <c r="I238" t="str">
        <f>VLOOKUP(G238,Data!$N:$Q,3,0)</f>
        <v>Chairs</v>
      </c>
      <c r="J238" t="str">
        <f>VLOOKUP(G238,Data!$N:$Q,4,0)</f>
        <v>Global Highback Leather Tilter in Burgundy</v>
      </c>
      <c r="K238">
        <f>ROUND(SUMIF(Data!N:N,G238,Data!R:R),2)</f>
        <v>2647.81</v>
      </c>
    </row>
    <row r="239" spans="7:11" x14ac:dyDescent="0.2">
      <c r="G239" t="s">
        <v>2036</v>
      </c>
      <c r="H239" t="str">
        <f>VLOOKUP(G239,Data!$N:$Q,2,0)</f>
        <v>Technology</v>
      </c>
      <c r="I239" t="str">
        <f>VLOOKUP(G239,Data!$N:$Q,3,0)</f>
        <v>Phones</v>
      </c>
      <c r="J239" t="str">
        <f>VLOOKUP(G239,Data!$N:$Q,4,0)</f>
        <v>Cisco 8x8 Inc. 6753i IP Business Phone System</v>
      </c>
      <c r="K239">
        <f>ROUND(SUMIF(Data!N:N,G239,Data!R:R),2)</f>
        <v>2645.8</v>
      </c>
    </row>
    <row r="240" spans="7:11" x14ac:dyDescent="0.2">
      <c r="G240" t="s">
        <v>1609</v>
      </c>
      <c r="H240" t="str">
        <f>VLOOKUP(G240,Data!$N:$Q,2,0)</f>
        <v>Office Supplies</v>
      </c>
      <c r="I240" t="str">
        <f>VLOOKUP(G240,Data!$N:$Q,3,0)</f>
        <v>Supplies</v>
      </c>
      <c r="J240" t="str">
        <f>VLOOKUP(G240,Data!$N:$Q,4,0)</f>
        <v>Premier Electric Letter Opener</v>
      </c>
      <c r="K240">
        <f>ROUND(SUMIF(Data!N:N,G240,Data!R:R),2)</f>
        <v>2641.61</v>
      </c>
    </row>
    <row r="241" spans="7:11" x14ac:dyDescent="0.2">
      <c r="G241" t="s">
        <v>6308</v>
      </c>
      <c r="H241" t="str">
        <f>VLOOKUP(G241,Data!$N:$Q,2,0)</f>
        <v>Technology</v>
      </c>
      <c r="I241" t="str">
        <f>VLOOKUP(G241,Data!$N:$Q,3,0)</f>
        <v>Phones</v>
      </c>
      <c r="J241" t="str">
        <f>VLOOKUP(G241,Data!$N:$Q,4,0)</f>
        <v>Vtech CS6719</v>
      </c>
      <c r="K241">
        <f>ROUND(SUMIF(Data!N:N,G241,Data!R:R),2)</f>
        <v>2630.13</v>
      </c>
    </row>
    <row r="242" spans="7:11" x14ac:dyDescent="0.2">
      <c r="G242" t="s">
        <v>1314</v>
      </c>
      <c r="H242" t="str">
        <f>VLOOKUP(G242,Data!$N:$Q,2,0)</f>
        <v>Technology</v>
      </c>
      <c r="I242" t="str">
        <f>VLOOKUP(G242,Data!$N:$Q,3,0)</f>
        <v>Accessories</v>
      </c>
      <c r="J242" t="str">
        <f>VLOOKUP(G242,Data!$N:$Q,4,0)</f>
        <v>NETGEAR AC1750 Dual Band Gigabit†Smart WiFi Router</v>
      </c>
      <c r="K242">
        <f>ROUND(SUMIF(Data!N:N,G242,Data!R:R),2)</f>
        <v>2623.84</v>
      </c>
    </row>
    <row r="243" spans="7:11" x14ac:dyDescent="0.2">
      <c r="G243" t="s">
        <v>5482</v>
      </c>
      <c r="H243" t="str">
        <f>VLOOKUP(G243,Data!$N:$Q,2,0)</f>
        <v>Technology</v>
      </c>
      <c r="I243" t="str">
        <f>VLOOKUP(G243,Data!$N:$Q,3,0)</f>
        <v>Accessories</v>
      </c>
      <c r="J243" t="str">
        <f>VLOOKUP(G243,Data!$N:$Q,4,0)</f>
        <v>Razer Kraken 7.1 Surround Sound Over Ear USB Gaming Headset</v>
      </c>
      <c r="K243">
        <f>ROUND(SUMIF(Data!N:N,G243,Data!R:R),2)</f>
        <v>2619.7399999999998</v>
      </c>
    </row>
    <row r="244" spans="7:11" x14ac:dyDescent="0.2">
      <c r="G244" t="s">
        <v>1546</v>
      </c>
      <c r="H244" t="str">
        <f>VLOOKUP(G244,Data!$N:$Q,2,0)</f>
        <v>Office Supplies</v>
      </c>
      <c r="I244" t="str">
        <f>VLOOKUP(G244,Data!$N:$Q,3,0)</f>
        <v>Storage</v>
      </c>
      <c r="J244" t="str">
        <f>VLOOKUP(G244,Data!$N:$Q,4,0)</f>
        <v>Fellowes Bankers Box Staxonsteel Drawer File/Stacking System</v>
      </c>
      <c r="K244">
        <f>ROUND(SUMIF(Data!N:N,G244,Data!R:R),2)</f>
        <v>2612.1999999999998</v>
      </c>
    </row>
    <row r="245" spans="7:11" x14ac:dyDescent="0.2">
      <c r="G245" t="s">
        <v>6528</v>
      </c>
      <c r="H245" t="str">
        <f>VLOOKUP(G245,Data!$N:$Q,2,0)</f>
        <v>Technology</v>
      </c>
      <c r="I245" t="str">
        <f>VLOOKUP(G245,Data!$N:$Q,3,0)</f>
        <v>Phones</v>
      </c>
      <c r="J245" t="str">
        <f>VLOOKUP(G245,Data!$N:$Q,4,0)</f>
        <v>Motorola Droid Maxx</v>
      </c>
      <c r="K245">
        <f>ROUND(SUMIF(Data!N:N,G245,Data!R:R),2)</f>
        <v>2609.83</v>
      </c>
    </row>
    <row r="246" spans="7:11" x14ac:dyDescent="0.2">
      <c r="G246" t="s">
        <v>3336</v>
      </c>
      <c r="H246" t="str">
        <f>VLOOKUP(G246,Data!$N:$Q,2,0)</f>
        <v>Furniture</v>
      </c>
      <c r="I246" t="str">
        <f>VLOOKUP(G246,Data!$N:$Q,3,0)</f>
        <v>Chairs</v>
      </c>
      <c r="J246" t="str">
        <f>VLOOKUP(G246,Data!$N:$Q,4,0)</f>
        <v>Hon Deluxe Fabric Upholstered Stacking Chairs</v>
      </c>
      <c r="K246">
        <f>ROUND(SUMIF(Data!N:N,G246,Data!R:R),2)</f>
        <v>2586.19</v>
      </c>
    </row>
    <row r="247" spans="7:11" x14ac:dyDescent="0.2">
      <c r="G247" t="s">
        <v>114</v>
      </c>
      <c r="H247" t="str">
        <f>VLOOKUP(G247,Data!$N:$Q,2,0)</f>
        <v>Office Supplies</v>
      </c>
      <c r="I247" t="str">
        <f>VLOOKUP(G247,Data!$N:$Q,3,0)</f>
        <v>Storage</v>
      </c>
      <c r="J247" t="str">
        <f>VLOOKUP(G247,Data!$N:$Q,4,0)</f>
        <v>Stur-D-Stor Shelving, Vertical 5-Shelf: 72"H x 36"W x 18 1/2"D</v>
      </c>
      <c r="K247">
        <f>ROUND(SUMIF(Data!N:N,G247,Data!R:R),2)</f>
        <v>2552.54</v>
      </c>
    </row>
    <row r="248" spans="7:11" x14ac:dyDescent="0.2">
      <c r="G248" t="s">
        <v>2881</v>
      </c>
      <c r="H248" t="str">
        <f>VLOOKUP(G248,Data!$N:$Q,2,0)</f>
        <v>Furniture</v>
      </c>
      <c r="I248" t="str">
        <f>VLOOKUP(G248,Data!$N:$Q,3,0)</f>
        <v>Tables</v>
      </c>
      <c r="J248" t="str">
        <f>VLOOKUP(G248,Data!$N:$Q,4,0)</f>
        <v>Bevis Boat-Shaped Conference Table</v>
      </c>
      <c r="K248">
        <f>ROUND(SUMIF(Data!N:N,G248,Data!R:R),2)</f>
        <v>2542.4699999999998</v>
      </c>
    </row>
    <row r="249" spans="7:11" x14ac:dyDescent="0.2">
      <c r="G249" t="s">
        <v>6523</v>
      </c>
      <c r="H249" t="str">
        <f>VLOOKUP(G249,Data!$N:$Q,2,0)</f>
        <v>Technology</v>
      </c>
      <c r="I249" t="str">
        <f>VLOOKUP(G249,Data!$N:$Q,3,0)</f>
        <v>Machines</v>
      </c>
      <c r="J249" t="str">
        <f>VLOOKUP(G249,Data!$N:$Q,4,0)</f>
        <v>Fellowes Powershred HS-440 4-Sheet High Security Shredder</v>
      </c>
      <c r="K249">
        <f>ROUND(SUMIF(Data!N:N,G249,Data!R:R),2)</f>
        <v>2541.84</v>
      </c>
    </row>
    <row r="250" spans="7:11" x14ac:dyDescent="0.2">
      <c r="G250" t="s">
        <v>983</v>
      </c>
      <c r="H250" t="str">
        <f>VLOOKUP(G250,Data!$N:$Q,2,0)</f>
        <v>Technology</v>
      </c>
      <c r="I250" t="str">
        <f>VLOOKUP(G250,Data!$N:$Q,3,0)</f>
        <v>Machines</v>
      </c>
      <c r="J250" t="str">
        <f>VLOOKUP(G250,Data!$N:$Q,4,0)</f>
        <v>Xerox WorkCentre 6505DN Laser Multifunction Printer</v>
      </c>
      <c r="K250">
        <f>ROUND(SUMIF(Data!N:N,G250,Data!R:R),2)</f>
        <v>2519.96</v>
      </c>
    </row>
    <row r="251" spans="7:11" x14ac:dyDescent="0.2">
      <c r="G251" t="s">
        <v>339</v>
      </c>
      <c r="H251" t="str">
        <f>VLOOKUP(G251,Data!$N:$Q,2,0)</f>
        <v>Office Supplies</v>
      </c>
      <c r="I251" t="str">
        <f>VLOOKUP(G251,Data!$N:$Q,3,0)</f>
        <v>Storage</v>
      </c>
      <c r="J251" t="str">
        <f>VLOOKUP(G251,Data!$N:$Q,4,0)</f>
        <v>Safco Industrial Wire Shelving System</v>
      </c>
      <c r="K251">
        <f>ROUND(SUMIF(Data!N:N,G251,Data!R:R),2)</f>
        <v>2511.0500000000002</v>
      </c>
    </row>
    <row r="252" spans="7:11" x14ac:dyDescent="0.2">
      <c r="G252" t="s">
        <v>707</v>
      </c>
      <c r="H252" t="str">
        <f>VLOOKUP(G252,Data!$N:$Q,2,0)</f>
        <v>Office Supplies</v>
      </c>
      <c r="I252" t="str">
        <f>VLOOKUP(G252,Data!$N:$Q,3,0)</f>
        <v>Appliances</v>
      </c>
      <c r="J252" t="str">
        <f>VLOOKUP(G252,Data!$N:$Q,4,0)</f>
        <v>Kensington 7 Outlet MasterPiece HOMEOFFICE Power Control Center</v>
      </c>
      <c r="K252">
        <f>ROUND(SUMIF(Data!N:N,G252,Data!R:R),2)</f>
        <v>2491.2800000000002</v>
      </c>
    </row>
    <row r="253" spans="7:11" x14ac:dyDescent="0.2">
      <c r="G253" t="s">
        <v>2825</v>
      </c>
      <c r="H253" t="str">
        <f>VLOOKUP(G253,Data!$N:$Q,2,0)</f>
        <v>Office Supplies</v>
      </c>
      <c r="I253" t="str">
        <f>VLOOKUP(G253,Data!$N:$Q,3,0)</f>
        <v>Appliances</v>
      </c>
      <c r="J253" t="str">
        <f>VLOOKUP(G253,Data!$N:$Q,4,0)</f>
        <v>Kensington 4 Outlet MasterPiece Compact Power Control Center</v>
      </c>
      <c r="K253">
        <f>ROUND(SUMIF(Data!N:N,G253,Data!R:R),2)</f>
        <v>2488.39</v>
      </c>
    </row>
    <row r="254" spans="7:11" x14ac:dyDescent="0.2">
      <c r="G254" t="s">
        <v>6566</v>
      </c>
      <c r="H254" t="str">
        <f>VLOOKUP(G254,Data!$N:$Q,2,0)</f>
        <v>Furniture</v>
      </c>
      <c r="I254" t="str">
        <f>VLOOKUP(G254,Data!$N:$Q,3,0)</f>
        <v>Bookcases</v>
      </c>
      <c r="J254" t="str">
        <f>VLOOKUP(G254,Data!$N:$Q,4,0)</f>
        <v>Rush Hierlooms Collection 1" Thick Stackable Bookcases</v>
      </c>
      <c r="K254">
        <f>ROUND(SUMIF(Data!N:N,G254,Data!R:R),2)</f>
        <v>2487.7600000000002</v>
      </c>
    </row>
    <row r="255" spans="7:11" x14ac:dyDescent="0.2">
      <c r="G255" t="s">
        <v>4157</v>
      </c>
      <c r="H255" t="str">
        <f>VLOOKUP(G255,Data!$N:$Q,2,0)</f>
        <v>Office Supplies</v>
      </c>
      <c r="I255" t="str">
        <f>VLOOKUP(G255,Data!$N:$Q,3,0)</f>
        <v>Storage</v>
      </c>
      <c r="J255" t="str">
        <f>VLOOKUP(G255,Data!$N:$Q,4,0)</f>
        <v>Sensible Storage WireTech Storage Systems</v>
      </c>
      <c r="K255">
        <f>ROUND(SUMIF(Data!N:N,G255,Data!R:R),2)</f>
        <v>2484.3000000000002</v>
      </c>
    </row>
    <row r="256" spans="7:11" x14ac:dyDescent="0.2">
      <c r="G256" t="s">
        <v>5243</v>
      </c>
      <c r="H256" t="str">
        <f>VLOOKUP(G256,Data!$N:$Q,2,0)</f>
        <v>Technology</v>
      </c>
      <c r="I256" t="str">
        <f>VLOOKUP(G256,Data!$N:$Q,3,0)</f>
        <v>Phones</v>
      </c>
      <c r="J256" t="str">
        <f>VLOOKUP(G256,Data!$N:$Q,4,0)</f>
        <v>Wi-Ex zBoost YX540 Cellular Phone Signal Booster</v>
      </c>
      <c r="K256">
        <f>ROUND(SUMIF(Data!N:N,G256,Data!R:R),2)</f>
        <v>2481.15</v>
      </c>
    </row>
    <row r="257" spans="7:11" x14ac:dyDescent="0.2">
      <c r="G257" t="s">
        <v>3027</v>
      </c>
      <c r="H257" t="str">
        <f>VLOOKUP(G257,Data!$N:$Q,2,0)</f>
        <v>Technology</v>
      </c>
      <c r="I257" t="str">
        <f>VLOOKUP(G257,Data!$N:$Q,3,0)</f>
        <v>Accessories</v>
      </c>
      <c r="J257" t="str">
        <f>VLOOKUP(G257,Data!$N:$Q,4,0)</f>
        <v>Enermax Acrylux Wireless Keyboard</v>
      </c>
      <c r="K257">
        <f>ROUND(SUMIF(Data!N:N,G257,Data!R:R),2)</f>
        <v>2450.16</v>
      </c>
    </row>
    <row r="258" spans="7:11" x14ac:dyDescent="0.2">
      <c r="G258" t="s">
        <v>303</v>
      </c>
      <c r="H258" t="str">
        <f>VLOOKUP(G258,Data!$N:$Q,2,0)</f>
        <v>Furniture</v>
      </c>
      <c r="I258" t="str">
        <f>VLOOKUP(G258,Data!$N:$Q,3,0)</f>
        <v>Chairs</v>
      </c>
      <c r="J258" t="str">
        <f>VLOOKUP(G258,Data!$N:$Q,4,0)</f>
        <v>Global Value Mid-Back Manager's Chair, Gray</v>
      </c>
      <c r="K258">
        <f>ROUND(SUMIF(Data!N:N,G258,Data!R:R),2)</f>
        <v>2442.02</v>
      </c>
    </row>
    <row r="259" spans="7:11" x14ac:dyDescent="0.2">
      <c r="G259" t="s">
        <v>5478</v>
      </c>
      <c r="H259" t="str">
        <f>VLOOKUP(G259,Data!$N:$Q,2,0)</f>
        <v>Technology</v>
      </c>
      <c r="I259" t="str">
        <f>VLOOKUP(G259,Data!$N:$Q,3,0)</f>
        <v>Machines</v>
      </c>
      <c r="J259" t="str">
        <f>VLOOKUP(G259,Data!$N:$Q,4,0)</f>
        <v>Panasonic KX MB2061 Multifunction Printer</v>
      </c>
      <c r="K259">
        <f>ROUND(SUMIF(Data!N:N,G259,Data!R:R),2)</f>
        <v>2396.4</v>
      </c>
    </row>
    <row r="260" spans="7:11" x14ac:dyDescent="0.2">
      <c r="G260" t="s">
        <v>3899</v>
      </c>
      <c r="H260" t="str">
        <f>VLOOKUP(G260,Data!$N:$Q,2,0)</f>
        <v>Furniture</v>
      </c>
      <c r="I260" t="str">
        <f>VLOOKUP(G260,Data!$N:$Q,3,0)</f>
        <v>Chairs</v>
      </c>
      <c r="J260" t="str">
        <f>VLOOKUP(G260,Data!$N:$Q,4,0)</f>
        <v>Global Super Steno Chair</v>
      </c>
      <c r="K260">
        <f>ROUND(SUMIF(Data!N:N,G260,Data!R:R),2)</f>
        <v>2389.9</v>
      </c>
    </row>
    <row r="261" spans="7:11" x14ac:dyDescent="0.2">
      <c r="G261" t="s">
        <v>3383</v>
      </c>
      <c r="H261" t="str">
        <f>VLOOKUP(G261,Data!$N:$Q,2,0)</f>
        <v>Furniture</v>
      </c>
      <c r="I261" t="str">
        <f>VLOOKUP(G261,Data!$N:$Q,3,0)</f>
        <v>Chairs</v>
      </c>
      <c r="J261" t="str">
        <f>VLOOKUP(G261,Data!$N:$Q,4,0)</f>
        <v>Harbour Creations Steel Folding Chair</v>
      </c>
      <c r="K261">
        <f>ROUND(SUMIF(Data!N:N,G261,Data!R:R),2)</f>
        <v>2389.13</v>
      </c>
    </row>
    <row r="262" spans="7:11" x14ac:dyDescent="0.2">
      <c r="G262" t="s">
        <v>477</v>
      </c>
      <c r="H262" t="str">
        <f>VLOOKUP(G262,Data!$N:$Q,2,0)</f>
        <v>Technology</v>
      </c>
      <c r="I262" t="str">
        <f>VLOOKUP(G262,Data!$N:$Q,3,0)</f>
        <v>Accessories</v>
      </c>
      <c r="J262" t="str">
        <f>VLOOKUP(G262,Data!$N:$Q,4,0)</f>
        <v>Logitech†Gaming G510s - Keyboard</v>
      </c>
      <c r="K262">
        <f>ROUND(SUMIF(Data!N:N,G262,Data!R:R),2)</f>
        <v>2362.7199999999998</v>
      </c>
    </row>
    <row r="263" spans="7:11" x14ac:dyDescent="0.2">
      <c r="G263" t="s">
        <v>8860</v>
      </c>
      <c r="H263" t="str">
        <f>VLOOKUP(G263,Data!$N:$Q,2,0)</f>
        <v>Technology</v>
      </c>
      <c r="I263" t="str">
        <f>VLOOKUP(G263,Data!$N:$Q,3,0)</f>
        <v>Machines</v>
      </c>
      <c r="J263" t="str">
        <f>VLOOKUP(G263,Data!$N:$Q,4,0)</f>
        <v>3D Systems Cube Printer, 2nd Generation, White</v>
      </c>
      <c r="K263">
        <f>ROUND(SUMIF(Data!N:N,G263,Data!R:R),2)</f>
        <v>2339.98</v>
      </c>
    </row>
    <row r="264" spans="7:11" x14ac:dyDescent="0.2">
      <c r="G264" t="s">
        <v>1598</v>
      </c>
      <c r="H264" t="str">
        <f>VLOOKUP(G264,Data!$N:$Q,2,0)</f>
        <v>Technology</v>
      </c>
      <c r="I264" t="str">
        <f>VLOOKUP(G264,Data!$N:$Q,3,0)</f>
        <v>Accessories</v>
      </c>
      <c r="J264" t="str">
        <f>VLOOKUP(G264,Data!$N:$Q,4,0)</f>
        <v>Logitech G700s Rechargeable Gaming Mouse</v>
      </c>
      <c r="K264">
        <f>ROUND(SUMIF(Data!N:N,G264,Data!R:R),2)</f>
        <v>2339.77</v>
      </c>
    </row>
    <row r="265" spans="7:11" x14ac:dyDescent="0.2">
      <c r="G265" t="s">
        <v>4366</v>
      </c>
      <c r="H265" t="str">
        <f>VLOOKUP(G265,Data!$N:$Q,2,0)</f>
        <v>Technology</v>
      </c>
      <c r="I265" t="str">
        <f>VLOOKUP(G265,Data!$N:$Q,3,0)</f>
        <v>Machines</v>
      </c>
      <c r="J265" t="str">
        <f>VLOOKUP(G265,Data!$N:$Q,4,0)</f>
        <v>StarTech.com 10/100 VDSL2 Ethernet Extender Kit</v>
      </c>
      <c r="K265">
        <f>ROUND(SUMIF(Data!N:N,G265,Data!R:R),2)</f>
        <v>2330.65</v>
      </c>
    </row>
    <row r="266" spans="7:11" x14ac:dyDescent="0.2">
      <c r="G266" t="s">
        <v>3226</v>
      </c>
      <c r="H266" t="str">
        <f>VLOOKUP(G266,Data!$N:$Q,2,0)</f>
        <v>Office Supplies</v>
      </c>
      <c r="I266" t="str">
        <f>VLOOKUP(G266,Data!$N:$Q,3,0)</f>
        <v>Storage</v>
      </c>
      <c r="J266" t="str">
        <f>VLOOKUP(G266,Data!$N:$Q,4,0)</f>
        <v>Fellowes Mobile File Cart, Black</v>
      </c>
      <c r="K266">
        <f>ROUND(SUMIF(Data!N:N,G266,Data!R:R),2)</f>
        <v>2300.66</v>
      </c>
    </row>
    <row r="267" spans="7:11" x14ac:dyDescent="0.2">
      <c r="G267" t="s">
        <v>840</v>
      </c>
      <c r="H267" t="str">
        <f>VLOOKUP(G267,Data!$N:$Q,2,0)</f>
        <v>Office Supplies</v>
      </c>
      <c r="I267" t="str">
        <f>VLOOKUP(G267,Data!$N:$Q,3,0)</f>
        <v>Storage</v>
      </c>
      <c r="J267" t="str">
        <f>VLOOKUP(G267,Data!$N:$Q,4,0)</f>
        <v>Gould Plastics 18-Pocket Panel Bin, 34w x 5-1/4d x 20-1/2h</v>
      </c>
      <c r="K267">
        <f>ROUND(SUMIF(Data!N:N,G267,Data!R:R),2)</f>
        <v>2299.75</v>
      </c>
    </row>
    <row r="268" spans="7:11" x14ac:dyDescent="0.2">
      <c r="G268" t="s">
        <v>2809</v>
      </c>
      <c r="H268" t="str">
        <f>VLOOKUP(G268,Data!$N:$Q,2,0)</f>
        <v>Furniture</v>
      </c>
      <c r="I268" t="str">
        <f>VLOOKUP(G268,Data!$N:$Q,3,0)</f>
        <v>Tables</v>
      </c>
      <c r="J268" t="str">
        <f>VLOOKUP(G268,Data!$N:$Q,4,0)</f>
        <v>Lesro Sheffield Collection Coffee Table, End Table, Center Table, Corner Table</v>
      </c>
      <c r="K268">
        <f>ROUND(SUMIF(Data!N:N,G268,Data!R:R),2)</f>
        <v>2298.11</v>
      </c>
    </row>
    <row r="269" spans="7:11" x14ac:dyDescent="0.2">
      <c r="G269" t="s">
        <v>4865</v>
      </c>
      <c r="H269" t="str">
        <f>VLOOKUP(G269,Data!$N:$Q,2,0)</f>
        <v>Furniture</v>
      </c>
      <c r="I269" t="str">
        <f>VLOOKUP(G269,Data!$N:$Q,3,0)</f>
        <v>Tables</v>
      </c>
      <c r="J269" t="str">
        <f>VLOOKUP(G269,Data!$N:$Q,4,0)</f>
        <v>Bevis Round Conference Table Top &amp; Single Column Base</v>
      </c>
      <c r="K269">
        <f>ROUND(SUMIF(Data!N:N,G269,Data!R:R),2)</f>
        <v>2297.54</v>
      </c>
    </row>
    <row r="270" spans="7:11" x14ac:dyDescent="0.2">
      <c r="G270" t="s">
        <v>8691</v>
      </c>
      <c r="H270" t="str">
        <f>VLOOKUP(G270,Data!$N:$Q,2,0)</f>
        <v>Technology</v>
      </c>
      <c r="I270" t="str">
        <f>VLOOKUP(G270,Data!$N:$Q,3,0)</f>
        <v>Phones</v>
      </c>
      <c r="J270" t="str">
        <f>VLOOKUP(G270,Data!$N:$Q,4,0)</f>
        <v>Xiaomi Mi3</v>
      </c>
      <c r="K270">
        <f>ROUND(SUMIF(Data!N:N,G270,Data!R:R),2)</f>
        <v>2279.96</v>
      </c>
    </row>
    <row r="271" spans="7:11" x14ac:dyDescent="0.2">
      <c r="G271" t="s">
        <v>4228</v>
      </c>
      <c r="H271" t="str">
        <f>VLOOKUP(G271,Data!$N:$Q,2,0)</f>
        <v>Furniture</v>
      </c>
      <c r="I271" t="str">
        <f>VLOOKUP(G271,Data!$N:$Q,3,0)</f>
        <v>Furnishings</v>
      </c>
      <c r="J271" t="str">
        <f>VLOOKUP(G271,Data!$N:$Q,4,0)</f>
        <v>Tenex 46" x 60" Computer Anti-Static Chairmat, Rectangular Shaped</v>
      </c>
      <c r="K271">
        <f>ROUND(SUMIF(Data!N:N,G271,Data!R:R),2)</f>
        <v>2267.9699999999998</v>
      </c>
    </row>
    <row r="272" spans="7:11" x14ac:dyDescent="0.2">
      <c r="G272" t="s">
        <v>5002</v>
      </c>
      <c r="H272" t="str">
        <f>VLOOKUP(G272,Data!$N:$Q,2,0)</f>
        <v>Office Supplies</v>
      </c>
      <c r="I272" t="str">
        <f>VLOOKUP(G272,Data!$N:$Q,3,0)</f>
        <v>Binders</v>
      </c>
      <c r="J272" t="str">
        <f>VLOOKUP(G272,Data!$N:$Q,4,0)</f>
        <v>GBC DocuBind P50 Personal Binding Machine</v>
      </c>
      <c r="K272">
        <f>ROUND(SUMIF(Data!N:N,G272,Data!R:R),2)</f>
        <v>2264.89</v>
      </c>
    </row>
    <row r="273" spans="7:11" x14ac:dyDescent="0.2">
      <c r="G273" t="s">
        <v>4001</v>
      </c>
      <c r="H273" t="str">
        <f>VLOOKUP(G273,Data!$N:$Q,2,0)</f>
        <v>Technology</v>
      </c>
      <c r="I273" t="str">
        <f>VLOOKUP(G273,Data!$N:$Q,3,0)</f>
        <v>Phones</v>
      </c>
      <c r="J273" t="str">
        <f>VLOOKUP(G273,Data!$N:$Q,4,0)</f>
        <v>Cisco IP Phone 7961G-GE VoIP phone</v>
      </c>
      <c r="K273">
        <f>ROUND(SUMIF(Data!N:N,G273,Data!R:R),2)</f>
        <v>2252.4299999999998</v>
      </c>
    </row>
    <row r="274" spans="7:11" x14ac:dyDescent="0.2">
      <c r="G274" t="s">
        <v>2429</v>
      </c>
      <c r="H274" t="str">
        <f>VLOOKUP(G274,Data!$N:$Q,2,0)</f>
        <v>Technology</v>
      </c>
      <c r="I274" t="str">
        <f>VLOOKUP(G274,Data!$N:$Q,3,0)</f>
        <v>Accessories</v>
      </c>
      <c r="J274" t="str">
        <f>VLOOKUP(G274,Data!$N:$Q,4,0)</f>
        <v>Plantronics S12 Corded Telephone Headset System</v>
      </c>
      <c r="K274">
        <f>ROUND(SUMIF(Data!N:N,G274,Data!R:R),2)</f>
        <v>2242.0300000000002</v>
      </c>
    </row>
    <row r="275" spans="7:11" x14ac:dyDescent="0.2">
      <c r="G275" t="s">
        <v>1107</v>
      </c>
      <c r="H275" t="str">
        <f>VLOOKUP(G275,Data!$N:$Q,2,0)</f>
        <v>Furniture</v>
      </c>
      <c r="I275" t="str">
        <f>VLOOKUP(G275,Data!$N:$Q,3,0)</f>
        <v>Tables</v>
      </c>
      <c r="J275" t="str">
        <f>VLOOKUP(G275,Data!$N:$Q,4,0)</f>
        <v>BPI Conference Tables</v>
      </c>
      <c r="K275">
        <f>ROUND(SUMIF(Data!N:N,G275,Data!R:R),2)</f>
        <v>2241.87</v>
      </c>
    </row>
    <row r="276" spans="7:11" x14ac:dyDescent="0.2">
      <c r="G276" t="s">
        <v>204</v>
      </c>
      <c r="H276" t="str">
        <f>VLOOKUP(G276,Data!$N:$Q,2,0)</f>
        <v>Technology</v>
      </c>
      <c r="I276" t="str">
        <f>VLOOKUP(G276,Data!$N:$Q,3,0)</f>
        <v>Phones</v>
      </c>
      <c r="J276" t="str">
        <f>VLOOKUP(G276,Data!$N:$Q,4,0)</f>
        <v>Plantronics HL10 Handset Lifter</v>
      </c>
      <c r="K276">
        <f>ROUND(SUMIF(Data!N:N,G276,Data!R:R),2)</f>
        <v>2227.0100000000002</v>
      </c>
    </row>
    <row r="277" spans="7:11" x14ac:dyDescent="0.2">
      <c r="G277" t="s">
        <v>81</v>
      </c>
      <c r="H277" t="str">
        <f>VLOOKUP(G277,Data!$N:$Q,2,0)</f>
        <v>Technology</v>
      </c>
      <c r="I277" t="str">
        <f>VLOOKUP(G277,Data!$N:$Q,3,0)</f>
        <v>Phones</v>
      </c>
      <c r="J277" t="str">
        <f>VLOOKUP(G277,Data!$N:$Q,4,0)</f>
        <v>Konftel 250 Conference†phone†- Charcoal black</v>
      </c>
      <c r="K277">
        <f>ROUND(SUMIF(Data!N:N,G277,Data!R:R),2)</f>
        <v>2221.6</v>
      </c>
    </row>
    <row r="278" spans="7:11" x14ac:dyDescent="0.2">
      <c r="G278" t="s">
        <v>8078</v>
      </c>
      <c r="H278" t="str">
        <f>VLOOKUP(G278,Data!$N:$Q,2,0)</f>
        <v>Office Supplies</v>
      </c>
      <c r="I278" t="str">
        <f>VLOOKUP(G278,Data!$N:$Q,3,0)</f>
        <v>Appliances</v>
      </c>
      <c r="J278" t="str">
        <f>VLOOKUP(G278,Data!$N:$Q,4,0)</f>
        <v>Avanti 1.7 Cu. Ft. Refrigerator</v>
      </c>
      <c r="K278">
        <f>ROUND(SUMIF(Data!N:N,G278,Data!R:R),2)</f>
        <v>2221.56</v>
      </c>
    </row>
    <row r="279" spans="7:11" x14ac:dyDescent="0.2">
      <c r="G279" t="s">
        <v>7673</v>
      </c>
      <c r="H279" t="str">
        <f>VLOOKUP(G279,Data!$N:$Q,2,0)</f>
        <v>Furniture</v>
      </c>
      <c r="I279" t="str">
        <f>VLOOKUP(G279,Data!$N:$Q,3,0)</f>
        <v>Chairs</v>
      </c>
      <c r="J279" t="str">
        <f>VLOOKUP(G279,Data!$N:$Q,4,0)</f>
        <v>Office Star - Ergonomic Mid Back Chair with 2-Way Adjustable Arms</v>
      </c>
      <c r="K279">
        <f>ROUND(SUMIF(Data!N:N,G279,Data!R:R),2)</f>
        <v>2207.96</v>
      </c>
    </row>
    <row r="280" spans="7:11" x14ac:dyDescent="0.2">
      <c r="G280" t="s">
        <v>702</v>
      </c>
      <c r="H280" t="str">
        <f>VLOOKUP(G280,Data!$N:$Q,2,0)</f>
        <v>Furniture</v>
      </c>
      <c r="I280" t="str">
        <f>VLOOKUP(G280,Data!$N:$Q,3,0)</f>
        <v>Chairs</v>
      </c>
      <c r="J280" t="str">
        <f>VLOOKUP(G280,Data!$N:$Q,4,0)</f>
        <v>Global Value Steno Chair, Gray</v>
      </c>
      <c r="K280">
        <f>ROUND(SUMIF(Data!N:N,G280,Data!R:R),2)</f>
        <v>2204.86</v>
      </c>
    </row>
    <row r="281" spans="7:11" x14ac:dyDescent="0.2">
      <c r="G281" t="s">
        <v>2099</v>
      </c>
      <c r="H281" t="str">
        <f>VLOOKUP(G281,Data!$N:$Q,2,0)</f>
        <v>Furniture</v>
      </c>
      <c r="I281" t="str">
        <f>VLOOKUP(G281,Data!$N:$Q,3,0)</f>
        <v>Chairs</v>
      </c>
      <c r="J281" t="str">
        <f>VLOOKUP(G281,Data!$N:$Q,4,0)</f>
        <v>Office Star - Mesh Screen back chair with Vinyl seat</v>
      </c>
      <c r="K281">
        <f>ROUND(SUMIF(Data!N:N,G281,Data!R:R),2)</f>
        <v>2200.46</v>
      </c>
    </row>
    <row r="282" spans="7:11" x14ac:dyDescent="0.2">
      <c r="G282" t="s">
        <v>5650</v>
      </c>
      <c r="H282" t="str">
        <f>VLOOKUP(G282,Data!$N:$Q,2,0)</f>
        <v>Furniture</v>
      </c>
      <c r="I282" t="str">
        <f>VLOOKUP(G282,Data!$N:$Q,3,0)</f>
        <v>Furnishings</v>
      </c>
      <c r="J282" t="str">
        <f>VLOOKUP(G282,Data!$N:$Q,4,0)</f>
        <v>3M Polarizing Task Lamp with Clamp Arm, Light Gray</v>
      </c>
      <c r="K282">
        <f>ROUND(SUMIF(Data!N:N,G282,Data!R:R),2)</f>
        <v>2191.6799999999998</v>
      </c>
    </row>
    <row r="283" spans="7:11" x14ac:dyDescent="0.2">
      <c r="G283" t="s">
        <v>893</v>
      </c>
      <c r="H283" t="str">
        <f>VLOOKUP(G283,Data!$N:$Q,2,0)</f>
        <v>Furniture</v>
      </c>
      <c r="I283" t="str">
        <f>VLOOKUP(G283,Data!$N:$Q,3,0)</f>
        <v>Chairs</v>
      </c>
      <c r="J283" t="str">
        <f>VLOOKUP(G283,Data!$N:$Q,4,0)</f>
        <v>Global Push Button Manager's Chair, Indigo</v>
      </c>
      <c r="K283">
        <f>ROUND(SUMIF(Data!N:N,G283,Data!R:R),2)</f>
        <v>2185.9499999999998</v>
      </c>
    </row>
    <row r="284" spans="7:11" x14ac:dyDescent="0.2">
      <c r="G284" t="s">
        <v>1253</v>
      </c>
      <c r="H284" t="str">
        <f>VLOOKUP(G284,Data!$N:$Q,2,0)</f>
        <v>Office Supplies</v>
      </c>
      <c r="I284" t="str">
        <f>VLOOKUP(G284,Data!$N:$Q,3,0)</f>
        <v>Paper</v>
      </c>
      <c r="J284" t="str">
        <f>VLOOKUP(G284,Data!$N:$Q,4,0)</f>
        <v>Xerox 1881</v>
      </c>
      <c r="K284">
        <f>ROUND(SUMIF(Data!N:N,G284,Data!R:R),2)</f>
        <v>2167.35</v>
      </c>
    </row>
    <row r="285" spans="7:11" x14ac:dyDescent="0.2">
      <c r="G285" t="s">
        <v>4856</v>
      </c>
      <c r="H285" t="str">
        <f>VLOOKUP(G285,Data!$N:$Q,2,0)</f>
        <v>Technology</v>
      </c>
      <c r="I285" t="str">
        <f>VLOOKUP(G285,Data!$N:$Q,3,0)</f>
        <v>Phones</v>
      </c>
      <c r="J285" t="str">
        <f>VLOOKUP(G285,Data!$N:$Q,4,0)</f>
        <v>Jabra Supreme Plus Driver Edition†Headset</v>
      </c>
      <c r="K285">
        <f>ROUND(SUMIF(Data!N:N,G285,Data!R:R),2)</f>
        <v>2159.8200000000002</v>
      </c>
    </row>
    <row r="286" spans="7:11" x14ac:dyDescent="0.2">
      <c r="G286" t="s">
        <v>2569</v>
      </c>
      <c r="H286" t="str">
        <f>VLOOKUP(G286,Data!$N:$Q,2,0)</f>
        <v>Technology</v>
      </c>
      <c r="I286" t="str">
        <f>VLOOKUP(G286,Data!$N:$Q,3,0)</f>
        <v>Accessories</v>
      </c>
      <c r="J286" t="str">
        <f>VLOOKUP(G286,Data!$N:$Q,4,0)</f>
        <v>Razer Kraken PRO Over Ear PC and Music Headset</v>
      </c>
      <c r="K286">
        <f>ROUND(SUMIF(Data!N:N,G286,Data!R:R),2)</f>
        <v>2159.73</v>
      </c>
    </row>
    <row r="287" spans="7:11" x14ac:dyDescent="0.2">
      <c r="G287" t="s">
        <v>5334</v>
      </c>
      <c r="H287" t="str">
        <f>VLOOKUP(G287,Data!$N:$Q,2,0)</f>
        <v>Technology</v>
      </c>
      <c r="I287" t="str">
        <f>VLOOKUP(G287,Data!$N:$Q,3,0)</f>
        <v>Accessories</v>
      </c>
      <c r="J287" t="str">
        <f>VLOOKUP(G287,Data!$N:$Q,4,0)</f>
        <v>Logitech G35 7.1-Channel Surround Sound Headset</v>
      </c>
      <c r="K287">
        <f>ROUND(SUMIF(Data!N:N,G287,Data!R:R),2)</f>
        <v>2157.83</v>
      </c>
    </row>
    <row r="288" spans="7:11" x14ac:dyDescent="0.2">
      <c r="G288" t="s">
        <v>1637</v>
      </c>
      <c r="H288" t="str">
        <f>VLOOKUP(G288,Data!$N:$Q,2,0)</f>
        <v>Technology</v>
      </c>
      <c r="I288" t="str">
        <f>VLOOKUP(G288,Data!$N:$Q,3,0)</f>
        <v>Phones</v>
      </c>
      <c r="J288" t="str">
        <f>VLOOKUP(G288,Data!$N:$Q,4,0)</f>
        <v>Samsung Galaxy Note 3</v>
      </c>
      <c r="K288">
        <f>ROUND(SUMIF(Data!N:N,G288,Data!R:R),2)</f>
        <v>2155.9</v>
      </c>
    </row>
    <row r="289" spans="7:11" x14ac:dyDescent="0.2">
      <c r="G289" t="s">
        <v>4217</v>
      </c>
      <c r="H289" t="str">
        <f>VLOOKUP(G289,Data!$N:$Q,2,0)</f>
        <v>Furniture</v>
      </c>
      <c r="I289" t="str">
        <f>VLOOKUP(G289,Data!$N:$Q,3,0)</f>
        <v>Bookcases</v>
      </c>
      <c r="J289" t="str">
        <f>VLOOKUP(G289,Data!$N:$Q,4,0)</f>
        <v>Sauder Inglewood Library Bookcases</v>
      </c>
      <c r="K289">
        <f>ROUND(SUMIF(Data!N:N,G289,Data!R:R),2)</f>
        <v>2154.35</v>
      </c>
    </row>
    <row r="290" spans="7:11" x14ac:dyDescent="0.2">
      <c r="G290" t="s">
        <v>1734</v>
      </c>
      <c r="H290" t="str">
        <f>VLOOKUP(G290,Data!$N:$Q,2,0)</f>
        <v>Office Supplies</v>
      </c>
      <c r="I290" t="str">
        <f>VLOOKUP(G290,Data!$N:$Q,3,0)</f>
        <v>Paper</v>
      </c>
      <c r="J290" t="str">
        <f>VLOOKUP(G290,Data!$N:$Q,4,0)</f>
        <v>White Dual Perf Computer Printout Paper, 2700 Sheets, 1 Part, Heavyweight, 20 lbs., 14 7/8 x 11</v>
      </c>
      <c r="K290">
        <f>ROUND(SUMIF(Data!N:N,G290,Data!R:R),2)</f>
        <v>2141.63</v>
      </c>
    </row>
    <row r="291" spans="7:11" x14ac:dyDescent="0.2">
      <c r="G291" t="s">
        <v>927</v>
      </c>
      <c r="H291" t="str">
        <f>VLOOKUP(G291,Data!$N:$Q,2,0)</f>
        <v>Furniture</v>
      </c>
      <c r="I291" t="str">
        <f>VLOOKUP(G291,Data!$N:$Q,3,0)</f>
        <v>Tables</v>
      </c>
      <c r="J291" t="str">
        <f>VLOOKUP(G291,Data!$N:$Q,4,0)</f>
        <v>KI Conference Tables</v>
      </c>
      <c r="K291">
        <f>ROUND(SUMIF(Data!N:N,G291,Data!R:R),2)</f>
        <v>2140.88</v>
      </c>
    </row>
    <row r="292" spans="7:11" x14ac:dyDescent="0.2">
      <c r="G292" t="s">
        <v>69</v>
      </c>
      <c r="H292" t="str">
        <f>VLOOKUP(G292,Data!$N:$Q,2,0)</f>
        <v>Technology</v>
      </c>
      <c r="I292" t="str">
        <f>VLOOKUP(G292,Data!$N:$Q,3,0)</f>
        <v>Phones</v>
      </c>
      <c r="J292" t="str">
        <f>VLOOKUP(G292,Data!$N:$Q,4,0)</f>
        <v>Mitel 5320 IP Phone VoIP phone</v>
      </c>
      <c r="K292">
        <f>ROUND(SUMIF(Data!N:N,G292,Data!R:R),2)</f>
        <v>2116.69</v>
      </c>
    </row>
    <row r="293" spans="7:11" x14ac:dyDescent="0.2">
      <c r="G293" t="s">
        <v>6694</v>
      </c>
      <c r="H293" t="str">
        <f>VLOOKUP(G293,Data!$N:$Q,2,0)</f>
        <v>Technology</v>
      </c>
      <c r="I293" t="str">
        <f>VLOOKUP(G293,Data!$N:$Q,3,0)</f>
        <v>Accessories</v>
      </c>
      <c r="J293" t="str">
        <f>VLOOKUP(G293,Data!$N:$Q,4,0)</f>
        <v>Imation Bio 2GB USB†Flash Drive Imation†Corp</v>
      </c>
      <c r="K293">
        <f>ROUND(SUMIF(Data!N:N,G293,Data!R:R),2)</f>
        <v>2098.88</v>
      </c>
    </row>
    <row r="294" spans="7:11" x14ac:dyDescent="0.2">
      <c r="G294" t="s">
        <v>2272</v>
      </c>
      <c r="H294" t="str">
        <f>VLOOKUP(G294,Data!$N:$Q,2,0)</f>
        <v>Furniture</v>
      </c>
      <c r="I294" t="str">
        <f>VLOOKUP(G294,Data!$N:$Q,3,0)</f>
        <v>Tables</v>
      </c>
      <c r="J294" t="str">
        <f>VLOOKUP(G294,Data!$N:$Q,4,0)</f>
        <v>Laminate Occasional Tables</v>
      </c>
      <c r="K294">
        <f>ROUND(SUMIF(Data!N:N,G294,Data!R:R),2)</f>
        <v>2096.17</v>
      </c>
    </row>
    <row r="295" spans="7:11" x14ac:dyDescent="0.2">
      <c r="G295" t="s">
        <v>3575</v>
      </c>
      <c r="H295" t="str">
        <f>VLOOKUP(G295,Data!$N:$Q,2,0)</f>
        <v>Office Supplies</v>
      </c>
      <c r="I295" t="str">
        <f>VLOOKUP(G295,Data!$N:$Q,3,0)</f>
        <v>Binders</v>
      </c>
      <c r="J295" t="str">
        <f>VLOOKUP(G295,Data!$N:$Q,4,0)</f>
        <v>Avery Arch Ring Binders</v>
      </c>
      <c r="K295">
        <f>ROUND(SUMIF(Data!N:N,G295,Data!R:R),2)</f>
        <v>2068.8200000000002</v>
      </c>
    </row>
    <row r="296" spans="7:11" x14ac:dyDescent="0.2">
      <c r="G296" t="s">
        <v>5407</v>
      </c>
      <c r="H296" t="str">
        <f>VLOOKUP(G296,Data!$N:$Q,2,0)</f>
        <v>Furniture</v>
      </c>
      <c r="I296" t="str">
        <f>VLOOKUP(G296,Data!$N:$Q,3,0)</f>
        <v>Furnishings</v>
      </c>
      <c r="J296" t="str">
        <f>VLOOKUP(G296,Data!$N:$Q,4,0)</f>
        <v>Rubbermaid ClusterMat Chairmats, Mat Size- 66" x 60", Lip 20" x 11" -90 Degree Angle</v>
      </c>
      <c r="K296">
        <f>ROUND(SUMIF(Data!N:N,G296,Data!R:R),2)</f>
        <v>2064.23</v>
      </c>
    </row>
    <row r="297" spans="7:11" x14ac:dyDescent="0.2">
      <c r="G297" t="s">
        <v>4784</v>
      </c>
      <c r="H297" t="str">
        <f>VLOOKUP(G297,Data!$N:$Q,2,0)</f>
        <v>Technology</v>
      </c>
      <c r="I297" t="str">
        <f>VLOOKUP(G297,Data!$N:$Q,3,0)</f>
        <v>Phones</v>
      </c>
      <c r="J297" t="str">
        <f>VLOOKUP(G297,Data!$N:$Q,4,0)</f>
        <v>Cisco SPA 502G IP Phone</v>
      </c>
      <c r="K297">
        <f>ROUND(SUMIF(Data!N:N,G297,Data!R:R),2)</f>
        <v>2063.14</v>
      </c>
    </row>
    <row r="298" spans="7:11" x14ac:dyDescent="0.2">
      <c r="G298" t="s">
        <v>9350</v>
      </c>
      <c r="H298" t="str">
        <f>VLOOKUP(G298,Data!$N:$Q,2,0)</f>
        <v>Furniture</v>
      </c>
      <c r="I298" t="str">
        <f>VLOOKUP(G298,Data!$N:$Q,3,0)</f>
        <v>Furnishings</v>
      </c>
      <c r="J298" t="str">
        <f>VLOOKUP(G298,Data!$N:$Q,4,0)</f>
        <v>Tenex Chairmat w/ Average Lip, 45" x 53"</v>
      </c>
      <c r="K298">
        <f>ROUND(SUMIF(Data!N:N,G298,Data!R:R),2)</f>
        <v>2058.5</v>
      </c>
    </row>
    <row r="299" spans="7:11" x14ac:dyDescent="0.2">
      <c r="G299" t="s">
        <v>5655</v>
      </c>
      <c r="H299" t="str">
        <f>VLOOKUP(G299,Data!$N:$Q,2,0)</f>
        <v>Technology</v>
      </c>
      <c r="I299" t="str">
        <f>VLOOKUP(G299,Data!$N:$Q,3,0)</f>
        <v>Phones</v>
      </c>
      <c r="J299" t="str">
        <f>VLOOKUP(G299,Data!$N:$Q,4,0)</f>
        <v>HTC One Mini</v>
      </c>
      <c r="K299">
        <f>ROUND(SUMIF(Data!N:N,G299,Data!R:R),2)</f>
        <v>2041.04</v>
      </c>
    </row>
    <row r="300" spans="7:11" x14ac:dyDescent="0.2">
      <c r="G300" t="s">
        <v>4463</v>
      </c>
      <c r="H300" t="str">
        <f>VLOOKUP(G300,Data!$N:$Q,2,0)</f>
        <v>Furniture</v>
      </c>
      <c r="I300" t="str">
        <f>VLOOKUP(G300,Data!$N:$Q,3,0)</f>
        <v>Tables</v>
      </c>
      <c r="J300" t="str">
        <f>VLOOKUP(G300,Data!$N:$Q,4,0)</f>
        <v>Hon 2111 Invitation Series Straight Table</v>
      </c>
      <c r="K300">
        <f>ROUND(SUMIF(Data!N:N,G300,Data!R:R),2)</f>
        <v>2040.05</v>
      </c>
    </row>
    <row r="301" spans="7:11" x14ac:dyDescent="0.2">
      <c r="G301" t="s">
        <v>2350</v>
      </c>
      <c r="H301" t="str">
        <f>VLOOKUP(G301,Data!$N:$Q,2,0)</f>
        <v>Furniture</v>
      </c>
      <c r="I301" t="str">
        <f>VLOOKUP(G301,Data!$N:$Q,3,0)</f>
        <v>Tables</v>
      </c>
      <c r="J301" t="str">
        <f>VLOOKUP(G301,Data!$N:$Q,4,0)</f>
        <v>Bevis Traditional Conference Table Top, Plinth Base</v>
      </c>
      <c r="K301">
        <f>ROUND(SUMIF(Data!N:N,G301,Data!R:R),2)</f>
        <v>2033.5</v>
      </c>
    </row>
    <row r="302" spans="7:11" x14ac:dyDescent="0.2">
      <c r="G302" t="s">
        <v>7274</v>
      </c>
      <c r="H302" t="str">
        <f>VLOOKUP(G302,Data!$N:$Q,2,0)</f>
        <v>Furniture</v>
      </c>
      <c r="I302" t="str">
        <f>VLOOKUP(G302,Data!$N:$Q,3,0)</f>
        <v>Chairs</v>
      </c>
      <c r="J302" t="str">
        <f>VLOOKUP(G302,Data!$N:$Q,4,0)</f>
        <v>Global Enterprise Series Seating High-Back Swivel/Tilt Chairs</v>
      </c>
      <c r="K302">
        <f>ROUND(SUMIF(Data!N:N,G302,Data!R:R),2)</f>
        <v>2032.35</v>
      </c>
    </row>
    <row r="303" spans="7:11" x14ac:dyDescent="0.2">
      <c r="G303" t="s">
        <v>4287</v>
      </c>
      <c r="H303" t="str">
        <f>VLOOKUP(G303,Data!$N:$Q,2,0)</f>
        <v>Technology</v>
      </c>
      <c r="I303" t="str">
        <f>VLOOKUP(G303,Data!$N:$Q,3,0)</f>
        <v>Phones</v>
      </c>
      <c r="J303" t="str">
        <f>VLOOKUP(G303,Data!$N:$Q,4,0)</f>
        <v>Jawbone MINI JAMBOX Wireless Bluetooth Speaker</v>
      </c>
      <c r="K303">
        <f>ROUND(SUMIF(Data!N:N,G303,Data!R:R),2)</f>
        <v>2027.3</v>
      </c>
    </row>
    <row r="304" spans="7:11" x14ac:dyDescent="0.2">
      <c r="G304" t="s">
        <v>5571</v>
      </c>
      <c r="H304" t="str">
        <f>VLOOKUP(G304,Data!$N:$Q,2,0)</f>
        <v>Technology</v>
      </c>
      <c r="I304" t="str">
        <f>VLOOKUP(G304,Data!$N:$Q,3,0)</f>
        <v>Phones</v>
      </c>
      <c r="J304" t="str">
        <f>VLOOKUP(G304,Data!$N:$Q,4,0)</f>
        <v>Jawbone JAMBOX Wireless Bluetooth Speaker</v>
      </c>
      <c r="K304">
        <f>ROUND(SUMIF(Data!N:N,G304,Data!R:R),2)</f>
        <v>2022.27</v>
      </c>
    </row>
    <row r="305" spans="7:11" x14ac:dyDescent="0.2">
      <c r="G305" t="s">
        <v>4665</v>
      </c>
      <c r="H305" t="str">
        <f>VLOOKUP(G305,Data!$N:$Q,2,0)</f>
        <v>Technology</v>
      </c>
      <c r="I305" t="str">
        <f>VLOOKUP(G305,Data!$N:$Q,3,0)</f>
        <v>Phones</v>
      </c>
      <c r="J305" t="str">
        <f>VLOOKUP(G305,Data!$N:$Q,4,0)</f>
        <v>Jabra SPEAK 410 Multidevice Speakerphone</v>
      </c>
      <c r="K305">
        <f>ROUND(SUMIF(Data!N:N,G305,Data!R:R),2)</f>
        <v>2018.7</v>
      </c>
    </row>
    <row r="306" spans="7:11" x14ac:dyDescent="0.2">
      <c r="G306" t="s">
        <v>6743</v>
      </c>
      <c r="H306" t="str">
        <f>VLOOKUP(G306,Data!$N:$Q,2,0)</f>
        <v>Technology</v>
      </c>
      <c r="I306" t="str">
        <f>VLOOKUP(G306,Data!$N:$Q,3,0)</f>
        <v>Phones</v>
      </c>
      <c r="J306" t="str">
        <f>VLOOKUP(G306,Data!$N:$Q,4,0)</f>
        <v>Ooma Telo VoIP Home Phone System</v>
      </c>
      <c r="K306">
        <f>ROUND(SUMIF(Data!N:N,G306,Data!R:R),2)</f>
        <v>2015.84</v>
      </c>
    </row>
    <row r="307" spans="7:11" x14ac:dyDescent="0.2">
      <c r="G307" t="s">
        <v>2517</v>
      </c>
      <c r="H307" t="str">
        <f>VLOOKUP(G307,Data!$N:$Q,2,0)</f>
        <v>Office Supplies</v>
      </c>
      <c r="I307" t="str">
        <f>VLOOKUP(G307,Data!$N:$Q,3,0)</f>
        <v>Appliances</v>
      </c>
      <c r="J307" t="str">
        <f>VLOOKUP(G307,Data!$N:$Q,4,0)</f>
        <v>Belkin 7 Outlet SurgeMaster II</v>
      </c>
      <c r="K307">
        <f>ROUND(SUMIF(Data!N:N,G307,Data!R:R),2)</f>
        <v>2010.85</v>
      </c>
    </row>
    <row r="308" spans="7:11" x14ac:dyDescent="0.2">
      <c r="G308" t="s">
        <v>1666</v>
      </c>
      <c r="H308" t="str">
        <f>VLOOKUP(G308,Data!$N:$Q,2,0)</f>
        <v>Technology</v>
      </c>
      <c r="I308" t="str">
        <f>VLOOKUP(G308,Data!$N:$Q,3,0)</f>
        <v>Accessories</v>
      </c>
      <c r="J308" t="str">
        <f>VLOOKUP(G308,Data!$N:$Q,4,0)</f>
        <v>Logitech G602 Wireless Gaming Mouse</v>
      </c>
      <c r="K308">
        <f>ROUND(SUMIF(Data!N:N,G308,Data!R:R),2)</f>
        <v>1999.75</v>
      </c>
    </row>
    <row r="309" spans="7:11" x14ac:dyDescent="0.2">
      <c r="G309" t="s">
        <v>862</v>
      </c>
      <c r="H309" t="str">
        <f>VLOOKUP(G309,Data!$N:$Q,2,0)</f>
        <v>Technology</v>
      </c>
      <c r="I309" t="str">
        <f>VLOOKUP(G309,Data!$N:$Q,3,0)</f>
        <v>Phones</v>
      </c>
      <c r="J309" t="str">
        <f>VLOOKUP(G309,Data!$N:$Q,4,0)</f>
        <v>Adtran 1202752G1</v>
      </c>
      <c r="K309">
        <f>ROUND(SUMIF(Data!N:N,G309,Data!R:R),2)</f>
        <v>1990.64</v>
      </c>
    </row>
    <row r="310" spans="7:11" x14ac:dyDescent="0.2">
      <c r="G310" t="s">
        <v>5824</v>
      </c>
      <c r="H310" t="str">
        <f>VLOOKUP(G310,Data!$N:$Q,2,0)</f>
        <v>Technology</v>
      </c>
      <c r="I310" t="str">
        <f>VLOOKUP(G310,Data!$N:$Q,3,0)</f>
        <v>Phones</v>
      </c>
      <c r="J310" t="str">
        <f>VLOOKUP(G310,Data!$N:$Q,4,0)</f>
        <v>Ativa D5772 2-Line 5.8GHz Digital Expandable Corded/Cordless Phone System with Answering &amp; Caller ID/Call Waiting, Black/Silver</v>
      </c>
      <c r="K310">
        <f>ROUND(SUMIF(Data!N:N,G310,Data!R:R),2)</f>
        <v>1979.88</v>
      </c>
    </row>
    <row r="311" spans="7:11" x14ac:dyDescent="0.2">
      <c r="G311" t="s">
        <v>2168</v>
      </c>
      <c r="H311" t="str">
        <f>VLOOKUP(G311,Data!$N:$Q,2,0)</f>
        <v>Office Supplies</v>
      </c>
      <c r="I311" t="str">
        <f>VLOOKUP(G311,Data!$N:$Q,3,0)</f>
        <v>Storage</v>
      </c>
      <c r="J311" t="str">
        <f>VLOOKUP(G311,Data!$N:$Q,4,0)</f>
        <v>Space Solutions Commercial Steel Shelving</v>
      </c>
      <c r="K311">
        <f>ROUND(SUMIF(Data!N:N,G311,Data!R:R),2)</f>
        <v>1952.43</v>
      </c>
    </row>
    <row r="312" spans="7:11" x14ac:dyDescent="0.2">
      <c r="G312" t="s">
        <v>7958</v>
      </c>
      <c r="H312" t="str">
        <f>VLOOKUP(G312,Data!$N:$Q,2,0)</f>
        <v>Furniture</v>
      </c>
      <c r="I312" t="str">
        <f>VLOOKUP(G312,Data!$N:$Q,3,0)</f>
        <v>Chairs</v>
      </c>
      <c r="J312" t="str">
        <f>VLOOKUP(G312,Data!$N:$Q,4,0)</f>
        <v>Office Star Flex Back Scooter Chair with Aluminum Finish Frame</v>
      </c>
      <c r="K312">
        <f>ROUND(SUMIF(Data!N:N,G312,Data!R:R),2)</f>
        <v>1947.18</v>
      </c>
    </row>
    <row r="313" spans="7:11" x14ac:dyDescent="0.2">
      <c r="G313" t="s">
        <v>4578</v>
      </c>
      <c r="H313" t="str">
        <f>VLOOKUP(G313,Data!$N:$Q,2,0)</f>
        <v>Office Supplies</v>
      </c>
      <c r="I313" t="str">
        <f>VLOOKUP(G313,Data!$N:$Q,3,0)</f>
        <v>Appliances</v>
      </c>
      <c r="J313" t="str">
        <f>VLOOKUP(G313,Data!$N:$Q,4,0)</f>
        <v>Harmony Air Purifier</v>
      </c>
      <c r="K313">
        <f>ROUND(SUMIF(Data!N:N,G313,Data!R:R),2)</f>
        <v>1946.7</v>
      </c>
    </row>
    <row r="314" spans="7:11" x14ac:dyDescent="0.2">
      <c r="G314" t="s">
        <v>3215</v>
      </c>
      <c r="H314" t="str">
        <f>VLOOKUP(G314,Data!$N:$Q,2,0)</f>
        <v>Technology</v>
      </c>
      <c r="I314" t="str">
        <f>VLOOKUP(G314,Data!$N:$Q,3,0)</f>
        <v>Phones</v>
      </c>
      <c r="J314" t="str">
        <f>VLOOKUP(G314,Data!$N:$Q,4,0)</f>
        <v>AT&amp;T 1080 Corded phone</v>
      </c>
      <c r="K314">
        <f>ROUND(SUMIF(Data!N:N,G314,Data!R:R),2)</f>
        <v>1945.26</v>
      </c>
    </row>
    <row r="315" spans="7:11" x14ac:dyDescent="0.2">
      <c r="G315" t="s">
        <v>270</v>
      </c>
      <c r="H315" t="str">
        <f>VLOOKUP(G315,Data!$N:$Q,2,0)</f>
        <v>Technology</v>
      </c>
      <c r="I315" t="str">
        <f>VLOOKUP(G315,Data!$N:$Q,3,0)</f>
        <v>Phones</v>
      </c>
      <c r="J315" t="str">
        <f>VLOOKUP(G315,Data!$N:$Q,4,0)</f>
        <v>AT&amp;T CL83451 4-Handset Telephone</v>
      </c>
      <c r="K315">
        <f>ROUND(SUMIF(Data!N:N,G315,Data!R:R),2)</f>
        <v>1936.31</v>
      </c>
    </row>
    <row r="316" spans="7:11" x14ac:dyDescent="0.2">
      <c r="G316" t="s">
        <v>731</v>
      </c>
      <c r="H316" t="str">
        <f>VLOOKUP(G316,Data!$N:$Q,2,0)</f>
        <v>Technology</v>
      </c>
      <c r="I316" t="str">
        <f>VLOOKUP(G316,Data!$N:$Q,3,0)</f>
        <v>Accessories</v>
      </c>
      <c r="J316" t="str">
        <f>VLOOKUP(G316,Data!$N:$Q,4,0)</f>
        <v>Imation†Secure+ Hardware Encrypted USB 2.0†Flash Drive; 16GB</v>
      </c>
      <c r="K316">
        <f>ROUND(SUMIF(Data!N:N,G316,Data!R:R),2)</f>
        <v>1926.94</v>
      </c>
    </row>
    <row r="317" spans="7:11" x14ac:dyDescent="0.2">
      <c r="G317" t="s">
        <v>964</v>
      </c>
      <c r="H317" t="str">
        <f>VLOOKUP(G317,Data!$N:$Q,2,0)</f>
        <v>Technology</v>
      </c>
      <c r="I317" t="str">
        <f>VLOOKUP(G317,Data!$N:$Q,3,0)</f>
        <v>Phones</v>
      </c>
      <c r="J317" t="str">
        <f>VLOOKUP(G317,Data!$N:$Q,4,0)</f>
        <v>Logitech Mobile Speakerphone P710e -†speaker phone</v>
      </c>
      <c r="K317">
        <f>ROUND(SUMIF(Data!N:N,G317,Data!R:R),2)</f>
        <v>1916.72</v>
      </c>
    </row>
    <row r="318" spans="7:11" x14ac:dyDescent="0.2">
      <c r="G318" t="s">
        <v>3882</v>
      </c>
      <c r="H318" t="str">
        <f>VLOOKUP(G318,Data!$N:$Q,2,0)</f>
        <v>Technology</v>
      </c>
      <c r="I318" t="str">
        <f>VLOOKUP(G318,Data!$N:$Q,3,0)</f>
        <v>Accessories</v>
      </c>
      <c r="J318" t="str">
        <f>VLOOKUP(G318,Data!$N:$Q,4,0)</f>
        <v>Plantronics Audio 995 Wireless Stereo Headset</v>
      </c>
      <c r="K318">
        <f>ROUND(SUMIF(Data!N:N,G318,Data!R:R),2)</f>
        <v>1913.13</v>
      </c>
    </row>
    <row r="319" spans="7:11" x14ac:dyDescent="0.2">
      <c r="G319" t="s">
        <v>4891</v>
      </c>
      <c r="H319" t="str">
        <f>VLOOKUP(G319,Data!$N:$Q,2,0)</f>
        <v>Furniture</v>
      </c>
      <c r="I319" t="str">
        <f>VLOOKUP(G319,Data!$N:$Q,3,0)</f>
        <v>Bookcases</v>
      </c>
      <c r="J319" t="str">
        <f>VLOOKUP(G319,Data!$N:$Q,4,0)</f>
        <v>O'Sullivan Elevations Bookcase, Cherry Finish</v>
      </c>
      <c r="K319">
        <f>ROUND(SUMIF(Data!N:N,G319,Data!R:R),2)</f>
        <v>1912.31</v>
      </c>
    </row>
    <row r="320" spans="7:11" x14ac:dyDescent="0.2">
      <c r="G320" t="s">
        <v>4484</v>
      </c>
      <c r="H320" t="str">
        <f>VLOOKUP(G320,Data!$N:$Q,2,0)</f>
        <v>Furniture</v>
      </c>
      <c r="I320" t="str">
        <f>VLOOKUP(G320,Data!$N:$Q,3,0)</f>
        <v>Bookcases</v>
      </c>
      <c r="J320" t="str">
        <f>VLOOKUP(G320,Data!$N:$Q,4,0)</f>
        <v>Sauder Camden County Collection Libraries, Planked Cherry Finish</v>
      </c>
      <c r="K320">
        <f>ROUND(SUMIF(Data!N:N,G320,Data!R:R),2)</f>
        <v>1909.82</v>
      </c>
    </row>
    <row r="321" spans="7:11" x14ac:dyDescent="0.2">
      <c r="G321" t="s">
        <v>5165</v>
      </c>
      <c r="H321" t="str">
        <f>VLOOKUP(G321,Data!$N:$Q,2,0)</f>
        <v>Technology</v>
      </c>
      <c r="I321" t="str">
        <f>VLOOKUP(G321,Data!$N:$Q,3,0)</f>
        <v>Phones</v>
      </c>
      <c r="J321" t="str">
        <f>VLOOKUP(G321,Data!$N:$Q,4,0)</f>
        <v>Polycom SoundPoint Pro SE-225 Corded phone</v>
      </c>
      <c r="K321">
        <f>ROUND(SUMIF(Data!N:N,G321,Data!R:R),2)</f>
        <v>1903.84</v>
      </c>
    </row>
    <row r="322" spans="7:11" x14ac:dyDescent="0.2">
      <c r="G322" t="s">
        <v>3499</v>
      </c>
      <c r="H322" t="str">
        <f>VLOOKUP(G322,Data!$N:$Q,2,0)</f>
        <v>Furniture</v>
      </c>
      <c r="I322" t="str">
        <f>VLOOKUP(G322,Data!$N:$Q,3,0)</f>
        <v>Bookcases</v>
      </c>
      <c r="J322" t="str">
        <f>VLOOKUP(G322,Data!$N:$Q,4,0)</f>
        <v>Bestar Classic Bookcase</v>
      </c>
      <c r="K322">
        <f>ROUND(SUMIF(Data!N:N,G322,Data!R:R),2)</f>
        <v>1897.81</v>
      </c>
    </row>
    <row r="323" spans="7:11" x14ac:dyDescent="0.2">
      <c r="G323" t="s">
        <v>4936</v>
      </c>
      <c r="H323" t="str">
        <f>VLOOKUP(G323,Data!$N:$Q,2,0)</f>
        <v>Furniture</v>
      </c>
      <c r="I323" t="str">
        <f>VLOOKUP(G323,Data!$N:$Q,3,0)</f>
        <v>Chairs</v>
      </c>
      <c r="J323" t="str">
        <f>VLOOKUP(G323,Data!$N:$Q,4,0)</f>
        <v>Novimex Fabric Task Chair</v>
      </c>
      <c r="K323">
        <f>ROUND(SUMIF(Data!N:N,G323,Data!R:R),2)</f>
        <v>1890.38</v>
      </c>
    </row>
    <row r="324" spans="7:11" x14ac:dyDescent="0.2">
      <c r="G324" t="s">
        <v>1170</v>
      </c>
      <c r="H324" t="str">
        <f>VLOOKUP(G324,Data!$N:$Q,2,0)</f>
        <v>Technology</v>
      </c>
      <c r="I324" t="str">
        <f>VLOOKUP(G324,Data!$N:$Q,3,0)</f>
        <v>Accessories</v>
      </c>
      <c r="J324" t="str">
        <f>VLOOKUP(G324,Data!$N:$Q,4,0)</f>
        <v>NETGEAR N750 Dual Band Wi-Fi Gigabit Router</v>
      </c>
      <c r="K324">
        <f>ROUND(SUMIF(Data!N:N,G324,Data!R:R),2)</f>
        <v>1890</v>
      </c>
    </row>
    <row r="325" spans="7:11" x14ac:dyDescent="0.2">
      <c r="G325" t="s">
        <v>4301</v>
      </c>
      <c r="H325" t="str">
        <f>VLOOKUP(G325,Data!$N:$Q,2,0)</f>
        <v>Office Supplies</v>
      </c>
      <c r="I325" t="str">
        <f>VLOOKUP(G325,Data!$N:$Q,3,0)</f>
        <v>Paper</v>
      </c>
      <c r="J325" t="str">
        <f>VLOOKUP(G325,Data!$N:$Q,4,0)</f>
        <v>Multicolor Computer Printout Paper</v>
      </c>
      <c r="K325">
        <f>ROUND(SUMIF(Data!N:N,G325,Data!R:R),2)</f>
        <v>1887.3</v>
      </c>
    </row>
    <row r="326" spans="7:11" x14ac:dyDescent="0.2">
      <c r="G326" t="s">
        <v>2751</v>
      </c>
      <c r="H326" t="str">
        <f>VLOOKUP(G326,Data!$N:$Q,2,0)</f>
        <v>Technology</v>
      </c>
      <c r="I326" t="str">
        <f>VLOOKUP(G326,Data!$N:$Q,3,0)</f>
        <v>Phones</v>
      </c>
      <c r="J326" t="str">
        <f>VLOOKUP(G326,Data!$N:$Q,4,0)</f>
        <v>Nortel Networks T7316 E Nt8 B27</v>
      </c>
      <c r="K326">
        <f>ROUND(SUMIF(Data!N:N,G326,Data!R:R),2)</f>
        <v>1876.52</v>
      </c>
    </row>
    <row r="327" spans="7:11" x14ac:dyDescent="0.2">
      <c r="G327" t="s">
        <v>2324</v>
      </c>
      <c r="H327" t="str">
        <f>VLOOKUP(G327,Data!$N:$Q,2,0)</f>
        <v>Office Supplies</v>
      </c>
      <c r="I327" t="str">
        <f>VLOOKUP(G327,Data!$N:$Q,3,0)</f>
        <v>Storage</v>
      </c>
      <c r="J327" t="str">
        <f>VLOOKUP(G327,Data!$N:$Q,4,0)</f>
        <v>Recycled Data-Pak for Archival Bound Computer Printouts, 12-1/2 x 12-1/2 x 16</v>
      </c>
      <c r="K327">
        <f>ROUND(SUMIF(Data!N:N,G327,Data!R:R),2)</f>
        <v>1857.25</v>
      </c>
    </row>
    <row r="328" spans="7:11" x14ac:dyDescent="0.2">
      <c r="G328" t="s">
        <v>2486</v>
      </c>
      <c r="H328" t="str">
        <f>VLOOKUP(G328,Data!$N:$Q,2,0)</f>
        <v>Furniture</v>
      </c>
      <c r="I328" t="str">
        <f>VLOOKUP(G328,Data!$N:$Q,3,0)</f>
        <v>Chairs</v>
      </c>
      <c r="J328" t="str">
        <f>VLOOKUP(G328,Data!$N:$Q,4,0)</f>
        <v>Office Star - Contemporary Task Swivel Chair</v>
      </c>
      <c r="K328">
        <f>ROUND(SUMIF(Data!N:N,G328,Data!R:R),2)</f>
        <v>1842.27</v>
      </c>
    </row>
    <row r="329" spans="7:11" x14ac:dyDescent="0.2">
      <c r="G329" t="s">
        <v>1718</v>
      </c>
      <c r="H329" t="str">
        <f>VLOOKUP(G329,Data!$N:$Q,2,0)</f>
        <v>Furniture</v>
      </c>
      <c r="I329" t="str">
        <f>VLOOKUP(G329,Data!$N:$Q,3,0)</f>
        <v>Furnishings</v>
      </c>
      <c r="J329" t="str">
        <f>VLOOKUP(G329,Data!$N:$Q,4,0)</f>
        <v>Howard Miller 14-1/2" Diameter Chrome Round Wall Clock</v>
      </c>
      <c r="K329">
        <f>ROUND(SUMIF(Data!N:N,G329,Data!R:R),2)</f>
        <v>1834.81</v>
      </c>
    </row>
    <row r="330" spans="7:11" x14ac:dyDescent="0.2">
      <c r="G330" t="s">
        <v>717</v>
      </c>
      <c r="H330" t="str">
        <f>VLOOKUP(G330,Data!$N:$Q,2,0)</f>
        <v>Furniture</v>
      </c>
      <c r="I330" t="str">
        <f>VLOOKUP(G330,Data!$N:$Q,3,0)</f>
        <v>Chairs</v>
      </c>
      <c r="J330" t="str">
        <f>VLOOKUP(G330,Data!$N:$Q,4,0)</f>
        <v>Padded Folding Chairs, Black, 4/Carton</v>
      </c>
      <c r="K330">
        <f>ROUND(SUMIF(Data!N:N,G330,Data!R:R),2)</f>
        <v>1830.15</v>
      </c>
    </row>
    <row r="331" spans="7:11" x14ac:dyDescent="0.2">
      <c r="G331" t="s">
        <v>7062</v>
      </c>
      <c r="H331" t="str">
        <f>VLOOKUP(G331,Data!$N:$Q,2,0)</f>
        <v>Technology</v>
      </c>
      <c r="I331" t="str">
        <f>VLOOKUP(G331,Data!$N:$Q,3,0)</f>
        <v>Phones</v>
      </c>
      <c r="J331" t="str">
        <f>VLOOKUP(G331,Data!$N:$Q,4,0)</f>
        <v>LG G3</v>
      </c>
      <c r="K331">
        <f>ROUND(SUMIF(Data!N:N,G331,Data!R:R),2)</f>
        <v>1803.11</v>
      </c>
    </row>
    <row r="332" spans="7:11" x14ac:dyDescent="0.2">
      <c r="G332" t="s">
        <v>2302</v>
      </c>
      <c r="H332" t="str">
        <f>VLOOKUP(G332,Data!$N:$Q,2,0)</f>
        <v>Technology</v>
      </c>
      <c r="I332" t="str">
        <f>VLOOKUP(G332,Data!$N:$Q,3,0)</f>
        <v>Accessories</v>
      </c>
      <c r="J332" t="str">
        <f>VLOOKUP(G332,Data!$N:$Q,4,0)</f>
        <v>Logitech Wireless Performance Mouse MX for PC and Mac</v>
      </c>
      <c r="K332">
        <f>ROUND(SUMIF(Data!N:N,G332,Data!R:R),2)</f>
        <v>1799.82</v>
      </c>
    </row>
    <row r="333" spans="7:11" x14ac:dyDescent="0.2">
      <c r="G333" t="s">
        <v>3280</v>
      </c>
      <c r="H333" t="str">
        <f>VLOOKUP(G333,Data!$N:$Q,2,0)</f>
        <v>Furniture</v>
      </c>
      <c r="I333" t="str">
        <f>VLOOKUP(G333,Data!$N:$Q,3,0)</f>
        <v>Tables</v>
      </c>
      <c r="J333" t="str">
        <f>VLOOKUP(G333,Data!$N:$Q,4,0)</f>
        <v>KI Adjustable-Height Table</v>
      </c>
      <c r="K333">
        <f>ROUND(SUMIF(Data!N:N,G333,Data!R:R),2)</f>
        <v>1788.38</v>
      </c>
    </row>
    <row r="334" spans="7:11" x14ac:dyDescent="0.2">
      <c r="G334" t="s">
        <v>3827</v>
      </c>
      <c r="H334" t="str">
        <f>VLOOKUP(G334,Data!$N:$Q,2,0)</f>
        <v>Office Supplies</v>
      </c>
      <c r="I334" t="str">
        <f>VLOOKUP(G334,Data!$N:$Q,3,0)</f>
        <v>Paper</v>
      </c>
      <c r="J334" t="str">
        <f>VLOOKUP(G334,Data!$N:$Q,4,0)</f>
        <v>Xerox 189</v>
      </c>
      <c r="K334">
        <f>ROUND(SUMIF(Data!N:N,G334,Data!R:R),2)</f>
        <v>1782.45</v>
      </c>
    </row>
    <row r="335" spans="7:11" x14ac:dyDescent="0.2">
      <c r="G335" t="s">
        <v>5374</v>
      </c>
      <c r="H335" t="str">
        <f>VLOOKUP(G335,Data!$N:$Q,2,0)</f>
        <v>Office Supplies</v>
      </c>
      <c r="I335" t="str">
        <f>VLOOKUP(G335,Data!$N:$Q,3,0)</f>
        <v>Appliances</v>
      </c>
      <c r="J335" t="str">
        <f>VLOOKUP(G335,Data!$N:$Q,4,0)</f>
        <v>Belkin 5 Outlet SurgeMaster Power Centers</v>
      </c>
      <c r="K335">
        <f>ROUND(SUMIF(Data!N:N,G335,Data!R:R),2)</f>
        <v>1776.05</v>
      </c>
    </row>
    <row r="336" spans="7:11" x14ac:dyDescent="0.2">
      <c r="G336" t="s">
        <v>3553</v>
      </c>
      <c r="H336" t="str">
        <f>VLOOKUP(G336,Data!$N:$Q,2,0)</f>
        <v>Furniture</v>
      </c>
      <c r="I336" t="str">
        <f>VLOOKUP(G336,Data!$N:$Q,3,0)</f>
        <v>Chairs</v>
      </c>
      <c r="J336" t="str">
        <f>VLOOKUP(G336,Data!$N:$Q,4,0)</f>
        <v>Office Star Flex Back Scooter Chair with White Frame</v>
      </c>
      <c r="K336">
        <f>ROUND(SUMIF(Data!N:N,G336,Data!R:R),2)</f>
        <v>1775.68</v>
      </c>
    </row>
    <row r="337" spans="7:11" x14ac:dyDescent="0.2">
      <c r="G337" t="s">
        <v>1465</v>
      </c>
      <c r="H337" t="str">
        <f>VLOOKUP(G337,Data!$N:$Q,2,0)</f>
        <v>Furniture</v>
      </c>
      <c r="I337" t="str">
        <f>VLOOKUP(G337,Data!$N:$Q,3,0)</f>
        <v>Chairs</v>
      </c>
      <c r="J337" t="str">
        <f>VLOOKUP(G337,Data!$N:$Q,4,0)</f>
        <v>Bevis Steel Folding Chairs</v>
      </c>
      <c r="K337">
        <f>ROUND(SUMIF(Data!N:N,G337,Data!R:R),2)</f>
        <v>1775.08</v>
      </c>
    </row>
    <row r="338" spans="7:11" x14ac:dyDescent="0.2">
      <c r="G338" t="s">
        <v>2010</v>
      </c>
      <c r="H338" t="str">
        <f>VLOOKUP(G338,Data!$N:$Q,2,0)</f>
        <v>Technology</v>
      </c>
      <c r="I338" t="str">
        <f>VLOOKUP(G338,Data!$N:$Q,3,0)</f>
        <v>Phones</v>
      </c>
      <c r="J338" t="str">
        <f>VLOOKUP(G338,Data!$N:$Q,4,0)</f>
        <v>GE 2-Jack Phone Line Splitter</v>
      </c>
      <c r="K338">
        <f>ROUND(SUMIF(Data!N:N,G338,Data!R:R),2)</f>
        <v>1771.51</v>
      </c>
    </row>
    <row r="339" spans="7:11" x14ac:dyDescent="0.2">
      <c r="G339" t="s">
        <v>1541</v>
      </c>
      <c r="H339" t="str">
        <f>VLOOKUP(G339,Data!$N:$Q,2,0)</f>
        <v>Furniture</v>
      </c>
      <c r="I339" t="str">
        <f>VLOOKUP(G339,Data!$N:$Q,3,0)</f>
        <v>Chairs</v>
      </c>
      <c r="J339" t="str">
        <f>VLOOKUP(G339,Data!$N:$Q,4,0)</f>
        <v>Global Deluxe Steno Chair</v>
      </c>
      <c r="K339">
        <f>ROUND(SUMIF(Data!N:N,G339,Data!R:R),2)</f>
        <v>1770.54</v>
      </c>
    </row>
    <row r="340" spans="7:11" x14ac:dyDescent="0.2">
      <c r="G340" t="s">
        <v>2086</v>
      </c>
      <c r="H340" t="str">
        <f>VLOOKUP(G340,Data!$N:$Q,2,0)</f>
        <v>Office Supplies</v>
      </c>
      <c r="I340" t="str">
        <f>VLOOKUP(G340,Data!$N:$Q,3,0)</f>
        <v>Storage</v>
      </c>
      <c r="J340" t="str">
        <f>VLOOKUP(G340,Data!$N:$Q,4,0)</f>
        <v>Tennsco Regal Shelving Units</v>
      </c>
      <c r="K340">
        <f>ROUND(SUMIF(Data!N:N,G340,Data!R:R),2)</f>
        <v>1764.53</v>
      </c>
    </row>
    <row r="341" spans="7:11" x14ac:dyDescent="0.2">
      <c r="G341" t="s">
        <v>4621</v>
      </c>
      <c r="H341" t="str">
        <f>VLOOKUP(G341,Data!$N:$Q,2,0)</f>
        <v>Office Supplies</v>
      </c>
      <c r="I341" t="str">
        <f>VLOOKUP(G341,Data!$N:$Q,3,0)</f>
        <v>Appliances</v>
      </c>
      <c r="J341" t="str">
        <f>VLOOKUP(G341,Data!$N:$Q,4,0)</f>
        <v>Honeywell Quietcare HEPA Air Cleaner</v>
      </c>
      <c r="K341">
        <f>ROUND(SUMIF(Data!N:N,G341,Data!R:R),2)</f>
        <v>1761.76</v>
      </c>
    </row>
    <row r="342" spans="7:11" x14ac:dyDescent="0.2">
      <c r="G342" t="s">
        <v>1589</v>
      </c>
      <c r="H342" t="str">
        <f>VLOOKUP(G342,Data!$N:$Q,2,0)</f>
        <v>Furniture</v>
      </c>
      <c r="I342" t="str">
        <f>VLOOKUP(G342,Data!$N:$Q,3,0)</f>
        <v>Chairs</v>
      </c>
      <c r="J342" t="str">
        <f>VLOOKUP(G342,Data!$N:$Q,4,0)</f>
        <v>Global Geo Office Task Chair, Gray</v>
      </c>
      <c r="K342">
        <f>ROUND(SUMIF(Data!N:N,G342,Data!R:R),2)</f>
        <v>1757.27</v>
      </c>
    </row>
    <row r="343" spans="7:11" x14ac:dyDescent="0.2">
      <c r="G343" t="s">
        <v>891</v>
      </c>
      <c r="H343" t="str">
        <f>VLOOKUP(G343,Data!$N:$Q,2,0)</f>
        <v>Furniture</v>
      </c>
      <c r="I343" t="str">
        <f>VLOOKUP(G343,Data!$N:$Q,3,0)</f>
        <v>Chairs</v>
      </c>
      <c r="J343" t="str">
        <f>VLOOKUP(G343,Data!$N:$Q,4,0)</f>
        <v>Global Low Back Tilter Chair</v>
      </c>
      <c r="K343">
        <f>ROUND(SUMIF(Data!N:N,G343,Data!R:R),2)</f>
        <v>1746.95</v>
      </c>
    </row>
    <row r="344" spans="7:11" x14ac:dyDescent="0.2">
      <c r="G344" t="s">
        <v>2564</v>
      </c>
      <c r="H344" t="str">
        <f>VLOOKUP(G344,Data!$N:$Q,2,0)</f>
        <v>Office Supplies</v>
      </c>
      <c r="I344" t="str">
        <f>VLOOKUP(G344,Data!$N:$Q,3,0)</f>
        <v>Paper</v>
      </c>
      <c r="J344" t="str">
        <f>VLOOKUP(G344,Data!$N:$Q,4,0)</f>
        <v>Xerox 1941</v>
      </c>
      <c r="K344">
        <f>ROUND(SUMIF(Data!N:N,G344,Data!R:R),2)</f>
        <v>1740.51</v>
      </c>
    </row>
    <row r="345" spans="7:11" x14ac:dyDescent="0.2">
      <c r="G345" t="s">
        <v>738</v>
      </c>
      <c r="H345" t="str">
        <f>VLOOKUP(G345,Data!$N:$Q,2,0)</f>
        <v>Technology</v>
      </c>
      <c r="I345" t="str">
        <f>VLOOKUP(G345,Data!$N:$Q,3,0)</f>
        <v>Phones</v>
      </c>
      <c r="J345" t="str">
        <f>VLOOKUP(G345,Data!$N:$Q,4,0)</f>
        <v>AT&amp;T TR1909W</v>
      </c>
      <c r="K345">
        <f>ROUND(SUMIF(Data!N:N,G345,Data!R:R),2)</f>
        <v>1738.66</v>
      </c>
    </row>
    <row r="346" spans="7:11" x14ac:dyDescent="0.2">
      <c r="G346" t="s">
        <v>625</v>
      </c>
      <c r="H346" t="str">
        <f>VLOOKUP(G346,Data!$N:$Q,2,0)</f>
        <v>Technology</v>
      </c>
      <c r="I346" t="str">
        <f>VLOOKUP(G346,Data!$N:$Q,3,0)</f>
        <v>Phones</v>
      </c>
      <c r="J346" t="str">
        <f>VLOOKUP(G346,Data!$N:$Q,4,0)</f>
        <v>Jabra BIZ 2300 Duo QD Duo Corded†Headset</v>
      </c>
      <c r="K346">
        <f>ROUND(SUMIF(Data!N:N,G346,Data!R:R),2)</f>
        <v>1727.06</v>
      </c>
    </row>
    <row r="347" spans="7:11" x14ac:dyDescent="0.2">
      <c r="G347" t="s">
        <v>2147</v>
      </c>
      <c r="H347" t="str">
        <f>VLOOKUP(G347,Data!$N:$Q,2,0)</f>
        <v>Technology</v>
      </c>
      <c r="I347" t="str">
        <f>VLOOKUP(G347,Data!$N:$Q,3,0)</f>
        <v>Accessories</v>
      </c>
      <c r="J347" t="str">
        <f>VLOOKUP(G347,Data!$N:$Q,4,0)</f>
        <v>First Data FD10 PIN Pad</v>
      </c>
      <c r="K347">
        <f>ROUND(SUMIF(Data!N:N,G347,Data!R:R),2)</f>
        <v>1722.2</v>
      </c>
    </row>
    <row r="348" spans="7:11" x14ac:dyDescent="0.2">
      <c r="G348" t="s">
        <v>3422</v>
      </c>
      <c r="H348" t="str">
        <f>VLOOKUP(G348,Data!$N:$Q,2,0)</f>
        <v>Office Supplies</v>
      </c>
      <c r="I348" t="str">
        <f>VLOOKUP(G348,Data!$N:$Q,3,0)</f>
        <v>Storage</v>
      </c>
      <c r="J348" t="str">
        <f>VLOOKUP(G348,Data!$N:$Q,4,0)</f>
        <v>Sauder Facets Collection Locker/File Cabinet, Sky Alder Finish</v>
      </c>
      <c r="K348">
        <f>ROUND(SUMIF(Data!N:N,G348,Data!R:R),2)</f>
        <v>1706.51</v>
      </c>
    </row>
    <row r="349" spans="7:11" x14ac:dyDescent="0.2">
      <c r="G349" t="s">
        <v>809</v>
      </c>
      <c r="H349" t="str">
        <f>VLOOKUP(G349,Data!$N:$Q,2,0)</f>
        <v>Furniture</v>
      </c>
      <c r="I349" t="str">
        <f>VLOOKUP(G349,Data!$N:$Q,3,0)</f>
        <v>Tables</v>
      </c>
      <c r="J349" t="str">
        <f>VLOOKUP(G349,Data!$N:$Q,4,0)</f>
        <v>BoxOffice By Design Rectangular and Half-Moon Meeting Room Tables</v>
      </c>
      <c r="K349">
        <f>ROUND(SUMIF(Data!N:N,G349,Data!R:R),2)</f>
        <v>1706.25</v>
      </c>
    </row>
    <row r="350" spans="7:11" x14ac:dyDescent="0.2">
      <c r="G350" t="s">
        <v>3417</v>
      </c>
      <c r="H350" t="str">
        <f>VLOOKUP(G350,Data!$N:$Q,2,0)</f>
        <v>Technology</v>
      </c>
      <c r="I350" t="str">
        <f>VLOOKUP(G350,Data!$N:$Q,3,0)</f>
        <v>Accessories</v>
      </c>
      <c r="J350" t="str">
        <f>VLOOKUP(G350,Data!$N:$Q,4,0)</f>
        <v>Kensington Orbit Wireless Mobile Trackball for PC and Mac</v>
      </c>
      <c r="K350">
        <f>ROUND(SUMIF(Data!N:N,G350,Data!R:R),2)</f>
        <v>1703.72</v>
      </c>
    </row>
    <row r="351" spans="7:11" x14ac:dyDescent="0.2">
      <c r="G351" t="s">
        <v>3282</v>
      </c>
      <c r="H351" t="str">
        <f>VLOOKUP(G351,Data!$N:$Q,2,0)</f>
        <v>Office Supplies</v>
      </c>
      <c r="I351" t="str">
        <f>VLOOKUP(G351,Data!$N:$Q,3,0)</f>
        <v>Paper</v>
      </c>
      <c r="J351" t="str">
        <f>VLOOKUP(G351,Data!$N:$Q,4,0)</f>
        <v>Xerox 1945</v>
      </c>
      <c r="K351">
        <f>ROUND(SUMIF(Data!N:N,G351,Data!R:R),2)</f>
        <v>1696.99</v>
      </c>
    </row>
    <row r="352" spans="7:11" x14ac:dyDescent="0.2">
      <c r="G352" t="s">
        <v>6546</v>
      </c>
      <c r="H352" t="str">
        <f>VLOOKUP(G352,Data!$N:$Q,2,0)</f>
        <v>Technology</v>
      </c>
      <c r="I352" t="str">
        <f>VLOOKUP(G352,Data!$N:$Q,3,0)</f>
        <v>Accessories</v>
      </c>
      <c r="J352" t="str">
        <f>VLOOKUP(G352,Data!$N:$Q,4,0)</f>
        <v>Kensington Expert Mouse Optical USB Trackball for PC or Mac</v>
      </c>
      <c r="K352">
        <f>ROUND(SUMIF(Data!N:N,G352,Data!R:R),2)</f>
        <v>1690.82</v>
      </c>
    </row>
    <row r="353" spans="7:11" x14ac:dyDescent="0.2">
      <c r="G353" t="s">
        <v>5403</v>
      </c>
      <c r="H353" t="str">
        <f>VLOOKUP(G353,Data!$N:$Q,2,0)</f>
        <v>Furniture</v>
      </c>
      <c r="I353" t="str">
        <f>VLOOKUP(G353,Data!$N:$Q,3,0)</f>
        <v>Chairs</v>
      </c>
      <c r="J353" t="str">
        <f>VLOOKUP(G353,Data!$N:$Q,4,0)</f>
        <v>Global Leather &amp; Oak Executive Chair, Burgundy</v>
      </c>
      <c r="K353">
        <f>ROUND(SUMIF(Data!N:N,G353,Data!R:R),2)</f>
        <v>1689.97</v>
      </c>
    </row>
    <row r="354" spans="7:11" x14ac:dyDescent="0.2">
      <c r="G354" t="s">
        <v>8389</v>
      </c>
      <c r="H354" t="str">
        <f>VLOOKUP(G354,Data!$N:$Q,2,0)</f>
        <v>Furniture</v>
      </c>
      <c r="I354" t="str">
        <f>VLOOKUP(G354,Data!$N:$Q,3,0)</f>
        <v>Chairs</v>
      </c>
      <c r="J354" t="str">
        <f>VLOOKUP(G354,Data!$N:$Q,4,0)</f>
        <v>Hon Comfortask Task/Swivel Chairs</v>
      </c>
      <c r="K354">
        <f>ROUND(SUMIF(Data!N:N,G354,Data!R:R),2)</f>
        <v>1686.9</v>
      </c>
    </row>
    <row r="355" spans="7:11" x14ac:dyDescent="0.2">
      <c r="G355" t="s">
        <v>9194</v>
      </c>
      <c r="H355" t="str">
        <f>VLOOKUP(G355,Data!$N:$Q,2,0)</f>
        <v>Furniture</v>
      </c>
      <c r="I355" t="str">
        <f>VLOOKUP(G355,Data!$N:$Q,3,0)</f>
        <v>Furnishings</v>
      </c>
      <c r="J355" t="str">
        <f>VLOOKUP(G355,Data!$N:$Q,4,0)</f>
        <v>Deflect-o DuraMat Antistatic Studded Beveled Mat for Medium Pile Carpeting</v>
      </c>
      <c r="K355">
        <f>ROUND(SUMIF(Data!N:N,G355,Data!R:R),2)</f>
        <v>1685.44</v>
      </c>
    </row>
    <row r="356" spans="7:11" x14ac:dyDescent="0.2">
      <c r="G356" t="s">
        <v>2179</v>
      </c>
      <c r="H356" t="str">
        <f>VLOOKUP(G356,Data!$N:$Q,2,0)</f>
        <v>Technology</v>
      </c>
      <c r="I356" t="str">
        <f>VLOOKUP(G356,Data!$N:$Q,3,0)</f>
        <v>Phones</v>
      </c>
      <c r="J356" t="str">
        <f>VLOOKUP(G356,Data!$N:$Q,4,0)</f>
        <v>ClearOne Communications CHAT 70 OC†Speaker Phone</v>
      </c>
      <c r="K356">
        <f>ROUND(SUMIF(Data!N:N,G356,Data!R:R),2)</f>
        <v>1685.29</v>
      </c>
    </row>
    <row r="357" spans="7:11" x14ac:dyDescent="0.2">
      <c r="G357" t="s">
        <v>6389</v>
      </c>
      <c r="H357" t="str">
        <f>VLOOKUP(G357,Data!$N:$Q,2,0)</f>
        <v>Technology</v>
      </c>
      <c r="I357" t="str">
        <f>VLOOKUP(G357,Data!$N:$Q,3,0)</f>
        <v>Phones</v>
      </c>
      <c r="J357" t="str">
        <f>VLOOKUP(G357,Data!$N:$Q,4,0)</f>
        <v>Polycom CX300 Desktop Phone USB VoIP phone</v>
      </c>
      <c r="K357">
        <f>ROUND(SUMIF(Data!N:N,G357,Data!R:R),2)</f>
        <v>1679.89</v>
      </c>
    </row>
    <row r="358" spans="7:11" x14ac:dyDescent="0.2">
      <c r="G358" t="s">
        <v>2136</v>
      </c>
      <c r="H358" t="str">
        <f>VLOOKUP(G358,Data!$N:$Q,2,0)</f>
        <v>Office Supplies</v>
      </c>
      <c r="I358" t="str">
        <f>VLOOKUP(G358,Data!$N:$Q,3,0)</f>
        <v>Appliances</v>
      </c>
      <c r="J358" t="str">
        <f>VLOOKUP(G358,Data!$N:$Q,4,0)</f>
        <v>Eureka The Boss Plus 12-Amp Hard Box Upright Vacuum, Red</v>
      </c>
      <c r="K358">
        <f>ROUND(SUMIF(Data!N:N,G358,Data!R:R),2)</f>
        <v>1674.4</v>
      </c>
    </row>
    <row r="359" spans="7:11" x14ac:dyDescent="0.2">
      <c r="G359" t="s">
        <v>6355</v>
      </c>
      <c r="H359" t="str">
        <f>VLOOKUP(G359,Data!$N:$Q,2,0)</f>
        <v>Technology</v>
      </c>
      <c r="I359" t="str">
        <f>VLOOKUP(G359,Data!$N:$Q,3,0)</f>
        <v>Phones</v>
      </c>
      <c r="J359" t="str">
        <f>VLOOKUP(G359,Data!$N:$Q,4,0)</f>
        <v>Panasonic KX TS3282W Corded phone</v>
      </c>
      <c r="K359">
        <f>ROUND(SUMIF(Data!N:N,G359,Data!R:R),2)</f>
        <v>1665.8</v>
      </c>
    </row>
    <row r="360" spans="7:11" x14ac:dyDescent="0.2">
      <c r="G360" t="s">
        <v>4416</v>
      </c>
      <c r="H360" t="str">
        <f>VLOOKUP(G360,Data!$N:$Q,2,0)</f>
        <v>Furniture</v>
      </c>
      <c r="I360" t="str">
        <f>VLOOKUP(G360,Data!$N:$Q,3,0)</f>
        <v>Bookcases</v>
      </c>
      <c r="J360" t="str">
        <f>VLOOKUP(G360,Data!$N:$Q,4,0)</f>
        <v>O'Sullivan Manor Hill 2-Door Library in Brianna Oak</v>
      </c>
      <c r="K360">
        <f>ROUND(SUMIF(Data!N:N,G360,Data!R:R),2)</f>
        <v>1646.92</v>
      </c>
    </row>
    <row r="361" spans="7:11" x14ac:dyDescent="0.2">
      <c r="G361" t="s">
        <v>1849</v>
      </c>
      <c r="H361" t="str">
        <f>VLOOKUP(G361,Data!$N:$Q,2,0)</f>
        <v>Technology</v>
      </c>
      <c r="I361" t="str">
        <f>VLOOKUP(G361,Data!$N:$Q,3,0)</f>
        <v>Accessories</v>
      </c>
      <c r="J361" t="str">
        <f>VLOOKUP(G361,Data!$N:$Q,4,0)</f>
        <v>Enermax Aurora Lite Keyboard</v>
      </c>
      <c r="K361">
        <f>ROUND(SUMIF(Data!N:N,G361,Data!R:R),2)</f>
        <v>1641.15</v>
      </c>
    </row>
    <row r="362" spans="7:11" x14ac:dyDescent="0.2">
      <c r="G362" t="s">
        <v>3401</v>
      </c>
      <c r="H362" t="str">
        <f>VLOOKUP(G362,Data!$N:$Q,2,0)</f>
        <v>Office Supplies</v>
      </c>
      <c r="I362" t="str">
        <f>VLOOKUP(G362,Data!$N:$Q,3,0)</f>
        <v>Storage</v>
      </c>
      <c r="J362" t="str">
        <f>VLOOKUP(G362,Data!$N:$Q,4,0)</f>
        <v>Carina 42"Hx23 3/4"W Media Storage Unit</v>
      </c>
      <c r="K362">
        <f>ROUND(SUMIF(Data!N:N,G362,Data!R:R),2)</f>
        <v>1635.8</v>
      </c>
    </row>
    <row r="363" spans="7:11" x14ac:dyDescent="0.2">
      <c r="G363" t="s">
        <v>4796</v>
      </c>
      <c r="H363" t="str">
        <f>VLOOKUP(G363,Data!$N:$Q,2,0)</f>
        <v>Technology</v>
      </c>
      <c r="I363" t="str">
        <f>VLOOKUP(G363,Data!$N:$Q,3,0)</f>
        <v>Phones</v>
      </c>
      <c r="J363" t="str">
        <f>VLOOKUP(G363,Data!$N:$Q,4,0)</f>
        <v>Motorola Moto X</v>
      </c>
      <c r="K363">
        <f>ROUND(SUMIF(Data!N:N,G363,Data!R:R),2)</f>
        <v>1631.95</v>
      </c>
    </row>
    <row r="364" spans="7:11" x14ac:dyDescent="0.2">
      <c r="G364" t="s">
        <v>2884</v>
      </c>
      <c r="H364" t="str">
        <f>VLOOKUP(G364,Data!$N:$Q,2,0)</f>
        <v>Furniture</v>
      </c>
      <c r="I364" t="str">
        <f>VLOOKUP(G364,Data!$N:$Q,3,0)</f>
        <v>Furnishings</v>
      </c>
      <c r="J364" t="str">
        <f>VLOOKUP(G364,Data!$N:$Q,4,0)</f>
        <v>Deflect-o RollaMat Studded, Beveled Mat for Medium Pile Carpeting</v>
      </c>
      <c r="K364">
        <f>ROUND(SUMIF(Data!N:N,G364,Data!R:R),2)</f>
        <v>1623.25</v>
      </c>
    </row>
    <row r="365" spans="7:11" x14ac:dyDescent="0.2">
      <c r="G365" t="s">
        <v>5719</v>
      </c>
      <c r="H365" t="str">
        <f>VLOOKUP(G365,Data!$N:$Q,2,0)</f>
        <v>Technology</v>
      </c>
      <c r="I365" t="str">
        <f>VLOOKUP(G365,Data!$N:$Q,3,0)</f>
        <v>Machines</v>
      </c>
      <c r="J365" t="str">
        <f>VLOOKUP(G365,Data!$N:$Q,4,0)</f>
        <v>Panasonic KX MC6040 Color Laser Multifunction Printer</v>
      </c>
      <c r="K365">
        <f>ROUND(SUMIF(Data!N:N,G365,Data!R:R),2)</f>
        <v>1619.82</v>
      </c>
    </row>
    <row r="366" spans="7:11" x14ac:dyDescent="0.2">
      <c r="G366" t="s">
        <v>4955</v>
      </c>
      <c r="H366" t="str">
        <f>VLOOKUP(G366,Data!$N:$Q,2,0)</f>
        <v>Technology</v>
      </c>
      <c r="I366" t="str">
        <f>VLOOKUP(G366,Data!$N:$Q,3,0)</f>
        <v>Accessories</v>
      </c>
      <c r="J366" t="str">
        <f>VLOOKUP(G366,Data!$N:$Q,4,0)</f>
        <v>Plantronics Audio 478 Stereo USB Headset</v>
      </c>
      <c r="K366">
        <f>ROUND(SUMIF(Data!N:N,G366,Data!R:R),2)</f>
        <v>1619.68</v>
      </c>
    </row>
    <row r="367" spans="7:11" x14ac:dyDescent="0.2">
      <c r="G367" t="s">
        <v>489</v>
      </c>
      <c r="H367" t="str">
        <f>VLOOKUP(G367,Data!$N:$Q,2,0)</f>
        <v>Office Supplies</v>
      </c>
      <c r="I367" t="str">
        <f>VLOOKUP(G367,Data!$N:$Q,3,0)</f>
        <v>Art</v>
      </c>
      <c r="J367" t="str">
        <f>VLOOKUP(G367,Data!$N:$Q,4,0)</f>
        <v>Hunt PowerHouse Electric Pencil Sharpener, Blue</v>
      </c>
      <c r="K367">
        <f>ROUND(SUMIF(Data!N:N,G367,Data!R:R),2)</f>
        <v>1617.95</v>
      </c>
    </row>
    <row r="368" spans="7:11" x14ac:dyDescent="0.2">
      <c r="G368" t="s">
        <v>4423</v>
      </c>
      <c r="H368" t="str">
        <f>VLOOKUP(G368,Data!$N:$Q,2,0)</f>
        <v>Technology</v>
      </c>
      <c r="I368" t="str">
        <f>VLOOKUP(G368,Data!$N:$Q,3,0)</f>
        <v>Accessories</v>
      </c>
      <c r="J368" t="str">
        <f>VLOOKUP(G368,Data!$N:$Q,4,0)</f>
        <v>Logitech G600 MMO Gaming Mouse</v>
      </c>
      <c r="K368">
        <f>ROUND(SUMIF(Data!N:N,G368,Data!R:R),2)</f>
        <v>1615.8</v>
      </c>
    </row>
    <row r="369" spans="7:11" x14ac:dyDescent="0.2">
      <c r="G369" t="s">
        <v>1206</v>
      </c>
      <c r="H369" t="str">
        <f>VLOOKUP(G369,Data!$N:$Q,2,0)</f>
        <v>Technology</v>
      </c>
      <c r="I369" t="str">
        <f>VLOOKUP(G369,Data!$N:$Q,3,0)</f>
        <v>Phones</v>
      </c>
      <c r="J369" t="str">
        <f>VLOOKUP(G369,Data!$N:$Q,4,0)</f>
        <v>AT&amp;T 841000 Phone</v>
      </c>
      <c r="K369">
        <f>ROUND(SUMIF(Data!N:N,G369,Data!R:R),2)</f>
        <v>1614.6</v>
      </c>
    </row>
    <row r="370" spans="7:11" x14ac:dyDescent="0.2">
      <c r="G370" t="s">
        <v>5501</v>
      </c>
      <c r="H370" t="str">
        <f>VLOOKUP(G370,Data!$N:$Q,2,0)</f>
        <v>Furniture</v>
      </c>
      <c r="I370" t="str">
        <f>VLOOKUP(G370,Data!$N:$Q,3,0)</f>
        <v>Chairs</v>
      </c>
      <c r="J370" t="str">
        <f>VLOOKUP(G370,Data!$N:$Q,4,0)</f>
        <v>Iceberg Nesting Folding Chair, 19w x 6d x 43h</v>
      </c>
      <c r="K370">
        <f>ROUND(SUMIF(Data!N:N,G370,Data!R:R),2)</f>
        <v>1589.41</v>
      </c>
    </row>
    <row r="371" spans="7:11" x14ac:dyDescent="0.2">
      <c r="G371" t="s">
        <v>6717</v>
      </c>
      <c r="H371" t="str">
        <f>VLOOKUP(G371,Data!$N:$Q,2,0)</f>
        <v>Technology</v>
      </c>
      <c r="I371" t="str">
        <f>VLOOKUP(G371,Data!$N:$Q,3,0)</f>
        <v>Phones</v>
      </c>
      <c r="J371" t="str">
        <f>VLOOKUP(G371,Data!$N:$Q,4,0)</f>
        <v>AT&amp;T 1080 Phone</v>
      </c>
      <c r="K371">
        <f>ROUND(SUMIF(Data!N:N,G371,Data!R:R),2)</f>
        <v>1589.08</v>
      </c>
    </row>
    <row r="372" spans="7:11" x14ac:dyDescent="0.2">
      <c r="G372" t="s">
        <v>2008</v>
      </c>
      <c r="H372" t="str">
        <f>VLOOKUP(G372,Data!$N:$Q,2,0)</f>
        <v>Technology</v>
      </c>
      <c r="I372" t="str">
        <f>VLOOKUP(G372,Data!$N:$Q,3,0)</f>
        <v>Phones</v>
      </c>
      <c r="J372" t="str">
        <f>VLOOKUP(G372,Data!$N:$Q,4,0)</f>
        <v>Mophie Juice Pack Helium for iPhone</v>
      </c>
      <c r="K372">
        <f>ROUND(SUMIF(Data!N:N,G372,Data!R:R),2)</f>
        <v>1583.8</v>
      </c>
    </row>
    <row r="373" spans="7:11" x14ac:dyDescent="0.2">
      <c r="G373" t="s">
        <v>5278</v>
      </c>
      <c r="H373" t="str">
        <f>VLOOKUP(G373,Data!$N:$Q,2,0)</f>
        <v>Furniture</v>
      </c>
      <c r="I373" t="str">
        <f>VLOOKUP(G373,Data!$N:$Q,3,0)</f>
        <v>Furnishings</v>
      </c>
      <c r="J373" t="str">
        <f>VLOOKUP(G373,Data!$N:$Q,4,0)</f>
        <v>Deflect-o Glass Clear Studded Chair Mats</v>
      </c>
      <c r="K373">
        <f>ROUND(SUMIF(Data!N:N,G373,Data!R:R),2)</f>
        <v>1579.37</v>
      </c>
    </row>
    <row r="374" spans="7:11" x14ac:dyDescent="0.2">
      <c r="G374" t="s">
        <v>994</v>
      </c>
      <c r="H374" t="str">
        <f>VLOOKUP(G374,Data!$N:$Q,2,0)</f>
        <v>Technology</v>
      </c>
      <c r="I374" t="str">
        <f>VLOOKUP(G374,Data!$N:$Q,3,0)</f>
        <v>Accessories</v>
      </c>
      <c r="J374" t="str">
        <f>VLOOKUP(G374,Data!$N:$Q,4,0)</f>
        <v>Microsoft Sculpt Comfort Mouse</v>
      </c>
      <c r="K374">
        <f>ROUND(SUMIF(Data!N:N,G374,Data!R:R),2)</f>
        <v>1574.03</v>
      </c>
    </row>
    <row r="375" spans="7:11" x14ac:dyDescent="0.2">
      <c r="G375" t="s">
        <v>2601</v>
      </c>
      <c r="H375" t="str">
        <f>VLOOKUP(G375,Data!$N:$Q,2,0)</f>
        <v>Office Supplies</v>
      </c>
      <c r="I375" t="str">
        <f>VLOOKUP(G375,Data!$N:$Q,3,0)</f>
        <v>Binders</v>
      </c>
      <c r="J375" t="str">
        <f>VLOOKUP(G375,Data!$N:$Q,4,0)</f>
        <v>GBC ProClick Punch Binding System</v>
      </c>
      <c r="K375">
        <f>ROUND(SUMIF(Data!N:N,G375,Data!R:R),2)</f>
        <v>1573.91</v>
      </c>
    </row>
    <row r="376" spans="7:11" x14ac:dyDescent="0.2">
      <c r="G376" t="s">
        <v>6705</v>
      </c>
      <c r="H376" t="str">
        <f>VLOOKUP(G376,Data!$N:$Q,2,0)</f>
        <v>Furniture</v>
      </c>
      <c r="I376" t="str">
        <f>VLOOKUP(G376,Data!$N:$Q,3,0)</f>
        <v>Bookcases</v>
      </c>
      <c r="J376" t="str">
        <f>VLOOKUP(G376,Data!$N:$Q,4,0)</f>
        <v>Hon Metal Bookcases, Black</v>
      </c>
      <c r="K376">
        <f>ROUND(SUMIF(Data!N:N,G376,Data!R:R),2)</f>
        <v>1570.08</v>
      </c>
    </row>
    <row r="377" spans="7:11" x14ac:dyDescent="0.2">
      <c r="G377" t="s">
        <v>4508</v>
      </c>
      <c r="H377" t="str">
        <f>VLOOKUP(G377,Data!$N:$Q,2,0)</f>
        <v>Office Supplies</v>
      </c>
      <c r="I377" t="str">
        <f>VLOOKUP(G377,Data!$N:$Q,3,0)</f>
        <v>Paper</v>
      </c>
      <c r="J377" t="str">
        <f>VLOOKUP(G377,Data!$N:$Q,4,0)</f>
        <v>Xerox 1919</v>
      </c>
      <c r="K377">
        <f>ROUND(SUMIF(Data!N:N,G377,Data!R:R),2)</f>
        <v>1565.82</v>
      </c>
    </row>
    <row r="378" spans="7:11" x14ac:dyDescent="0.2">
      <c r="G378" t="s">
        <v>2472</v>
      </c>
      <c r="H378" t="str">
        <f>VLOOKUP(G378,Data!$N:$Q,2,0)</f>
        <v>Office Supplies</v>
      </c>
      <c r="I378" t="str">
        <f>VLOOKUP(G378,Data!$N:$Q,3,0)</f>
        <v>Envelopes</v>
      </c>
      <c r="J378" t="str">
        <f>VLOOKUP(G378,Data!$N:$Q,4,0)</f>
        <v>Cameo Buff Policy Envelopes</v>
      </c>
      <c r="K378">
        <f>ROUND(SUMIF(Data!N:N,G378,Data!R:R),2)</f>
        <v>1555.75</v>
      </c>
    </row>
    <row r="379" spans="7:11" x14ac:dyDescent="0.2">
      <c r="G379" t="s">
        <v>8247</v>
      </c>
      <c r="H379" t="str">
        <f>VLOOKUP(G379,Data!$N:$Q,2,0)</f>
        <v>Furniture</v>
      </c>
      <c r="I379" t="str">
        <f>VLOOKUP(G379,Data!$N:$Q,3,0)</f>
        <v>Furnishings</v>
      </c>
      <c r="J379" t="str">
        <f>VLOOKUP(G379,Data!$N:$Q,4,0)</f>
        <v>Luxo Adjustable Task Clamp Lamp</v>
      </c>
      <c r="K379">
        <f>ROUND(SUMIF(Data!N:N,G379,Data!R:R),2)</f>
        <v>1545.82</v>
      </c>
    </row>
    <row r="380" spans="7:11" x14ac:dyDescent="0.2">
      <c r="G380" t="s">
        <v>652</v>
      </c>
      <c r="H380" t="str">
        <f>VLOOKUP(G380,Data!$N:$Q,2,0)</f>
        <v>Technology</v>
      </c>
      <c r="I380" t="str">
        <f>VLOOKUP(G380,Data!$N:$Q,3,0)</f>
        <v>Phones</v>
      </c>
      <c r="J380" t="str">
        <f>VLOOKUP(G380,Data!$N:$Q,4,0)</f>
        <v>Avaya 5420 Digital phone</v>
      </c>
      <c r="K380">
        <f>ROUND(SUMIF(Data!N:N,G380,Data!R:R),2)</f>
        <v>1538.89</v>
      </c>
    </row>
    <row r="381" spans="7:11" x14ac:dyDescent="0.2">
      <c r="G381" t="s">
        <v>817</v>
      </c>
      <c r="H381" t="str">
        <f>VLOOKUP(G381,Data!$N:$Q,2,0)</f>
        <v>Office Supplies</v>
      </c>
      <c r="I381" t="str">
        <f>VLOOKUP(G381,Data!$N:$Q,3,0)</f>
        <v>Appliances</v>
      </c>
      <c r="J381" t="str">
        <f>VLOOKUP(G381,Data!$N:$Q,4,0)</f>
        <v>Eureka Sanitaire  Commercial Upright</v>
      </c>
      <c r="K381">
        <f>ROUND(SUMIF(Data!N:N,G381,Data!R:R),2)</f>
        <v>1524.53</v>
      </c>
    </row>
    <row r="382" spans="7:11" x14ac:dyDescent="0.2">
      <c r="G382" t="s">
        <v>6149</v>
      </c>
      <c r="H382" t="str">
        <f>VLOOKUP(G382,Data!$N:$Q,2,0)</f>
        <v>Furniture</v>
      </c>
      <c r="I382" t="str">
        <f>VLOOKUP(G382,Data!$N:$Q,3,0)</f>
        <v>Chairs</v>
      </c>
      <c r="J382" t="str">
        <f>VLOOKUP(G382,Data!$N:$Q,4,0)</f>
        <v>Harbour Creations 67200 Series Stacking Chairs</v>
      </c>
      <c r="K382">
        <f>ROUND(SUMIF(Data!N:N,G382,Data!R:R),2)</f>
        <v>1501.9</v>
      </c>
    </row>
    <row r="383" spans="7:11" x14ac:dyDescent="0.2">
      <c r="G383" t="s">
        <v>10776</v>
      </c>
      <c r="H383" t="str">
        <f>VLOOKUP(G383,Data!$N:$Q,2,0)</f>
        <v>Technology</v>
      </c>
      <c r="I383" t="str">
        <f>VLOOKUP(G383,Data!$N:$Q,3,0)</f>
        <v>Phones</v>
      </c>
      <c r="J383" t="str">
        <f>VLOOKUP(G383,Data!$N:$Q,4,0)</f>
        <v>LG G2</v>
      </c>
      <c r="K383">
        <f>ROUND(SUMIF(Data!N:N,G383,Data!R:R),2)</f>
        <v>1499.97</v>
      </c>
    </row>
    <row r="384" spans="7:11" x14ac:dyDescent="0.2">
      <c r="G384" t="s">
        <v>1318</v>
      </c>
      <c r="H384" t="str">
        <f>VLOOKUP(G384,Data!$N:$Q,2,0)</f>
        <v>Technology</v>
      </c>
      <c r="I384" t="str">
        <f>VLOOKUP(G384,Data!$N:$Q,3,0)</f>
        <v>Accessories</v>
      </c>
      <c r="J384" t="str">
        <f>VLOOKUP(G384,Data!$N:$Q,4,0)</f>
        <v>Microsoft Natural Keyboard Elite</v>
      </c>
      <c r="K384">
        <f>ROUND(SUMIF(Data!N:N,G384,Data!R:R),2)</f>
        <v>1497</v>
      </c>
    </row>
    <row r="385" spans="7:11" x14ac:dyDescent="0.2">
      <c r="G385" t="s">
        <v>857</v>
      </c>
      <c r="H385" t="str">
        <f>VLOOKUP(G385,Data!$N:$Q,2,0)</f>
        <v>Technology</v>
      </c>
      <c r="I385" t="str">
        <f>VLOOKUP(G385,Data!$N:$Q,3,0)</f>
        <v>Accessories</v>
      </c>
      <c r="J385" t="str">
        <f>VLOOKUP(G385,Data!$N:$Q,4,0)</f>
        <v>Sony Micro Vault Click 16 GB USB 2.0 Flash Drive</v>
      </c>
      <c r="K385">
        <f>ROUND(SUMIF(Data!N:N,G385,Data!R:R),2)</f>
        <v>1489.33</v>
      </c>
    </row>
    <row r="386" spans="7:11" x14ac:dyDescent="0.2">
      <c r="G386" t="s">
        <v>7498</v>
      </c>
      <c r="H386" t="str">
        <f>VLOOKUP(G386,Data!$N:$Q,2,0)</f>
        <v>Furniture</v>
      </c>
      <c r="I386" t="str">
        <f>VLOOKUP(G386,Data!$N:$Q,3,0)</f>
        <v>Bookcases</v>
      </c>
      <c r="J386" t="str">
        <f>VLOOKUP(G386,Data!$N:$Q,4,0)</f>
        <v>Hon 4-Shelf Metal Bookcases</v>
      </c>
      <c r="K386">
        <f>ROUND(SUMIF(Data!N:N,G386,Data!R:R),2)</f>
        <v>1474.31</v>
      </c>
    </row>
    <row r="387" spans="7:11" x14ac:dyDescent="0.2">
      <c r="G387" t="s">
        <v>2788</v>
      </c>
      <c r="H387" t="str">
        <f>VLOOKUP(G387,Data!$N:$Q,2,0)</f>
        <v>Furniture</v>
      </c>
      <c r="I387" t="str">
        <f>VLOOKUP(G387,Data!$N:$Q,3,0)</f>
        <v>Bookcases</v>
      </c>
      <c r="J387" t="str">
        <f>VLOOKUP(G387,Data!$N:$Q,4,0)</f>
        <v>Bush Westfield Collection Bookcases, Fully Assembled</v>
      </c>
      <c r="K387">
        <f>ROUND(SUMIF(Data!N:N,G387,Data!R:R),2)</f>
        <v>1473.3</v>
      </c>
    </row>
    <row r="388" spans="7:11" x14ac:dyDescent="0.2">
      <c r="G388" t="s">
        <v>6210</v>
      </c>
      <c r="H388" t="str">
        <f>VLOOKUP(G388,Data!$N:$Q,2,0)</f>
        <v>Office Supplies</v>
      </c>
      <c r="I388" t="str">
        <f>VLOOKUP(G388,Data!$N:$Q,3,0)</f>
        <v>Appliances</v>
      </c>
      <c r="J388" t="str">
        <f>VLOOKUP(G388,Data!$N:$Q,4,0)</f>
        <v>Kensington 7 Outlet MasterPiece Power Center with Fax/Phone Line Protection</v>
      </c>
      <c r="K388">
        <f>ROUND(SUMIF(Data!N:N,G388,Data!R:R),2)</f>
        <v>1473.11</v>
      </c>
    </row>
    <row r="389" spans="7:11" x14ac:dyDescent="0.2">
      <c r="G389" t="s">
        <v>2267</v>
      </c>
      <c r="H389" t="str">
        <f>VLOOKUP(G389,Data!$N:$Q,2,0)</f>
        <v>Furniture</v>
      </c>
      <c r="I389" t="str">
        <f>VLOOKUP(G389,Data!$N:$Q,3,0)</f>
        <v>Furnishings</v>
      </c>
      <c r="J389" t="str">
        <f>VLOOKUP(G389,Data!$N:$Q,4,0)</f>
        <v>Tenex "The Solids" Textured Chair Mats</v>
      </c>
      <c r="K389">
        <f>ROUND(SUMIF(Data!N:N,G389,Data!R:R),2)</f>
        <v>1469.16</v>
      </c>
    </row>
    <row r="390" spans="7:11" x14ac:dyDescent="0.2">
      <c r="G390" t="s">
        <v>4972</v>
      </c>
      <c r="H390" t="str">
        <f>VLOOKUP(G390,Data!$N:$Q,2,0)</f>
        <v>Technology</v>
      </c>
      <c r="I390" t="str">
        <f>VLOOKUP(G390,Data!$N:$Q,3,0)</f>
        <v>Phones</v>
      </c>
      <c r="J390" t="str">
        <f>VLOOKUP(G390,Data!$N:$Q,4,0)</f>
        <v>Plantronics CS 50-USB -†headset†- Convertible, Monaural</v>
      </c>
      <c r="K390">
        <f>ROUND(SUMIF(Data!N:N,G390,Data!R:R),2)</f>
        <v>1468.69</v>
      </c>
    </row>
    <row r="391" spans="7:11" x14ac:dyDescent="0.2">
      <c r="G391" t="s">
        <v>2068</v>
      </c>
      <c r="H391" t="str">
        <f>VLOOKUP(G391,Data!$N:$Q,2,0)</f>
        <v>Office Supplies</v>
      </c>
      <c r="I391" t="str">
        <f>VLOOKUP(G391,Data!$N:$Q,3,0)</f>
        <v>Storage</v>
      </c>
      <c r="J391" t="str">
        <f>VLOOKUP(G391,Data!$N:$Q,4,0)</f>
        <v>Mini 13-1/2 Capacity Data Binder Rack, Pearl</v>
      </c>
      <c r="K391">
        <f>ROUND(SUMIF(Data!N:N,G391,Data!R:R),2)</f>
        <v>1465.74</v>
      </c>
    </row>
    <row r="392" spans="7:11" x14ac:dyDescent="0.2">
      <c r="G392" t="s">
        <v>260</v>
      </c>
      <c r="H392" t="str">
        <f>VLOOKUP(G392,Data!$N:$Q,2,0)</f>
        <v>Furniture</v>
      </c>
      <c r="I392" t="str">
        <f>VLOOKUP(G392,Data!$N:$Q,3,0)</f>
        <v>Chairs</v>
      </c>
      <c r="J392" t="str">
        <f>VLOOKUP(G392,Data!$N:$Q,4,0)</f>
        <v>Global Leather Task Chair, Black</v>
      </c>
      <c r="K392">
        <f>ROUND(SUMIF(Data!N:N,G392,Data!R:R),2)</f>
        <v>1448.84</v>
      </c>
    </row>
    <row r="393" spans="7:11" x14ac:dyDescent="0.2">
      <c r="G393" t="s">
        <v>3331</v>
      </c>
      <c r="H393" t="str">
        <f>VLOOKUP(G393,Data!$N:$Q,2,0)</f>
        <v>Office Supplies</v>
      </c>
      <c r="I393" t="str">
        <f>VLOOKUP(G393,Data!$N:$Q,3,0)</f>
        <v>Storage</v>
      </c>
      <c r="J393" t="str">
        <f>VLOOKUP(G393,Data!$N:$Q,4,0)</f>
        <v>SAFCO Commercial Wire Shelving, 72h</v>
      </c>
      <c r="K393">
        <f>ROUND(SUMIF(Data!N:N,G393,Data!R:R),2)</f>
        <v>1445.26</v>
      </c>
    </row>
    <row r="394" spans="7:11" x14ac:dyDescent="0.2">
      <c r="G394" t="s">
        <v>10325</v>
      </c>
      <c r="H394" t="str">
        <f>VLOOKUP(G394,Data!$N:$Q,2,0)</f>
        <v>Technology</v>
      </c>
      <c r="I394" t="str">
        <f>VLOOKUP(G394,Data!$N:$Q,3,0)</f>
        <v>Phones</v>
      </c>
      <c r="J394" t="str">
        <f>VLOOKUP(G394,Data!$N:$Q,4,0)</f>
        <v>Nokia Lumia 1020</v>
      </c>
      <c r="K394">
        <f>ROUND(SUMIF(Data!N:N,G394,Data!R:R),2)</f>
        <v>1439.97</v>
      </c>
    </row>
    <row r="395" spans="7:11" x14ac:dyDescent="0.2">
      <c r="G395" t="s">
        <v>169</v>
      </c>
      <c r="H395" t="str">
        <f>VLOOKUP(G395,Data!$N:$Q,2,0)</f>
        <v>Furniture</v>
      </c>
      <c r="I395" t="str">
        <f>VLOOKUP(G395,Data!$N:$Q,3,0)</f>
        <v>Furnishings</v>
      </c>
      <c r="J395" t="str">
        <f>VLOOKUP(G395,Data!$N:$Q,4,0)</f>
        <v>Howard Miller 13-3/4" Diameter Brushed Chrome Round Wall Clock</v>
      </c>
      <c r="K395">
        <f>ROUND(SUMIF(Data!N:N,G395,Data!R:R),2)</f>
        <v>1438.13</v>
      </c>
    </row>
    <row r="396" spans="7:11" x14ac:dyDescent="0.2">
      <c r="G396" t="s">
        <v>3749</v>
      </c>
      <c r="H396" t="str">
        <f>VLOOKUP(G396,Data!$N:$Q,2,0)</f>
        <v>Furniture</v>
      </c>
      <c r="I396" t="str">
        <f>VLOOKUP(G396,Data!$N:$Q,3,0)</f>
        <v>Chairs</v>
      </c>
      <c r="J396" t="str">
        <f>VLOOKUP(G396,Data!$N:$Q,4,0)</f>
        <v>Leather Task Chair, Black</v>
      </c>
      <c r="K396">
        <f>ROUND(SUMIF(Data!N:N,G396,Data!R:R),2)</f>
        <v>1437.48</v>
      </c>
    </row>
    <row r="397" spans="7:11" x14ac:dyDescent="0.2">
      <c r="G397" t="s">
        <v>3825</v>
      </c>
      <c r="H397" t="str">
        <f>VLOOKUP(G397,Data!$N:$Q,2,0)</f>
        <v>Furniture</v>
      </c>
      <c r="I397" t="str">
        <f>VLOOKUP(G397,Data!$N:$Q,3,0)</f>
        <v>Tables</v>
      </c>
      <c r="J397" t="str">
        <f>VLOOKUP(G397,Data!$N:$Q,4,0)</f>
        <v>Bush Andora Conference Table, Maple/Graphite Gray Finish</v>
      </c>
      <c r="K397">
        <f>ROUND(SUMIF(Data!N:N,G397,Data!R:R),2)</f>
        <v>1436.23</v>
      </c>
    </row>
    <row r="398" spans="7:11" x14ac:dyDescent="0.2">
      <c r="G398" t="s">
        <v>6543</v>
      </c>
      <c r="H398" t="str">
        <f>VLOOKUP(G398,Data!$N:$Q,2,0)</f>
        <v>Office Supplies</v>
      </c>
      <c r="I398" t="str">
        <f>VLOOKUP(G398,Data!$N:$Q,3,0)</f>
        <v>Paper</v>
      </c>
      <c r="J398" t="str">
        <f>VLOOKUP(G398,Data!$N:$Q,4,0)</f>
        <v>Xerox 1893</v>
      </c>
      <c r="K398">
        <f>ROUND(SUMIF(Data!N:N,G398,Data!R:R),2)</f>
        <v>1434.65</v>
      </c>
    </row>
    <row r="399" spans="7:11" x14ac:dyDescent="0.2">
      <c r="G399" t="s">
        <v>3116</v>
      </c>
      <c r="H399" t="str">
        <f>VLOOKUP(G399,Data!$N:$Q,2,0)</f>
        <v>Furniture</v>
      </c>
      <c r="I399" t="str">
        <f>VLOOKUP(G399,Data!$N:$Q,3,0)</f>
        <v>Furnishings</v>
      </c>
      <c r="J399" t="str">
        <f>VLOOKUP(G399,Data!$N:$Q,4,0)</f>
        <v>Eldon Antistatic Chair Mats for Low to Medium Pile Carpets</v>
      </c>
      <c r="K399">
        <f>ROUND(SUMIF(Data!N:N,G399,Data!R:R),2)</f>
        <v>1431.94</v>
      </c>
    </row>
    <row r="400" spans="7:11" x14ac:dyDescent="0.2">
      <c r="G400" t="s">
        <v>4425</v>
      </c>
      <c r="H400" t="str">
        <f>VLOOKUP(G400,Data!$N:$Q,2,0)</f>
        <v>Furniture</v>
      </c>
      <c r="I400" t="str">
        <f>VLOOKUP(G400,Data!$N:$Q,3,0)</f>
        <v>Bookcases</v>
      </c>
      <c r="J400" t="str">
        <f>VLOOKUP(G400,Data!$N:$Q,4,0)</f>
        <v>Sauder Facets Collection Library, Sky Alder Finish</v>
      </c>
      <c r="K400">
        <f>ROUND(SUMIF(Data!N:N,G400,Data!R:R),2)</f>
        <v>1427.68</v>
      </c>
    </row>
    <row r="401" spans="7:11" x14ac:dyDescent="0.2">
      <c r="G401" t="s">
        <v>1078</v>
      </c>
      <c r="H401" t="str">
        <f>VLOOKUP(G401,Data!$N:$Q,2,0)</f>
        <v>Furniture</v>
      </c>
      <c r="I401" t="str">
        <f>VLOOKUP(G401,Data!$N:$Q,3,0)</f>
        <v>Bookcases</v>
      </c>
      <c r="J401" t="str">
        <f>VLOOKUP(G401,Data!$N:$Q,4,0)</f>
        <v>Bush Westfield Collection Bookcases, Medium Cherry Finish</v>
      </c>
      <c r="K401">
        <f>ROUND(SUMIF(Data!N:N,G401,Data!R:R),2)</f>
        <v>1426.89</v>
      </c>
    </row>
    <row r="402" spans="7:11" x14ac:dyDescent="0.2">
      <c r="G402" t="s">
        <v>3548</v>
      </c>
      <c r="H402" t="str">
        <f>VLOOKUP(G402,Data!$N:$Q,2,0)</f>
        <v>Office Supplies</v>
      </c>
      <c r="I402" t="str">
        <f>VLOOKUP(G402,Data!$N:$Q,3,0)</f>
        <v>Storage</v>
      </c>
      <c r="J402" t="str">
        <f>VLOOKUP(G402,Data!$N:$Q,4,0)</f>
        <v>Fellowes Bankers Box Stor/Drawer Steel Plus</v>
      </c>
      <c r="K402">
        <f>ROUND(SUMIF(Data!N:N,G402,Data!R:R),2)</f>
        <v>1426.31</v>
      </c>
    </row>
    <row r="403" spans="7:11" x14ac:dyDescent="0.2">
      <c r="G403" t="s">
        <v>1086</v>
      </c>
      <c r="H403" t="str">
        <f>VLOOKUP(G403,Data!$N:$Q,2,0)</f>
        <v>Furniture</v>
      </c>
      <c r="I403" t="str">
        <f>VLOOKUP(G403,Data!$N:$Q,3,0)</f>
        <v>Chairs</v>
      </c>
      <c r="J403" t="str">
        <f>VLOOKUP(G403,Data!$N:$Q,4,0)</f>
        <v>Global Deluxe Office Fabric Chairs</v>
      </c>
      <c r="K403">
        <f>ROUND(SUMIF(Data!N:N,G403,Data!R:R),2)</f>
        <v>1420.5</v>
      </c>
    </row>
    <row r="404" spans="7:11" x14ac:dyDescent="0.2">
      <c r="G404" t="s">
        <v>4550</v>
      </c>
      <c r="H404" t="str">
        <f>VLOOKUP(G404,Data!$N:$Q,2,0)</f>
        <v>Technology</v>
      </c>
      <c r="I404" t="str">
        <f>VLOOKUP(G404,Data!$N:$Q,3,0)</f>
        <v>Accessories</v>
      </c>
      <c r="J404" t="str">
        <f>VLOOKUP(G404,Data!$N:$Q,4,0)</f>
        <v>Logitech Wireless Marathon Mouse M705</v>
      </c>
      <c r="K404">
        <f>ROUND(SUMIF(Data!N:N,G404,Data!R:R),2)</f>
        <v>1409.72</v>
      </c>
    </row>
    <row r="405" spans="7:11" x14ac:dyDescent="0.2">
      <c r="G405" t="s">
        <v>1020</v>
      </c>
      <c r="H405" t="str">
        <f>VLOOKUP(G405,Data!$N:$Q,2,0)</f>
        <v>Technology</v>
      </c>
      <c r="I405" t="str">
        <f>VLOOKUP(G405,Data!$N:$Q,3,0)</f>
        <v>Accessories</v>
      </c>
      <c r="J405" t="str">
        <f>VLOOKUP(G405,Data!$N:$Q,4,0)</f>
        <v>Logitech 910-002974 M325 Wireless Mouse for Web Scrolling</v>
      </c>
      <c r="K405">
        <f>ROUND(SUMIF(Data!N:N,G405,Data!R:R),2)</f>
        <v>1409.53</v>
      </c>
    </row>
    <row r="406" spans="7:11" x14ac:dyDescent="0.2">
      <c r="G406" t="s">
        <v>962</v>
      </c>
      <c r="H406" t="str">
        <f>VLOOKUP(G406,Data!$N:$Q,2,0)</f>
        <v>Office Supplies</v>
      </c>
      <c r="I406" t="str">
        <f>VLOOKUP(G406,Data!$N:$Q,3,0)</f>
        <v>Storage</v>
      </c>
      <c r="J406" t="str">
        <f>VLOOKUP(G406,Data!$N:$Q,4,0)</f>
        <v>Belkin 19" Vented Equipment Shelf, Black</v>
      </c>
      <c r="K406">
        <f>ROUND(SUMIF(Data!N:N,G406,Data!R:R),2)</f>
        <v>1400.26</v>
      </c>
    </row>
    <row r="407" spans="7:11" x14ac:dyDescent="0.2">
      <c r="G407" t="s">
        <v>6434</v>
      </c>
      <c r="H407" t="str">
        <f>VLOOKUP(G407,Data!$N:$Q,2,0)</f>
        <v>Technology</v>
      </c>
      <c r="I407" t="str">
        <f>VLOOKUP(G407,Data!$N:$Q,3,0)</f>
        <v>Accessories</v>
      </c>
      <c r="J407" t="str">
        <f>VLOOKUP(G407,Data!$N:$Q,4,0)</f>
        <v>Logitech G500s Laser Gaming Mouse with Adjustable Weight Tuning</v>
      </c>
      <c r="K407">
        <f>ROUND(SUMIF(Data!N:N,G407,Data!R:R),2)</f>
        <v>1399.8</v>
      </c>
    </row>
    <row r="408" spans="7:11" x14ac:dyDescent="0.2">
      <c r="G408" t="s">
        <v>6602</v>
      </c>
      <c r="H408" t="str">
        <f>VLOOKUP(G408,Data!$N:$Q,2,0)</f>
        <v>Furniture</v>
      </c>
      <c r="I408" t="str">
        <f>VLOOKUP(G408,Data!$N:$Q,3,0)</f>
        <v>Chairs</v>
      </c>
      <c r="J408" t="str">
        <f>VLOOKUP(G408,Data!$N:$Q,4,0)</f>
        <v>Global Armless Task Chair, Royal Blue</v>
      </c>
      <c r="K408">
        <f>ROUND(SUMIF(Data!N:N,G408,Data!R:R),2)</f>
        <v>1396.44</v>
      </c>
    </row>
    <row r="409" spans="7:11" x14ac:dyDescent="0.2">
      <c r="G409" t="s">
        <v>5848</v>
      </c>
      <c r="H409" t="str">
        <f>VLOOKUP(G409,Data!$N:$Q,2,0)</f>
        <v>Technology</v>
      </c>
      <c r="I409" t="str">
        <f>VLOOKUP(G409,Data!$N:$Q,3,0)</f>
        <v>Machines</v>
      </c>
      <c r="J409" t="str">
        <f>VLOOKUP(G409,Data!$N:$Q,4,0)</f>
        <v>Hewlett-Packard Deskjet 6540 Color Inkjet Printer</v>
      </c>
      <c r="K409">
        <f>ROUND(SUMIF(Data!N:N,G409,Data!R:R),2)</f>
        <v>1396.21</v>
      </c>
    </row>
    <row r="410" spans="7:11" x14ac:dyDescent="0.2">
      <c r="G410" t="s">
        <v>4845</v>
      </c>
      <c r="H410" t="str">
        <f>VLOOKUP(G410,Data!$N:$Q,2,0)</f>
        <v>Technology</v>
      </c>
      <c r="I410" t="str">
        <f>VLOOKUP(G410,Data!$N:$Q,3,0)</f>
        <v>Phones</v>
      </c>
      <c r="J410" t="str">
        <f>VLOOKUP(G410,Data!$N:$Q,4,0)</f>
        <v>Avaya IP Phone 1140E VoIP phone</v>
      </c>
      <c r="K410">
        <f>ROUND(SUMIF(Data!N:N,G410,Data!R:R),2)</f>
        <v>1394.95</v>
      </c>
    </row>
    <row r="411" spans="7:11" x14ac:dyDescent="0.2">
      <c r="G411" t="s">
        <v>3713</v>
      </c>
      <c r="H411" t="str">
        <f>VLOOKUP(G411,Data!$N:$Q,2,0)</f>
        <v>Technology</v>
      </c>
      <c r="I411" t="str">
        <f>VLOOKUP(G411,Data!$N:$Q,3,0)</f>
        <v>Machines</v>
      </c>
      <c r="J411" t="str">
        <f>VLOOKUP(G411,Data!$N:$Q,4,0)</f>
        <v>Cisco CP-7937G Unified IP Conference Station Phone</v>
      </c>
      <c r="K411">
        <f>ROUND(SUMIF(Data!N:N,G411,Data!R:R),2)</f>
        <v>1391.4</v>
      </c>
    </row>
    <row r="412" spans="7:11" x14ac:dyDescent="0.2">
      <c r="G412" t="s">
        <v>7194</v>
      </c>
      <c r="H412" t="str">
        <f>VLOOKUP(G412,Data!$N:$Q,2,0)</f>
        <v>Technology</v>
      </c>
      <c r="I412" t="str">
        <f>VLOOKUP(G412,Data!$N:$Q,3,0)</f>
        <v>Phones</v>
      </c>
      <c r="J412" t="str">
        <f>VLOOKUP(G412,Data!$N:$Q,4,0)</f>
        <v>Cisco IP†Phone†7961G VoIP†phone†- Dark gray</v>
      </c>
      <c r="K412">
        <f>ROUND(SUMIF(Data!N:N,G412,Data!R:R),2)</f>
        <v>1386.69</v>
      </c>
    </row>
    <row r="413" spans="7:11" x14ac:dyDescent="0.2">
      <c r="G413" t="s">
        <v>3861</v>
      </c>
      <c r="H413" t="str">
        <f>VLOOKUP(G413,Data!$N:$Q,2,0)</f>
        <v>Technology</v>
      </c>
      <c r="I413" t="str">
        <f>VLOOKUP(G413,Data!$N:$Q,3,0)</f>
        <v>Phones</v>
      </c>
      <c r="J413" t="str">
        <f>VLOOKUP(G413,Data!$N:$Q,4,0)</f>
        <v>Samsung Rugby III</v>
      </c>
      <c r="K413">
        <f>ROUND(SUMIF(Data!N:N,G413,Data!R:R),2)</f>
        <v>1385.79</v>
      </c>
    </row>
    <row r="414" spans="7:11" x14ac:dyDescent="0.2">
      <c r="G414" t="s">
        <v>105</v>
      </c>
      <c r="H414" t="str">
        <f>VLOOKUP(G414,Data!$N:$Q,2,0)</f>
        <v>Office Supplies</v>
      </c>
      <c r="I414" t="str">
        <f>VLOOKUP(G414,Data!$N:$Q,3,0)</f>
        <v>Appliances</v>
      </c>
      <c r="J414" t="str">
        <f>VLOOKUP(G414,Data!$N:$Q,4,0)</f>
        <v>Holmes Replacement Filter for HEPA Air Cleaner, Very Large Room, HEPA Filter</v>
      </c>
      <c r="K414">
        <f>ROUND(SUMIF(Data!N:N,G414,Data!R:R),2)</f>
        <v>1383.08</v>
      </c>
    </row>
    <row r="415" spans="7:11" x14ac:dyDescent="0.2">
      <c r="G415" t="s">
        <v>3045</v>
      </c>
      <c r="H415" t="str">
        <f>VLOOKUP(G415,Data!$N:$Q,2,0)</f>
        <v>Technology</v>
      </c>
      <c r="I415" t="str">
        <f>VLOOKUP(G415,Data!$N:$Q,3,0)</f>
        <v>Machines</v>
      </c>
      <c r="J415" t="str">
        <f>VLOOKUP(G415,Data!$N:$Q,4,0)</f>
        <v>Cisco SPA525G2 5-Line IP Phone</v>
      </c>
      <c r="K415">
        <f>ROUND(SUMIF(Data!N:N,G415,Data!R:R),2)</f>
        <v>1379.92</v>
      </c>
    </row>
    <row r="416" spans="7:11" x14ac:dyDescent="0.2">
      <c r="G416" t="s">
        <v>7665</v>
      </c>
      <c r="H416" t="str">
        <f>VLOOKUP(G416,Data!$N:$Q,2,0)</f>
        <v>Furniture</v>
      </c>
      <c r="I416" t="str">
        <f>VLOOKUP(G416,Data!$N:$Q,3,0)</f>
        <v>Bookcases</v>
      </c>
      <c r="J416" t="str">
        <f>VLOOKUP(G416,Data!$N:$Q,4,0)</f>
        <v>Sauder Camden County Collection Library</v>
      </c>
      <c r="K416">
        <f>ROUND(SUMIF(Data!N:N,G416,Data!R:R),2)</f>
        <v>1368.26</v>
      </c>
    </row>
    <row r="417" spans="7:11" x14ac:dyDescent="0.2">
      <c r="G417" t="s">
        <v>378</v>
      </c>
      <c r="H417" t="str">
        <f>VLOOKUP(G417,Data!$N:$Q,2,0)</f>
        <v>Office Supplies</v>
      </c>
      <c r="I417" t="str">
        <f>VLOOKUP(G417,Data!$N:$Q,3,0)</f>
        <v>Storage</v>
      </c>
      <c r="J417" t="str">
        <f>VLOOKUP(G417,Data!$N:$Q,4,0)</f>
        <v>Safco Industrial Wire Shelving</v>
      </c>
      <c r="K417">
        <f>ROUND(SUMIF(Data!N:N,G417,Data!R:R),2)</f>
        <v>1363.06</v>
      </c>
    </row>
    <row r="418" spans="7:11" x14ac:dyDescent="0.2">
      <c r="G418" t="s">
        <v>9087</v>
      </c>
      <c r="H418" t="str">
        <f>VLOOKUP(G418,Data!$N:$Q,2,0)</f>
        <v>Technology</v>
      </c>
      <c r="I418" t="str">
        <f>VLOOKUP(G418,Data!$N:$Q,3,0)</f>
        <v>Machines</v>
      </c>
      <c r="J418" t="str">
        <f>VLOOKUP(G418,Data!$N:$Q,4,0)</f>
        <v>Okidata C610n Printer</v>
      </c>
      <c r="K418">
        <f>ROUND(SUMIF(Data!N:N,G418,Data!R:R),2)</f>
        <v>1362.9</v>
      </c>
    </row>
    <row r="419" spans="7:11" x14ac:dyDescent="0.2">
      <c r="G419" t="s">
        <v>3806</v>
      </c>
      <c r="H419" t="str">
        <f>VLOOKUP(G419,Data!$N:$Q,2,0)</f>
        <v>Office Supplies</v>
      </c>
      <c r="I419" t="str">
        <f>VLOOKUP(G419,Data!$N:$Q,3,0)</f>
        <v>Envelopes</v>
      </c>
      <c r="J419" t="str">
        <f>VLOOKUP(G419,Data!$N:$Q,4,0)</f>
        <v>Ames Color-File Green Diamond Border X-ray Mailers</v>
      </c>
      <c r="K419">
        <f>ROUND(SUMIF(Data!N:N,G419,Data!R:R),2)</f>
        <v>1360.48</v>
      </c>
    </row>
    <row r="420" spans="7:11" x14ac:dyDescent="0.2">
      <c r="G420" t="s">
        <v>2162</v>
      </c>
      <c r="H420" t="str">
        <f>VLOOKUP(G420,Data!$N:$Q,2,0)</f>
        <v>Office Supplies</v>
      </c>
      <c r="I420" t="str">
        <f>VLOOKUP(G420,Data!$N:$Q,3,0)</f>
        <v>Envelopes</v>
      </c>
      <c r="J420" t="str">
        <f>VLOOKUP(G420,Data!$N:$Q,4,0)</f>
        <v>Airmail Envelopes</v>
      </c>
      <c r="K420">
        <f>ROUND(SUMIF(Data!N:N,G420,Data!R:R),2)</f>
        <v>1359.67</v>
      </c>
    </row>
    <row r="421" spans="7:11" x14ac:dyDescent="0.2">
      <c r="G421" t="s">
        <v>3761</v>
      </c>
      <c r="H421" t="str">
        <f>VLOOKUP(G421,Data!$N:$Q,2,0)</f>
        <v>Technology</v>
      </c>
      <c r="I421" t="str">
        <f>VLOOKUP(G421,Data!$N:$Q,3,0)</f>
        <v>Machines</v>
      </c>
      <c r="J421" t="str">
        <f>VLOOKUP(G421,Data!$N:$Q,4,0)</f>
        <v>DYMO CardScan Personal V9 Business Card Scanner</v>
      </c>
      <c r="K421">
        <f>ROUND(SUMIF(Data!N:N,G421,Data!R:R),2)</f>
        <v>1343.92</v>
      </c>
    </row>
    <row r="422" spans="7:11" x14ac:dyDescent="0.2">
      <c r="G422" t="s">
        <v>280</v>
      </c>
      <c r="H422" t="str">
        <f>VLOOKUP(G422,Data!$N:$Q,2,0)</f>
        <v>Furniture</v>
      </c>
      <c r="I422" t="str">
        <f>VLOOKUP(G422,Data!$N:$Q,3,0)</f>
        <v>Chairs</v>
      </c>
      <c r="J422" t="str">
        <f>VLOOKUP(G422,Data!$N:$Q,4,0)</f>
        <v>Novimex Turbo Task Chair</v>
      </c>
      <c r="K422">
        <f>ROUND(SUMIF(Data!N:N,G422,Data!R:R),2)</f>
        <v>1341.52</v>
      </c>
    </row>
    <row r="423" spans="7:11" x14ac:dyDescent="0.2">
      <c r="G423" t="s">
        <v>3273</v>
      </c>
      <c r="H423" t="str">
        <f>VLOOKUP(G423,Data!$N:$Q,2,0)</f>
        <v>Technology</v>
      </c>
      <c r="I423" t="str">
        <f>VLOOKUP(G423,Data!$N:$Q,3,0)</f>
        <v>Phones</v>
      </c>
      <c r="J423" t="str">
        <f>VLOOKUP(G423,Data!$N:$Q,4,0)</f>
        <v>Apple iPhone 5C</v>
      </c>
      <c r="K423">
        <f>ROUND(SUMIF(Data!N:N,G423,Data!R:R),2)</f>
        <v>1339.87</v>
      </c>
    </row>
    <row r="424" spans="7:11" x14ac:dyDescent="0.2">
      <c r="G424" t="s">
        <v>5840</v>
      </c>
      <c r="H424" t="str">
        <f>VLOOKUP(G424,Data!$N:$Q,2,0)</f>
        <v>Technology</v>
      </c>
      <c r="I424" t="str">
        <f>VLOOKUP(G424,Data!$N:$Q,3,0)</f>
        <v>Phones</v>
      </c>
      <c r="J424" t="str">
        <f>VLOOKUP(G424,Data!$N:$Q,4,0)</f>
        <v>AT&amp;T 17929 Lendline Telephone</v>
      </c>
      <c r="K424">
        <f>ROUND(SUMIF(Data!N:N,G424,Data!R:R),2)</f>
        <v>1339.1</v>
      </c>
    </row>
    <row r="425" spans="7:11" x14ac:dyDescent="0.2">
      <c r="G425" t="s">
        <v>2911</v>
      </c>
      <c r="H425" t="str">
        <f>VLOOKUP(G425,Data!$N:$Q,2,0)</f>
        <v>Furniture</v>
      </c>
      <c r="I425" t="str">
        <f>VLOOKUP(G425,Data!$N:$Q,3,0)</f>
        <v>Furnishings</v>
      </c>
      <c r="J425" t="str">
        <f>VLOOKUP(G425,Data!$N:$Q,4,0)</f>
        <v>Luxo Professional Combination Clamp-On Lamps</v>
      </c>
      <c r="K425">
        <f>ROUND(SUMIF(Data!N:N,G425,Data!R:R),2)</f>
        <v>1329.9</v>
      </c>
    </row>
    <row r="426" spans="7:11" x14ac:dyDescent="0.2">
      <c r="G426" t="s">
        <v>337</v>
      </c>
      <c r="H426" t="str">
        <f>VLOOKUP(G426,Data!$N:$Q,2,0)</f>
        <v>Furniture</v>
      </c>
      <c r="I426" t="str">
        <f>VLOOKUP(G426,Data!$N:$Q,3,0)</f>
        <v>Furnishings</v>
      </c>
      <c r="J426" t="str">
        <f>VLOOKUP(G426,Data!$N:$Q,4,0)</f>
        <v>Tenex Traditional Chairmats for Medium Pile Carpet, Standard Lip, 36" x 48"</v>
      </c>
      <c r="K426">
        <f>ROUND(SUMIF(Data!N:N,G426,Data!R:R),2)</f>
        <v>1322.17</v>
      </c>
    </row>
    <row r="427" spans="7:11" x14ac:dyDescent="0.2">
      <c r="G427" t="s">
        <v>4757</v>
      </c>
      <c r="H427" t="str">
        <f>VLOOKUP(G427,Data!$N:$Q,2,0)</f>
        <v>Office Supplies</v>
      </c>
      <c r="I427" t="str">
        <f>VLOOKUP(G427,Data!$N:$Q,3,0)</f>
        <v>Paper</v>
      </c>
      <c r="J427" t="str">
        <f>VLOOKUP(G427,Data!$N:$Q,4,0)</f>
        <v>Xerox 1891</v>
      </c>
      <c r="K427">
        <f>ROUND(SUMIF(Data!N:N,G427,Data!R:R),2)</f>
        <v>1320.57</v>
      </c>
    </row>
    <row r="428" spans="7:11" x14ac:dyDescent="0.2">
      <c r="G428" t="s">
        <v>6584</v>
      </c>
      <c r="H428" t="str">
        <f>VLOOKUP(G428,Data!$N:$Q,2,0)</f>
        <v>Furniture</v>
      </c>
      <c r="I428" t="str">
        <f>VLOOKUP(G428,Data!$N:$Q,3,0)</f>
        <v>Bookcases</v>
      </c>
      <c r="J428" t="str">
        <f>VLOOKUP(G428,Data!$N:$Q,4,0)</f>
        <v>Hon Metal Bookcases, Putty</v>
      </c>
      <c r="K428">
        <f>ROUND(SUMIF(Data!N:N,G428,Data!R:R),2)</f>
        <v>1320.23</v>
      </c>
    </row>
    <row r="429" spans="7:11" x14ac:dyDescent="0.2">
      <c r="G429" t="s">
        <v>2066</v>
      </c>
      <c r="H429" t="str">
        <f>VLOOKUP(G429,Data!$N:$Q,2,0)</f>
        <v>Office Supplies</v>
      </c>
      <c r="I429" t="str">
        <f>VLOOKUP(G429,Data!$N:$Q,3,0)</f>
        <v>Appliances</v>
      </c>
      <c r="J429" t="str">
        <f>VLOOKUP(G429,Data!$N:$Q,4,0)</f>
        <v>Honeywell Enviracaire Portable HEPA Air Cleaner for up to 10 x 16 Room</v>
      </c>
      <c r="K429">
        <f>ROUND(SUMIF(Data!N:N,G429,Data!R:R),2)</f>
        <v>1320.17</v>
      </c>
    </row>
    <row r="430" spans="7:11" x14ac:dyDescent="0.2">
      <c r="G430" t="s">
        <v>1552</v>
      </c>
      <c r="H430" t="str">
        <f>VLOOKUP(G430,Data!$N:$Q,2,0)</f>
        <v>Furniture</v>
      </c>
      <c r="I430" t="str">
        <f>VLOOKUP(G430,Data!$N:$Q,3,0)</f>
        <v>Chairs</v>
      </c>
      <c r="J430" t="str">
        <f>VLOOKUP(G430,Data!$N:$Q,4,0)</f>
        <v>Office Star - Ergonomically Designed Knee Chair</v>
      </c>
      <c r="K430">
        <f>ROUND(SUMIF(Data!N:N,G430,Data!R:R),2)</f>
        <v>1311.88</v>
      </c>
    </row>
    <row r="431" spans="7:11" x14ac:dyDescent="0.2">
      <c r="G431" t="s">
        <v>6055</v>
      </c>
      <c r="H431" t="str">
        <f>VLOOKUP(G431,Data!$N:$Q,2,0)</f>
        <v>Technology</v>
      </c>
      <c r="I431" t="str">
        <f>VLOOKUP(G431,Data!$N:$Q,3,0)</f>
        <v>Phones</v>
      </c>
      <c r="J431" t="str">
        <f>VLOOKUP(G431,Data!$N:$Q,4,0)</f>
        <v>Nokia Lumia 925</v>
      </c>
      <c r="K431">
        <f>ROUND(SUMIF(Data!N:N,G431,Data!R:R),2)</f>
        <v>1310.3</v>
      </c>
    </row>
    <row r="432" spans="7:11" x14ac:dyDescent="0.2">
      <c r="G432" t="s">
        <v>552</v>
      </c>
      <c r="H432" t="str">
        <f>VLOOKUP(G432,Data!$N:$Q,2,0)</f>
        <v>Furniture</v>
      </c>
      <c r="I432" t="str">
        <f>VLOOKUP(G432,Data!$N:$Q,3,0)</f>
        <v>Furnishings</v>
      </c>
      <c r="J432" t="str">
        <f>VLOOKUP(G432,Data!$N:$Q,4,0)</f>
        <v>Eldon Cleatmat Plus Chair Mats for High Pile Carpets</v>
      </c>
      <c r="K432">
        <f>ROUND(SUMIF(Data!N:N,G432,Data!R:R),2)</f>
        <v>1304.1300000000001</v>
      </c>
    </row>
    <row r="433" spans="7:11" x14ac:dyDescent="0.2">
      <c r="G433" t="s">
        <v>4679</v>
      </c>
      <c r="H433" t="str">
        <f>VLOOKUP(G433,Data!$N:$Q,2,0)</f>
        <v>Furniture</v>
      </c>
      <c r="I433" t="str">
        <f>VLOOKUP(G433,Data!$N:$Q,3,0)</f>
        <v>Tables</v>
      </c>
      <c r="J433" t="str">
        <f>VLOOKUP(G433,Data!$N:$Q,4,0)</f>
        <v>Hon 30" x 60" Table with Locking Drawer</v>
      </c>
      <c r="K433">
        <f>ROUND(SUMIF(Data!N:N,G433,Data!R:R),2)</f>
        <v>1296.03</v>
      </c>
    </row>
    <row r="434" spans="7:11" x14ac:dyDescent="0.2">
      <c r="G434" t="s">
        <v>3842</v>
      </c>
      <c r="H434" t="str">
        <f>VLOOKUP(G434,Data!$N:$Q,2,0)</f>
        <v>Office Supplies</v>
      </c>
      <c r="I434" t="str">
        <f>VLOOKUP(G434,Data!$N:$Q,3,0)</f>
        <v>Binders</v>
      </c>
      <c r="J434" t="str">
        <f>VLOOKUP(G434,Data!$N:$Q,4,0)</f>
        <v>GBC Recycled Regency Composition Covers</v>
      </c>
      <c r="K434">
        <f>ROUND(SUMIF(Data!N:N,G434,Data!R:R),2)</f>
        <v>1291.25</v>
      </c>
    </row>
    <row r="435" spans="7:11" x14ac:dyDescent="0.2">
      <c r="G435" t="s">
        <v>7535</v>
      </c>
      <c r="H435" t="str">
        <f>VLOOKUP(G435,Data!$N:$Q,2,0)</f>
        <v>Office Supplies</v>
      </c>
      <c r="I435" t="str">
        <f>VLOOKUP(G435,Data!$N:$Q,3,0)</f>
        <v>Storage</v>
      </c>
      <c r="J435" t="str">
        <f>VLOOKUP(G435,Data!$N:$Q,4,0)</f>
        <v>Fellowes Recycled Storage Drawers</v>
      </c>
      <c r="K435">
        <f>ROUND(SUMIF(Data!N:N,G435,Data!R:R),2)</f>
        <v>1287.95</v>
      </c>
    </row>
    <row r="436" spans="7:11" x14ac:dyDescent="0.2">
      <c r="G436" t="s">
        <v>3306</v>
      </c>
      <c r="H436" t="str">
        <f>VLOOKUP(G436,Data!$N:$Q,2,0)</f>
        <v>Technology</v>
      </c>
      <c r="I436" t="str">
        <f>VLOOKUP(G436,Data!$N:$Q,3,0)</f>
        <v>Machines</v>
      </c>
      <c r="J436" t="str">
        <f>VLOOKUP(G436,Data!$N:$Q,4,0)</f>
        <v>Star Micronics TSP800 TSP847IIU Receipt Printer</v>
      </c>
      <c r="K436">
        <f>ROUND(SUMIF(Data!N:N,G436,Data!R:R),2)</f>
        <v>1286.8499999999999</v>
      </c>
    </row>
    <row r="437" spans="7:11" x14ac:dyDescent="0.2">
      <c r="G437" t="s">
        <v>7705</v>
      </c>
      <c r="H437" t="str">
        <f>VLOOKUP(G437,Data!$N:$Q,2,0)</f>
        <v>Technology</v>
      </c>
      <c r="I437" t="str">
        <f>VLOOKUP(G437,Data!$N:$Q,3,0)</f>
        <v>Phones</v>
      </c>
      <c r="J437" t="str">
        <f>VLOOKUP(G437,Data!$N:$Q,4,0)</f>
        <v>Panasonic KX TS208W Corded phone</v>
      </c>
      <c r="K437">
        <f>ROUND(SUMIF(Data!N:N,G437,Data!R:R),2)</f>
        <v>1283.54</v>
      </c>
    </row>
    <row r="438" spans="7:11" x14ac:dyDescent="0.2">
      <c r="G438" t="s">
        <v>4671</v>
      </c>
      <c r="H438" t="str">
        <f>VLOOKUP(G438,Data!$N:$Q,2,0)</f>
        <v>Office Supplies</v>
      </c>
      <c r="I438" t="str">
        <f>VLOOKUP(G438,Data!$N:$Q,3,0)</f>
        <v>Storage</v>
      </c>
      <c r="J438" t="str">
        <f>VLOOKUP(G438,Data!$N:$Q,4,0)</f>
        <v>Tennsco Industrial Shelving</v>
      </c>
      <c r="K438">
        <f>ROUND(SUMIF(Data!N:N,G438,Data!R:R),2)</f>
        <v>1281.44</v>
      </c>
    </row>
    <row r="439" spans="7:11" x14ac:dyDescent="0.2">
      <c r="G439" t="s">
        <v>3801</v>
      </c>
      <c r="H439" t="str">
        <f>VLOOKUP(G439,Data!$N:$Q,2,0)</f>
        <v>Office Supplies</v>
      </c>
      <c r="I439" t="str">
        <f>VLOOKUP(G439,Data!$N:$Q,3,0)</f>
        <v>Paper</v>
      </c>
      <c r="J439" t="str">
        <f>VLOOKUP(G439,Data!$N:$Q,4,0)</f>
        <v>White Computer Printout Paper by Universal</v>
      </c>
      <c r="K439">
        <f>ROUND(SUMIF(Data!N:N,G439,Data!R:R),2)</f>
        <v>1279.08</v>
      </c>
    </row>
    <row r="440" spans="7:11" x14ac:dyDescent="0.2">
      <c r="G440" t="s">
        <v>2242</v>
      </c>
      <c r="H440" t="str">
        <f>VLOOKUP(G440,Data!$N:$Q,2,0)</f>
        <v>Furniture</v>
      </c>
      <c r="I440" t="str">
        <f>VLOOKUP(G440,Data!$N:$Q,3,0)</f>
        <v>Furnishings</v>
      </c>
      <c r="J440" t="str">
        <f>VLOOKUP(G440,Data!$N:$Q,4,0)</f>
        <v>Luxo Professional Magnifying Clamp-On Fluorescent Lamps</v>
      </c>
      <c r="K440">
        <f>ROUND(SUMIF(Data!N:N,G440,Data!R:R),2)</f>
        <v>1268.92</v>
      </c>
    </row>
    <row r="441" spans="7:11" x14ac:dyDescent="0.2">
      <c r="G441" t="s">
        <v>5920</v>
      </c>
      <c r="H441" t="str">
        <f>VLOOKUP(G441,Data!$N:$Q,2,0)</f>
        <v>Furniture</v>
      </c>
      <c r="I441" t="str">
        <f>VLOOKUP(G441,Data!$N:$Q,3,0)</f>
        <v>Chairs</v>
      </c>
      <c r="J441" t="str">
        <f>VLOOKUP(G441,Data!$N:$Q,4,0)</f>
        <v>Hon Deluxe Fabric Upholstered Stacking Chairs, Squared Back</v>
      </c>
      <c r="K441">
        <f>ROUND(SUMIF(Data!N:N,G441,Data!R:R),2)</f>
        <v>1268.7</v>
      </c>
    </row>
    <row r="442" spans="7:11" x14ac:dyDescent="0.2">
      <c r="G442" t="s">
        <v>957</v>
      </c>
      <c r="H442" t="str">
        <f>VLOOKUP(G442,Data!$N:$Q,2,0)</f>
        <v>Office Supplies</v>
      </c>
      <c r="I442" t="str">
        <f>VLOOKUP(G442,Data!$N:$Q,3,0)</f>
        <v>Envelopes</v>
      </c>
      <c r="J442" t="str">
        <f>VLOOKUP(G442,Data!$N:$Q,4,0)</f>
        <v>Tyvek Side-Opening Peel &amp; Seel Expanding Envelopes</v>
      </c>
      <c r="K442">
        <f>ROUND(SUMIF(Data!N:N,G442,Data!R:R),2)</f>
        <v>1266.72</v>
      </c>
    </row>
    <row r="443" spans="7:11" x14ac:dyDescent="0.2">
      <c r="G443" t="s">
        <v>906</v>
      </c>
      <c r="H443" t="str">
        <f>VLOOKUP(G443,Data!$N:$Q,2,0)</f>
        <v>Furniture</v>
      </c>
      <c r="I443" t="str">
        <f>VLOOKUP(G443,Data!$N:$Q,3,0)</f>
        <v>Furnishings</v>
      </c>
      <c r="J443" t="str">
        <f>VLOOKUP(G443,Data!$N:$Q,4,0)</f>
        <v>Tenex Contemporary Contur Chairmats for Low and Medium Pile Carpet, Computer, 39" x 49"</v>
      </c>
      <c r="K443">
        <f>ROUND(SUMIF(Data!N:N,G443,Data!R:R),2)</f>
        <v>1264.58</v>
      </c>
    </row>
    <row r="444" spans="7:11" x14ac:dyDescent="0.2">
      <c r="G444" t="s">
        <v>30</v>
      </c>
      <c r="H444" t="str">
        <f>VLOOKUP(G444,Data!$N:$Q,2,0)</f>
        <v>Furniture</v>
      </c>
      <c r="I444" t="str">
        <f>VLOOKUP(G444,Data!$N:$Q,3,0)</f>
        <v>Bookcases</v>
      </c>
      <c r="J444" t="str">
        <f>VLOOKUP(G444,Data!$N:$Q,4,0)</f>
        <v>Bush Somerset Collection Bookcase</v>
      </c>
      <c r="K444">
        <f>ROUND(SUMIF(Data!N:N,G444,Data!R:R),2)</f>
        <v>1263.96</v>
      </c>
    </row>
    <row r="445" spans="7:11" x14ac:dyDescent="0.2">
      <c r="G445" t="s">
        <v>4769</v>
      </c>
      <c r="H445" t="str">
        <f>VLOOKUP(G445,Data!$N:$Q,2,0)</f>
        <v>Technology</v>
      </c>
      <c r="I445" t="str">
        <f>VLOOKUP(G445,Data!$N:$Q,3,0)</f>
        <v>Phones</v>
      </c>
      <c r="J445" t="str">
        <f>VLOOKUP(G445,Data!$N:$Q,4,0)</f>
        <v>Panasonic KX T7736-B Digital phone</v>
      </c>
      <c r="K445">
        <f>ROUND(SUMIF(Data!N:N,G445,Data!R:R),2)</f>
        <v>1259.58</v>
      </c>
    </row>
    <row r="446" spans="7:11" x14ac:dyDescent="0.2">
      <c r="G446" t="s">
        <v>7009</v>
      </c>
      <c r="H446" t="str">
        <f>VLOOKUP(G446,Data!$N:$Q,2,0)</f>
        <v>Technology</v>
      </c>
      <c r="I446" t="str">
        <f>VLOOKUP(G446,Data!$N:$Q,3,0)</f>
        <v>Accessories</v>
      </c>
      <c r="J446" t="str">
        <f>VLOOKUP(G446,Data!$N:$Q,4,0)</f>
        <v>Logitech G430 Surround Sound Gaming Headset with Dolby 7.1 Technology</v>
      </c>
      <c r="K446">
        <f>ROUND(SUMIF(Data!N:N,G446,Data!R:R),2)</f>
        <v>1247.8399999999999</v>
      </c>
    </row>
    <row r="447" spans="7:11" x14ac:dyDescent="0.2">
      <c r="G447" t="s">
        <v>5362</v>
      </c>
      <c r="H447" t="str">
        <f>VLOOKUP(G447,Data!$N:$Q,2,0)</f>
        <v>Office Supplies</v>
      </c>
      <c r="I447" t="str">
        <f>VLOOKUP(G447,Data!$N:$Q,3,0)</f>
        <v>Appliances</v>
      </c>
      <c r="J447" t="str">
        <f>VLOOKUP(G447,Data!$N:$Q,4,0)</f>
        <v>Tripp Lite Isotel 6 Outlet Surge Protector with Fax/Modem Protection</v>
      </c>
      <c r="K447">
        <f>ROUND(SUMIF(Data!N:N,G447,Data!R:R),2)</f>
        <v>1243.79</v>
      </c>
    </row>
    <row r="448" spans="7:11" x14ac:dyDescent="0.2">
      <c r="G448" t="s">
        <v>3629</v>
      </c>
      <c r="H448" t="str">
        <f>VLOOKUP(G448,Data!$N:$Q,2,0)</f>
        <v>Furniture</v>
      </c>
      <c r="I448" t="str">
        <f>VLOOKUP(G448,Data!$N:$Q,3,0)</f>
        <v>Chairs</v>
      </c>
      <c r="J448" t="str">
        <f>VLOOKUP(G448,Data!$N:$Q,4,0)</f>
        <v>Hon Valutask Swivel Chairs</v>
      </c>
      <c r="K448">
        <f>ROUND(SUMIF(Data!N:N,G448,Data!R:R),2)</f>
        <v>1242.05</v>
      </c>
    </row>
    <row r="449" spans="7:11" x14ac:dyDescent="0.2">
      <c r="G449" t="s">
        <v>5564</v>
      </c>
      <c r="H449" t="str">
        <f>VLOOKUP(G449,Data!$N:$Q,2,0)</f>
        <v>Office Supplies</v>
      </c>
      <c r="I449" t="str">
        <f>VLOOKUP(G449,Data!$N:$Q,3,0)</f>
        <v>Storage</v>
      </c>
      <c r="J449" t="str">
        <f>VLOOKUP(G449,Data!$N:$Q,4,0)</f>
        <v>SAFCO Mobile Desk Side File, Wire Frame</v>
      </c>
      <c r="K449">
        <f>ROUND(SUMIF(Data!N:N,G449,Data!R:R),2)</f>
        <v>1240.04</v>
      </c>
    </row>
    <row r="450" spans="7:11" x14ac:dyDescent="0.2">
      <c r="G450" t="s">
        <v>2259</v>
      </c>
      <c r="H450" t="str">
        <f>VLOOKUP(G450,Data!$N:$Q,2,0)</f>
        <v>Office Supplies</v>
      </c>
      <c r="I450" t="str">
        <f>VLOOKUP(G450,Data!$N:$Q,3,0)</f>
        <v>Labels</v>
      </c>
      <c r="J450" t="str">
        <f>VLOOKUP(G450,Data!$N:$Q,4,0)</f>
        <v>Avery 4027 File Folder Labels for Dot Matrix Printers, 5000 Labels per Box, White</v>
      </c>
      <c r="K450">
        <f>ROUND(SUMIF(Data!N:N,G450,Data!R:R),2)</f>
        <v>1233.4100000000001</v>
      </c>
    </row>
    <row r="451" spans="7:11" x14ac:dyDescent="0.2">
      <c r="G451" t="s">
        <v>2821</v>
      </c>
      <c r="H451" t="str">
        <f>VLOOKUP(G451,Data!$N:$Q,2,0)</f>
        <v>Technology</v>
      </c>
      <c r="I451" t="str">
        <f>VLOOKUP(G451,Data!$N:$Q,3,0)</f>
        <v>Accessories</v>
      </c>
      <c r="J451" t="str">
        <f>VLOOKUP(G451,Data!$N:$Q,4,0)</f>
        <v>Maxell 4.7GB DVD-R</v>
      </c>
      <c r="K451">
        <f>ROUND(SUMIF(Data!N:N,G451,Data!R:R),2)</f>
        <v>1231.69</v>
      </c>
    </row>
    <row r="452" spans="7:11" x14ac:dyDescent="0.2">
      <c r="G452" t="s">
        <v>3231</v>
      </c>
      <c r="H452" t="str">
        <f>VLOOKUP(G452,Data!$N:$Q,2,0)</f>
        <v>Furniture</v>
      </c>
      <c r="I452" t="str">
        <f>VLOOKUP(G452,Data!$N:$Q,3,0)</f>
        <v>Tables</v>
      </c>
      <c r="J452" t="str">
        <f>VLOOKUP(G452,Data!$N:$Q,4,0)</f>
        <v>Hon 4060 Series Tables</v>
      </c>
      <c r="K452">
        <f>ROUND(SUMIF(Data!N:N,G452,Data!R:R),2)</f>
        <v>1231.56</v>
      </c>
    </row>
    <row r="453" spans="7:11" x14ac:dyDescent="0.2">
      <c r="G453" t="s">
        <v>3624</v>
      </c>
      <c r="H453" t="str">
        <f>VLOOKUP(G453,Data!$N:$Q,2,0)</f>
        <v>Technology</v>
      </c>
      <c r="I453" t="str">
        <f>VLOOKUP(G453,Data!$N:$Q,3,0)</f>
        <v>Phones</v>
      </c>
      <c r="J453" t="str">
        <f>VLOOKUP(G453,Data!$N:$Q,4,0)</f>
        <v>Blue Parrot B250XT Professional Grade Wireless Bluetooth†Headset†with</v>
      </c>
      <c r="K453">
        <f>ROUND(SUMIF(Data!N:N,G453,Data!R:R),2)</f>
        <v>1229.8399999999999</v>
      </c>
    </row>
    <row r="454" spans="7:11" x14ac:dyDescent="0.2">
      <c r="G454" t="s">
        <v>3763</v>
      </c>
      <c r="H454" t="str">
        <f>VLOOKUP(G454,Data!$N:$Q,2,0)</f>
        <v>Technology</v>
      </c>
      <c r="I454" t="str">
        <f>VLOOKUP(G454,Data!$N:$Q,3,0)</f>
        <v>Accessories</v>
      </c>
      <c r="J454" t="str">
        <f>VLOOKUP(G454,Data!$N:$Q,4,0)</f>
        <v>Case Logic 2.4GHz Wireless Keyboard</v>
      </c>
      <c r="K454">
        <f>ROUND(SUMIF(Data!N:N,G454,Data!R:R),2)</f>
        <v>1229.75</v>
      </c>
    </row>
    <row r="455" spans="7:11" x14ac:dyDescent="0.2">
      <c r="G455" t="s">
        <v>7682</v>
      </c>
      <c r="H455" t="str">
        <f>VLOOKUP(G455,Data!$N:$Q,2,0)</f>
        <v>Office Supplies</v>
      </c>
      <c r="I455" t="str">
        <f>VLOOKUP(G455,Data!$N:$Q,3,0)</f>
        <v>Paper</v>
      </c>
      <c r="J455" t="str">
        <f>VLOOKUP(G455,Data!$N:$Q,4,0)</f>
        <v>Xerox 1917</v>
      </c>
      <c r="K455">
        <f>ROUND(SUMIF(Data!N:N,G455,Data!R:R),2)</f>
        <v>1222.75</v>
      </c>
    </row>
    <row r="456" spans="7:11" x14ac:dyDescent="0.2">
      <c r="G456" t="s">
        <v>5873</v>
      </c>
      <c r="H456" t="str">
        <f>VLOOKUP(G456,Data!$N:$Q,2,0)</f>
        <v>Technology</v>
      </c>
      <c r="I456" t="str">
        <f>VLOOKUP(G456,Data!$N:$Q,3,0)</f>
        <v>Phones</v>
      </c>
      <c r="J456" t="str">
        <f>VLOOKUP(G456,Data!$N:$Q,4,0)</f>
        <v>Plantronics Voyager Pro HD - Bluetooth Headset</v>
      </c>
      <c r="K456">
        <f>ROUND(SUMIF(Data!N:N,G456,Data!R:R),2)</f>
        <v>1221.81</v>
      </c>
    </row>
    <row r="457" spans="7:11" x14ac:dyDescent="0.2">
      <c r="G457" t="s">
        <v>5381</v>
      </c>
      <c r="H457" t="str">
        <f>VLOOKUP(G457,Data!$N:$Q,2,0)</f>
        <v>Office Supplies</v>
      </c>
      <c r="I457" t="str">
        <f>VLOOKUP(G457,Data!$N:$Q,3,0)</f>
        <v>Binders</v>
      </c>
      <c r="J457" t="str">
        <f>VLOOKUP(G457,Data!$N:$Q,4,0)</f>
        <v>Satellite Sectional Post Binders</v>
      </c>
      <c r="K457">
        <f>ROUND(SUMIF(Data!N:N,G457,Data!R:R),2)</f>
        <v>1219.82</v>
      </c>
    </row>
    <row r="458" spans="7:11" x14ac:dyDescent="0.2">
      <c r="G458" t="s">
        <v>3134</v>
      </c>
      <c r="H458" t="str">
        <f>VLOOKUP(G458,Data!$N:$Q,2,0)</f>
        <v>Office Supplies</v>
      </c>
      <c r="I458" t="str">
        <f>VLOOKUP(G458,Data!$N:$Q,3,0)</f>
        <v>Binders</v>
      </c>
      <c r="J458" t="str">
        <f>VLOOKUP(G458,Data!$N:$Q,4,0)</f>
        <v>Wilson Jones Ledger-Size, Piano-Hinge Binder, 2", Blue</v>
      </c>
      <c r="K458">
        <f>ROUND(SUMIF(Data!N:N,G458,Data!R:R),2)</f>
        <v>1217.1099999999999</v>
      </c>
    </row>
    <row r="459" spans="7:11" x14ac:dyDescent="0.2">
      <c r="G459" t="s">
        <v>5749</v>
      </c>
      <c r="H459" t="str">
        <f>VLOOKUP(G459,Data!$N:$Q,2,0)</f>
        <v>Technology</v>
      </c>
      <c r="I459" t="str">
        <f>VLOOKUP(G459,Data!$N:$Q,3,0)</f>
        <v>Machines</v>
      </c>
      <c r="J459" t="str">
        <f>VLOOKUP(G459,Data!$N:$Q,4,0)</f>
        <v>Epson TM-T88V Direct Thermal Printer - Monochrome - Desktop</v>
      </c>
      <c r="K459">
        <f>ROUND(SUMIF(Data!N:N,G459,Data!R:R),2)</f>
        <v>1212.71</v>
      </c>
    </row>
    <row r="460" spans="7:11" x14ac:dyDescent="0.2">
      <c r="G460" t="s">
        <v>5951</v>
      </c>
      <c r="H460" t="str">
        <f>VLOOKUP(G460,Data!$N:$Q,2,0)</f>
        <v>Office Supplies</v>
      </c>
      <c r="I460" t="str">
        <f>VLOOKUP(G460,Data!$N:$Q,3,0)</f>
        <v>Appliances</v>
      </c>
      <c r="J460" t="str">
        <f>VLOOKUP(G460,Data!$N:$Q,4,0)</f>
        <v>APC 7 Outlet Network SurgeArrest Surge Protector</v>
      </c>
      <c r="K460">
        <f>ROUND(SUMIF(Data!N:N,G460,Data!R:R),2)</f>
        <v>1207.2</v>
      </c>
    </row>
    <row r="461" spans="7:11" x14ac:dyDescent="0.2">
      <c r="G461" t="s">
        <v>1088</v>
      </c>
      <c r="H461" t="str">
        <f>VLOOKUP(G461,Data!$N:$Q,2,0)</f>
        <v>Furniture</v>
      </c>
      <c r="I461" t="str">
        <f>VLOOKUP(G461,Data!$N:$Q,3,0)</f>
        <v>Furnishings</v>
      </c>
      <c r="J461" t="str">
        <f>VLOOKUP(G461,Data!$N:$Q,4,0)</f>
        <v>Eldon ClusterMat Chair Mat with Cordless Antistatic Protection</v>
      </c>
      <c r="K461">
        <f>ROUND(SUMIF(Data!N:N,G461,Data!R:R),2)</f>
        <v>1200.94</v>
      </c>
    </row>
    <row r="462" spans="7:11" x14ac:dyDescent="0.2">
      <c r="G462" t="s">
        <v>546</v>
      </c>
      <c r="H462" t="str">
        <f>VLOOKUP(G462,Data!$N:$Q,2,0)</f>
        <v>Office Supplies</v>
      </c>
      <c r="I462" t="str">
        <f>VLOOKUP(G462,Data!$N:$Q,3,0)</f>
        <v>Storage</v>
      </c>
      <c r="J462" t="str">
        <f>VLOOKUP(G462,Data!$N:$Q,4,0)</f>
        <v>Trav-L-File Heavy-Duty Shuttle II, Black</v>
      </c>
      <c r="K462">
        <f>ROUND(SUMIF(Data!N:N,G462,Data!R:R),2)</f>
        <v>1193.82</v>
      </c>
    </row>
    <row r="463" spans="7:11" x14ac:dyDescent="0.2">
      <c r="G463" t="s">
        <v>1567</v>
      </c>
      <c r="H463" t="str">
        <f>VLOOKUP(G463,Data!$N:$Q,2,0)</f>
        <v>Office Supplies</v>
      </c>
      <c r="I463" t="str">
        <f>VLOOKUP(G463,Data!$N:$Q,3,0)</f>
        <v>Storage</v>
      </c>
      <c r="J463" t="str">
        <f>VLOOKUP(G463,Data!$N:$Q,4,0)</f>
        <v>Fellowes Bankers Box Recycled Super Stor/Drawer</v>
      </c>
      <c r="K463">
        <f>ROUND(SUMIF(Data!N:N,G463,Data!R:R),2)</f>
        <v>1187.56</v>
      </c>
    </row>
    <row r="464" spans="7:11" x14ac:dyDescent="0.2">
      <c r="G464" t="s">
        <v>2682</v>
      </c>
      <c r="H464" t="str">
        <f>VLOOKUP(G464,Data!$N:$Q,2,0)</f>
        <v>Furniture</v>
      </c>
      <c r="I464" t="str">
        <f>VLOOKUP(G464,Data!$N:$Q,3,0)</f>
        <v>Furnishings</v>
      </c>
      <c r="J464" t="str">
        <f>VLOOKUP(G464,Data!$N:$Q,4,0)</f>
        <v>Howard Miller 11-1/2" Diameter Ridgewood Wall Clock</v>
      </c>
      <c r="K464">
        <f>ROUND(SUMIF(Data!N:N,G464,Data!R:R),2)</f>
        <v>1184.23</v>
      </c>
    </row>
    <row r="465" spans="7:11" x14ac:dyDescent="0.2">
      <c r="G465" t="s">
        <v>1858</v>
      </c>
      <c r="H465" t="str">
        <f>VLOOKUP(G465,Data!$N:$Q,2,0)</f>
        <v>Technology</v>
      </c>
      <c r="I465" t="str">
        <f>VLOOKUP(G465,Data!$N:$Q,3,0)</f>
        <v>Accessories</v>
      </c>
      <c r="J465" t="str">
        <f>VLOOKUP(G465,Data!$N:$Q,4,0)</f>
        <v>SanDisk Cruzer 64 GB USB Flash Drive</v>
      </c>
      <c r="K465">
        <f>ROUND(SUMIF(Data!N:N,G465,Data!R:R),2)</f>
        <v>1184.03</v>
      </c>
    </row>
    <row r="466" spans="7:11" x14ac:dyDescent="0.2">
      <c r="G466" t="s">
        <v>7636</v>
      </c>
      <c r="H466" t="str">
        <f>VLOOKUP(G466,Data!$N:$Q,2,0)</f>
        <v>Office Supplies</v>
      </c>
      <c r="I466" t="str">
        <f>VLOOKUP(G466,Data!$N:$Q,3,0)</f>
        <v>Binders</v>
      </c>
      <c r="J466" t="str">
        <f>VLOOKUP(G466,Data!$N:$Q,4,0)</f>
        <v>GBC Therma-A-Bind 250T Electric Binding System</v>
      </c>
      <c r="K466">
        <f>ROUND(SUMIF(Data!N:N,G466,Data!R:R),2)</f>
        <v>1180.7</v>
      </c>
    </row>
    <row r="467" spans="7:11" x14ac:dyDescent="0.2">
      <c r="G467" t="s">
        <v>1124</v>
      </c>
      <c r="H467" t="str">
        <f>VLOOKUP(G467,Data!$N:$Q,2,0)</f>
        <v>Office Supplies</v>
      </c>
      <c r="I467" t="str">
        <f>VLOOKUP(G467,Data!$N:$Q,3,0)</f>
        <v>Art</v>
      </c>
      <c r="J467" t="str">
        <f>VLOOKUP(G467,Data!$N:$Q,4,0)</f>
        <v>Boston Heavy-Duty Trimline Electric Pencil Sharpeners</v>
      </c>
      <c r="K467">
        <f>ROUND(SUMIF(Data!N:N,G467,Data!R:R),2)</f>
        <v>1166.44</v>
      </c>
    </row>
    <row r="468" spans="7:11" x14ac:dyDescent="0.2">
      <c r="G468" t="s">
        <v>4540</v>
      </c>
      <c r="H468" t="str">
        <f>VLOOKUP(G468,Data!$N:$Q,2,0)</f>
        <v>Technology</v>
      </c>
      <c r="I468" t="str">
        <f>VLOOKUP(G468,Data!$N:$Q,3,0)</f>
        <v>Phones</v>
      </c>
      <c r="J468" t="str">
        <f>VLOOKUP(G468,Data!$N:$Q,4,0)</f>
        <v>GE 30522EE2</v>
      </c>
      <c r="K468">
        <f>ROUND(SUMIF(Data!N:N,G468,Data!R:R),2)</f>
        <v>1159.9000000000001</v>
      </c>
    </row>
    <row r="469" spans="7:11" x14ac:dyDescent="0.2">
      <c r="G469" t="s">
        <v>457</v>
      </c>
      <c r="H469" t="str">
        <f>VLOOKUP(G469,Data!$N:$Q,2,0)</f>
        <v>Technology</v>
      </c>
      <c r="I469" t="str">
        <f>VLOOKUP(G469,Data!$N:$Q,3,0)</f>
        <v>Accessories</v>
      </c>
      <c r="J469" t="str">
        <f>VLOOKUP(G469,Data!$N:$Q,4,0)</f>
        <v>Logitech K350 2.4Ghz Wireless Keyboard</v>
      </c>
      <c r="K469">
        <f>ROUND(SUMIF(Data!N:N,G469,Data!R:R),2)</f>
        <v>1154.6600000000001</v>
      </c>
    </row>
    <row r="470" spans="7:11" x14ac:dyDescent="0.2">
      <c r="G470" t="s">
        <v>7012</v>
      </c>
      <c r="H470" t="str">
        <f>VLOOKUP(G470,Data!$N:$Q,2,0)</f>
        <v>Technology</v>
      </c>
      <c r="I470" t="str">
        <f>VLOOKUP(G470,Data!$N:$Q,3,0)</f>
        <v>Phones</v>
      </c>
      <c r="J470" t="str">
        <f>VLOOKUP(G470,Data!$N:$Q,4,0)</f>
        <v>LG Exalt</v>
      </c>
      <c r="K470">
        <f>ROUND(SUMIF(Data!N:N,G470,Data!R:R),2)</f>
        <v>1154.33</v>
      </c>
    </row>
    <row r="471" spans="7:11" x14ac:dyDescent="0.2">
      <c r="G471" t="s">
        <v>2357</v>
      </c>
      <c r="H471" t="str">
        <f>VLOOKUP(G471,Data!$N:$Q,2,0)</f>
        <v>Technology</v>
      </c>
      <c r="I471" t="str">
        <f>VLOOKUP(G471,Data!$N:$Q,3,0)</f>
        <v>Accessories</v>
      </c>
      <c r="J471" t="str">
        <f>VLOOKUP(G471,Data!$N:$Q,4,0)</f>
        <v>Logitech†Illuminated - Keyboard</v>
      </c>
      <c r="K471">
        <f>ROUND(SUMIF(Data!N:N,G471,Data!R:R),2)</f>
        <v>1139.81</v>
      </c>
    </row>
    <row r="472" spans="7:11" x14ac:dyDescent="0.2">
      <c r="G472" t="s">
        <v>836</v>
      </c>
      <c r="H472" t="str">
        <f>VLOOKUP(G472,Data!$N:$Q,2,0)</f>
        <v>Technology</v>
      </c>
      <c r="I472" t="str">
        <f>VLOOKUP(G472,Data!$N:$Q,3,0)</f>
        <v>Phones</v>
      </c>
      <c r="J472" t="str">
        <f>VLOOKUP(G472,Data!$N:$Q,4,0)</f>
        <v>Panasonic KX-TG6844B Expandable Digital Cordless Telephone</v>
      </c>
      <c r="K472">
        <f>ROUND(SUMIF(Data!N:N,G472,Data!R:R),2)</f>
        <v>1135.03</v>
      </c>
    </row>
    <row r="473" spans="7:11" x14ac:dyDescent="0.2">
      <c r="G473" t="s">
        <v>1195</v>
      </c>
      <c r="H473" t="str">
        <f>VLOOKUP(G473,Data!$N:$Q,2,0)</f>
        <v>Office Supplies</v>
      </c>
      <c r="I473" t="str">
        <f>VLOOKUP(G473,Data!$N:$Q,3,0)</f>
        <v>Storage</v>
      </c>
      <c r="J473" t="str">
        <f>VLOOKUP(G473,Data!$N:$Q,4,0)</f>
        <v>File Shuttle II and Handi-File, Black</v>
      </c>
      <c r="K473">
        <f>ROUND(SUMIF(Data!N:N,G473,Data!R:R),2)</f>
        <v>1125.1500000000001</v>
      </c>
    </row>
    <row r="474" spans="7:11" x14ac:dyDescent="0.2">
      <c r="G474" t="s">
        <v>5208</v>
      </c>
      <c r="H474" t="str">
        <f>VLOOKUP(G474,Data!$N:$Q,2,0)</f>
        <v>Technology</v>
      </c>
      <c r="I474" t="str">
        <f>VLOOKUP(G474,Data!$N:$Q,3,0)</f>
        <v>Phones</v>
      </c>
      <c r="J474" t="str">
        <f>VLOOKUP(G474,Data!$N:$Q,4,0)</f>
        <v>HTC One</v>
      </c>
      <c r="K474">
        <f>ROUND(SUMIF(Data!N:N,G474,Data!R:R),2)</f>
        <v>1119.8900000000001</v>
      </c>
    </row>
    <row r="475" spans="7:11" x14ac:dyDescent="0.2">
      <c r="G475" t="s">
        <v>2342</v>
      </c>
      <c r="H475" t="str">
        <f>VLOOKUP(G475,Data!$N:$Q,2,0)</f>
        <v>Technology</v>
      </c>
      <c r="I475" t="str">
        <f>VLOOKUP(G475,Data!$N:$Q,3,0)</f>
        <v>Phones</v>
      </c>
      <c r="J475" t="str">
        <f>VLOOKUP(G475,Data!$N:$Q,4,0)</f>
        <v>ClearSounds CSC500 Amplified Spirit Phone Corded phone</v>
      </c>
      <c r="K475">
        <f>ROUND(SUMIF(Data!N:N,G475,Data!R:R),2)</f>
        <v>1119.8399999999999</v>
      </c>
    </row>
    <row r="476" spans="7:11" x14ac:dyDescent="0.2">
      <c r="G476" t="s">
        <v>2614</v>
      </c>
      <c r="H476" t="str">
        <f>VLOOKUP(G476,Data!$N:$Q,2,0)</f>
        <v>Furniture</v>
      </c>
      <c r="I476" t="str">
        <f>VLOOKUP(G476,Data!$N:$Q,3,0)</f>
        <v>Bookcases</v>
      </c>
      <c r="J476" t="str">
        <f>VLOOKUP(G476,Data!$N:$Q,4,0)</f>
        <v>O'Sullivan 3-Shelf Heavy-Duty Bookcases</v>
      </c>
      <c r="K476">
        <f>ROUND(SUMIF(Data!N:N,G476,Data!R:R),2)</f>
        <v>1119.2</v>
      </c>
    </row>
    <row r="477" spans="7:11" x14ac:dyDescent="0.2">
      <c r="G477" t="s">
        <v>1084</v>
      </c>
      <c r="H477" t="str">
        <f>VLOOKUP(G477,Data!$N:$Q,2,0)</f>
        <v>Furniture</v>
      </c>
      <c r="I477" t="str">
        <f>VLOOKUP(G477,Data!$N:$Q,3,0)</f>
        <v>Furnishings</v>
      </c>
      <c r="J477" t="str">
        <f>VLOOKUP(G477,Data!$N:$Q,4,0)</f>
        <v>Howard Miller 13" Diameter Goldtone Round Wall Clock</v>
      </c>
      <c r="K477">
        <f>ROUND(SUMIF(Data!N:N,G477,Data!R:R),2)</f>
        <v>1117.43</v>
      </c>
    </row>
    <row r="478" spans="7:11" x14ac:dyDescent="0.2">
      <c r="G478" t="s">
        <v>5924</v>
      </c>
      <c r="H478" t="str">
        <f>VLOOKUP(G478,Data!$N:$Q,2,0)</f>
        <v>Office Supplies</v>
      </c>
      <c r="I478" t="str">
        <f>VLOOKUP(G478,Data!$N:$Q,3,0)</f>
        <v>Storage</v>
      </c>
      <c r="J478" t="str">
        <f>VLOOKUP(G478,Data!$N:$Q,4,0)</f>
        <v>Advantus Rolling Drawer Organizers</v>
      </c>
      <c r="K478">
        <f>ROUND(SUMIF(Data!N:N,G478,Data!R:R),2)</f>
        <v>1115.92</v>
      </c>
    </row>
    <row r="479" spans="7:11" x14ac:dyDescent="0.2">
      <c r="G479" t="s">
        <v>1862</v>
      </c>
      <c r="H479" t="str">
        <f>VLOOKUP(G479,Data!$N:$Q,2,0)</f>
        <v>Furniture</v>
      </c>
      <c r="I479" t="str">
        <f>VLOOKUP(G479,Data!$N:$Q,3,0)</f>
        <v>Furnishings</v>
      </c>
      <c r="J479" t="str">
        <f>VLOOKUP(G479,Data!$N:$Q,4,0)</f>
        <v>Deflect-o EconoMat Studded, No Bevel Mat for Low Pile Carpeting</v>
      </c>
      <c r="K479">
        <f>ROUND(SUMIF(Data!N:N,G479,Data!R:R),2)</f>
        <v>1115.6400000000001</v>
      </c>
    </row>
    <row r="480" spans="7:11" x14ac:dyDescent="0.2">
      <c r="G480" t="s">
        <v>1998</v>
      </c>
      <c r="H480" t="str">
        <f>VLOOKUP(G480,Data!$N:$Q,2,0)</f>
        <v>Furniture</v>
      </c>
      <c r="I480" t="str">
        <f>VLOOKUP(G480,Data!$N:$Q,3,0)</f>
        <v>Furnishings</v>
      </c>
      <c r="J480" t="str">
        <f>VLOOKUP(G480,Data!$N:$Q,4,0)</f>
        <v>Dana Halogen Swing-Arm Architect Lamp</v>
      </c>
      <c r="K480">
        <f>ROUND(SUMIF(Data!N:N,G480,Data!R:R),2)</f>
        <v>1114.3800000000001</v>
      </c>
    </row>
    <row r="481" spans="7:11" x14ac:dyDescent="0.2">
      <c r="G481" t="s">
        <v>310</v>
      </c>
      <c r="H481" t="str">
        <f>VLOOKUP(G481,Data!$N:$Q,2,0)</f>
        <v>Office Supplies</v>
      </c>
      <c r="I481" t="str">
        <f>VLOOKUP(G481,Data!$N:$Q,3,0)</f>
        <v>Art</v>
      </c>
      <c r="J481" t="str">
        <f>VLOOKUP(G481,Data!$N:$Q,4,0)</f>
        <v>Hunt BOSTON Model 1606 High-Volume Electric Pencil Sharpener, Beige</v>
      </c>
      <c r="K481">
        <f>ROUND(SUMIF(Data!N:N,G481,Data!R:R),2)</f>
        <v>1113.02</v>
      </c>
    </row>
    <row r="482" spans="7:11" x14ac:dyDescent="0.2">
      <c r="G482" t="s">
        <v>312</v>
      </c>
      <c r="H482" t="str">
        <f>VLOOKUP(G482,Data!$N:$Q,2,0)</f>
        <v>Technology</v>
      </c>
      <c r="I482" t="str">
        <f>VLOOKUP(G482,Data!$N:$Q,3,0)</f>
        <v>Phones</v>
      </c>
      <c r="J482" t="str">
        <f>VLOOKUP(G482,Data!$N:$Q,4,0)</f>
        <v>netTALK DUO VoIP Telephone Service</v>
      </c>
      <c r="K482">
        <f>ROUND(SUMIF(Data!N:N,G482,Data!R:R),2)</f>
        <v>1112.79</v>
      </c>
    </row>
    <row r="483" spans="7:11" x14ac:dyDescent="0.2">
      <c r="G483" t="s">
        <v>2835</v>
      </c>
      <c r="H483" t="str">
        <f>VLOOKUP(G483,Data!$N:$Q,2,0)</f>
        <v>Technology</v>
      </c>
      <c r="I483" t="str">
        <f>VLOOKUP(G483,Data!$N:$Q,3,0)</f>
        <v>Accessories</v>
      </c>
      <c r="J483" t="str">
        <f>VLOOKUP(G483,Data!$N:$Q,4,0)</f>
        <v>Hypercom P1300 Pinpad</v>
      </c>
      <c r="K483">
        <f>ROUND(SUMIF(Data!N:N,G483,Data!R:R),2)</f>
        <v>1108.8</v>
      </c>
    </row>
    <row r="484" spans="7:11" x14ac:dyDescent="0.2">
      <c r="G484" t="s">
        <v>1056</v>
      </c>
      <c r="H484" t="str">
        <f>VLOOKUP(G484,Data!$N:$Q,2,0)</f>
        <v>Office Supplies</v>
      </c>
      <c r="I484" t="str">
        <f>VLOOKUP(G484,Data!$N:$Q,3,0)</f>
        <v>Paper</v>
      </c>
      <c r="J484" t="str">
        <f>VLOOKUP(G484,Data!$N:$Q,4,0)</f>
        <v>Easy-staple paper</v>
      </c>
      <c r="K484">
        <f>ROUND(SUMIF(Data!N:N,G484,Data!R:R),2)</f>
        <v>1105.73</v>
      </c>
    </row>
    <row r="485" spans="7:11" x14ac:dyDescent="0.2">
      <c r="G485" t="s">
        <v>4080</v>
      </c>
      <c r="H485" t="str">
        <f>VLOOKUP(G485,Data!$N:$Q,2,0)</f>
        <v>Office Supplies</v>
      </c>
      <c r="I485" t="str">
        <f>VLOOKUP(G485,Data!$N:$Q,3,0)</f>
        <v>Paper</v>
      </c>
      <c r="J485" t="str">
        <f>VLOOKUP(G485,Data!$N:$Q,4,0)</f>
        <v>Xerox 1988</v>
      </c>
      <c r="K485">
        <f>ROUND(SUMIF(Data!N:N,G485,Data!R:R),2)</f>
        <v>1102.8900000000001</v>
      </c>
    </row>
    <row r="486" spans="7:11" x14ac:dyDescent="0.2">
      <c r="G486" t="s">
        <v>3925</v>
      </c>
      <c r="H486" t="str">
        <f>VLOOKUP(G486,Data!$N:$Q,2,0)</f>
        <v>Office Supplies</v>
      </c>
      <c r="I486" t="str">
        <f>VLOOKUP(G486,Data!$N:$Q,3,0)</f>
        <v>Binders</v>
      </c>
      <c r="J486" t="str">
        <f>VLOOKUP(G486,Data!$N:$Q,4,0)</f>
        <v>Ibico Plastic Spiral Binding Combs</v>
      </c>
      <c r="K486">
        <f>ROUND(SUMIF(Data!N:N,G486,Data!R:R),2)</f>
        <v>1100.48</v>
      </c>
    </row>
    <row r="487" spans="7:11" x14ac:dyDescent="0.2">
      <c r="G487" t="s">
        <v>1090</v>
      </c>
      <c r="H487" t="str">
        <f>VLOOKUP(G487,Data!$N:$Q,2,0)</f>
        <v>Office Supplies</v>
      </c>
      <c r="I487" t="str">
        <f>VLOOKUP(G487,Data!$N:$Q,3,0)</f>
        <v>Binders</v>
      </c>
      <c r="J487" t="str">
        <f>VLOOKUP(G487,Data!$N:$Q,4,0)</f>
        <v>Ibico Laser Imprintable Binding System Covers</v>
      </c>
      <c r="K487">
        <f>ROUND(SUMIF(Data!N:N,G487,Data!R:R),2)</f>
        <v>1100.4000000000001</v>
      </c>
    </row>
    <row r="488" spans="7:11" x14ac:dyDescent="0.2">
      <c r="G488" t="s">
        <v>8185</v>
      </c>
      <c r="H488" t="str">
        <f>VLOOKUP(G488,Data!$N:$Q,2,0)</f>
        <v>Office Supplies</v>
      </c>
      <c r="I488" t="str">
        <f>VLOOKUP(G488,Data!$N:$Q,3,0)</f>
        <v>Paper</v>
      </c>
      <c r="J488" t="str">
        <f>VLOOKUP(G488,Data!$N:$Q,4,0)</f>
        <v>Xerox 1906</v>
      </c>
      <c r="K488">
        <f>ROUND(SUMIF(Data!N:N,G488,Data!R:R),2)</f>
        <v>1098.6400000000001</v>
      </c>
    </row>
    <row r="489" spans="7:11" x14ac:dyDescent="0.2">
      <c r="G489" t="s">
        <v>1628</v>
      </c>
      <c r="H489" t="str">
        <f>VLOOKUP(G489,Data!$N:$Q,2,0)</f>
        <v>Office Supplies</v>
      </c>
      <c r="I489" t="str">
        <f>VLOOKUP(G489,Data!$N:$Q,3,0)</f>
        <v>Paper</v>
      </c>
      <c r="J489" t="str">
        <f>VLOOKUP(G489,Data!$N:$Q,4,0)</f>
        <v>Eaton Premium Continuous-Feed Paper, 25% Cotton, Letter Size, White, 1000 Shts/Box</v>
      </c>
      <c r="K489">
        <f>ROUND(SUMIF(Data!N:N,G489,Data!R:R),2)</f>
        <v>1098.5</v>
      </c>
    </row>
    <row r="490" spans="7:11" x14ac:dyDescent="0.2">
      <c r="G490" t="s">
        <v>3786</v>
      </c>
      <c r="H490" t="str">
        <f>VLOOKUP(G490,Data!$N:$Q,2,0)</f>
        <v>Office Supplies</v>
      </c>
      <c r="I490" t="str">
        <f>VLOOKUP(G490,Data!$N:$Q,3,0)</f>
        <v>Paper</v>
      </c>
      <c r="J490" t="str">
        <f>VLOOKUP(G490,Data!$N:$Q,4,0)</f>
        <v>Xerox 1934</v>
      </c>
      <c r="K490">
        <f>ROUND(SUMIF(Data!N:N,G490,Data!R:R),2)</f>
        <v>1097.21</v>
      </c>
    </row>
    <row r="491" spans="7:11" x14ac:dyDescent="0.2">
      <c r="G491" t="s">
        <v>4307</v>
      </c>
      <c r="H491" t="str">
        <f>VLOOKUP(G491,Data!$N:$Q,2,0)</f>
        <v>Office Supplies</v>
      </c>
      <c r="I491" t="str">
        <f>VLOOKUP(G491,Data!$N:$Q,3,0)</f>
        <v>Binders</v>
      </c>
      <c r="J491" t="str">
        <f>VLOOKUP(G491,Data!$N:$Q,4,0)</f>
        <v>Catalog Binders with Expanding Posts</v>
      </c>
      <c r="K491">
        <f>ROUND(SUMIF(Data!N:N,G491,Data!R:R),2)</f>
        <v>1089.94</v>
      </c>
    </row>
    <row r="492" spans="7:11" x14ac:dyDescent="0.2">
      <c r="G492" t="s">
        <v>6569</v>
      </c>
      <c r="H492" t="str">
        <f>VLOOKUP(G492,Data!$N:$Q,2,0)</f>
        <v>Furniture</v>
      </c>
      <c r="I492" t="str">
        <f>VLOOKUP(G492,Data!$N:$Q,3,0)</f>
        <v>Tables</v>
      </c>
      <c r="J492" t="str">
        <f>VLOOKUP(G492,Data!$N:$Q,4,0)</f>
        <v>Barricks 18" x 48" Non-Folding Utility Table with Bottom Storage Shelf</v>
      </c>
      <c r="K492">
        <f>ROUND(SUMIF(Data!N:N,G492,Data!R:R),2)</f>
        <v>1088.6400000000001</v>
      </c>
    </row>
    <row r="493" spans="7:11" x14ac:dyDescent="0.2">
      <c r="G493" t="s">
        <v>5546</v>
      </c>
      <c r="H493" t="str">
        <f>VLOOKUP(G493,Data!$N:$Q,2,0)</f>
        <v>Furniture</v>
      </c>
      <c r="I493" t="str">
        <f>VLOOKUP(G493,Data!$N:$Q,3,0)</f>
        <v>Chairs</v>
      </c>
      <c r="J493" t="str">
        <f>VLOOKUP(G493,Data!$N:$Q,4,0)</f>
        <v>Global Deluxe High-Back Office Chair in Storm</v>
      </c>
      <c r="K493">
        <f>ROUND(SUMIF(Data!N:N,G493,Data!R:R),2)</f>
        <v>1087.92</v>
      </c>
    </row>
    <row r="494" spans="7:11" x14ac:dyDescent="0.2">
      <c r="G494" t="s">
        <v>4523</v>
      </c>
      <c r="H494" t="str">
        <f>VLOOKUP(G494,Data!$N:$Q,2,0)</f>
        <v>Technology</v>
      </c>
      <c r="I494" t="str">
        <f>VLOOKUP(G494,Data!$N:$Q,3,0)</f>
        <v>Accessories</v>
      </c>
      <c r="J494" t="str">
        <f>VLOOKUP(G494,Data!$N:$Q,4,0)</f>
        <v>Maxell†LTO Ultrium - 800 GB</v>
      </c>
      <c r="K494">
        <f>ROUND(SUMIF(Data!N:N,G494,Data!R:R),2)</f>
        <v>1086.01</v>
      </c>
    </row>
    <row r="495" spans="7:11" x14ac:dyDescent="0.2">
      <c r="G495" t="s">
        <v>4329</v>
      </c>
      <c r="H495" t="str">
        <f>VLOOKUP(G495,Data!$N:$Q,2,0)</f>
        <v>Technology</v>
      </c>
      <c r="I495" t="str">
        <f>VLOOKUP(G495,Data!$N:$Q,3,0)</f>
        <v>Phones</v>
      </c>
      <c r="J495" t="str">
        <f>VLOOKUP(G495,Data!$N:$Q,4,0)</f>
        <v>RCA Visys Integrated PBX 8-Line Router</v>
      </c>
      <c r="K495">
        <f>ROUND(SUMIF(Data!N:N,G495,Data!R:R),2)</f>
        <v>1085.24</v>
      </c>
    </row>
    <row r="496" spans="7:11" x14ac:dyDescent="0.2">
      <c r="G496" t="s">
        <v>617</v>
      </c>
      <c r="H496" t="str">
        <f>VLOOKUP(G496,Data!$N:$Q,2,0)</f>
        <v>Office Supplies</v>
      </c>
      <c r="I496" t="str">
        <f>VLOOKUP(G496,Data!$N:$Q,3,0)</f>
        <v>Binders</v>
      </c>
      <c r="J496" t="str">
        <f>VLOOKUP(G496,Data!$N:$Q,4,0)</f>
        <v>GBC Prestige Therm-A-Bind Covers</v>
      </c>
      <c r="K496">
        <f>ROUND(SUMIF(Data!N:N,G496,Data!R:R),2)</f>
        <v>1073.9000000000001</v>
      </c>
    </row>
    <row r="497" spans="7:11" x14ac:dyDescent="0.2">
      <c r="G497" t="s">
        <v>5600</v>
      </c>
      <c r="H497" t="str">
        <f>VLOOKUP(G497,Data!$N:$Q,2,0)</f>
        <v>Office Supplies</v>
      </c>
      <c r="I497" t="str">
        <f>VLOOKUP(G497,Data!$N:$Q,3,0)</f>
        <v>Appliances</v>
      </c>
      <c r="J497" t="str">
        <f>VLOOKUP(G497,Data!$N:$Q,4,0)</f>
        <v>Belkin 8 Outlet Surge Protector</v>
      </c>
      <c r="K497">
        <f>ROUND(SUMIF(Data!N:N,G497,Data!R:R),2)</f>
        <v>1073.68</v>
      </c>
    </row>
    <row r="498" spans="7:11" x14ac:dyDescent="0.2">
      <c r="G498" t="s">
        <v>3450</v>
      </c>
      <c r="H498" t="str">
        <f>VLOOKUP(G498,Data!$N:$Q,2,0)</f>
        <v>Office Supplies</v>
      </c>
      <c r="I498" t="str">
        <f>VLOOKUP(G498,Data!$N:$Q,3,0)</f>
        <v>Storage</v>
      </c>
      <c r="J498" t="str">
        <f>VLOOKUP(G498,Data!$N:$Q,4,0)</f>
        <v>Carina Media Storage Towers in Natural &amp; Black</v>
      </c>
      <c r="K498">
        <f>ROUND(SUMIF(Data!N:N,G498,Data!R:R),2)</f>
        <v>1073.25</v>
      </c>
    </row>
    <row r="499" spans="7:11" x14ac:dyDescent="0.2">
      <c r="G499" t="s">
        <v>1569</v>
      </c>
      <c r="H499" t="str">
        <f>VLOOKUP(G499,Data!$N:$Q,2,0)</f>
        <v>Office Supplies</v>
      </c>
      <c r="I499" t="str">
        <f>VLOOKUP(G499,Data!$N:$Q,3,0)</f>
        <v>Art</v>
      </c>
      <c r="J499" t="str">
        <f>VLOOKUP(G499,Data!$N:$Q,4,0)</f>
        <v>Boston 1645 Deluxe Heavier-Duty Electric Pencil Sharpener</v>
      </c>
      <c r="K499">
        <f>ROUND(SUMIF(Data!N:N,G499,Data!R:R),2)</f>
        <v>1073.1099999999999</v>
      </c>
    </row>
    <row r="500" spans="7:11" x14ac:dyDescent="0.2">
      <c r="G500" t="s">
        <v>4503</v>
      </c>
      <c r="H500" t="str">
        <f>VLOOKUP(G500,Data!$N:$Q,2,0)</f>
        <v>Office Supplies</v>
      </c>
      <c r="I500" t="str">
        <f>VLOOKUP(G500,Data!$N:$Q,3,0)</f>
        <v>Storage</v>
      </c>
      <c r="J500" t="str">
        <f>VLOOKUP(G500,Data!$N:$Q,4,0)</f>
        <v>Recycled Steel Personal File for Standard File Folders</v>
      </c>
      <c r="K500">
        <f>ROUND(SUMIF(Data!N:N,G500,Data!R:R),2)</f>
        <v>1072.6300000000001</v>
      </c>
    </row>
    <row r="501" spans="7:11" x14ac:dyDescent="0.2">
      <c r="G501" t="s">
        <v>7471</v>
      </c>
      <c r="H501" t="str">
        <f>VLOOKUP(G501,Data!$N:$Q,2,0)</f>
        <v>Furniture</v>
      </c>
      <c r="I501" t="str">
        <f>VLOOKUP(G501,Data!$N:$Q,3,0)</f>
        <v>Bookcases</v>
      </c>
      <c r="J501" t="str">
        <f>VLOOKUP(G501,Data!$N:$Q,4,0)</f>
        <v>O'Sullivan Cherrywood Estates Traditional Barrister Bookcase</v>
      </c>
      <c r="K501">
        <f>ROUND(SUMIF(Data!N:N,G501,Data!R:R),2)</f>
        <v>1072.3399999999999</v>
      </c>
    </row>
    <row r="502" spans="7:11" x14ac:dyDescent="0.2">
      <c r="G502" t="s">
        <v>1154</v>
      </c>
      <c r="H502" t="str">
        <f>VLOOKUP(G502,Data!$N:$Q,2,0)</f>
        <v>Technology</v>
      </c>
      <c r="I502" t="str">
        <f>VLOOKUP(G502,Data!$N:$Q,3,0)</f>
        <v>Phones</v>
      </c>
      <c r="J502" t="str">
        <f>VLOOKUP(G502,Data!$N:$Q,4,0)</f>
        <v>AT&amp;T 1070 Corded Phone</v>
      </c>
      <c r="K502">
        <f>ROUND(SUMIF(Data!N:N,G502,Data!R:R),2)</f>
        <v>1070.3</v>
      </c>
    </row>
    <row r="503" spans="7:11" x14ac:dyDescent="0.2">
      <c r="G503" t="s">
        <v>4480</v>
      </c>
      <c r="H503" t="str">
        <f>VLOOKUP(G503,Data!$N:$Q,2,0)</f>
        <v>Furniture</v>
      </c>
      <c r="I503" t="str">
        <f>VLOOKUP(G503,Data!$N:$Q,3,0)</f>
        <v>Bookcases</v>
      </c>
      <c r="J503" t="str">
        <f>VLOOKUP(G503,Data!$N:$Q,4,0)</f>
        <v>Sauder Camden County Barrister Bookcase, Planked Cherry Finish</v>
      </c>
      <c r="K503">
        <f>ROUND(SUMIF(Data!N:N,G503,Data!R:R),2)</f>
        <v>1064.6199999999999</v>
      </c>
    </row>
    <row r="504" spans="7:11" x14ac:dyDescent="0.2">
      <c r="G504" t="s">
        <v>5205</v>
      </c>
      <c r="H504" t="str">
        <f>VLOOKUP(G504,Data!$N:$Q,2,0)</f>
        <v>Office Supplies</v>
      </c>
      <c r="I504" t="str">
        <f>VLOOKUP(G504,Data!$N:$Q,3,0)</f>
        <v>Storage</v>
      </c>
      <c r="J504" t="str">
        <f>VLOOKUP(G504,Data!$N:$Q,4,0)</f>
        <v>Recycled Steel Personal File for Hanging File Folders</v>
      </c>
      <c r="K504">
        <f>ROUND(SUMIF(Data!N:N,G504,Data!R:R),2)</f>
        <v>1053.03</v>
      </c>
    </row>
    <row r="505" spans="7:11" x14ac:dyDescent="0.2">
      <c r="G505" t="s">
        <v>222</v>
      </c>
      <c r="H505" t="str">
        <f>VLOOKUP(G505,Data!$N:$Q,2,0)</f>
        <v>Office Supplies</v>
      </c>
      <c r="I505" t="str">
        <f>VLOOKUP(G505,Data!$N:$Q,3,0)</f>
        <v>Storage</v>
      </c>
      <c r="J505" t="str">
        <f>VLOOKUP(G505,Data!$N:$Q,4,0)</f>
        <v>Advantus 10-Drawer Portable Organizer, Chrome Metal Frame, Smoke Drawers</v>
      </c>
      <c r="K505">
        <f>ROUND(SUMIF(Data!N:N,G505,Data!R:R),2)</f>
        <v>1051.78</v>
      </c>
    </row>
    <row r="506" spans="7:11" x14ac:dyDescent="0.2">
      <c r="G506" t="s">
        <v>2311</v>
      </c>
      <c r="H506" t="str">
        <f>VLOOKUP(G506,Data!$N:$Q,2,0)</f>
        <v>Furniture</v>
      </c>
      <c r="I506" t="str">
        <f>VLOOKUP(G506,Data!$N:$Q,3,0)</f>
        <v>Furnishings</v>
      </c>
      <c r="J506" t="str">
        <f>VLOOKUP(G506,Data!$N:$Q,4,0)</f>
        <v>Howard Miller 13" Diameter Pewter Finish Round Wall Clock</v>
      </c>
      <c r="K506">
        <f>ROUND(SUMIF(Data!N:N,G506,Data!R:R),2)</f>
        <v>1047.74</v>
      </c>
    </row>
    <row r="507" spans="7:11" x14ac:dyDescent="0.2">
      <c r="G507" t="s">
        <v>5399</v>
      </c>
      <c r="H507" t="str">
        <f>VLOOKUP(G507,Data!$N:$Q,2,0)</f>
        <v>Office Supplies</v>
      </c>
      <c r="I507" t="str">
        <f>VLOOKUP(G507,Data!$N:$Q,3,0)</f>
        <v>Appliances</v>
      </c>
      <c r="J507" t="str">
        <f>VLOOKUP(G507,Data!$N:$Q,4,0)</f>
        <v>Eureka The Boss Lite 10-Amp Upright Vacuum, Blue</v>
      </c>
      <c r="K507">
        <f>ROUND(SUMIF(Data!N:N,G507,Data!R:R),2)</f>
        <v>1042.08</v>
      </c>
    </row>
    <row r="508" spans="7:11" x14ac:dyDescent="0.2">
      <c r="G508" t="s">
        <v>2823</v>
      </c>
      <c r="H508" t="str">
        <f>VLOOKUP(G508,Data!$N:$Q,2,0)</f>
        <v>Technology</v>
      </c>
      <c r="I508" t="str">
        <f>VLOOKUP(G508,Data!$N:$Q,3,0)</f>
        <v>Phones</v>
      </c>
      <c r="J508" t="str">
        <f>VLOOKUP(G508,Data!$N:$Q,4,0)</f>
        <v>OtterBox Commuter Series Case - iPhone 5 &amp; 5s</v>
      </c>
      <c r="K508">
        <f>ROUND(SUMIF(Data!N:N,G508,Data!R:R),2)</f>
        <v>1041.81</v>
      </c>
    </row>
    <row r="509" spans="7:11" x14ac:dyDescent="0.2">
      <c r="G509" t="s">
        <v>4809</v>
      </c>
      <c r="H509" t="str">
        <f>VLOOKUP(G509,Data!$N:$Q,2,0)</f>
        <v>Office Supplies</v>
      </c>
      <c r="I509" t="str">
        <f>VLOOKUP(G509,Data!$N:$Q,3,0)</f>
        <v>Binders</v>
      </c>
      <c r="J509" t="str">
        <f>VLOOKUP(G509,Data!$N:$Q,4,0)</f>
        <v>GBC Twin Loop Wire Binding Elements</v>
      </c>
      <c r="K509">
        <f>ROUND(SUMIF(Data!N:N,G509,Data!R:R),2)</f>
        <v>1041.6600000000001</v>
      </c>
    </row>
    <row r="510" spans="7:11" x14ac:dyDescent="0.2">
      <c r="G510" t="s">
        <v>6951</v>
      </c>
      <c r="H510" t="str">
        <f>VLOOKUP(G510,Data!$N:$Q,2,0)</f>
        <v>Furniture</v>
      </c>
      <c r="I510" t="str">
        <f>VLOOKUP(G510,Data!$N:$Q,3,0)</f>
        <v>Tables</v>
      </c>
      <c r="J510" t="str">
        <f>VLOOKUP(G510,Data!$N:$Q,4,0)</f>
        <v>Balt Split Level Computer Training Table</v>
      </c>
      <c r="K510">
        <f>ROUND(SUMIF(Data!N:N,G510,Data!R:R),2)</f>
        <v>1040.6300000000001</v>
      </c>
    </row>
    <row r="511" spans="7:11" x14ac:dyDescent="0.2">
      <c r="G511" t="s">
        <v>3555</v>
      </c>
      <c r="H511" t="str">
        <f>VLOOKUP(G511,Data!$N:$Q,2,0)</f>
        <v>Technology</v>
      </c>
      <c r="I511" t="str">
        <f>VLOOKUP(G511,Data!$N:$Q,3,0)</f>
        <v>Accessories</v>
      </c>
      <c r="J511" t="str">
        <f>VLOOKUP(G511,Data!$N:$Q,4,0)</f>
        <v>Logitech G13 Programmable Gameboard with LCD Display</v>
      </c>
      <c r="K511">
        <f>ROUND(SUMIF(Data!N:N,G511,Data!R:R),2)</f>
        <v>1039.8699999999999</v>
      </c>
    </row>
    <row r="512" spans="7:11" x14ac:dyDescent="0.2">
      <c r="G512" t="s">
        <v>10061</v>
      </c>
      <c r="H512" t="str">
        <f>VLOOKUP(G512,Data!$N:$Q,2,0)</f>
        <v>Technology</v>
      </c>
      <c r="I512" t="str">
        <f>VLOOKUP(G512,Data!$N:$Q,3,0)</f>
        <v>Machines</v>
      </c>
      <c r="J512" t="str">
        <f>VLOOKUP(G512,Data!$N:$Q,4,0)</f>
        <v>Star Micronics TSP100 TSP143LAN Receipt Printer</v>
      </c>
      <c r="K512">
        <f>ROUND(SUMIF(Data!N:N,G512,Data!R:R),2)</f>
        <v>1035.8</v>
      </c>
    </row>
    <row r="513" spans="7:11" x14ac:dyDescent="0.2">
      <c r="G513" t="s">
        <v>8668</v>
      </c>
      <c r="H513" t="str">
        <f>VLOOKUP(G513,Data!$N:$Q,2,0)</f>
        <v>Technology</v>
      </c>
      <c r="I513" t="str">
        <f>VLOOKUP(G513,Data!$N:$Q,3,0)</f>
        <v>Machines</v>
      </c>
      <c r="J513" t="str">
        <f>VLOOKUP(G513,Data!$N:$Q,4,0)</f>
        <v>Okidata B400 Printer</v>
      </c>
      <c r="K513">
        <f>ROUND(SUMIF(Data!N:N,G513,Data!R:R),2)</f>
        <v>1029.5999999999999</v>
      </c>
    </row>
    <row r="514" spans="7:11" x14ac:dyDescent="0.2">
      <c r="G514" t="s">
        <v>8784</v>
      </c>
      <c r="H514" t="str">
        <f>VLOOKUP(G514,Data!$N:$Q,2,0)</f>
        <v>Office Supplies</v>
      </c>
      <c r="I514" t="str">
        <f>VLOOKUP(G514,Data!$N:$Q,3,0)</f>
        <v>Appliances</v>
      </c>
      <c r="J514" t="str">
        <f>VLOOKUP(G514,Data!$N:$Q,4,0)</f>
        <v>Hoover Commercial Lightweight Upright Vacuum with E-Z Empty Dirt Cup</v>
      </c>
      <c r="K514">
        <f>ROUND(SUMIF(Data!N:N,G514,Data!R:R),2)</f>
        <v>1023.35</v>
      </c>
    </row>
    <row r="515" spans="7:11" x14ac:dyDescent="0.2">
      <c r="G515" t="s">
        <v>319</v>
      </c>
      <c r="H515" t="str">
        <f>VLOOKUP(G515,Data!$N:$Q,2,0)</f>
        <v>Office Supplies</v>
      </c>
      <c r="I515" t="str">
        <f>VLOOKUP(G515,Data!$N:$Q,3,0)</f>
        <v>Paper</v>
      </c>
      <c r="J515" t="str">
        <f>VLOOKUP(G515,Data!$N:$Q,4,0)</f>
        <v>Snap-A-Way Black Print Carbonless Ruled Speed Letter, Triplicate</v>
      </c>
      <c r="K515">
        <f>ROUND(SUMIF(Data!N:N,G515,Data!R:R),2)</f>
        <v>1016.79</v>
      </c>
    </row>
    <row r="516" spans="7:11" x14ac:dyDescent="0.2">
      <c r="G516" t="s">
        <v>4656</v>
      </c>
      <c r="H516" t="str">
        <f>VLOOKUP(G516,Data!$N:$Q,2,0)</f>
        <v>Furniture</v>
      </c>
      <c r="I516" t="str">
        <f>VLOOKUP(G516,Data!$N:$Q,3,0)</f>
        <v>Bookcases</v>
      </c>
      <c r="J516" t="str">
        <f>VLOOKUP(G516,Data!$N:$Q,4,0)</f>
        <v>Sauder Forest Hills Library with Doors, Woodland Oak Finish</v>
      </c>
      <c r="K516">
        <f>ROUND(SUMIF(Data!N:N,G516,Data!R:R),2)</f>
        <v>1014.17</v>
      </c>
    </row>
    <row r="517" spans="7:11" x14ac:dyDescent="0.2">
      <c r="G517" t="s">
        <v>1533</v>
      </c>
      <c r="H517" t="str">
        <f>VLOOKUP(G517,Data!$N:$Q,2,0)</f>
        <v>Technology</v>
      </c>
      <c r="I517" t="str">
        <f>VLOOKUP(G517,Data!$N:$Q,3,0)</f>
        <v>Machines</v>
      </c>
      <c r="J517" t="str">
        <f>VLOOKUP(G517,Data!$N:$Q,4,0)</f>
        <v>Canon Color ImageCLASS MF8580Cdw Wireless Laser All-In-One Printer, Copier, Scanner</v>
      </c>
      <c r="K517">
        <f>ROUND(SUMIF(Data!N:N,G517,Data!R:R),2)</f>
        <v>1007.98</v>
      </c>
    </row>
    <row r="518" spans="7:11" x14ac:dyDescent="0.2">
      <c r="G518" t="s">
        <v>7144</v>
      </c>
      <c r="H518" t="str">
        <f>VLOOKUP(G518,Data!$N:$Q,2,0)</f>
        <v>Technology</v>
      </c>
      <c r="I518" t="str">
        <f>VLOOKUP(G518,Data!$N:$Q,3,0)</f>
        <v>Accessories</v>
      </c>
      <c r="J518" t="str">
        <f>VLOOKUP(G518,Data!$N:$Q,4,0)</f>
        <v>WD My Passport Ultra 1TB Portable External Hard Drive</v>
      </c>
      <c r="K518">
        <f>ROUND(SUMIF(Data!N:N,G518,Data!R:R),2)</f>
        <v>1007.4</v>
      </c>
    </row>
    <row r="519" spans="7:11" x14ac:dyDescent="0.2">
      <c r="G519" t="s">
        <v>5511</v>
      </c>
      <c r="H519" t="str">
        <f>VLOOKUP(G519,Data!$N:$Q,2,0)</f>
        <v>Furniture</v>
      </c>
      <c r="I519" t="str">
        <f>VLOOKUP(G519,Data!$N:$Q,3,0)</f>
        <v>Tables</v>
      </c>
      <c r="J519" t="str">
        <f>VLOOKUP(G519,Data!$N:$Q,4,0)</f>
        <v>Bevis Rectangular Conference Tables</v>
      </c>
      <c r="K519">
        <f>ROUND(SUMIF(Data!N:N,G519,Data!R:R),2)</f>
        <v>1007.26</v>
      </c>
    </row>
    <row r="520" spans="7:11" x14ac:dyDescent="0.2">
      <c r="G520" t="s">
        <v>559</v>
      </c>
      <c r="H520" t="str">
        <f>VLOOKUP(G520,Data!$N:$Q,2,0)</f>
        <v>Office Supplies</v>
      </c>
      <c r="I520" t="str">
        <f>VLOOKUP(G520,Data!$N:$Q,3,0)</f>
        <v>Paper</v>
      </c>
      <c r="J520" t="str">
        <f>VLOOKUP(G520,Data!$N:$Q,4,0)</f>
        <v>Xerox 1916</v>
      </c>
      <c r="K520">
        <f>ROUND(SUMIF(Data!N:N,G520,Data!R:R),2)</f>
        <v>1004.65</v>
      </c>
    </row>
    <row r="521" spans="7:11" x14ac:dyDescent="0.2">
      <c r="G521" t="s">
        <v>7022</v>
      </c>
      <c r="H521" t="str">
        <f>VLOOKUP(G521,Data!$N:$Q,2,0)</f>
        <v>Furniture</v>
      </c>
      <c r="I521" t="str">
        <f>VLOOKUP(G521,Data!$N:$Q,3,0)</f>
        <v>Furnishings</v>
      </c>
      <c r="J521" t="str">
        <f>VLOOKUP(G521,Data!$N:$Q,4,0)</f>
        <v>Eldon "L" Workstation Diamond Chairmat</v>
      </c>
      <c r="K521">
        <f>ROUND(SUMIF(Data!N:N,G521,Data!R:R),2)</f>
        <v>1002.94</v>
      </c>
    </row>
    <row r="522" spans="7:11" x14ac:dyDescent="0.2">
      <c r="G522" t="s">
        <v>8510</v>
      </c>
      <c r="H522" t="str">
        <f>VLOOKUP(G522,Data!$N:$Q,2,0)</f>
        <v>Furniture</v>
      </c>
      <c r="I522" t="str">
        <f>VLOOKUP(G522,Data!$N:$Q,3,0)</f>
        <v>Furnishings</v>
      </c>
      <c r="J522" t="str">
        <f>VLOOKUP(G522,Data!$N:$Q,4,0)</f>
        <v>Tenex B1-RE Series Chair Mats for Low Pile Carpets</v>
      </c>
      <c r="K522">
        <f>ROUND(SUMIF(Data!N:N,G522,Data!R:R),2)</f>
        <v>1002.36</v>
      </c>
    </row>
    <row r="523" spans="7:11" x14ac:dyDescent="0.2">
      <c r="G523" t="s">
        <v>828</v>
      </c>
      <c r="H523" t="str">
        <f>VLOOKUP(G523,Data!$N:$Q,2,0)</f>
        <v>Technology</v>
      </c>
      <c r="I523" t="str">
        <f>VLOOKUP(G523,Data!$N:$Q,3,0)</f>
        <v>Phones</v>
      </c>
      <c r="J523" t="str">
        <f>VLOOKUP(G523,Data!$N:$Q,4,0)</f>
        <v>Nortel Business Series Terminal T7208 Digital phone</v>
      </c>
      <c r="K523">
        <f>ROUND(SUMIF(Data!N:N,G523,Data!R:R),2)</f>
        <v>1000.73</v>
      </c>
    </row>
    <row r="524" spans="7:11" x14ac:dyDescent="0.2">
      <c r="G524" t="s">
        <v>276</v>
      </c>
      <c r="H524" t="str">
        <f>VLOOKUP(G524,Data!$N:$Q,2,0)</f>
        <v>Office Supplies</v>
      </c>
      <c r="I524" t="str">
        <f>VLOOKUP(G524,Data!$N:$Q,3,0)</f>
        <v>Storage</v>
      </c>
      <c r="J524" t="str">
        <f>VLOOKUP(G524,Data!$N:$Q,4,0)</f>
        <v>Home/Office Personal File Carts</v>
      </c>
      <c r="K524">
        <f>ROUND(SUMIF(Data!N:N,G524,Data!R:R),2)</f>
        <v>980.23</v>
      </c>
    </row>
    <row r="525" spans="7:11" x14ac:dyDescent="0.2">
      <c r="G525" t="s">
        <v>3741</v>
      </c>
      <c r="H525" t="str">
        <f>VLOOKUP(G525,Data!$N:$Q,2,0)</f>
        <v>Office Supplies</v>
      </c>
      <c r="I525" t="str">
        <f>VLOOKUP(G525,Data!$N:$Q,3,0)</f>
        <v>Paper</v>
      </c>
      <c r="J525" t="str">
        <f>VLOOKUP(G525,Data!$N:$Q,4,0)</f>
        <v>Xerox 1909</v>
      </c>
      <c r="K525">
        <f>ROUND(SUMIF(Data!N:N,G525,Data!R:R),2)</f>
        <v>970.78</v>
      </c>
    </row>
    <row r="526" spans="7:11" x14ac:dyDescent="0.2">
      <c r="G526" t="s">
        <v>5808</v>
      </c>
      <c r="H526" t="str">
        <f>VLOOKUP(G526,Data!$N:$Q,2,0)</f>
        <v>Furniture</v>
      </c>
      <c r="I526" t="str">
        <f>VLOOKUP(G526,Data!$N:$Q,3,0)</f>
        <v>Chairs</v>
      </c>
      <c r="J526" t="str">
        <f>VLOOKUP(G526,Data!$N:$Q,4,0)</f>
        <v>Global Italian Leather Office Chair</v>
      </c>
      <c r="K526">
        <f>ROUND(SUMIF(Data!N:N,G526,Data!R:R),2)</f>
        <v>969.25</v>
      </c>
    </row>
    <row r="527" spans="7:11" x14ac:dyDescent="0.2">
      <c r="G527" t="s">
        <v>7867</v>
      </c>
      <c r="H527" t="str">
        <f>VLOOKUP(G527,Data!$N:$Q,2,0)</f>
        <v>Furniture</v>
      </c>
      <c r="I527" t="str">
        <f>VLOOKUP(G527,Data!$N:$Q,3,0)</f>
        <v>Chairs</v>
      </c>
      <c r="J527" t="str">
        <f>VLOOKUP(G527,Data!$N:$Q,4,0)</f>
        <v>Hon Every-Day Chair Series Swivel Task Chairs</v>
      </c>
      <c r="K527">
        <f>ROUND(SUMIF(Data!N:N,G527,Data!R:R),2)</f>
        <v>967.84</v>
      </c>
    </row>
    <row r="528" spans="7:11" x14ac:dyDescent="0.2">
      <c r="G528" t="s">
        <v>5861</v>
      </c>
      <c r="H528" t="str">
        <f>VLOOKUP(G528,Data!$N:$Q,2,0)</f>
        <v>Office Supplies</v>
      </c>
      <c r="I528" t="str">
        <f>VLOOKUP(G528,Data!$N:$Q,3,0)</f>
        <v>Paper</v>
      </c>
      <c r="J528" t="str">
        <f>VLOOKUP(G528,Data!$N:$Q,4,0)</f>
        <v>Xerox 1885</v>
      </c>
      <c r="K528">
        <f>ROUND(SUMIF(Data!N:N,G528,Data!R:R),2)</f>
        <v>960.8</v>
      </c>
    </row>
    <row r="529" spans="7:11" x14ac:dyDescent="0.2">
      <c r="G529" t="s">
        <v>8543</v>
      </c>
      <c r="H529" t="str">
        <f>VLOOKUP(G529,Data!$N:$Q,2,0)</f>
        <v>Office Supplies</v>
      </c>
      <c r="I529" t="str">
        <f>VLOOKUP(G529,Data!$N:$Q,3,0)</f>
        <v>Paper</v>
      </c>
      <c r="J529" t="str">
        <f>VLOOKUP(G529,Data!$N:$Q,4,0)</f>
        <v>Xerox 1914</v>
      </c>
      <c r="K529">
        <f>ROUND(SUMIF(Data!N:N,G529,Data!R:R),2)</f>
        <v>956.3</v>
      </c>
    </row>
    <row r="530" spans="7:11" x14ac:dyDescent="0.2">
      <c r="G530" t="s">
        <v>238</v>
      </c>
      <c r="H530" t="str">
        <f>VLOOKUP(G530,Data!$N:$Q,2,0)</f>
        <v>Office Supplies</v>
      </c>
      <c r="I530" t="str">
        <f>VLOOKUP(G530,Data!$N:$Q,3,0)</f>
        <v>Storage</v>
      </c>
      <c r="J530" t="str">
        <f>VLOOKUP(G530,Data!$N:$Q,4,0)</f>
        <v>Gould Plastics 9-Pocket Panel Bin, 18-3/8w x 5-1/4d x 20-1/2h, Black</v>
      </c>
      <c r="K530">
        <f>ROUND(SUMIF(Data!N:N,G530,Data!R:R),2)</f>
        <v>953.82</v>
      </c>
    </row>
    <row r="531" spans="7:11" x14ac:dyDescent="0.2">
      <c r="G531" t="s">
        <v>2078</v>
      </c>
      <c r="H531" t="str">
        <f>VLOOKUP(G531,Data!$N:$Q,2,0)</f>
        <v>Office Supplies</v>
      </c>
      <c r="I531" t="str">
        <f>VLOOKUP(G531,Data!$N:$Q,3,0)</f>
        <v>Appliances</v>
      </c>
      <c r="J531" t="str">
        <f>VLOOKUP(G531,Data!$N:$Q,4,0)</f>
        <v>Belkin Premiere Surge Master II 8-outlet surge protector</v>
      </c>
      <c r="K531">
        <f>ROUND(SUMIF(Data!N:N,G531,Data!R:R),2)</f>
        <v>952.17</v>
      </c>
    </row>
    <row r="532" spans="7:11" x14ac:dyDescent="0.2">
      <c r="G532" t="s">
        <v>2211</v>
      </c>
      <c r="H532" t="str">
        <f>VLOOKUP(G532,Data!$N:$Q,2,0)</f>
        <v>Furniture</v>
      </c>
      <c r="I532" t="str">
        <f>VLOOKUP(G532,Data!$N:$Q,3,0)</f>
        <v>Furnishings</v>
      </c>
      <c r="J532" t="str">
        <f>VLOOKUP(G532,Data!$N:$Q,4,0)</f>
        <v>Howard Miller 13-1/2" Diameter Rosebrook Wall Clock</v>
      </c>
      <c r="K532">
        <f>ROUND(SUMIF(Data!N:N,G532,Data!R:R),2)</f>
        <v>949.03</v>
      </c>
    </row>
    <row r="533" spans="7:11" x14ac:dyDescent="0.2">
      <c r="G533" t="s">
        <v>1841</v>
      </c>
      <c r="H533" t="str">
        <f>VLOOKUP(G533,Data!$N:$Q,2,0)</f>
        <v>Office Supplies</v>
      </c>
      <c r="I533" t="str">
        <f>VLOOKUP(G533,Data!$N:$Q,3,0)</f>
        <v>Appliances</v>
      </c>
      <c r="J533" t="str">
        <f>VLOOKUP(G533,Data!$N:$Q,4,0)</f>
        <v>Eureka The Boss Cordless Rechargeable Stick Vac</v>
      </c>
      <c r="K533">
        <f>ROUND(SUMIF(Data!N:N,G533,Data!R:R),2)</f>
        <v>948.23</v>
      </c>
    </row>
    <row r="534" spans="7:11" x14ac:dyDescent="0.2">
      <c r="G534" t="s">
        <v>7759</v>
      </c>
      <c r="H534" t="str">
        <f>VLOOKUP(G534,Data!$N:$Q,2,0)</f>
        <v>Office Supplies</v>
      </c>
      <c r="I534" t="str">
        <f>VLOOKUP(G534,Data!$N:$Q,3,0)</f>
        <v>Envelopes</v>
      </c>
      <c r="J534" t="str">
        <f>VLOOKUP(G534,Data!$N:$Q,4,0)</f>
        <v>Tyvek Interoffice Envelopes, 9 1/2" x 12 1/2", 100/Box</v>
      </c>
      <c r="K534">
        <f>ROUND(SUMIF(Data!N:N,G534,Data!R:R),2)</f>
        <v>939.09</v>
      </c>
    </row>
    <row r="535" spans="7:11" x14ac:dyDescent="0.2">
      <c r="G535" t="s">
        <v>2106</v>
      </c>
      <c r="H535" t="str">
        <f>VLOOKUP(G535,Data!$N:$Q,2,0)</f>
        <v>Office Supplies</v>
      </c>
      <c r="I535" t="str">
        <f>VLOOKUP(G535,Data!$N:$Q,3,0)</f>
        <v>Appliances</v>
      </c>
      <c r="J535" t="str">
        <f>VLOOKUP(G535,Data!$N:$Q,4,0)</f>
        <v>Tripp Lite TLP810NET Broadband Surge for Modem/Fax</v>
      </c>
      <c r="K535">
        <f>ROUND(SUMIF(Data!N:N,G535,Data!R:R),2)</f>
        <v>937.85</v>
      </c>
    </row>
    <row r="536" spans="7:11" x14ac:dyDescent="0.2">
      <c r="G536" t="s">
        <v>3291</v>
      </c>
      <c r="H536" t="str">
        <f>VLOOKUP(G536,Data!$N:$Q,2,0)</f>
        <v>Office Supplies</v>
      </c>
      <c r="I536" t="str">
        <f>VLOOKUP(G536,Data!$N:$Q,3,0)</f>
        <v>Storage</v>
      </c>
      <c r="J536" t="str">
        <f>VLOOKUP(G536,Data!$N:$Q,4,0)</f>
        <v>Steel Personal Filing/Posting Tote</v>
      </c>
      <c r="K536">
        <f>ROUND(SUMIF(Data!N:N,G536,Data!R:R),2)</f>
        <v>937.46</v>
      </c>
    </row>
    <row r="537" spans="7:11" x14ac:dyDescent="0.2">
      <c r="G537" t="s">
        <v>1635</v>
      </c>
      <c r="H537" t="str">
        <f>VLOOKUP(G537,Data!$N:$Q,2,0)</f>
        <v>Furniture</v>
      </c>
      <c r="I537" t="str">
        <f>VLOOKUP(G537,Data!$N:$Q,3,0)</f>
        <v>Bookcases</v>
      </c>
      <c r="J537" t="str">
        <f>VLOOKUP(G537,Data!$N:$Q,4,0)</f>
        <v>Sauder Mission Library with Doors, Fruitwood Finish</v>
      </c>
      <c r="K537">
        <f>ROUND(SUMIF(Data!N:N,G537,Data!R:R),2)</f>
        <v>935.2</v>
      </c>
    </row>
    <row r="538" spans="7:11" x14ac:dyDescent="0.2">
      <c r="G538" t="s">
        <v>1611</v>
      </c>
      <c r="H538" t="str">
        <f>VLOOKUP(G538,Data!$N:$Q,2,0)</f>
        <v>Office Supplies</v>
      </c>
      <c r="I538" t="str">
        <f>VLOOKUP(G538,Data!$N:$Q,3,0)</f>
        <v>Appliances</v>
      </c>
      <c r="J538" t="str">
        <f>VLOOKUP(G538,Data!$N:$Q,4,0)</f>
        <v>Fellowes Premier Superior Surge Suppressor, 10-Outlet, With Phone and Remote</v>
      </c>
      <c r="K538">
        <f>ROUND(SUMIF(Data!N:N,G538,Data!R:R),2)</f>
        <v>929.48</v>
      </c>
    </row>
    <row r="539" spans="7:11" x14ac:dyDescent="0.2">
      <c r="G539" t="s">
        <v>443</v>
      </c>
      <c r="H539" t="str">
        <f>VLOOKUP(G539,Data!$N:$Q,2,0)</f>
        <v>Technology</v>
      </c>
      <c r="I539" t="str">
        <f>VLOOKUP(G539,Data!$N:$Q,3,0)</f>
        <v>Accessories</v>
      </c>
      <c r="J539" t="str">
        <f>VLOOKUP(G539,Data!$N:$Q,4,0)</f>
        <v>SanDisk Ultra 64 GB MicroSDHC Class 10 Memory Card</v>
      </c>
      <c r="K539">
        <f>ROUND(SUMIF(Data!N:N,G539,Data!R:R),2)</f>
        <v>927.77</v>
      </c>
    </row>
    <row r="540" spans="7:11" x14ac:dyDescent="0.2">
      <c r="G540" t="s">
        <v>1449</v>
      </c>
      <c r="H540" t="str">
        <f>VLOOKUP(G540,Data!$N:$Q,2,0)</f>
        <v>Furniture</v>
      </c>
      <c r="I540" t="str">
        <f>VLOOKUP(G540,Data!$N:$Q,3,0)</f>
        <v>Chairs</v>
      </c>
      <c r="J540" t="str">
        <f>VLOOKUP(G540,Data!$N:$Q,4,0)</f>
        <v>Novimex High-Tech Fabric Mesh Task Chair</v>
      </c>
      <c r="K540">
        <f>ROUND(SUMIF(Data!N:N,G540,Data!R:R),2)</f>
        <v>922.74</v>
      </c>
    </row>
    <row r="541" spans="7:11" x14ac:dyDescent="0.2">
      <c r="G541" t="s">
        <v>7531</v>
      </c>
      <c r="H541" t="str">
        <f>VLOOKUP(G541,Data!$N:$Q,2,0)</f>
        <v>Furniture</v>
      </c>
      <c r="I541" t="str">
        <f>VLOOKUP(G541,Data!$N:$Q,3,0)</f>
        <v>Tables</v>
      </c>
      <c r="J541" t="str">
        <f>VLOOKUP(G541,Data!$N:$Q,4,0)</f>
        <v>Riverside Furniture Stanwyck Manor Table Series</v>
      </c>
      <c r="K541">
        <f>ROUND(SUMIF(Data!N:N,G541,Data!R:R),2)</f>
        <v>917.92</v>
      </c>
    </row>
    <row r="542" spans="7:11" x14ac:dyDescent="0.2">
      <c r="G542" t="s">
        <v>6729</v>
      </c>
      <c r="H542" t="str">
        <f>VLOOKUP(G542,Data!$N:$Q,2,0)</f>
        <v>Technology</v>
      </c>
      <c r="I542" t="str">
        <f>VLOOKUP(G542,Data!$N:$Q,3,0)</f>
        <v>Machines</v>
      </c>
      <c r="J542" t="str">
        <f>VLOOKUP(G542,Data!$N:$Q,4,0)</f>
        <v>Ativa MDM8000 8-Sheet Micro-Cut Shredder</v>
      </c>
      <c r="K542">
        <f>ROUND(SUMIF(Data!N:N,G542,Data!R:R),2)</f>
        <v>917.9</v>
      </c>
    </row>
    <row r="543" spans="7:11" x14ac:dyDescent="0.2">
      <c r="G543" t="s">
        <v>3065</v>
      </c>
      <c r="H543" t="str">
        <f>VLOOKUP(G543,Data!$N:$Q,2,0)</f>
        <v>Technology</v>
      </c>
      <c r="I543" t="str">
        <f>VLOOKUP(G543,Data!$N:$Q,3,0)</f>
        <v>Phones</v>
      </c>
      <c r="J543" t="str">
        <f>VLOOKUP(G543,Data!$N:$Q,4,0)</f>
        <v>Cisco SPA508G</v>
      </c>
      <c r="K543">
        <f>ROUND(SUMIF(Data!N:N,G543,Data!R:R),2)</f>
        <v>910.66</v>
      </c>
    </row>
    <row r="544" spans="7:11" x14ac:dyDescent="0.2">
      <c r="G544" t="s">
        <v>613</v>
      </c>
      <c r="H544" t="str">
        <f>VLOOKUP(G544,Data!$N:$Q,2,0)</f>
        <v>Technology</v>
      </c>
      <c r="I544" t="str">
        <f>VLOOKUP(G544,Data!$N:$Q,3,0)</f>
        <v>Phones</v>
      </c>
      <c r="J544" t="str">
        <f>VLOOKUP(G544,Data!$N:$Q,4,0)</f>
        <v>Plantronics Cordless†Phone Headset†with In-line Volume - M214C</v>
      </c>
      <c r="K544">
        <f>ROUND(SUMIF(Data!N:N,G544,Data!R:R),2)</f>
        <v>908.7</v>
      </c>
    </row>
    <row r="545" spans="7:11" x14ac:dyDescent="0.2">
      <c r="G545" t="s">
        <v>1852</v>
      </c>
      <c r="H545" t="str">
        <f>VLOOKUP(G545,Data!$N:$Q,2,0)</f>
        <v>Technology</v>
      </c>
      <c r="I545" t="str">
        <f>VLOOKUP(G545,Data!$N:$Q,3,0)</f>
        <v>Phones</v>
      </c>
      <c r="J545" t="str">
        <f>VLOOKUP(G545,Data!$N:$Q,4,0)</f>
        <v>LG Electronics Tone+ HBS-730 Bluetooth Headset</v>
      </c>
      <c r="K545">
        <f>ROUND(SUMIF(Data!N:N,G545,Data!R:R),2)</f>
        <v>904.55</v>
      </c>
    </row>
    <row r="546" spans="7:11" x14ac:dyDescent="0.2">
      <c r="G546" t="s">
        <v>3109</v>
      </c>
      <c r="H546" t="str">
        <f>VLOOKUP(G546,Data!$N:$Q,2,0)</f>
        <v>Furniture</v>
      </c>
      <c r="I546" t="str">
        <f>VLOOKUP(G546,Data!$N:$Q,3,0)</f>
        <v>Chairs</v>
      </c>
      <c r="J546" t="str">
        <f>VLOOKUP(G546,Data!$N:$Q,4,0)</f>
        <v>Global Stack Chair without Arms, Black</v>
      </c>
      <c r="K546">
        <f>ROUND(SUMIF(Data!N:N,G546,Data!R:R),2)</f>
        <v>901.51</v>
      </c>
    </row>
    <row r="547" spans="7:11" x14ac:dyDescent="0.2">
      <c r="G547" t="s">
        <v>1726</v>
      </c>
      <c r="H547" t="str">
        <f>VLOOKUP(G547,Data!$N:$Q,2,0)</f>
        <v>Office Supplies</v>
      </c>
      <c r="I547" t="str">
        <f>VLOOKUP(G547,Data!$N:$Q,3,0)</f>
        <v>Binders</v>
      </c>
      <c r="J547" t="str">
        <f>VLOOKUP(G547,Data!$N:$Q,4,0)</f>
        <v>Vinyl Sectional Post Binders</v>
      </c>
      <c r="K547">
        <f>ROUND(SUMIF(Data!N:N,G547,Data!R:R),2)</f>
        <v>901.03</v>
      </c>
    </row>
    <row r="548" spans="7:11" x14ac:dyDescent="0.2">
      <c r="G548" t="s">
        <v>1417</v>
      </c>
      <c r="H548" t="str">
        <f>VLOOKUP(G548,Data!$N:$Q,2,0)</f>
        <v>Technology</v>
      </c>
      <c r="I548" t="str">
        <f>VLOOKUP(G548,Data!$N:$Q,3,0)</f>
        <v>Accessories</v>
      </c>
      <c r="J548" t="str">
        <f>VLOOKUP(G548,Data!$N:$Q,4,0)</f>
        <v>Sony 64GB Class 10 Micro SDHC R40 Memory Card</v>
      </c>
      <c r="K548">
        <f>ROUND(SUMIF(Data!N:N,G548,Data!R:R),2)</f>
        <v>899.75</v>
      </c>
    </row>
    <row r="549" spans="7:11" x14ac:dyDescent="0.2">
      <c r="G549" t="s">
        <v>396</v>
      </c>
      <c r="H549" t="str">
        <f>VLOOKUP(G549,Data!$N:$Q,2,0)</f>
        <v>Office Supplies</v>
      </c>
      <c r="I549" t="str">
        <f>VLOOKUP(G549,Data!$N:$Q,3,0)</f>
        <v>Storage</v>
      </c>
      <c r="J549" t="str">
        <f>VLOOKUP(G549,Data!$N:$Q,4,0)</f>
        <v>Eldon Portable Mobile Manager</v>
      </c>
      <c r="K549">
        <f>ROUND(SUMIF(Data!N:N,G549,Data!R:R),2)</f>
        <v>899.3</v>
      </c>
    </row>
    <row r="550" spans="7:11" x14ac:dyDescent="0.2">
      <c r="G550" t="s">
        <v>5338</v>
      </c>
      <c r="H550" t="str">
        <f>VLOOKUP(G550,Data!$N:$Q,2,0)</f>
        <v>Technology</v>
      </c>
      <c r="I550" t="str">
        <f>VLOOKUP(G550,Data!$N:$Q,3,0)</f>
        <v>Accessories</v>
      </c>
      <c r="J550" t="str">
        <f>VLOOKUP(G550,Data!$N:$Q,4,0)</f>
        <v>Imation†Secure†Drive†+ Hardware Encrypted USB†flash drive†- 16 GB</v>
      </c>
      <c r="K550">
        <f>ROUND(SUMIF(Data!N:N,G550,Data!R:R),2)</f>
        <v>888.97</v>
      </c>
    </row>
    <row r="551" spans="7:11" x14ac:dyDescent="0.2">
      <c r="G551" t="s">
        <v>754</v>
      </c>
      <c r="H551" t="str">
        <f>VLOOKUP(G551,Data!$N:$Q,2,0)</f>
        <v>Technology</v>
      </c>
      <c r="I551" t="str">
        <f>VLOOKUP(G551,Data!$N:$Q,3,0)</f>
        <v>Accessories</v>
      </c>
      <c r="J551" t="str">
        <f>VLOOKUP(G551,Data!$N:$Q,4,0)</f>
        <v>SanDisk Ultra 32 GB MicroSDHC Class 10 Memory Card</v>
      </c>
      <c r="K551">
        <f>ROUND(SUMIF(Data!N:N,G551,Data!R:R),2)</f>
        <v>884</v>
      </c>
    </row>
    <row r="552" spans="7:11" x14ac:dyDescent="0.2">
      <c r="G552" t="s">
        <v>988</v>
      </c>
      <c r="H552" t="str">
        <f>VLOOKUP(G552,Data!$N:$Q,2,0)</f>
        <v>Technology</v>
      </c>
      <c r="I552" t="str">
        <f>VLOOKUP(G552,Data!$N:$Q,3,0)</f>
        <v>Phones</v>
      </c>
      <c r="J552" t="str">
        <f>VLOOKUP(G552,Data!$N:$Q,4,0)</f>
        <v>Cisco Small Business SPA 502G VoIP phone</v>
      </c>
      <c r="K552">
        <f>ROUND(SUMIF(Data!N:N,G552,Data!R:R),2)</f>
        <v>882.1</v>
      </c>
    </row>
    <row r="553" spans="7:11" x14ac:dyDescent="0.2">
      <c r="G553" t="s">
        <v>6174</v>
      </c>
      <c r="H553" t="str">
        <f>VLOOKUP(G553,Data!$N:$Q,2,0)</f>
        <v>Furniture</v>
      </c>
      <c r="I553" t="str">
        <f>VLOOKUP(G553,Data!$N:$Q,3,0)</f>
        <v>Chairs</v>
      </c>
      <c r="J553" t="str">
        <f>VLOOKUP(G553,Data!$N:$Q,4,0)</f>
        <v>Safco Chair Connectors, 6/Carton</v>
      </c>
      <c r="K553">
        <f>ROUND(SUMIF(Data!N:N,G553,Data!R:R),2)</f>
        <v>881.19</v>
      </c>
    </row>
    <row r="554" spans="7:11" x14ac:dyDescent="0.2">
      <c r="G554" t="s">
        <v>633</v>
      </c>
      <c r="H554" t="str">
        <f>VLOOKUP(G554,Data!$N:$Q,2,0)</f>
        <v>Office Supplies</v>
      </c>
      <c r="I554" t="str">
        <f>VLOOKUP(G554,Data!$N:$Q,3,0)</f>
        <v>Paper</v>
      </c>
      <c r="J554" t="str">
        <f>VLOOKUP(G554,Data!$N:$Q,4,0)</f>
        <v>Xerox 1883</v>
      </c>
      <c r="K554">
        <f>ROUND(SUMIF(Data!N:N,G554,Data!R:R),2)</f>
        <v>881.09</v>
      </c>
    </row>
    <row r="555" spans="7:11" x14ac:dyDescent="0.2">
      <c r="G555" t="s">
        <v>1324</v>
      </c>
      <c r="H555" t="str">
        <f>VLOOKUP(G555,Data!$N:$Q,2,0)</f>
        <v>Office Supplies</v>
      </c>
      <c r="I555" t="str">
        <f>VLOOKUP(G555,Data!$N:$Q,3,0)</f>
        <v>Paper</v>
      </c>
      <c r="J555" t="str">
        <f>VLOOKUP(G555,Data!$N:$Q,4,0)</f>
        <v>Xerox 1960</v>
      </c>
      <c r="K555">
        <f>ROUND(SUMIF(Data!N:N,G555,Data!R:R),2)</f>
        <v>879.83</v>
      </c>
    </row>
    <row r="556" spans="7:11" x14ac:dyDescent="0.2">
      <c r="G556" t="s">
        <v>1161</v>
      </c>
      <c r="H556" t="str">
        <f>VLOOKUP(G556,Data!$N:$Q,2,0)</f>
        <v>Office Supplies</v>
      </c>
      <c r="I556" t="str">
        <f>VLOOKUP(G556,Data!$N:$Q,3,0)</f>
        <v>Art</v>
      </c>
      <c r="J556" t="str">
        <f>VLOOKUP(G556,Data!$N:$Q,4,0)</f>
        <v>Boston School Pro Electric Pencil Sharpener, 1670</v>
      </c>
      <c r="K556">
        <f>ROUND(SUMIF(Data!N:N,G556,Data!R:R),2)</f>
        <v>873.64</v>
      </c>
    </row>
    <row r="557" spans="7:11" x14ac:dyDescent="0.2">
      <c r="G557" t="s">
        <v>216</v>
      </c>
      <c r="H557" t="str">
        <f>VLOOKUP(G557,Data!$N:$Q,2,0)</f>
        <v>Office Supplies</v>
      </c>
      <c r="I557" t="str">
        <f>VLOOKUP(G557,Data!$N:$Q,3,0)</f>
        <v>Storage</v>
      </c>
      <c r="J557" t="str">
        <f>VLOOKUP(G557,Data!$N:$Q,4,0)</f>
        <v>Eldon Base for stackable storage shelf, platinum</v>
      </c>
      <c r="K557">
        <f>ROUND(SUMIF(Data!N:N,G557,Data!R:R),2)</f>
        <v>872.26</v>
      </c>
    </row>
    <row r="558" spans="7:11" x14ac:dyDescent="0.2">
      <c r="G558" t="s">
        <v>1996</v>
      </c>
      <c r="H558" t="str">
        <f>VLOOKUP(G558,Data!$N:$Q,2,0)</f>
        <v>Office Supplies</v>
      </c>
      <c r="I558" t="str">
        <f>VLOOKUP(G558,Data!$N:$Q,3,0)</f>
        <v>Appliances</v>
      </c>
      <c r="J558" t="str">
        <f>VLOOKUP(G558,Data!$N:$Q,4,0)</f>
        <v>Fellowes Superior 10 Outlet Split Surge Protector</v>
      </c>
      <c r="K558">
        <f>ROUND(SUMIF(Data!N:N,G558,Data!R:R),2)</f>
        <v>867.77</v>
      </c>
    </row>
    <row r="559" spans="7:11" x14ac:dyDescent="0.2">
      <c r="G559" t="s">
        <v>1752</v>
      </c>
      <c r="H559" t="str">
        <f>VLOOKUP(G559,Data!$N:$Q,2,0)</f>
        <v>Furniture</v>
      </c>
      <c r="I559" t="str">
        <f>VLOOKUP(G559,Data!$N:$Q,3,0)</f>
        <v>Furnishings</v>
      </c>
      <c r="J559" t="str">
        <f>VLOOKUP(G559,Data!$N:$Q,4,0)</f>
        <v>Executive Impressions Supervisor Wall Clock</v>
      </c>
      <c r="K559">
        <f>ROUND(SUMIF(Data!N:N,G559,Data!R:R),2)</f>
        <v>867.26</v>
      </c>
    </row>
    <row r="560" spans="7:11" x14ac:dyDescent="0.2">
      <c r="G560" t="s">
        <v>700</v>
      </c>
      <c r="H560" t="str">
        <f>VLOOKUP(G560,Data!$N:$Q,2,0)</f>
        <v>Office Supplies</v>
      </c>
      <c r="I560" t="str">
        <f>VLOOKUP(G560,Data!$N:$Q,3,0)</f>
        <v>Paper</v>
      </c>
      <c r="J560" t="str">
        <f>VLOOKUP(G560,Data!$N:$Q,4,0)</f>
        <v>Xerox 1913</v>
      </c>
      <c r="K560">
        <f>ROUND(SUMIF(Data!N:N,G560,Data!R:R),2)</f>
        <v>865.49</v>
      </c>
    </row>
    <row r="561" spans="7:11" x14ac:dyDescent="0.2">
      <c r="G561" t="s">
        <v>5275</v>
      </c>
      <c r="H561" t="str">
        <f>VLOOKUP(G561,Data!$N:$Q,2,0)</f>
        <v>Office Supplies</v>
      </c>
      <c r="I561" t="str">
        <f>VLOOKUP(G561,Data!$N:$Q,3,0)</f>
        <v>Storage</v>
      </c>
      <c r="J561" t="str">
        <f>VLOOKUP(G561,Data!$N:$Q,4,0)</f>
        <v>Fellowes Bases and Tops For Staxonsteel/High-Stak Systems</v>
      </c>
      <c r="K561">
        <f>ROUND(SUMIF(Data!N:N,G561,Data!R:R),2)</f>
        <v>858.88</v>
      </c>
    </row>
    <row r="562" spans="7:11" x14ac:dyDescent="0.2">
      <c r="G562" t="s">
        <v>2467</v>
      </c>
      <c r="H562" t="str">
        <f>VLOOKUP(G562,Data!$N:$Q,2,0)</f>
        <v>Furniture</v>
      </c>
      <c r="I562" t="str">
        <f>VLOOKUP(G562,Data!$N:$Q,3,0)</f>
        <v>Bookcases</v>
      </c>
      <c r="J562" t="str">
        <f>VLOOKUP(G562,Data!$N:$Q,4,0)</f>
        <v>Safco Value Mate Series Steel Bookcases, Baked Enamel Finish on Steel, Gray</v>
      </c>
      <c r="K562">
        <f>ROUND(SUMIF(Data!N:N,G562,Data!R:R),2)</f>
        <v>858.86</v>
      </c>
    </row>
    <row r="563" spans="7:11" x14ac:dyDescent="0.2">
      <c r="G563" t="s">
        <v>5784</v>
      </c>
      <c r="H563" t="str">
        <f>VLOOKUP(G563,Data!$N:$Q,2,0)</f>
        <v>Office Supplies</v>
      </c>
      <c r="I563" t="str">
        <f>VLOOKUP(G563,Data!$N:$Q,3,0)</f>
        <v>Paper</v>
      </c>
      <c r="J563" t="str">
        <f>VLOOKUP(G563,Data!$N:$Q,4,0)</f>
        <v>Green Bar Computer Printout Paper</v>
      </c>
      <c r="K563">
        <f>ROUND(SUMIF(Data!N:N,G563,Data!R:R),2)</f>
        <v>857.38</v>
      </c>
    </row>
    <row r="564" spans="7:11" x14ac:dyDescent="0.2">
      <c r="G564" t="s">
        <v>7209</v>
      </c>
      <c r="H564" t="str">
        <f>VLOOKUP(G564,Data!$N:$Q,2,0)</f>
        <v>Furniture</v>
      </c>
      <c r="I564" t="str">
        <f>VLOOKUP(G564,Data!$N:$Q,3,0)</f>
        <v>Bookcases</v>
      </c>
      <c r="J564" t="str">
        <f>VLOOKUP(G564,Data!$N:$Q,4,0)</f>
        <v>Hon Metal Bookcases, Gray</v>
      </c>
      <c r="K564">
        <f>ROUND(SUMIF(Data!N:N,G564,Data!R:R),2)</f>
        <v>851.76</v>
      </c>
    </row>
    <row r="565" spans="7:11" x14ac:dyDescent="0.2">
      <c r="G565" t="s">
        <v>8380</v>
      </c>
      <c r="H565" t="str">
        <f>VLOOKUP(G565,Data!$N:$Q,2,0)</f>
        <v>Office Supplies</v>
      </c>
      <c r="I565" t="str">
        <f>VLOOKUP(G565,Data!$N:$Q,3,0)</f>
        <v>Storage</v>
      </c>
      <c r="J565" t="str">
        <f>VLOOKUP(G565,Data!$N:$Q,4,0)</f>
        <v>Belkin 19" Center-Weighted Shelf, Gray</v>
      </c>
      <c r="K565">
        <f>ROUND(SUMIF(Data!N:N,G565,Data!R:R),2)</f>
        <v>849.31</v>
      </c>
    </row>
    <row r="566" spans="7:11" x14ac:dyDescent="0.2">
      <c r="G566" t="s">
        <v>211</v>
      </c>
      <c r="H566" t="str">
        <f>VLOOKUP(G566,Data!$N:$Q,2,0)</f>
        <v>Technology</v>
      </c>
      <c r="I566" t="str">
        <f>VLOOKUP(G566,Data!$N:$Q,3,0)</f>
        <v>Phones</v>
      </c>
      <c r="J566" t="str">
        <f>VLOOKUP(G566,Data!$N:$Q,4,0)</f>
        <v>Panasonic Kx-TS550</v>
      </c>
      <c r="K566">
        <f>ROUND(SUMIF(Data!N:N,G566,Data!R:R),2)</f>
        <v>846.22</v>
      </c>
    </row>
    <row r="567" spans="7:11" x14ac:dyDescent="0.2">
      <c r="G567" t="s">
        <v>3147</v>
      </c>
      <c r="H567" t="str">
        <f>VLOOKUP(G567,Data!$N:$Q,2,0)</f>
        <v>Technology</v>
      </c>
      <c r="I567" t="str">
        <f>VLOOKUP(G567,Data!$N:$Q,3,0)</f>
        <v>Phones</v>
      </c>
      <c r="J567" t="str">
        <f>VLOOKUP(G567,Data!$N:$Q,4,0)</f>
        <v>Plantronics 81402</v>
      </c>
      <c r="K567">
        <f>ROUND(SUMIF(Data!N:N,G567,Data!R:R),2)</f>
        <v>844.67</v>
      </c>
    </row>
    <row r="568" spans="7:11" x14ac:dyDescent="0.2">
      <c r="G568" t="s">
        <v>1498</v>
      </c>
      <c r="H568" t="str">
        <f>VLOOKUP(G568,Data!$N:$Q,2,0)</f>
        <v>Office Supplies</v>
      </c>
      <c r="I568" t="str">
        <f>VLOOKUP(G568,Data!$N:$Q,3,0)</f>
        <v>Binders</v>
      </c>
      <c r="J568" t="str">
        <f>VLOOKUP(G568,Data!$N:$Q,4,0)</f>
        <v>GBC VeloBinder Manual Binding System</v>
      </c>
      <c r="K568">
        <f>ROUND(SUMIF(Data!N:N,G568,Data!R:R),2)</f>
        <v>842.17</v>
      </c>
    </row>
    <row r="569" spans="7:11" x14ac:dyDescent="0.2">
      <c r="G569" t="s">
        <v>3936</v>
      </c>
      <c r="H569" t="str">
        <f>VLOOKUP(G569,Data!$N:$Q,2,0)</f>
        <v>Furniture</v>
      </c>
      <c r="I569" t="str">
        <f>VLOOKUP(G569,Data!$N:$Q,3,0)</f>
        <v>Furnishings</v>
      </c>
      <c r="J569" t="str">
        <f>VLOOKUP(G569,Data!$N:$Q,4,0)</f>
        <v>DAX Wood Document Frame</v>
      </c>
      <c r="K569">
        <f>ROUND(SUMIF(Data!N:N,G569,Data!R:R),2)</f>
        <v>839.68</v>
      </c>
    </row>
    <row r="570" spans="7:11" x14ac:dyDescent="0.2">
      <c r="G570" t="s">
        <v>4650</v>
      </c>
      <c r="H570" t="str">
        <f>VLOOKUP(G570,Data!$N:$Q,2,0)</f>
        <v>Office Supplies</v>
      </c>
      <c r="I570" t="str">
        <f>VLOOKUP(G570,Data!$N:$Q,3,0)</f>
        <v>Binders</v>
      </c>
      <c r="J570" t="str">
        <f>VLOOKUP(G570,Data!$N:$Q,4,0)</f>
        <v>Wilson Jones Elliptical Ring 3 1/2" Capacity Binders, 800 sheets</v>
      </c>
      <c r="K570">
        <f>ROUND(SUMIF(Data!N:N,G570,Data!R:R),2)</f>
        <v>834.6</v>
      </c>
    </row>
    <row r="571" spans="7:11" x14ac:dyDescent="0.2">
      <c r="G571" t="s">
        <v>1786</v>
      </c>
      <c r="H571" t="str">
        <f>VLOOKUP(G571,Data!$N:$Q,2,0)</f>
        <v>Technology</v>
      </c>
      <c r="I571" t="str">
        <f>VLOOKUP(G571,Data!$N:$Q,3,0)</f>
        <v>Phones</v>
      </c>
      <c r="J571" t="str">
        <f>VLOOKUP(G571,Data!$N:$Q,4,0)</f>
        <v>Motorola HK250 Universal Bluetooth Headset</v>
      </c>
      <c r="K571">
        <f>ROUND(SUMIF(Data!N:N,G571,Data!R:R),2)</f>
        <v>832.24</v>
      </c>
    </row>
    <row r="572" spans="7:11" x14ac:dyDescent="0.2">
      <c r="G572" t="s">
        <v>1705</v>
      </c>
      <c r="H572" t="str">
        <f>VLOOKUP(G572,Data!$N:$Q,2,0)</f>
        <v>Furniture</v>
      </c>
      <c r="I572" t="str">
        <f>VLOOKUP(G572,Data!$N:$Q,3,0)</f>
        <v>Tables</v>
      </c>
      <c r="J572" t="str">
        <f>VLOOKUP(G572,Data!$N:$Q,4,0)</f>
        <v>Balt Solid Wood Rectangular Table</v>
      </c>
      <c r="K572">
        <f>ROUND(SUMIF(Data!N:N,G572,Data!R:R),2)</f>
        <v>828.1</v>
      </c>
    </row>
    <row r="573" spans="7:11" x14ac:dyDescent="0.2">
      <c r="G573" t="s">
        <v>971</v>
      </c>
      <c r="H573" t="str">
        <f>VLOOKUP(G573,Data!$N:$Q,2,0)</f>
        <v>Office Supplies</v>
      </c>
      <c r="I573" t="str">
        <f>VLOOKUP(G573,Data!$N:$Q,3,0)</f>
        <v>Storage</v>
      </c>
      <c r="J573" t="str">
        <f>VLOOKUP(G573,Data!$N:$Q,4,0)</f>
        <v>Safco Industrial Shelving</v>
      </c>
      <c r="K573">
        <f>ROUND(SUMIF(Data!N:N,G573,Data!R:R),2)</f>
        <v>827.12</v>
      </c>
    </row>
    <row r="574" spans="7:11" x14ac:dyDescent="0.2">
      <c r="G574" t="s">
        <v>6708</v>
      </c>
      <c r="H574" t="str">
        <f>VLOOKUP(G574,Data!$N:$Q,2,0)</f>
        <v>Furniture</v>
      </c>
      <c r="I574" t="str">
        <f>VLOOKUP(G574,Data!$N:$Q,3,0)</f>
        <v>Bookcases</v>
      </c>
      <c r="J574" t="str">
        <f>VLOOKUP(G574,Data!$N:$Q,4,0)</f>
        <v>Bush Birmingham Collection Bookcase, Dark Cherry</v>
      </c>
      <c r="K574">
        <f>ROUND(SUMIF(Data!N:N,G574,Data!R:R),2)</f>
        <v>825.17</v>
      </c>
    </row>
    <row r="575" spans="7:11" x14ac:dyDescent="0.2">
      <c r="G575" t="s">
        <v>2158</v>
      </c>
      <c r="H575" t="str">
        <f>VLOOKUP(G575,Data!$N:$Q,2,0)</f>
        <v>Office Supplies</v>
      </c>
      <c r="I575" t="str">
        <f>VLOOKUP(G575,Data!$N:$Q,3,0)</f>
        <v>Appliances</v>
      </c>
      <c r="J575" t="str">
        <f>VLOOKUP(G575,Data!$N:$Q,4,0)</f>
        <v>Tripp Lite Isotel 8 Ultra 8 Outlet Metal Surge</v>
      </c>
      <c r="K575">
        <f>ROUND(SUMIF(Data!N:N,G575,Data!R:R),2)</f>
        <v>823.25</v>
      </c>
    </row>
    <row r="576" spans="7:11" x14ac:dyDescent="0.2">
      <c r="G576" t="s">
        <v>5997</v>
      </c>
      <c r="H576" t="str">
        <f>VLOOKUP(G576,Data!$N:$Q,2,0)</f>
        <v>Furniture</v>
      </c>
      <c r="I576" t="str">
        <f>VLOOKUP(G576,Data!$N:$Q,3,0)</f>
        <v>Furnishings</v>
      </c>
      <c r="J576" t="str">
        <f>VLOOKUP(G576,Data!$N:$Q,4,0)</f>
        <v>Advantus Employee of the Month Certificate Frame, 11 x 13-1/2</v>
      </c>
      <c r="K576">
        <f>ROUND(SUMIF(Data!N:N,G576,Data!R:R),2)</f>
        <v>822.74</v>
      </c>
    </row>
    <row r="577" spans="7:11" x14ac:dyDescent="0.2">
      <c r="G577" t="s">
        <v>3419</v>
      </c>
      <c r="H577" t="str">
        <f>VLOOKUP(G577,Data!$N:$Q,2,0)</f>
        <v>Furniture</v>
      </c>
      <c r="I577" t="str">
        <f>VLOOKUP(G577,Data!$N:$Q,3,0)</f>
        <v>Chairs</v>
      </c>
      <c r="J577" t="str">
        <f>VLOOKUP(G577,Data!$N:$Q,4,0)</f>
        <v>Global Chrome Stack Chair</v>
      </c>
      <c r="K577">
        <f>ROUND(SUMIF(Data!N:N,G577,Data!R:R),2)</f>
        <v>815.86</v>
      </c>
    </row>
    <row r="578" spans="7:11" x14ac:dyDescent="0.2">
      <c r="G578" t="s">
        <v>5235</v>
      </c>
      <c r="H578" t="str">
        <f>VLOOKUP(G578,Data!$N:$Q,2,0)</f>
        <v>Office Supplies</v>
      </c>
      <c r="I578" t="str">
        <f>VLOOKUP(G578,Data!$N:$Q,3,0)</f>
        <v>Appliances</v>
      </c>
      <c r="J578" t="str">
        <f>VLOOKUP(G578,Data!$N:$Q,4,0)</f>
        <v>Kensington 6 Outlet MasterPiece HOMEOFFICE Power Control Center</v>
      </c>
      <c r="K578">
        <f>ROUND(SUMIF(Data!N:N,G578,Data!R:R),2)</f>
        <v>812.16</v>
      </c>
    </row>
    <row r="579" spans="7:11" x14ac:dyDescent="0.2">
      <c r="G579" t="s">
        <v>2053</v>
      </c>
      <c r="H579" t="str">
        <f>VLOOKUP(G579,Data!$N:$Q,2,0)</f>
        <v>Technology</v>
      </c>
      <c r="I579" t="str">
        <f>VLOOKUP(G579,Data!$N:$Q,3,0)</f>
        <v>Phones</v>
      </c>
      <c r="J579" t="str">
        <f>VLOOKUP(G579,Data!$N:$Q,4,0)</f>
        <v>Grandstream GXP1160 VoIP phone</v>
      </c>
      <c r="K579">
        <f>ROUND(SUMIF(Data!N:N,G579,Data!R:R),2)</f>
        <v>803.69</v>
      </c>
    </row>
    <row r="580" spans="7:11" x14ac:dyDescent="0.2">
      <c r="G580" t="s">
        <v>4585</v>
      </c>
      <c r="H580" t="str">
        <f>VLOOKUP(G580,Data!$N:$Q,2,0)</f>
        <v>Furniture</v>
      </c>
      <c r="I580" t="str">
        <f>VLOOKUP(G580,Data!$N:$Q,3,0)</f>
        <v>Chairs</v>
      </c>
      <c r="J580" t="str">
        <f>VLOOKUP(G580,Data!$N:$Q,4,0)</f>
        <v>Global Stack Chair with Arms, Black</v>
      </c>
      <c r="K580">
        <f>ROUND(SUMIF(Data!N:N,G580,Data!R:R),2)</f>
        <v>803.46</v>
      </c>
    </row>
    <row r="581" spans="7:11" x14ac:dyDescent="0.2">
      <c r="G581" t="s">
        <v>7328</v>
      </c>
      <c r="H581" t="str">
        <f>VLOOKUP(G581,Data!$N:$Q,2,0)</f>
        <v>Furniture</v>
      </c>
      <c r="I581" t="str">
        <f>VLOOKUP(G581,Data!$N:$Q,3,0)</f>
        <v>Bookcases</v>
      </c>
      <c r="J581" t="str">
        <f>VLOOKUP(G581,Data!$N:$Q,4,0)</f>
        <v>Safco Value Mate Steel Bookcase, Baked Enamel Finish on Steel, Black</v>
      </c>
      <c r="K581">
        <f>ROUND(SUMIF(Data!N:N,G581,Data!R:R),2)</f>
        <v>802.07</v>
      </c>
    </row>
    <row r="582" spans="7:11" x14ac:dyDescent="0.2">
      <c r="G582" t="s">
        <v>2671</v>
      </c>
      <c r="H582" t="str">
        <f>VLOOKUP(G582,Data!$N:$Q,2,0)</f>
        <v>Technology</v>
      </c>
      <c r="I582" t="str">
        <f>VLOOKUP(G582,Data!$N:$Q,3,0)</f>
        <v>Accessories</v>
      </c>
      <c r="J582" t="str">
        <f>VLOOKUP(G582,Data!$N:$Q,4,0)</f>
        <v>Logitech†MX Performance Wireless Mouse</v>
      </c>
      <c r="K582">
        <f>ROUND(SUMIF(Data!N:N,G582,Data!R:R),2)</f>
        <v>789.82</v>
      </c>
    </row>
    <row r="583" spans="7:11" x14ac:dyDescent="0.2">
      <c r="G583" t="s">
        <v>7335</v>
      </c>
      <c r="H583" t="str">
        <f>VLOOKUP(G583,Data!$N:$Q,2,0)</f>
        <v>Furniture</v>
      </c>
      <c r="I583" t="str">
        <f>VLOOKUP(G583,Data!$N:$Q,3,0)</f>
        <v>Furnishings</v>
      </c>
      <c r="J583" t="str">
        <f>VLOOKUP(G583,Data!$N:$Q,4,0)</f>
        <v>Howard Miller 12-3/4 Diameter Accuwave DS  Wall Clock</v>
      </c>
      <c r="K583">
        <f>ROUND(SUMIF(Data!N:N,G583,Data!R:R),2)</f>
        <v>786.9</v>
      </c>
    </row>
    <row r="584" spans="7:11" x14ac:dyDescent="0.2">
      <c r="G584" t="s">
        <v>3461</v>
      </c>
      <c r="H584" t="str">
        <f>VLOOKUP(G584,Data!$N:$Q,2,0)</f>
        <v>Office Supplies</v>
      </c>
      <c r="I584" t="str">
        <f>VLOOKUP(G584,Data!$N:$Q,3,0)</f>
        <v>Envelopes</v>
      </c>
      <c r="J584" t="str">
        <f>VLOOKUP(G584,Data!$N:$Q,4,0)</f>
        <v>Blue String-Tie &amp; Button Interoffice Envelopes, 10 x 13</v>
      </c>
      <c r="K584">
        <f>ROUND(SUMIF(Data!N:N,G584,Data!R:R),2)</f>
        <v>783.61</v>
      </c>
    </row>
    <row r="585" spans="7:11" x14ac:dyDescent="0.2">
      <c r="G585" t="s">
        <v>1201</v>
      </c>
      <c r="H585" t="str">
        <f>VLOOKUP(G585,Data!$N:$Q,2,0)</f>
        <v>Office Supplies</v>
      </c>
      <c r="I585" t="str">
        <f>VLOOKUP(G585,Data!$N:$Q,3,0)</f>
        <v>Binders</v>
      </c>
      <c r="J585" t="str">
        <f>VLOOKUP(G585,Data!$N:$Q,4,0)</f>
        <v>GBC Premium Transparent Covers with Diagonal Lined Pattern</v>
      </c>
      <c r="K585">
        <f>ROUND(SUMIF(Data!N:N,G585,Data!R:R),2)</f>
        <v>780.46</v>
      </c>
    </row>
    <row r="586" spans="7:11" x14ac:dyDescent="0.2">
      <c r="G586" t="s">
        <v>693</v>
      </c>
      <c r="H586" t="str">
        <f>VLOOKUP(G586,Data!$N:$Q,2,0)</f>
        <v>Technology</v>
      </c>
      <c r="I586" t="str">
        <f>VLOOKUP(G586,Data!$N:$Q,3,0)</f>
        <v>Phones</v>
      </c>
      <c r="J586" t="str">
        <f>VLOOKUP(G586,Data!$N:$Q,4,0)</f>
        <v>JBL Micro Wireless Portable Bluetooth Speaker</v>
      </c>
      <c r="K586">
        <f>ROUND(SUMIF(Data!N:N,G586,Data!R:R),2)</f>
        <v>779.87</v>
      </c>
    </row>
    <row r="587" spans="7:11" x14ac:dyDescent="0.2">
      <c r="G587" t="s">
        <v>3773</v>
      </c>
      <c r="H587" t="str">
        <f>VLOOKUP(G587,Data!$N:$Q,2,0)</f>
        <v>Technology</v>
      </c>
      <c r="I587" t="str">
        <f>VLOOKUP(G587,Data!$N:$Q,3,0)</f>
        <v>Accessories</v>
      </c>
      <c r="J587" t="str">
        <f>VLOOKUP(G587,Data!$N:$Q,4,0)</f>
        <v>Logitech Desktop MK120 Mouse and keyboard Combo</v>
      </c>
      <c r="K587">
        <f>ROUND(SUMIF(Data!N:N,G587,Data!R:R),2)</f>
        <v>778.74</v>
      </c>
    </row>
    <row r="588" spans="7:11" x14ac:dyDescent="0.2">
      <c r="G588" t="s">
        <v>3472</v>
      </c>
      <c r="H588" t="str">
        <f>VLOOKUP(G588,Data!$N:$Q,2,0)</f>
        <v>Furniture</v>
      </c>
      <c r="I588" t="str">
        <f>VLOOKUP(G588,Data!$N:$Q,3,0)</f>
        <v>Furnishings</v>
      </c>
      <c r="J588" t="str">
        <f>VLOOKUP(G588,Data!$N:$Q,4,0)</f>
        <v>Eldon Radial Chair Mat for Low to Medium Pile Carpets</v>
      </c>
      <c r="K588">
        <f>ROUND(SUMIF(Data!N:N,G588,Data!R:R),2)</f>
        <v>775.61</v>
      </c>
    </row>
    <row r="589" spans="7:11" x14ac:dyDescent="0.2">
      <c r="G589" t="s">
        <v>4003</v>
      </c>
      <c r="H589" t="str">
        <f>VLOOKUP(G589,Data!$N:$Q,2,0)</f>
        <v>Technology</v>
      </c>
      <c r="I589" t="str">
        <f>VLOOKUP(G589,Data!$N:$Q,3,0)</f>
        <v>Accessories</v>
      </c>
      <c r="J589" t="str">
        <f>VLOOKUP(G589,Data!$N:$Q,4,0)</f>
        <v>Logitech Trackman Marble Mouse</v>
      </c>
      <c r="K589">
        <f>ROUND(SUMIF(Data!N:N,G589,Data!R:R),2)</f>
        <v>773.74</v>
      </c>
    </row>
    <row r="590" spans="7:11" x14ac:dyDescent="0.2">
      <c r="G590" t="s">
        <v>2542</v>
      </c>
      <c r="H590" t="str">
        <f>VLOOKUP(G590,Data!$N:$Q,2,0)</f>
        <v>Office Supplies</v>
      </c>
      <c r="I590" t="str">
        <f>VLOOKUP(G590,Data!$N:$Q,3,0)</f>
        <v>Appliances</v>
      </c>
      <c r="J590" t="str">
        <f>VLOOKUP(G590,Data!$N:$Q,4,0)</f>
        <v>Belkin F9G930V10-GRY 9 Outlet Surge</v>
      </c>
      <c r="K590">
        <f>ROUND(SUMIF(Data!N:N,G590,Data!R:R),2)</f>
        <v>770.11</v>
      </c>
    </row>
    <row r="591" spans="7:11" x14ac:dyDescent="0.2">
      <c r="G591" t="s">
        <v>1454</v>
      </c>
      <c r="H591" t="str">
        <f>VLOOKUP(G591,Data!$N:$Q,2,0)</f>
        <v>Office Supplies</v>
      </c>
      <c r="I591" t="str">
        <f>VLOOKUP(G591,Data!$N:$Q,3,0)</f>
        <v>Paper</v>
      </c>
      <c r="J591" t="str">
        <f>VLOOKUP(G591,Data!$N:$Q,4,0)</f>
        <v>Xerox 191</v>
      </c>
      <c r="K591">
        <f>ROUND(SUMIF(Data!N:N,G591,Data!R:R),2)</f>
        <v>767.23</v>
      </c>
    </row>
    <row r="592" spans="7:11" x14ac:dyDescent="0.2">
      <c r="G592" t="s">
        <v>148</v>
      </c>
      <c r="H592" t="str">
        <f>VLOOKUP(G592,Data!$N:$Q,2,0)</f>
        <v>Furniture</v>
      </c>
      <c r="I592" t="str">
        <f>VLOOKUP(G592,Data!$N:$Q,3,0)</f>
        <v>Chairs</v>
      </c>
      <c r="J592" t="str">
        <f>VLOOKUP(G592,Data!$N:$Q,4,0)</f>
        <v>Global Deluxe Stacking Chair, Gray</v>
      </c>
      <c r="K592">
        <f>ROUND(SUMIF(Data!N:N,G592,Data!R:R),2)</f>
        <v>764.7</v>
      </c>
    </row>
    <row r="593" spans="7:11" x14ac:dyDescent="0.2">
      <c r="G593" t="s">
        <v>6123</v>
      </c>
      <c r="H593" t="str">
        <f>VLOOKUP(G593,Data!$N:$Q,2,0)</f>
        <v>Furniture</v>
      </c>
      <c r="I593" t="str">
        <f>VLOOKUP(G593,Data!$N:$Q,3,0)</f>
        <v>Furnishings</v>
      </c>
      <c r="J593" t="str">
        <f>VLOOKUP(G593,Data!$N:$Q,4,0)</f>
        <v>Tenex Carpeted, Granite-Look or Clear Contemporary Contour Shape Chair Mats</v>
      </c>
      <c r="K593">
        <f>ROUND(SUMIF(Data!N:N,G593,Data!R:R),2)</f>
        <v>763.67</v>
      </c>
    </row>
    <row r="594" spans="7:11" x14ac:dyDescent="0.2">
      <c r="G594" t="s">
        <v>4342</v>
      </c>
      <c r="H594" t="str">
        <f>VLOOKUP(G594,Data!$N:$Q,2,0)</f>
        <v>Technology</v>
      </c>
      <c r="I594" t="str">
        <f>VLOOKUP(G594,Data!$N:$Q,3,0)</f>
        <v>Accessories</v>
      </c>
      <c r="J594" t="str">
        <f>VLOOKUP(G594,Data!$N:$Q,4,0)</f>
        <v>Logitech G105 Gaming Keyboard</v>
      </c>
      <c r="K594">
        <f>ROUND(SUMIF(Data!N:N,G594,Data!R:R),2)</f>
        <v>759.94</v>
      </c>
    </row>
    <row r="595" spans="7:11" x14ac:dyDescent="0.2">
      <c r="G595" t="s">
        <v>2280</v>
      </c>
      <c r="H595" t="str">
        <f>VLOOKUP(G595,Data!$N:$Q,2,0)</f>
        <v>Office Supplies</v>
      </c>
      <c r="I595" t="str">
        <f>VLOOKUP(G595,Data!$N:$Q,3,0)</f>
        <v>Appliances</v>
      </c>
      <c r="J595" t="str">
        <f>VLOOKUP(G595,Data!$N:$Q,4,0)</f>
        <v>Fellowes 8 Outlet Superior Workstation Surge Protector</v>
      </c>
      <c r="K595">
        <f>ROUND(SUMIF(Data!N:N,G595,Data!R:R),2)</f>
        <v>759.12</v>
      </c>
    </row>
    <row r="596" spans="7:11" x14ac:dyDescent="0.2">
      <c r="G596" t="s">
        <v>5422</v>
      </c>
      <c r="H596" t="str">
        <f>VLOOKUP(G596,Data!$N:$Q,2,0)</f>
        <v>Office Supplies</v>
      </c>
      <c r="I596" t="str">
        <f>VLOOKUP(G596,Data!$N:$Q,3,0)</f>
        <v>Paper</v>
      </c>
      <c r="J596" t="str">
        <f>VLOOKUP(G596,Data!$N:$Q,4,0)</f>
        <v>Xerox 1951</v>
      </c>
      <c r="K596">
        <f>ROUND(SUMIF(Data!N:N,G596,Data!R:R),2)</f>
        <v>755.91</v>
      </c>
    </row>
    <row r="597" spans="7:11" x14ac:dyDescent="0.2">
      <c r="G597" t="s">
        <v>1262</v>
      </c>
      <c r="H597" t="str">
        <f>VLOOKUP(G597,Data!$N:$Q,2,0)</f>
        <v>Furniture</v>
      </c>
      <c r="I597" t="str">
        <f>VLOOKUP(G597,Data!$N:$Q,3,0)</f>
        <v>Bookcases</v>
      </c>
      <c r="J597" t="str">
        <f>VLOOKUP(G597,Data!$N:$Q,4,0)</f>
        <v>Sauder Barrister Bookcases</v>
      </c>
      <c r="K597">
        <f>ROUND(SUMIF(Data!N:N,G597,Data!R:R),2)</f>
        <v>754.73</v>
      </c>
    </row>
    <row r="598" spans="7:11" x14ac:dyDescent="0.2">
      <c r="G598" t="s">
        <v>2104</v>
      </c>
      <c r="H598" t="str">
        <f>VLOOKUP(G598,Data!$N:$Q,2,0)</f>
        <v>Office Supplies</v>
      </c>
      <c r="I598" t="str">
        <f>VLOOKUP(G598,Data!$N:$Q,3,0)</f>
        <v>Binders</v>
      </c>
      <c r="J598" t="str">
        <f>VLOOKUP(G598,Data!$N:$Q,4,0)</f>
        <v>Premium Transparent Presentation Covers by GBC</v>
      </c>
      <c r="K598">
        <f>ROUND(SUMIF(Data!N:N,G598,Data!R:R),2)</f>
        <v>753.18</v>
      </c>
    </row>
    <row r="599" spans="7:11" x14ac:dyDescent="0.2">
      <c r="G599" t="s">
        <v>2591</v>
      </c>
      <c r="H599" t="str">
        <f>VLOOKUP(G599,Data!$N:$Q,2,0)</f>
        <v>Technology</v>
      </c>
      <c r="I599" t="str">
        <f>VLOOKUP(G599,Data!$N:$Q,3,0)</f>
        <v>Phones</v>
      </c>
      <c r="J599" t="str">
        <f>VLOOKUP(G599,Data!$N:$Q,4,0)</f>
        <v>Clarity 53712</v>
      </c>
      <c r="K599">
        <f>ROUND(SUMIF(Data!N:N,G599,Data!R:R),2)</f>
        <v>752.29</v>
      </c>
    </row>
    <row r="600" spans="7:11" x14ac:dyDescent="0.2">
      <c r="G600" t="s">
        <v>1619</v>
      </c>
      <c r="H600" t="str">
        <f>VLOOKUP(G600,Data!$N:$Q,2,0)</f>
        <v>Furniture</v>
      </c>
      <c r="I600" t="str">
        <f>VLOOKUP(G600,Data!$N:$Q,3,0)</f>
        <v>Bookcases</v>
      </c>
      <c r="J600" t="str">
        <f>VLOOKUP(G600,Data!$N:$Q,4,0)</f>
        <v>Bush Mission Pointe Library</v>
      </c>
      <c r="K600">
        <f>ROUND(SUMIF(Data!N:N,G600,Data!R:R),2)</f>
        <v>748.86</v>
      </c>
    </row>
    <row r="601" spans="7:11" x14ac:dyDescent="0.2">
      <c r="G601" t="s">
        <v>3210</v>
      </c>
      <c r="H601" t="str">
        <f>VLOOKUP(G601,Data!$N:$Q,2,0)</f>
        <v>Technology</v>
      </c>
      <c r="I601" t="str">
        <f>VLOOKUP(G601,Data!$N:$Q,3,0)</f>
        <v>Phones</v>
      </c>
      <c r="J601" t="str">
        <f>VLOOKUP(G601,Data!$N:$Q,4,0)</f>
        <v>Innergie mMini Combo Duo USB Travel Charging Kit</v>
      </c>
      <c r="K601">
        <f>ROUND(SUMIF(Data!N:N,G601,Data!R:R),2)</f>
        <v>746.83</v>
      </c>
    </row>
    <row r="602" spans="7:11" x14ac:dyDescent="0.2">
      <c r="G602" t="s">
        <v>6499</v>
      </c>
      <c r="H602" t="str">
        <f>VLOOKUP(G602,Data!$N:$Q,2,0)</f>
        <v>Technology</v>
      </c>
      <c r="I602" t="str">
        <f>VLOOKUP(G602,Data!$N:$Q,3,0)</f>
        <v>Phones</v>
      </c>
      <c r="J602" t="str">
        <f>VLOOKUP(G602,Data!$N:$Q,4,0)</f>
        <v>Plantronics Encore H101 Dual Earpieces†Headset</v>
      </c>
      <c r="K602">
        <f>ROUND(SUMIF(Data!N:N,G602,Data!R:R),2)</f>
        <v>746.17</v>
      </c>
    </row>
    <row r="603" spans="7:11" x14ac:dyDescent="0.2">
      <c r="G603" t="s">
        <v>295</v>
      </c>
      <c r="H603" t="str">
        <f>VLOOKUP(G603,Data!$N:$Q,2,0)</f>
        <v>Office Supplies</v>
      </c>
      <c r="I603" t="str">
        <f>VLOOKUP(G603,Data!$N:$Q,3,0)</f>
        <v>Paper</v>
      </c>
      <c r="J603" t="str">
        <f>VLOOKUP(G603,Data!$N:$Q,4,0)</f>
        <v>Xerox 1943</v>
      </c>
      <c r="K603">
        <f>ROUND(SUMIF(Data!N:N,G603,Data!R:R),2)</f>
        <v>743.43</v>
      </c>
    </row>
    <row r="604" spans="7:11" x14ac:dyDescent="0.2">
      <c r="G604" t="s">
        <v>2675</v>
      </c>
      <c r="H604" t="str">
        <f>VLOOKUP(G604,Data!$N:$Q,2,0)</f>
        <v>Technology</v>
      </c>
      <c r="I604" t="str">
        <f>VLOOKUP(G604,Data!$N:$Q,3,0)</f>
        <v>Phones</v>
      </c>
      <c r="J604" t="str">
        <f>VLOOKUP(G604,Data!$N:$Q,4,0)</f>
        <v>Logitech B530 USB†Headset†-†headset†- Full size, Binaural</v>
      </c>
      <c r="K604">
        <f>ROUND(SUMIF(Data!N:N,G604,Data!R:R),2)</f>
        <v>739.8</v>
      </c>
    </row>
    <row r="605" spans="7:11" x14ac:dyDescent="0.2">
      <c r="G605" t="s">
        <v>3187</v>
      </c>
      <c r="H605" t="str">
        <f>VLOOKUP(G605,Data!$N:$Q,2,0)</f>
        <v>Office Supplies</v>
      </c>
      <c r="I605" t="str">
        <f>VLOOKUP(G605,Data!$N:$Q,3,0)</f>
        <v>Appliances</v>
      </c>
      <c r="J605" t="str">
        <f>VLOOKUP(G605,Data!$N:$Q,4,0)</f>
        <v>Belkin 8 Outlet SurgeMaster II Gold Surge Protector</v>
      </c>
      <c r="K605">
        <f>ROUND(SUMIF(Data!N:N,G605,Data!R:R),2)</f>
        <v>737.75</v>
      </c>
    </row>
    <row r="606" spans="7:11" x14ac:dyDescent="0.2">
      <c r="G606" t="s">
        <v>6320</v>
      </c>
      <c r="H606" t="str">
        <f>VLOOKUP(G606,Data!$N:$Q,2,0)</f>
        <v>Furniture</v>
      </c>
      <c r="I606" t="str">
        <f>VLOOKUP(G606,Data!$N:$Q,3,0)</f>
        <v>Bookcases</v>
      </c>
      <c r="J606" t="str">
        <f>VLOOKUP(G606,Data!$N:$Q,4,0)</f>
        <v>Bush Cubix Collection Bookcases, Fully Assembled</v>
      </c>
      <c r="K606">
        <f>ROUND(SUMIF(Data!N:N,G606,Data!R:R),2)</f>
        <v>729.23</v>
      </c>
    </row>
    <row r="607" spans="7:11" x14ac:dyDescent="0.2">
      <c r="G607" t="s">
        <v>8533</v>
      </c>
      <c r="H607" t="str">
        <f>VLOOKUP(G607,Data!$N:$Q,2,0)</f>
        <v>Technology</v>
      </c>
      <c r="I607" t="str">
        <f>VLOOKUP(G607,Data!$N:$Q,3,0)</f>
        <v>Phones</v>
      </c>
      <c r="J607" t="str">
        <f>VLOOKUP(G607,Data!$N:$Q,4,0)</f>
        <v>RCA ViSYS 25825 Wireless digital phone</v>
      </c>
      <c r="K607">
        <f>ROUND(SUMIF(Data!N:N,G607,Data!R:R),2)</f>
        <v>727.94</v>
      </c>
    </row>
    <row r="608" spans="7:11" x14ac:dyDescent="0.2">
      <c r="G608" t="s">
        <v>4799</v>
      </c>
      <c r="H608" t="str">
        <f>VLOOKUP(G608,Data!$N:$Q,2,0)</f>
        <v>Furniture</v>
      </c>
      <c r="I608" t="str">
        <f>VLOOKUP(G608,Data!$N:$Q,3,0)</f>
        <v>Bookcases</v>
      </c>
      <c r="J608" t="str">
        <f>VLOOKUP(G608,Data!$N:$Q,4,0)</f>
        <v>O'Sullivan 2-Shelf Heavy-Duty Bookcases</v>
      </c>
      <c r="K608">
        <f>ROUND(SUMIF(Data!N:N,G608,Data!R:R),2)</f>
        <v>723.84</v>
      </c>
    </row>
    <row r="609" spans="7:11" x14ac:dyDescent="0.2">
      <c r="G609" t="s">
        <v>1363</v>
      </c>
      <c r="H609" t="str">
        <f>VLOOKUP(G609,Data!$N:$Q,2,0)</f>
        <v>Technology</v>
      </c>
      <c r="I609" t="str">
        <f>VLOOKUP(G609,Data!$N:$Q,3,0)</f>
        <v>Machines</v>
      </c>
      <c r="J609" t="str">
        <f>VLOOKUP(G609,Data!$N:$Q,4,0)</f>
        <v>Lexmark MarkNet N8150 Wireless Print Server</v>
      </c>
      <c r="K609">
        <f>ROUND(SUMIF(Data!N:N,G609,Data!R:R),2)</f>
        <v>723.51</v>
      </c>
    </row>
    <row r="610" spans="7:11" x14ac:dyDescent="0.2">
      <c r="G610" t="s">
        <v>2348</v>
      </c>
      <c r="H610" t="str">
        <f>VLOOKUP(G610,Data!$N:$Q,2,0)</f>
        <v>Office Supplies</v>
      </c>
      <c r="I610" t="str">
        <f>VLOOKUP(G610,Data!$N:$Q,3,0)</f>
        <v>Paper</v>
      </c>
      <c r="J610" t="str">
        <f>VLOOKUP(G610,Data!$N:$Q,4,0)</f>
        <v>Xerox 1964</v>
      </c>
      <c r="K610">
        <f>ROUND(SUMIF(Data!N:N,G610,Data!R:R),2)</f>
        <v>721.74</v>
      </c>
    </row>
    <row r="611" spans="7:11" x14ac:dyDescent="0.2">
      <c r="G611" t="s">
        <v>1584</v>
      </c>
      <c r="H611" t="str">
        <f>VLOOKUP(G611,Data!$N:$Q,2,0)</f>
        <v>Technology</v>
      </c>
      <c r="I611" t="str">
        <f>VLOOKUP(G611,Data!$N:$Q,3,0)</f>
        <v>Accessories</v>
      </c>
      <c r="J611" t="str">
        <f>VLOOKUP(G611,Data!$N:$Q,4,0)</f>
        <v>Memorex Mini Travel Drive 16 GB USB 2.0 Flash Drive</v>
      </c>
      <c r="K611">
        <f>ROUND(SUMIF(Data!N:N,G611,Data!R:R),2)</f>
        <v>718.65</v>
      </c>
    </row>
    <row r="612" spans="7:11" x14ac:dyDescent="0.2">
      <c r="G612" t="s">
        <v>4789</v>
      </c>
      <c r="H612" t="str">
        <f>VLOOKUP(G612,Data!$N:$Q,2,0)</f>
        <v>Technology</v>
      </c>
      <c r="I612" t="str">
        <f>VLOOKUP(G612,Data!$N:$Q,3,0)</f>
        <v>Phones</v>
      </c>
      <c r="J612" t="str">
        <f>VLOOKUP(G612,Data!$N:$Q,4,0)</f>
        <v>Avaya 4621SW VoIP phone</v>
      </c>
      <c r="K612">
        <f>ROUND(SUMIF(Data!N:N,G612,Data!R:R),2)</f>
        <v>709.92</v>
      </c>
    </row>
    <row r="613" spans="7:11" x14ac:dyDescent="0.2">
      <c r="G613" t="s">
        <v>1548</v>
      </c>
      <c r="H613" t="str">
        <f>VLOOKUP(G613,Data!$N:$Q,2,0)</f>
        <v>Office Supplies</v>
      </c>
      <c r="I613" t="str">
        <f>VLOOKUP(G613,Data!$N:$Q,3,0)</f>
        <v>Storage</v>
      </c>
      <c r="J613" t="str">
        <f>VLOOKUP(G613,Data!$N:$Q,4,0)</f>
        <v>Eldon Mobile Mega Data Cart  Mega Stackable  Add-On Trays</v>
      </c>
      <c r="K613">
        <f>ROUND(SUMIF(Data!N:N,G613,Data!R:R),2)</f>
        <v>709.5</v>
      </c>
    </row>
    <row r="614" spans="7:11" x14ac:dyDescent="0.2">
      <c r="G614" t="s">
        <v>3992</v>
      </c>
      <c r="H614" t="str">
        <f>VLOOKUP(G614,Data!$N:$Q,2,0)</f>
        <v>Technology</v>
      </c>
      <c r="I614" t="str">
        <f>VLOOKUP(G614,Data!$N:$Q,3,0)</f>
        <v>Accessories</v>
      </c>
      <c r="J614" t="str">
        <f>VLOOKUP(G614,Data!$N:$Q,4,0)</f>
        <v>WD My Passport Ultra 500GB Portable External Hard Drive</v>
      </c>
      <c r="K614">
        <f>ROUND(SUMIF(Data!N:N,G614,Data!R:R),2)</f>
        <v>708</v>
      </c>
    </row>
    <row r="615" spans="7:11" x14ac:dyDescent="0.2">
      <c r="G615" t="s">
        <v>6960</v>
      </c>
      <c r="H615" t="str">
        <f>VLOOKUP(G615,Data!$N:$Q,2,0)</f>
        <v>Furniture</v>
      </c>
      <c r="I615" t="str">
        <f>VLOOKUP(G615,Data!$N:$Q,3,0)</f>
        <v>Chairs</v>
      </c>
      <c r="J615" t="str">
        <f>VLOOKUP(G615,Data!$N:$Q,4,0)</f>
        <v>SAFCO Folding Chair Trolley</v>
      </c>
      <c r="K615">
        <f>ROUND(SUMIF(Data!N:N,G615,Data!R:R),2)</f>
        <v>705.32</v>
      </c>
    </row>
    <row r="616" spans="7:11" x14ac:dyDescent="0.2">
      <c r="G616" t="s">
        <v>3560</v>
      </c>
      <c r="H616" t="str">
        <f>VLOOKUP(G616,Data!$N:$Q,2,0)</f>
        <v>Office Supplies</v>
      </c>
      <c r="I616" t="str">
        <f>VLOOKUP(G616,Data!$N:$Q,3,0)</f>
        <v>Art</v>
      </c>
      <c r="J616" t="str">
        <f>VLOOKUP(G616,Data!$N:$Q,4,0)</f>
        <v>Panasonic KP-380BK Classic Electric Pencil Sharpener</v>
      </c>
      <c r="K616">
        <f>ROUND(SUMIF(Data!N:N,G616,Data!R:R),2)</f>
        <v>705.21</v>
      </c>
    </row>
    <row r="617" spans="7:11" x14ac:dyDescent="0.2">
      <c r="G617" t="s">
        <v>2718</v>
      </c>
      <c r="H617" t="str">
        <f>VLOOKUP(G617,Data!$N:$Q,2,0)</f>
        <v>Office Supplies</v>
      </c>
      <c r="I617" t="str">
        <f>VLOOKUP(G617,Data!$N:$Q,3,0)</f>
        <v>Binders</v>
      </c>
      <c r="J617" t="str">
        <f>VLOOKUP(G617,Data!$N:$Q,4,0)</f>
        <v>Lock-Up Easel 'Spel-Binder'</v>
      </c>
      <c r="K617">
        <f>ROUND(SUMIF(Data!N:N,G617,Data!R:R),2)</f>
        <v>704.69</v>
      </c>
    </row>
    <row r="618" spans="7:11" x14ac:dyDescent="0.2">
      <c r="G618" t="s">
        <v>9582</v>
      </c>
      <c r="H618" t="str">
        <f>VLOOKUP(G618,Data!$N:$Q,2,0)</f>
        <v>Technology</v>
      </c>
      <c r="I618" t="str">
        <f>VLOOKUP(G618,Data!$N:$Q,3,0)</f>
        <v>Machines</v>
      </c>
      <c r="J618" t="str">
        <f>VLOOKUP(G618,Data!$N:$Q,4,0)</f>
        <v>Zebra GK420t Direct Thermal/Thermal Transfer Printer</v>
      </c>
      <c r="K618">
        <f>ROUND(SUMIF(Data!N:N,G618,Data!R:R),2)</f>
        <v>703.71</v>
      </c>
    </row>
    <row r="619" spans="7:11" x14ac:dyDescent="0.2">
      <c r="G619" t="s">
        <v>7830</v>
      </c>
      <c r="H619" t="str">
        <f>VLOOKUP(G619,Data!$N:$Q,2,0)</f>
        <v>Furniture</v>
      </c>
      <c r="I619" t="str">
        <f>VLOOKUP(G619,Data!$N:$Q,3,0)</f>
        <v>Furnishings</v>
      </c>
      <c r="J619" t="str">
        <f>VLOOKUP(G619,Data!$N:$Q,4,0)</f>
        <v>Deflect-o EconoMat Nonstudded, No Bevel Mat</v>
      </c>
      <c r="K619">
        <f>ROUND(SUMIF(Data!N:N,G619,Data!R:R),2)</f>
        <v>702.44</v>
      </c>
    </row>
    <row r="620" spans="7:11" x14ac:dyDescent="0.2">
      <c r="G620" t="s">
        <v>1675</v>
      </c>
      <c r="H620" t="str">
        <f>VLOOKUP(G620,Data!$N:$Q,2,0)</f>
        <v>Technology</v>
      </c>
      <c r="I620" t="str">
        <f>VLOOKUP(G620,Data!$N:$Q,3,0)</f>
        <v>Phones</v>
      </c>
      <c r="J620" t="str">
        <f>VLOOKUP(G620,Data!$N:$Q,4,0)</f>
        <v>iHome FM Clock Radio with Lightning Dock</v>
      </c>
      <c r="K620">
        <f>ROUND(SUMIF(Data!N:N,G620,Data!R:R),2)</f>
        <v>699.9</v>
      </c>
    </row>
    <row r="621" spans="7:11" x14ac:dyDescent="0.2">
      <c r="G621" t="s">
        <v>6816</v>
      </c>
      <c r="H621" t="str">
        <f>VLOOKUP(G621,Data!$N:$Q,2,0)</f>
        <v>Office Supplies</v>
      </c>
      <c r="I621" t="str">
        <f>VLOOKUP(G621,Data!$N:$Q,3,0)</f>
        <v>Binders</v>
      </c>
      <c r="J621" t="str">
        <f>VLOOKUP(G621,Data!$N:$Q,4,0)</f>
        <v>Premium Transparent Presentation Covers, No Pattern/Clear, 8 1/2" x 11"</v>
      </c>
      <c r="K621">
        <f>ROUND(SUMIF(Data!N:N,G621,Data!R:R),2)</f>
        <v>698.04</v>
      </c>
    </row>
    <row r="622" spans="7:11" x14ac:dyDescent="0.2">
      <c r="G622" t="s">
        <v>8284</v>
      </c>
      <c r="H622" t="str">
        <f>VLOOKUP(G622,Data!$N:$Q,2,0)</f>
        <v>Furniture</v>
      </c>
      <c r="I622" t="str">
        <f>VLOOKUP(G622,Data!$N:$Q,3,0)</f>
        <v>Chairs</v>
      </c>
      <c r="J622" t="str">
        <f>VLOOKUP(G622,Data!$N:$Q,4,0)</f>
        <v>Office Star - Contemporary Task Swivel chair with 2-way adjustable arms, Plum</v>
      </c>
      <c r="K622">
        <f>ROUND(SUMIF(Data!N:N,G622,Data!R:R),2)</f>
        <v>694.19</v>
      </c>
    </row>
    <row r="623" spans="7:11" x14ac:dyDescent="0.2">
      <c r="G623" t="s">
        <v>5169</v>
      </c>
      <c r="H623" t="str">
        <f>VLOOKUP(G623,Data!$N:$Q,2,0)</f>
        <v>Office Supplies</v>
      </c>
      <c r="I623" t="str">
        <f>VLOOKUP(G623,Data!$N:$Q,3,0)</f>
        <v>Appliances</v>
      </c>
      <c r="J623" t="str">
        <f>VLOOKUP(G623,Data!$N:$Q,4,0)</f>
        <v>Euro-Pro Shark Turbo Vacuum</v>
      </c>
      <c r="K623">
        <f>ROUND(SUMIF(Data!N:N,G623,Data!R:R),2)</f>
        <v>693.95</v>
      </c>
    </row>
    <row r="624" spans="7:11" x14ac:dyDescent="0.2">
      <c r="G624" t="s">
        <v>3901</v>
      </c>
      <c r="H624" t="str">
        <f>VLOOKUP(G624,Data!$N:$Q,2,0)</f>
        <v>Technology</v>
      </c>
      <c r="I624" t="str">
        <f>VLOOKUP(G624,Data!$N:$Q,3,0)</f>
        <v>Phones</v>
      </c>
      <c r="J624" t="str">
        <f>VLOOKUP(G624,Data!$N:$Q,4,0)</f>
        <v>OtterBox Defender Series Case - Samsung Galaxy S4</v>
      </c>
      <c r="K624">
        <f>ROUND(SUMIF(Data!N:N,G624,Data!R:R),2)</f>
        <v>689.77</v>
      </c>
    </row>
    <row r="625" spans="7:11" x14ac:dyDescent="0.2">
      <c r="G625" t="s">
        <v>7995</v>
      </c>
      <c r="H625" t="str">
        <f>VLOOKUP(G625,Data!$N:$Q,2,0)</f>
        <v>Technology</v>
      </c>
      <c r="I625" t="str">
        <f>VLOOKUP(G625,Data!$N:$Q,3,0)</f>
        <v>Phones</v>
      </c>
      <c r="J625" t="str">
        <f>VLOOKUP(G625,Data!$N:$Q,4,0)</f>
        <v>Samsung Convoy 3</v>
      </c>
      <c r="K625">
        <f>ROUND(SUMIF(Data!N:N,G625,Data!R:R),2)</f>
        <v>688.14</v>
      </c>
    </row>
    <row r="626" spans="7:11" x14ac:dyDescent="0.2">
      <c r="G626" t="s">
        <v>5173</v>
      </c>
      <c r="H626" t="str">
        <f>VLOOKUP(G626,Data!$N:$Q,2,0)</f>
        <v>Furniture</v>
      </c>
      <c r="I626" t="str">
        <f>VLOOKUP(G626,Data!$N:$Q,3,0)</f>
        <v>Chairs</v>
      </c>
      <c r="J626" t="str">
        <f>VLOOKUP(G626,Data!$N:$Q,4,0)</f>
        <v>Metal Folding Chairs, Beige, 4/Carton</v>
      </c>
      <c r="K626">
        <f>ROUND(SUMIF(Data!N:N,G626,Data!R:R),2)</f>
        <v>685.59</v>
      </c>
    </row>
    <row r="627" spans="7:11" x14ac:dyDescent="0.2">
      <c r="G627" t="s">
        <v>4645</v>
      </c>
      <c r="H627" t="str">
        <f>VLOOKUP(G627,Data!$N:$Q,2,0)</f>
        <v>Office Supplies</v>
      </c>
      <c r="I627" t="str">
        <f>VLOOKUP(G627,Data!$N:$Q,3,0)</f>
        <v>Paper</v>
      </c>
      <c r="J627" t="str">
        <f>VLOOKUP(G627,Data!$N:$Q,4,0)</f>
        <v>Tops White Computer Printout Paper</v>
      </c>
      <c r="K627">
        <f>ROUND(SUMIF(Data!N:N,G627,Data!R:R),2)</f>
        <v>684.74</v>
      </c>
    </row>
    <row r="628" spans="7:11" x14ac:dyDescent="0.2">
      <c r="G628" t="s">
        <v>935</v>
      </c>
      <c r="H628" t="str">
        <f>VLOOKUP(G628,Data!$N:$Q,2,0)</f>
        <v>Office Supplies</v>
      </c>
      <c r="I628" t="str">
        <f>VLOOKUP(G628,Data!$N:$Q,3,0)</f>
        <v>Storage</v>
      </c>
      <c r="J628" t="str">
        <f>VLOOKUP(G628,Data!$N:$Q,4,0)</f>
        <v>Safco Steel Mobile File Cart</v>
      </c>
      <c r="K628">
        <f>ROUND(SUMIF(Data!N:N,G628,Data!R:R),2)</f>
        <v>683.55</v>
      </c>
    </row>
    <row r="629" spans="7:11" x14ac:dyDescent="0.2">
      <c r="G629" t="s">
        <v>7156</v>
      </c>
      <c r="H629" t="str">
        <f>VLOOKUP(G629,Data!$N:$Q,2,0)</f>
        <v>Furniture</v>
      </c>
      <c r="I629" t="str">
        <f>VLOOKUP(G629,Data!$N:$Q,3,0)</f>
        <v>Furnishings</v>
      </c>
      <c r="J629" t="str">
        <f>VLOOKUP(G629,Data!$N:$Q,4,0)</f>
        <v>Howard Miller 11-1/2" Diameter Brentwood Wall Clock</v>
      </c>
      <c r="K629">
        <f>ROUND(SUMIF(Data!N:N,G629,Data!R:R),2)</f>
        <v>681.45</v>
      </c>
    </row>
    <row r="630" spans="7:11" x14ac:dyDescent="0.2">
      <c r="G630" t="s">
        <v>4636</v>
      </c>
      <c r="H630" t="str">
        <f>VLOOKUP(G630,Data!$N:$Q,2,0)</f>
        <v>Furniture</v>
      </c>
      <c r="I630" t="str">
        <f>VLOOKUP(G630,Data!$N:$Q,3,0)</f>
        <v>Furnishings</v>
      </c>
      <c r="J630" t="str">
        <f>VLOOKUP(G630,Data!$N:$Q,4,0)</f>
        <v>Flat Face Poster Frame</v>
      </c>
      <c r="K630">
        <f>ROUND(SUMIF(Data!N:N,G630,Data!R:R),2)</f>
        <v>678.24</v>
      </c>
    </row>
    <row r="631" spans="7:11" x14ac:dyDescent="0.2">
      <c r="G631" t="s">
        <v>5688</v>
      </c>
      <c r="H631" t="str">
        <f>VLOOKUP(G631,Data!$N:$Q,2,0)</f>
        <v>Office Supplies</v>
      </c>
      <c r="I631" t="str">
        <f>VLOOKUP(G631,Data!$N:$Q,3,0)</f>
        <v>Appliances</v>
      </c>
      <c r="J631" t="str">
        <f>VLOOKUP(G631,Data!$N:$Q,4,0)</f>
        <v>Holmes Harmony HEPA Air Purifier for 17 x 20 Room</v>
      </c>
      <c r="K631">
        <f>ROUND(SUMIF(Data!N:N,G631,Data!R:R),2)</f>
        <v>675.12</v>
      </c>
    </row>
    <row r="632" spans="7:11" x14ac:dyDescent="0.2">
      <c r="G632" t="s">
        <v>459</v>
      </c>
      <c r="H632" t="str">
        <f>VLOOKUP(G632,Data!$N:$Q,2,0)</f>
        <v>Furniture</v>
      </c>
      <c r="I632" t="str">
        <f>VLOOKUP(G632,Data!$N:$Q,3,0)</f>
        <v>Furnishings</v>
      </c>
      <c r="J632" t="str">
        <f>VLOOKUP(G632,Data!$N:$Q,4,0)</f>
        <v>Deflect-o DuraMat Lighweight, Studded, Beveled Mat for Low Pile Carpeting</v>
      </c>
      <c r="K632">
        <f>ROUND(SUMIF(Data!N:N,G632,Data!R:R),2)</f>
        <v>673.87</v>
      </c>
    </row>
    <row r="633" spans="7:11" x14ac:dyDescent="0.2">
      <c r="G633" t="s">
        <v>8365</v>
      </c>
      <c r="H633" t="str">
        <f>VLOOKUP(G633,Data!$N:$Q,2,0)</f>
        <v>Office Supplies</v>
      </c>
      <c r="I633" t="str">
        <f>VLOOKUP(G633,Data!$N:$Q,3,0)</f>
        <v>Art</v>
      </c>
      <c r="J633" t="str">
        <f>VLOOKUP(G633,Data!$N:$Q,4,0)</f>
        <v>Hunt Boston Vacuum Mount KS Pencil Sharpener</v>
      </c>
      <c r="K633">
        <f>ROUND(SUMIF(Data!N:N,G633,Data!R:R),2)</f>
        <v>671.81</v>
      </c>
    </row>
    <row r="634" spans="7:11" x14ac:dyDescent="0.2">
      <c r="G634" t="s">
        <v>1396</v>
      </c>
      <c r="H634" t="str">
        <f>VLOOKUP(G634,Data!$N:$Q,2,0)</f>
        <v>Office Supplies</v>
      </c>
      <c r="I634" t="str">
        <f>VLOOKUP(G634,Data!$N:$Q,3,0)</f>
        <v>Binders</v>
      </c>
      <c r="J634" t="str">
        <f>VLOOKUP(G634,Data!$N:$Q,4,0)</f>
        <v>Tuf-Vin Binders</v>
      </c>
      <c r="K634">
        <f>ROUND(SUMIF(Data!N:N,G634,Data!R:R),2)</f>
        <v>669.5</v>
      </c>
    </row>
    <row r="635" spans="7:11" x14ac:dyDescent="0.2">
      <c r="G635" t="s">
        <v>2756</v>
      </c>
      <c r="H635" t="str">
        <f>VLOOKUP(G635,Data!$N:$Q,2,0)</f>
        <v>Office Supplies</v>
      </c>
      <c r="I635" t="str">
        <f>VLOOKUP(G635,Data!$N:$Q,3,0)</f>
        <v>Binders</v>
      </c>
      <c r="J635" t="str">
        <f>VLOOKUP(G635,Data!$N:$Q,4,0)</f>
        <v>Binding Machine Supplies</v>
      </c>
      <c r="K635">
        <f>ROUND(SUMIF(Data!N:N,G635,Data!R:R),2)</f>
        <v>667.99</v>
      </c>
    </row>
    <row r="636" spans="7:11" x14ac:dyDescent="0.2">
      <c r="G636" t="s">
        <v>2864</v>
      </c>
      <c r="H636" t="str">
        <f>VLOOKUP(G636,Data!$N:$Q,2,0)</f>
        <v>Office Supplies</v>
      </c>
      <c r="I636" t="str">
        <f>VLOOKUP(G636,Data!$N:$Q,3,0)</f>
        <v>Appliances</v>
      </c>
      <c r="J636" t="str">
        <f>VLOOKUP(G636,Data!$N:$Q,4,0)</f>
        <v>Fellowes 8 Outlet Superior Workstation Surge Protector w/o Phone/Fax/Modem Protection</v>
      </c>
      <c r="K636">
        <f>ROUND(SUMIF(Data!N:N,G636,Data!R:R),2)</f>
        <v>665.68</v>
      </c>
    </row>
    <row r="637" spans="7:11" x14ac:dyDescent="0.2">
      <c r="G637" t="s">
        <v>6557</v>
      </c>
      <c r="H637" t="str">
        <f>VLOOKUP(G637,Data!$N:$Q,2,0)</f>
        <v>Office Supplies</v>
      </c>
      <c r="I637" t="str">
        <f>VLOOKUP(G637,Data!$N:$Q,3,0)</f>
        <v>Appliances</v>
      </c>
      <c r="J637" t="str">
        <f>VLOOKUP(G637,Data!$N:$Q,4,0)</f>
        <v>Fellowes Command Center 5-outlet power strip</v>
      </c>
      <c r="K637">
        <f>ROUND(SUMIF(Data!N:N,G637,Data!R:R),2)</f>
        <v>664.83</v>
      </c>
    </row>
    <row r="638" spans="7:11" x14ac:dyDescent="0.2">
      <c r="G638" t="s">
        <v>3151</v>
      </c>
      <c r="H638" t="str">
        <f>VLOOKUP(G638,Data!$N:$Q,2,0)</f>
        <v>Office Supplies</v>
      </c>
      <c r="I638" t="str">
        <f>VLOOKUP(G638,Data!$N:$Q,3,0)</f>
        <v>Binders</v>
      </c>
      <c r="J638" t="str">
        <f>VLOOKUP(G638,Data!$N:$Q,4,0)</f>
        <v>GBC Velobind Prepunched Cover Sets, Regency Series</v>
      </c>
      <c r="K638">
        <f>ROUND(SUMIF(Data!N:N,G638,Data!R:R),2)</f>
        <v>661.94</v>
      </c>
    </row>
    <row r="639" spans="7:11" x14ac:dyDescent="0.2">
      <c r="G639" t="s">
        <v>3918</v>
      </c>
      <c r="H639" t="str">
        <f>VLOOKUP(G639,Data!$N:$Q,2,0)</f>
        <v>Office Supplies</v>
      </c>
      <c r="I639" t="str">
        <f>VLOOKUP(G639,Data!$N:$Q,3,0)</f>
        <v>Binders</v>
      </c>
      <c r="J639" t="str">
        <f>VLOOKUP(G639,Data!$N:$Q,4,0)</f>
        <v>Surelock Post Binders</v>
      </c>
      <c r="K639">
        <f>ROUND(SUMIF(Data!N:N,G639,Data!R:R),2)</f>
        <v>653.98</v>
      </c>
    </row>
    <row r="640" spans="7:11" x14ac:dyDescent="0.2">
      <c r="G640" t="s">
        <v>3814</v>
      </c>
      <c r="H640" t="str">
        <f>VLOOKUP(G640,Data!$N:$Q,2,0)</f>
        <v>Furniture</v>
      </c>
      <c r="I640" t="str">
        <f>VLOOKUP(G640,Data!$N:$Q,3,0)</f>
        <v>Tables</v>
      </c>
      <c r="J640" t="str">
        <f>VLOOKUP(G640,Data!$N:$Q,4,0)</f>
        <v>Hon 61000 Series Interactive Training Tables</v>
      </c>
      <c r="K640">
        <f>ROUND(SUMIF(Data!N:N,G640,Data!R:R),2)</f>
        <v>653.12</v>
      </c>
    </row>
    <row r="641" spans="7:11" x14ac:dyDescent="0.2">
      <c r="G641" t="s">
        <v>4022</v>
      </c>
      <c r="H641" t="str">
        <f>VLOOKUP(G641,Data!$N:$Q,2,0)</f>
        <v>Office Supplies</v>
      </c>
      <c r="I641" t="str">
        <f>VLOOKUP(G641,Data!$N:$Q,3,0)</f>
        <v>Storage</v>
      </c>
      <c r="J641" t="str">
        <f>VLOOKUP(G641,Data!$N:$Q,4,0)</f>
        <v>Acco Perma 3000 Stacking Storage Drawers</v>
      </c>
      <c r="K641">
        <f>ROUND(SUMIF(Data!N:N,G641,Data!R:R),2)</f>
        <v>652.62</v>
      </c>
    </row>
    <row r="642" spans="7:11" x14ac:dyDescent="0.2">
      <c r="G642" t="s">
        <v>4193</v>
      </c>
      <c r="H642" t="str">
        <f>VLOOKUP(G642,Data!$N:$Q,2,0)</f>
        <v>Office Supplies</v>
      </c>
      <c r="I642" t="str">
        <f>VLOOKUP(G642,Data!$N:$Q,3,0)</f>
        <v>Paper</v>
      </c>
      <c r="J642" t="str">
        <f>VLOOKUP(G642,Data!$N:$Q,4,0)</f>
        <v>Xerox 1886</v>
      </c>
      <c r="K642">
        <f>ROUND(SUMIF(Data!N:N,G642,Data!R:R),2)</f>
        <v>651.44000000000005</v>
      </c>
    </row>
    <row r="643" spans="7:11" x14ac:dyDescent="0.2">
      <c r="G643" t="s">
        <v>5645</v>
      </c>
      <c r="H643" t="str">
        <f>VLOOKUP(G643,Data!$N:$Q,2,0)</f>
        <v>Furniture</v>
      </c>
      <c r="I643" t="str">
        <f>VLOOKUP(G643,Data!$N:$Q,3,0)</f>
        <v>Bookcases</v>
      </c>
      <c r="J643" t="str">
        <f>VLOOKUP(G643,Data!$N:$Q,4,0)</f>
        <v>Bush Westfield Collection Bookcases, Dark Cherry Finish</v>
      </c>
      <c r="K643">
        <f>ROUND(SUMIF(Data!N:N,G643,Data!R:R),2)</f>
        <v>649.38</v>
      </c>
    </row>
    <row r="644" spans="7:11" x14ac:dyDescent="0.2">
      <c r="G644" t="s">
        <v>9408</v>
      </c>
      <c r="H644" t="str">
        <f>VLOOKUP(G644,Data!$N:$Q,2,0)</f>
        <v>Technology</v>
      </c>
      <c r="I644" t="str">
        <f>VLOOKUP(G644,Data!$N:$Q,3,0)</f>
        <v>Machines</v>
      </c>
      <c r="J644" t="str">
        <f>VLOOKUP(G644,Data!$N:$Q,4,0)</f>
        <v>Okidata C610n Printer</v>
      </c>
      <c r="K644">
        <f>ROUND(SUMIF(Data!N:N,G644,Data!R:R),2)</f>
        <v>649</v>
      </c>
    </row>
    <row r="645" spans="7:11" x14ac:dyDescent="0.2">
      <c r="G645" t="s">
        <v>1275</v>
      </c>
      <c r="H645" t="str">
        <f>VLOOKUP(G645,Data!$N:$Q,2,0)</f>
        <v>Office Supplies</v>
      </c>
      <c r="I645" t="str">
        <f>VLOOKUP(G645,Data!$N:$Q,3,0)</f>
        <v>Appliances</v>
      </c>
      <c r="J645" t="str">
        <f>VLOOKUP(G645,Data!$N:$Q,4,0)</f>
        <v>Belkin 8 Outlet SurgeMaster II Gold Surge Protector with Phone Protection</v>
      </c>
      <c r="K645">
        <f>ROUND(SUMIF(Data!N:N,G645,Data!R:R),2)</f>
        <v>647.84</v>
      </c>
    </row>
    <row r="646" spans="7:11" x14ac:dyDescent="0.2">
      <c r="G646" t="s">
        <v>256</v>
      </c>
      <c r="H646" t="str">
        <f>VLOOKUP(G646,Data!$N:$Q,2,0)</f>
        <v>Office Supplies</v>
      </c>
      <c r="I646" t="str">
        <f>VLOOKUP(G646,Data!$N:$Q,3,0)</f>
        <v>Labels</v>
      </c>
      <c r="J646" t="str">
        <f>VLOOKUP(G646,Data!$N:$Q,4,0)</f>
        <v>Avery 485</v>
      </c>
      <c r="K646">
        <f>ROUND(SUMIF(Data!N:N,G646,Data!R:R),2)</f>
        <v>639.03</v>
      </c>
    </row>
    <row r="647" spans="7:11" x14ac:dyDescent="0.2">
      <c r="G647" t="s">
        <v>4685</v>
      </c>
      <c r="H647" t="str">
        <f>VLOOKUP(G647,Data!$N:$Q,2,0)</f>
        <v>Furniture</v>
      </c>
      <c r="I647" t="str">
        <f>VLOOKUP(G647,Data!$N:$Q,3,0)</f>
        <v>Tables</v>
      </c>
      <c r="J647" t="str">
        <f>VLOOKUP(G647,Data!$N:$Q,4,0)</f>
        <v>Safco Drafting Table</v>
      </c>
      <c r="K647">
        <f>ROUND(SUMIF(Data!N:N,G647,Data!R:R),2)</f>
        <v>638.82000000000005</v>
      </c>
    </row>
    <row r="648" spans="7:11" x14ac:dyDescent="0.2">
      <c r="G648" t="s">
        <v>5864</v>
      </c>
      <c r="H648" t="str">
        <f>VLOOKUP(G648,Data!$N:$Q,2,0)</f>
        <v>Furniture</v>
      </c>
      <c r="I648" t="str">
        <f>VLOOKUP(G648,Data!$N:$Q,3,0)</f>
        <v>Furnishings</v>
      </c>
      <c r="J648" t="str">
        <f>VLOOKUP(G648,Data!$N:$Q,4,0)</f>
        <v>Computer Room Manger, 14"</v>
      </c>
      <c r="K648">
        <f>ROUND(SUMIF(Data!N:N,G648,Data!R:R),2)</f>
        <v>636.61</v>
      </c>
    </row>
    <row r="649" spans="7:11" x14ac:dyDescent="0.2">
      <c r="G649" t="s">
        <v>1712</v>
      </c>
      <c r="H649" t="str">
        <f>VLOOKUP(G649,Data!$N:$Q,2,0)</f>
        <v>Office Supplies</v>
      </c>
      <c r="I649" t="str">
        <f>VLOOKUP(G649,Data!$N:$Q,3,0)</f>
        <v>Envelopes</v>
      </c>
      <c r="J649" t="str">
        <f>VLOOKUP(G649,Data!$N:$Q,4,0)</f>
        <v>Strathmore #10 Envelopes, Ultimate White</v>
      </c>
      <c r="K649">
        <f>ROUND(SUMIF(Data!N:N,G649,Data!R:R),2)</f>
        <v>632.52</v>
      </c>
    </row>
    <row r="650" spans="7:11" x14ac:dyDescent="0.2">
      <c r="G650" t="s">
        <v>4448</v>
      </c>
      <c r="H650" t="str">
        <f>VLOOKUP(G650,Data!$N:$Q,2,0)</f>
        <v>Technology</v>
      </c>
      <c r="I650" t="str">
        <f>VLOOKUP(G650,Data!$N:$Q,3,0)</f>
        <v>Accessories</v>
      </c>
      <c r="J650" t="str">
        <f>VLOOKUP(G650,Data!$N:$Q,4,0)</f>
        <v>TRENDnet 56K USB 2.0 Phone, Internet and Fax Modem</v>
      </c>
      <c r="K650">
        <f>ROUND(SUMIF(Data!N:N,G650,Data!R:R),2)</f>
        <v>626.54</v>
      </c>
    </row>
    <row r="651" spans="7:11" x14ac:dyDescent="0.2">
      <c r="G651" t="s">
        <v>8900</v>
      </c>
      <c r="H651" t="str">
        <f>VLOOKUP(G651,Data!$N:$Q,2,0)</f>
        <v>Technology</v>
      </c>
      <c r="I651" t="str">
        <f>VLOOKUP(G651,Data!$N:$Q,3,0)</f>
        <v>Phones</v>
      </c>
      <c r="J651" t="str">
        <f>VLOOKUP(G651,Data!$N:$Q,4,0)</f>
        <v>Avaya 5410 Digital phone</v>
      </c>
      <c r="K651">
        <f>ROUND(SUMIF(Data!N:N,G651,Data!R:R),2)</f>
        <v>625.51</v>
      </c>
    </row>
    <row r="652" spans="7:11" x14ac:dyDescent="0.2">
      <c r="G652" t="s">
        <v>569</v>
      </c>
      <c r="H652" t="str">
        <f>VLOOKUP(G652,Data!$N:$Q,2,0)</f>
        <v>Office Supplies</v>
      </c>
      <c r="I652" t="str">
        <f>VLOOKUP(G652,Data!$N:$Q,3,0)</f>
        <v>Paper</v>
      </c>
      <c r="J652" t="str">
        <f>VLOOKUP(G652,Data!$N:$Q,4,0)</f>
        <v>Xerox 1880</v>
      </c>
      <c r="K652">
        <f>ROUND(SUMIF(Data!N:N,G652,Data!R:R),2)</f>
        <v>623.74</v>
      </c>
    </row>
    <row r="653" spans="7:11" x14ac:dyDescent="0.2">
      <c r="G653" t="s">
        <v>5624</v>
      </c>
      <c r="H653" t="str">
        <f>VLOOKUP(G653,Data!$N:$Q,2,0)</f>
        <v>Technology</v>
      </c>
      <c r="I653" t="str">
        <f>VLOOKUP(G653,Data!$N:$Q,3,0)</f>
        <v>Accessories</v>
      </c>
      <c r="J653" t="str">
        <f>VLOOKUP(G653,Data!$N:$Q,4,0)</f>
        <v>Maxell 4.7GB DVD-RW 3/Pack</v>
      </c>
      <c r="K653">
        <f>ROUND(SUMIF(Data!N:N,G653,Data!R:R),2)</f>
        <v>619.41999999999996</v>
      </c>
    </row>
    <row r="654" spans="7:11" x14ac:dyDescent="0.2">
      <c r="G654" t="s">
        <v>4234</v>
      </c>
      <c r="H654" t="str">
        <f>VLOOKUP(G654,Data!$N:$Q,2,0)</f>
        <v>Office Supplies</v>
      </c>
      <c r="I654" t="str">
        <f>VLOOKUP(G654,Data!$N:$Q,3,0)</f>
        <v>Art</v>
      </c>
      <c r="J654" t="str">
        <f>VLOOKUP(G654,Data!$N:$Q,4,0)</f>
        <v>BOSTON Ranger #55 Pencil Sharpener, Black</v>
      </c>
      <c r="K654">
        <f>ROUND(SUMIF(Data!N:N,G654,Data!R:R),2)</f>
        <v>618.55999999999995</v>
      </c>
    </row>
    <row r="655" spans="7:11" x14ac:dyDescent="0.2">
      <c r="G655" t="s">
        <v>5315</v>
      </c>
      <c r="H655" t="str">
        <f>VLOOKUP(G655,Data!$N:$Q,2,0)</f>
        <v>Technology</v>
      </c>
      <c r="I655" t="str">
        <f>VLOOKUP(G655,Data!$N:$Q,3,0)</f>
        <v>Phones</v>
      </c>
      <c r="J655" t="str">
        <f>VLOOKUP(G655,Data!$N:$Q,4,0)</f>
        <v>Plantronics MX500i Earset</v>
      </c>
      <c r="K655">
        <f>ROUND(SUMIF(Data!N:N,G655,Data!R:R),2)</f>
        <v>618.48</v>
      </c>
    </row>
    <row r="656" spans="7:11" x14ac:dyDescent="0.2">
      <c r="G656" t="s">
        <v>6808</v>
      </c>
      <c r="H656" t="str">
        <f>VLOOKUP(G656,Data!$N:$Q,2,0)</f>
        <v>Office Supplies</v>
      </c>
      <c r="I656" t="str">
        <f>VLOOKUP(G656,Data!$N:$Q,3,0)</f>
        <v>Paper</v>
      </c>
      <c r="J656" t="str">
        <f>VLOOKUP(G656,Data!$N:$Q,4,0)</f>
        <v>Xerox 1882</v>
      </c>
      <c r="K656">
        <f>ROUND(SUMIF(Data!N:N,G656,Data!R:R),2)</f>
        <v>615.78</v>
      </c>
    </row>
    <row r="657" spans="7:11" x14ac:dyDescent="0.2">
      <c r="G657" t="s">
        <v>4314</v>
      </c>
      <c r="H657" t="str">
        <f>VLOOKUP(G657,Data!$N:$Q,2,0)</f>
        <v>Office Supplies</v>
      </c>
      <c r="I657" t="str">
        <f>VLOOKUP(G657,Data!$N:$Q,3,0)</f>
        <v>Paper</v>
      </c>
      <c r="J657" t="str">
        <f>VLOOKUP(G657,Data!$N:$Q,4,0)</f>
        <v>Xerox 1940</v>
      </c>
      <c r="K657">
        <f>ROUND(SUMIF(Data!N:N,G657,Data!R:R),2)</f>
        <v>615.54999999999995</v>
      </c>
    </row>
    <row r="658" spans="7:11" x14ac:dyDescent="0.2">
      <c r="G658" t="s">
        <v>4898</v>
      </c>
      <c r="H658" t="str">
        <f>VLOOKUP(G658,Data!$N:$Q,2,0)</f>
        <v>Office Supplies</v>
      </c>
      <c r="I658" t="str">
        <f>VLOOKUP(G658,Data!$N:$Q,3,0)</f>
        <v>Storage</v>
      </c>
      <c r="J658" t="str">
        <f>VLOOKUP(G658,Data!$N:$Q,4,0)</f>
        <v>Eldon ProFile File 'N Store Portable File Tub Letter/Legal Size Black</v>
      </c>
      <c r="K658">
        <f>ROUND(SUMIF(Data!N:N,G658,Data!R:R),2)</f>
        <v>614.05999999999995</v>
      </c>
    </row>
    <row r="659" spans="7:11" x14ac:dyDescent="0.2">
      <c r="G659" t="s">
        <v>523</v>
      </c>
      <c r="H659" t="str">
        <f>VLOOKUP(G659,Data!$N:$Q,2,0)</f>
        <v>Office Supplies</v>
      </c>
      <c r="I659" t="str">
        <f>VLOOKUP(G659,Data!$N:$Q,3,0)</f>
        <v>Storage</v>
      </c>
      <c r="J659" t="str">
        <f>VLOOKUP(G659,Data!$N:$Q,4,0)</f>
        <v>Companion Letter/Legal File, Black</v>
      </c>
      <c r="K659">
        <f>ROUND(SUMIF(Data!N:N,G659,Data!R:R),2)</f>
        <v>611.71</v>
      </c>
    </row>
    <row r="660" spans="7:11" x14ac:dyDescent="0.2">
      <c r="G660" t="s">
        <v>3550</v>
      </c>
      <c r="H660" t="str">
        <f>VLOOKUP(G660,Data!$N:$Q,2,0)</f>
        <v>Office Supplies</v>
      </c>
      <c r="I660" t="str">
        <f>VLOOKUP(G660,Data!$N:$Q,3,0)</f>
        <v>Binders</v>
      </c>
      <c r="J660" t="str">
        <f>VLOOKUP(G660,Data!$N:$Q,4,0)</f>
        <v>Performers Binder/Pad Holder, Black</v>
      </c>
      <c r="K660">
        <f>ROUND(SUMIF(Data!N:N,G660,Data!R:R),2)</f>
        <v>611.04999999999995</v>
      </c>
    </row>
    <row r="661" spans="7:11" x14ac:dyDescent="0.2">
      <c r="G661" t="s">
        <v>3297</v>
      </c>
      <c r="H661" t="str">
        <f>VLOOKUP(G661,Data!$N:$Q,2,0)</f>
        <v>Office Supplies</v>
      </c>
      <c r="I661" t="str">
        <f>VLOOKUP(G661,Data!$N:$Q,3,0)</f>
        <v>Envelopes</v>
      </c>
      <c r="J661" t="str">
        <f>VLOOKUP(G661,Data!$N:$Q,4,0)</f>
        <v>Tyvek  Top-Opening Peel &amp; Seel  Envelopes, Gray</v>
      </c>
      <c r="K661">
        <f>ROUND(SUMIF(Data!N:N,G661,Data!R:R),2)</f>
        <v>610.98</v>
      </c>
    </row>
    <row r="662" spans="7:11" x14ac:dyDescent="0.2">
      <c r="G662" t="s">
        <v>2024</v>
      </c>
      <c r="H662" t="str">
        <f>VLOOKUP(G662,Data!$N:$Q,2,0)</f>
        <v>Technology</v>
      </c>
      <c r="I662" t="str">
        <f>VLOOKUP(G662,Data!$N:$Q,3,0)</f>
        <v>Phones</v>
      </c>
      <c r="J662" t="str">
        <f>VLOOKUP(G662,Data!$N:$Q,4,0)</f>
        <v>Motorola L804</v>
      </c>
      <c r="K662">
        <f>ROUND(SUMIF(Data!N:N,G662,Data!R:R),2)</f>
        <v>607.07000000000005</v>
      </c>
    </row>
    <row r="663" spans="7:11" x14ac:dyDescent="0.2">
      <c r="G663" t="s">
        <v>1860</v>
      </c>
      <c r="H663" t="str">
        <f>VLOOKUP(G663,Data!$N:$Q,2,0)</f>
        <v>Technology</v>
      </c>
      <c r="I663" t="str">
        <f>VLOOKUP(G663,Data!$N:$Q,3,0)</f>
        <v>Phones</v>
      </c>
      <c r="J663" t="str">
        <f>VLOOKUP(G663,Data!$N:$Q,4,0)</f>
        <v>Xblue XB-1670-86 X16 Small†Office Telephone†- Titanium</v>
      </c>
      <c r="K663">
        <f>ROUND(SUMIF(Data!N:N,G663,Data!R:R),2)</f>
        <v>604.75</v>
      </c>
    </row>
    <row r="664" spans="7:11" x14ac:dyDescent="0.2">
      <c r="G664" t="s">
        <v>590</v>
      </c>
      <c r="H664" t="str">
        <f>VLOOKUP(G664,Data!$N:$Q,2,0)</f>
        <v>Office Supplies</v>
      </c>
      <c r="I664" t="str">
        <f>VLOOKUP(G664,Data!$N:$Q,3,0)</f>
        <v>Paper</v>
      </c>
      <c r="J664" t="str">
        <f>VLOOKUP(G664,Data!$N:$Q,4,0)</f>
        <v>Xerox 1911</v>
      </c>
      <c r="K664">
        <f>ROUND(SUMIF(Data!N:N,G664,Data!R:R),2)</f>
        <v>603.54</v>
      </c>
    </row>
    <row r="665" spans="7:11" x14ac:dyDescent="0.2">
      <c r="G665" t="s">
        <v>10557</v>
      </c>
      <c r="H665" t="str">
        <f>VLOOKUP(G665,Data!$N:$Q,2,0)</f>
        <v>Furniture</v>
      </c>
      <c r="I665" t="str">
        <f>VLOOKUP(G665,Data!$N:$Q,3,0)</f>
        <v>Chairs</v>
      </c>
      <c r="J665" t="str">
        <f>VLOOKUP(G665,Data!$N:$Q,4,0)</f>
        <v>Office Star - Task Chair with Contemporary Loop Arms</v>
      </c>
      <c r="K665">
        <f>ROUND(SUMIF(Data!N:N,G665,Data!R:R),2)</f>
        <v>600.47</v>
      </c>
    </row>
    <row r="666" spans="7:11" x14ac:dyDescent="0.2">
      <c r="G666" t="s">
        <v>10298</v>
      </c>
      <c r="H666" t="str">
        <f>VLOOKUP(G666,Data!$N:$Q,2,0)</f>
        <v>Technology</v>
      </c>
      <c r="I666" t="str">
        <f>VLOOKUP(G666,Data!$N:$Q,3,0)</f>
        <v>Machines</v>
      </c>
      <c r="J666" t="str">
        <f>VLOOKUP(G666,Data!$N:$Q,4,0)</f>
        <v>Lexmark 20R1285 X6650 Wireless All-in-One Printer</v>
      </c>
      <c r="K666">
        <f>ROUND(SUMIF(Data!N:N,G666,Data!R:R),2)</f>
        <v>600</v>
      </c>
    </row>
    <row r="667" spans="7:11" x14ac:dyDescent="0.2">
      <c r="G667" t="s">
        <v>615</v>
      </c>
      <c r="H667" t="str">
        <f>VLOOKUP(G667,Data!$N:$Q,2,0)</f>
        <v>Technology</v>
      </c>
      <c r="I667" t="str">
        <f>VLOOKUP(G667,Data!$N:$Q,3,0)</f>
        <v>Phones</v>
      </c>
      <c r="J667" t="str">
        <f>VLOOKUP(G667,Data!$N:$Q,4,0)</f>
        <v>Anker Astro 15000mAh USB Portable Charger</v>
      </c>
      <c r="K667">
        <f>ROUND(SUMIF(Data!N:N,G667,Data!R:R),2)</f>
        <v>599.88</v>
      </c>
    </row>
    <row r="668" spans="7:11" x14ac:dyDescent="0.2">
      <c r="G668" t="s">
        <v>1415</v>
      </c>
      <c r="H668" t="str">
        <f>VLOOKUP(G668,Data!$N:$Q,2,0)</f>
        <v>Office Supplies</v>
      </c>
      <c r="I668" t="str">
        <f>VLOOKUP(G668,Data!$N:$Q,3,0)</f>
        <v>Storage</v>
      </c>
      <c r="J668" t="str">
        <f>VLOOKUP(G668,Data!$N:$Q,4,0)</f>
        <v>Contico 72"H Heavy-Duty Storage System</v>
      </c>
      <c r="K668">
        <f>ROUND(SUMIF(Data!N:N,G668,Data!R:R),2)</f>
        <v>598.30999999999995</v>
      </c>
    </row>
    <row r="669" spans="7:11" x14ac:dyDescent="0.2">
      <c r="G669" t="s">
        <v>4759</v>
      </c>
      <c r="H669" t="str">
        <f>VLOOKUP(G669,Data!$N:$Q,2,0)</f>
        <v>Technology</v>
      </c>
      <c r="I669" t="str">
        <f>VLOOKUP(G669,Data!$N:$Q,3,0)</f>
        <v>Machines</v>
      </c>
      <c r="J669" t="str">
        <f>VLOOKUP(G669,Data!$N:$Q,4,0)</f>
        <v>Hewlett-Packard Deskjet 5550 Printer</v>
      </c>
      <c r="K669">
        <f>ROUND(SUMIF(Data!N:N,G669,Data!R:R),2)</f>
        <v>597.13</v>
      </c>
    </row>
    <row r="670" spans="7:11" x14ac:dyDescent="0.2">
      <c r="G670" t="s">
        <v>6013</v>
      </c>
      <c r="H670" t="str">
        <f>VLOOKUP(G670,Data!$N:$Q,2,0)</f>
        <v>Office Supplies</v>
      </c>
      <c r="I670" t="str">
        <f>VLOOKUP(G670,Data!$N:$Q,3,0)</f>
        <v>Paper</v>
      </c>
      <c r="J670" t="str">
        <f>VLOOKUP(G670,Data!$N:$Q,4,0)</f>
        <v>Xerox 1942</v>
      </c>
      <c r="K670">
        <f>ROUND(SUMIF(Data!N:N,G670,Data!R:R),2)</f>
        <v>597.07000000000005</v>
      </c>
    </row>
    <row r="671" spans="7:11" x14ac:dyDescent="0.2">
      <c r="G671" t="s">
        <v>4309</v>
      </c>
      <c r="H671" t="str">
        <f>VLOOKUP(G671,Data!$N:$Q,2,0)</f>
        <v>Technology</v>
      </c>
      <c r="I671" t="str">
        <f>VLOOKUP(G671,Data!$N:$Q,3,0)</f>
        <v>Phones</v>
      </c>
      <c r="J671" t="str">
        <f>VLOOKUP(G671,Data!$N:$Q,4,0)</f>
        <v>Grandstream GXP2100 Mainstream Business Phone</v>
      </c>
      <c r="K671">
        <f>ROUND(SUMIF(Data!N:N,G671,Data!R:R),2)</f>
        <v>596.62</v>
      </c>
    </row>
    <row r="672" spans="7:11" x14ac:dyDescent="0.2">
      <c r="G672" t="s">
        <v>1550</v>
      </c>
      <c r="H672" t="str">
        <f>VLOOKUP(G672,Data!$N:$Q,2,0)</f>
        <v>Office Supplies</v>
      </c>
      <c r="I672" t="str">
        <f>VLOOKUP(G672,Data!$N:$Q,3,0)</f>
        <v>Paper</v>
      </c>
      <c r="J672" t="str">
        <f>VLOOKUP(G672,Data!$N:$Q,4,0)</f>
        <v>Xerox Color Copier Paper, 11" x 17", Ream</v>
      </c>
      <c r="K672">
        <f>ROUND(SUMIF(Data!N:N,G672,Data!R:R),2)</f>
        <v>593.84</v>
      </c>
    </row>
    <row r="673" spans="7:11" x14ac:dyDescent="0.2">
      <c r="G673" t="s">
        <v>4942</v>
      </c>
      <c r="H673" t="str">
        <f>VLOOKUP(G673,Data!$N:$Q,2,0)</f>
        <v>Technology</v>
      </c>
      <c r="I673" t="str">
        <f>VLOOKUP(G673,Data!$N:$Q,3,0)</f>
        <v>Accessories</v>
      </c>
      <c r="J673" t="str">
        <f>VLOOKUP(G673,Data!$N:$Q,4,0)</f>
        <v>Microsoft Wireless Mobile Mouse 4000</v>
      </c>
      <c r="K673">
        <f>ROUND(SUMIF(Data!N:N,G673,Data!R:R),2)</f>
        <v>591.85</v>
      </c>
    </row>
    <row r="674" spans="7:11" x14ac:dyDescent="0.2">
      <c r="G674" t="s">
        <v>5603</v>
      </c>
      <c r="H674" t="str">
        <f>VLOOKUP(G674,Data!$N:$Q,2,0)</f>
        <v>Technology</v>
      </c>
      <c r="I674" t="str">
        <f>VLOOKUP(G674,Data!$N:$Q,3,0)</f>
        <v>Phones</v>
      </c>
      <c r="J674" t="str">
        <f>VLOOKUP(G674,Data!$N:$Q,4,0)</f>
        <v>Panasonic KX TS3282B Corded phone</v>
      </c>
      <c r="K674">
        <f>ROUND(SUMIF(Data!N:N,G674,Data!R:R),2)</f>
        <v>590.33000000000004</v>
      </c>
    </row>
    <row r="675" spans="7:11" x14ac:dyDescent="0.2">
      <c r="G675" t="s">
        <v>2707</v>
      </c>
      <c r="H675" t="str">
        <f>VLOOKUP(G675,Data!$N:$Q,2,0)</f>
        <v>Office Supplies</v>
      </c>
      <c r="I675" t="str">
        <f>VLOOKUP(G675,Data!$N:$Q,3,0)</f>
        <v>Paper</v>
      </c>
      <c r="J675" t="str">
        <f>VLOOKUP(G675,Data!$N:$Q,4,0)</f>
        <v>Xerox 1910</v>
      </c>
      <c r="K675">
        <f>ROUND(SUMIF(Data!N:N,G675,Data!R:R),2)</f>
        <v>586.09</v>
      </c>
    </row>
    <row r="676" spans="7:11" x14ac:dyDescent="0.2">
      <c r="G676" t="s">
        <v>1389</v>
      </c>
      <c r="H676" t="str">
        <f>VLOOKUP(G676,Data!$N:$Q,2,0)</f>
        <v>Office Supplies</v>
      </c>
      <c r="I676" t="str">
        <f>VLOOKUP(G676,Data!$N:$Q,3,0)</f>
        <v>Binders</v>
      </c>
      <c r="J676" t="str">
        <f>VLOOKUP(G676,Data!$N:$Q,4,0)</f>
        <v>Wilson Jones Century Plastic Molded Ring Binders</v>
      </c>
      <c r="K676">
        <f>ROUND(SUMIF(Data!N:N,G676,Data!R:R),2)</f>
        <v>583.64</v>
      </c>
    </row>
    <row r="677" spans="7:11" x14ac:dyDescent="0.2">
      <c r="G677" t="s">
        <v>1700</v>
      </c>
      <c r="H677" t="str">
        <f>VLOOKUP(G677,Data!$N:$Q,2,0)</f>
        <v>Technology</v>
      </c>
      <c r="I677" t="str">
        <f>VLOOKUP(G677,Data!$N:$Q,3,0)</f>
        <v>Accessories</v>
      </c>
      <c r="J677" t="str">
        <f>VLOOKUP(G677,Data!$N:$Q,4,0)</f>
        <v>Sony Micro Vault Click 8 GB USB 2.0 Flash Drive</v>
      </c>
      <c r="K677">
        <f>ROUND(SUMIF(Data!N:N,G677,Data!R:R),2)</f>
        <v>582.67999999999995</v>
      </c>
    </row>
    <row r="678" spans="7:11" x14ac:dyDescent="0.2">
      <c r="G678" t="s">
        <v>3452</v>
      </c>
      <c r="H678" t="str">
        <f>VLOOKUP(G678,Data!$N:$Q,2,0)</f>
        <v>Office Supplies</v>
      </c>
      <c r="I678" t="str">
        <f>VLOOKUP(G678,Data!$N:$Q,3,0)</f>
        <v>Storage</v>
      </c>
      <c r="J678" t="str">
        <f>VLOOKUP(G678,Data!$N:$Q,4,0)</f>
        <v>Fellowes Econo/Stor Drawers</v>
      </c>
      <c r="K678">
        <f>ROUND(SUMIF(Data!N:N,G678,Data!R:R),2)</f>
        <v>581.58000000000004</v>
      </c>
    </row>
    <row r="679" spans="7:11" x14ac:dyDescent="0.2">
      <c r="G679" t="s">
        <v>4630</v>
      </c>
      <c r="H679" t="str">
        <f>VLOOKUP(G679,Data!$N:$Q,2,0)</f>
        <v>Furniture</v>
      </c>
      <c r="I679" t="str">
        <f>VLOOKUP(G679,Data!$N:$Q,3,0)</f>
        <v>Furnishings</v>
      </c>
      <c r="J679" t="str">
        <f>VLOOKUP(G679,Data!$N:$Q,4,0)</f>
        <v>Dana Fluorescent Magnifying Lamp, White, 36"</v>
      </c>
      <c r="K679">
        <f>ROUND(SUMIF(Data!N:N,G679,Data!R:R),2)</f>
        <v>581.16999999999996</v>
      </c>
    </row>
    <row r="680" spans="7:11" x14ac:dyDescent="0.2">
      <c r="G680" t="s">
        <v>7147</v>
      </c>
      <c r="H680" t="str">
        <f>VLOOKUP(G680,Data!$N:$Q,2,0)</f>
        <v>Technology</v>
      </c>
      <c r="I680" t="str">
        <f>VLOOKUP(G680,Data!$N:$Q,3,0)</f>
        <v>Machines</v>
      </c>
      <c r="J680" t="str">
        <f>VLOOKUP(G680,Data!$N:$Q,4,0)</f>
        <v>Canon PC170 Desktop Personal Copier</v>
      </c>
      <c r="K680">
        <f>ROUND(SUMIF(Data!N:N,G680,Data!R:R),2)</f>
        <v>575.82000000000005</v>
      </c>
    </row>
    <row r="681" spans="7:11" x14ac:dyDescent="0.2">
      <c r="G681" t="s">
        <v>5188</v>
      </c>
      <c r="H681" t="str">
        <f>VLOOKUP(G681,Data!$N:$Q,2,0)</f>
        <v>Office Supplies</v>
      </c>
      <c r="I681" t="str">
        <f>VLOOKUP(G681,Data!$N:$Q,3,0)</f>
        <v>Paper</v>
      </c>
      <c r="J681" t="str">
        <f>VLOOKUP(G681,Data!$N:$Q,4,0)</f>
        <v>Xerox 1991</v>
      </c>
      <c r="K681">
        <f>ROUND(SUMIF(Data!N:N,G681,Data!R:R),2)</f>
        <v>575.57000000000005</v>
      </c>
    </row>
    <row r="682" spans="7:11" x14ac:dyDescent="0.2">
      <c r="G682" t="s">
        <v>5151</v>
      </c>
      <c r="H682" t="str">
        <f>VLOOKUP(G682,Data!$N:$Q,2,0)</f>
        <v>Furniture</v>
      </c>
      <c r="I682" t="str">
        <f>VLOOKUP(G682,Data!$N:$Q,3,0)</f>
        <v>Furnishings</v>
      </c>
      <c r="J682" t="str">
        <f>VLOOKUP(G682,Data!$N:$Q,4,0)</f>
        <v>Howard Miller 16" Diameter Gallery Wall Clock</v>
      </c>
      <c r="K682">
        <f>ROUND(SUMIF(Data!N:N,G682,Data!R:R),2)</f>
        <v>575.46</v>
      </c>
    </row>
    <row r="683" spans="7:11" x14ac:dyDescent="0.2">
      <c r="G683" t="s">
        <v>3634</v>
      </c>
      <c r="H683" t="str">
        <f>VLOOKUP(G683,Data!$N:$Q,2,0)</f>
        <v>Office Supplies</v>
      </c>
      <c r="I683" t="str">
        <f>VLOOKUP(G683,Data!$N:$Q,3,0)</f>
        <v>Labels</v>
      </c>
      <c r="J683" t="str">
        <f>VLOOKUP(G683,Data!$N:$Q,4,0)</f>
        <v>Avery 477</v>
      </c>
      <c r="K683">
        <f>ROUND(SUMIF(Data!N:N,G683,Data!R:R),2)</f>
        <v>573.96</v>
      </c>
    </row>
    <row r="684" spans="7:11" x14ac:dyDescent="0.2">
      <c r="G684" t="s">
        <v>3832</v>
      </c>
      <c r="H684" t="str">
        <f>VLOOKUP(G684,Data!$N:$Q,2,0)</f>
        <v>Office Supplies</v>
      </c>
      <c r="I684" t="str">
        <f>VLOOKUP(G684,Data!$N:$Q,3,0)</f>
        <v>Art</v>
      </c>
      <c r="J684" t="str">
        <f>VLOOKUP(G684,Data!$N:$Q,4,0)</f>
        <v>Panasonic KP-150 Electric Pencil Sharpener</v>
      </c>
      <c r="K684">
        <f>ROUND(SUMIF(Data!N:N,G684,Data!R:R),2)</f>
        <v>573.65</v>
      </c>
    </row>
    <row r="685" spans="7:11" x14ac:dyDescent="0.2">
      <c r="G685" t="s">
        <v>5855</v>
      </c>
      <c r="H685" t="str">
        <f>VLOOKUP(G685,Data!$N:$Q,2,0)</f>
        <v>Office Supplies</v>
      </c>
      <c r="I685" t="str">
        <f>VLOOKUP(G685,Data!$N:$Q,3,0)</f>
        <v>Paper</v>
      </c>
      <c r="J685" t="str">
        <f>VLOOKUP(G685,Data!$N:$Q,4,0)</f>
        <v>Xerox 1944</v>
      </c>
      <c r="K685">
        <f>ROUND(SUMIF(Data!N:N,G685,Data!R:R),2)</f>
        <v>573.65</v>
      </c>
    </row>
    <row r="686" spans="7:11" x14ac:dyDescent="0.2">
      <c r="G686" t="s">
        <v>925</v>
      </c>
      <c r="H686" t="str">
        <f>VLOOKUP(G686,Data!$N:$Q,2,0)</f>
        <v>Technology</v>
      </c>
      <c r="I686" t="str">
        <f>VLOOKUP(G686,Data!$N:$Q,3,0)</f>
        <v>Phones</v>
      </c>
      <c r="J686" t="str">
        <f>VLOOKUP(G686,Data!$N:$Q,4,0)</f>
        <v>PureGear Roll-On Screen Protector</v>
      </c>
      <c r="K686">
        <f>ROUND(SUMIF(Data!N:N,G686,Data!R:R),2)</f>
        <v>571.71</v>
      </c>
    </row>
    <row r="687" spans="7:11" x14ac:dyDescent="0.2">
      <c r="G687" t="s">
        <v>8806</v>
      </c>
      <c r="H687" t="str">
        <f>VLOOKUP(G687,Data!$N:$Q,2,0)</f>
        <v>Technology</v>
      </c>
      <c r="I687" t="str">
        <f>VLOOKUP(G687,Data!$N:$Q,3,0)</f>
        <v>Accessories</v>
      </c>
      <c r="J687" t="str">
        <f>VLOOKUP(G687,Data!$N:$Q,4,0)</f>
        <v>First Data TMFD35 PIN Pad</v>
      </c>
      <c r="K687">
        <f>ROUND(SUMIF(Data!N:N,G687,Data!R:R),2)</f>
        <v>571.20000000000005</v>
      </c>
    </row>
    <row r="688" spans="7:11" x14ac:dyDescent="0.2">
      <c r="G688" t="s">
        <v>504</v>
      </c>
      <c r="H688" t="str">
        <f>VLOOKUP(G688,Data!$N:$Q,2,0)</f>
        <v>Office Supplies</v>
      </c>
      <c r="I688" t="str">
        <f>VLOOKUP(G688,Data!$N:$Q,3,0)</f>
        <v>Envelopes</v>
      </c>
      <c r="J688" t="str">
        <f>VLOOKUP(G688,Data!$N:$Q,4,0)</f>
        <v>Tyvek  Top-Opening Peel &amp; Seel Envelopes, Plain White</v>
      </c>
      <c r="K688">
        <f>ROUND(SUMIF(Data!N:N,G688,Data!R:R),2)</f>
        <v>570.78</v>
      </c>
    </row>
    <row r="689" spans="7:11" x14ac:dyDescent="0.2">
      <c r="G689" t="s">
        <v>7321</v>
      </c>
      <c r="H689" t="str">
        <f>VLOOKUP(G689,Data!$N:$Q,2,0)</f>
        <v>Office Supplies</v>
      </c>
      <c r="I689" t="str">
        <f>VLOOKUP(G689,Data!$N:$Q,3,0)</f>
        <v>Binders</v>
      </c>
      <c r="J689" t="str">
        <f>VLOOKUP(G689,Data!$N:$Q,4,0)</f>
        <v>Green Canvas Binder for 8-1/2" x 14" Sheets</v>
      </c>
      <c r="K689">
        <f>ROUND(SUMIF(Data!N:N,G689,Data!R:R),2)</f>
        <v>569.24</v>
      </c>
    </row>
    <row r="690" spans="7:11" x14ac:dyDescent="0.2">
      <c r="G690" t="s">
        <v>3479</v>
      </c>
      <c r="H690" t="str">
        <f>VLOOKUP(G690,Data!$N:$Q,2,0)</f>
        <v>Office Supplies</v>
      </c>
      <c r="I690" t="str">
        <f>VLOOKUP(G690,Data!$N:$Q,3,0)</f>
        <v>Art</v>
      </c>
      <c r="J690" t="str">
        <f>VLOOKUP(G690,Data!$N:$Q,4,0)</f>
        <v>Sanford 52201 APSCO Electric Pencil Sharpener</v>
      </c>
      <c r="K690">
        <f>ROUND(SUMIF(Data!N:N,G690,Data!R:R),2)</f>
        <v>565.39</v>
      </c>
    </row>
    <row r="691" spans="7:11" x14ac:dyDescent="0.2">
      <c r="G691" t="s">
        <v>4175</v>
      </c>
      <c r="H691" t="str">
        <f>VLOOKUP(G691,Data!$N:$Q,2,0)</f>
        <v>Technology</v>
      </c>
      <c r="I691" t="str">
        <f>VLOOKUP(G691,Data!$N:$Q,3,0)</f>
        <v>Accessories</v>
      </c>
      <c r="J691" t="str">
        <f>VLOOKUP(G691,Data!$N:$Q,4,0)</f>
        <v>Belkin F8E887 USB Wired Ergonomic Keyboard</v>
      </c>
      <c r="K691">
        <f>ROUND(SUMIF(Data!N:N,G691,Data!R:R),2)</f>
        <v>563.80999999999995</v>
      </c>
    </row>
    <row r="692" spans="7:11" x14ac:dyDescent="0.2">
      <c r="G692" t="s">
        <v>3076</v>
      </c>
      <c r="H692" t="str">
        <f>VLOOKUP(G692,Data!$N:$Q,2,0)</f>
        <v>Furniture</v>
      </c>
      <c r="I692" t="str">
        <f>VLOOKUP(G692,Data!$N:$Q,3,0)</f>
        <v>Furnishings</v>
      </c>
      <c r="J692" t="str">
        <f>VLOOKUP(G692,Data!$N:$Q,4,0)</f>
        <v>Eldon Advantage Chair Mats for Low to Medium Pile Carpets</v>
      </c>
      <c r="K692">
        <f>ROUND(SUMIF(Data!N:N,G692,Data!R:R),2)</f>
        <v>563.03</v>
      </c>
    </row>
    <row r="693" spans="7:11" x14ac:dyDescent="0.2">
      <c r="G693" t="s">
        <v>5946</v>
      </c>
      <c r="H693" t="str">
        <f>VLOOKUP(G693,Data!$N:$Q,2,0)</f>
        <v>Office Supplies</v>
      </c>
      <c r="I693" t="str">
        <f>VLOOKUP(G693,Data!$N:$Q,3,0)</f>
        <v>Appliances</v>
      </c>
      <c r="J693" t="str">
        <f>VLOOKUP(G693,Data!$N:$Q,4,0)</f>
        <v>Belkin F9M820V08 8 Outlet Surge</v>
      </c>
      <c r="K693">
        <f>ROUND(SUMIF(Data!N:N,G693,Data!R:R),2)</f>
        <v>558.74</v>
      </c>
    </row>
    <row r="694" spans="7:11" x14ac:dyDescent="0.2">
      <c r="G694" t="s">
        <v>2469</v>
      </c>
      <c r="H694" t="str">
        <f>VLOOKUP(G694,Data!$N:$Q,2,0)</f>
        <v>Technology</v>
      </c>
      <c r="I694" t="str">
        <f>VLOOKUP(G694,Data!$N:$Q,3,0)</f>
        <v>Accessories</v>
      </c>
      <c r="J694" t="str">
        <f>VLOOKUP(G694,Data!$N:$Q,4,0)</f>
        <v>Microsoft Natural Ergonomic Keyboard 4000</v>
      </c>
      <c r="K694">
        <f>ROUND(SUMIF(Data!N:N,G694,Data!R:R),2)</f>
        <v>557.80999999999995</v>
      </c>
    </row>
    <row r="695" spans="7:11" x14ac:dyDescent="0.2">
      <c r="G695" t="s">
        <v>4391</v>
      </c>
      <c r="H695" t="str">
        <f>VLOOKUP(G695,Data!$N:$Q,2,0)</f>
        <v>Technology</v>
      </c>
      <c r="I695" t="str">
        <f>VLOOKUP(G695,Data!$N:$Q,3,0)</f>
        <v>Accessories</v>
      </c>
      <c r="J695" t="str">
        <f>VLOOKUP(G695,Data!$N:$Q,4,0)</f>
        <v>Memorex Micro Travel Drive 16 GB</v>
      </c>
      <c r="K695">
        <f>ROUND(SUMIF(Data!N:N,G695,Data!R:R),2)</f>
        <v>556.45000000000005</v>
      </c>
    </row>
    <row r="696" spans="7:11" x14ac:dyDescent="0.2">
      <c r="G696" t="s">
        <v>3939</v>
      </c>
      <c r="H696" t="str">
        <f>VLOOKUP(G696,Data!$N:$Q,2,0)</f>
        <v>Office Supplies</v>
      </c>
      <c r="I696" t="str">
        <f>VLOOKUP(G696,Data!$N:$Q,3,0)</f>
        <v>Binders</v>
      </c>
      <c r="J696" t="str">
        <f>VLOOKUP(G696,Data!$N:$Q,4,0)</f>
        <v>Wilson Jones Heavy-Duty Casebound Ring Binders with Metal Hinges</v>
      </c>
      <c r="K696">
        <f>ROUND(SUMIF(Data!N:N,G696,Data!R:R),2)</f>
        <v>554.24</v>
      </c>
    </row>
    <row r="697" spans="7:11" x14ac:dyDescent="0.2">
      <c r="G697" t="s">
        <v>373</v>
      </c>
      <c r="H697" t="str">
        <f>VLOOKUP(G697,Data!$N:$Q,2,0)</f>
        <v>Office Supplies</v>
      </c>
      <c r="I697" t="str">
        <f>VLOOKUP(G697,Data!$N:$Q,3,0)</f>
        <v>Envelopes</v>
      </c>
      <c r="J697" t="str">
        <f>VLOOKUP(G697,Data!$N:$Q,4,0)</f>
        <v>Jet-Pak Recycled Peel 'N' Seal Padded Mailers</v>
      </c>
      <c r="K697">
        <f>ROUND(SUMIF(Data!N:N,G697,Data!R:R),2)</f>
        <v>552.71</v>
      </c>
    </row>
    <row r="698" spans="7:11" x14ac:dyDescent="0.2">
      <c r="G698" t="s">
        <v>6927</v>
      </c>
      <c r="H698" t="str">
        <f>VLOOKUP(G698,Data!$N:$Q,2,0)</f>
        <v>Technology</v>
      </c>
      <c r="I698" t="str">
        <f>VLOOKUP(G698,Data!$N:$Q,3,0)</f>
        <v>Accessories</v>
      </c>
      <c r="J698" t="str">
        <f>VLOOKUP(G698,Data!$N:$Q,4,0)</f>
        <v>Logitech Wireless Anywhere Mouse MX for PC and Mac</v>
      </c>
      <c r="K698">
        <f>ROUND(SUMIF(Data!N:N,G698,Data!R:R),2)</f>
        <v>551.91</v>
      </c>
    </row>
    <row r="699" spans="7:11" x14ac:dyDescent="0.2">
      <c r="G699" t="s">
        <v>2188</v>
      </c>
      <c r="H699" t="str">
        <f>VLOOKUP(G699,Data!$N:$Q,2,0)</f>
        <v>Furniture</v>
      </c>
      <c r="I699" t="str">
        <f>VLOOKUP(G699,Data!$N:$Q,3,0)</f>
        <v>Furnishings</v>
      </c>
      <c r="J699" t="str">
        <f>VLOOKUP(G699,Data!$N:$Q,4,0)</f>
        <v>12-1/2 Diameter Round Wall Clock</v>
      </c>
      <c r="K699">
        <f>ROUND(SUMIF(Data!N:N,G699,Data!R:R),2)</f>
        <v>551.45000000000005</v>
      </c>
    </row>
    <row r="700" spans="7:11" x14ac:dyDescent="0.2">
      <c r="G700" t="s">
        <v>2536</v>
      </c>
      <c r="H700" t="str">
        <f>VLOOKUP(G700,Data!$N:$Q,2,0)</f>
        <v>Technology</v>
      </c>
      <c r="I700" t="str">
        <f>VLOOKUP(G700,Data!$N:$Q,3,0)</f>
        <v>Accessories</v>
      </c>
      <c r="J700" t="str">
        <f>VLOOKUP(G700,Data!$N:$Q,4,0)</f>
        <v xml:space="preserve">Kensington SlimBlade Notebook Wireless Mouse with Nano Receiver </v>
      </c>
      <c r="K700">
        <f>ROUND(SUMIF(Data!N:N,G700,Data!R:R),2)</f>
        <v>549.89</v>
      </c>
    </row>
    <row r="701" spans="7:11" x14ac:dyDescent="0.2">
      <c r="G701" t="s">
        <v>4190</v>
      </c>
      <c r="H701" t="str">
        <f>VLOOKUP(G701,Data!$N:$Q,2,0)</f>
        <v>Office Supplies</v>
      </c>
      <c r="I701" t="str">
        <f>VLOOKUP(G701,Data!$N:$Q,3,0)</f>
        <v>Appliances</v>
      </c>
      <c r="J701" t="str">
        <f>VLOOKUP(G701,Data!$N:$Q,4,0)</f>
        <v>Conquest 14 Commercial Heavy-Duty Upright Vacuum, Collection System, Accessory Kit</v>
      </c>
      <c r="K701">
        <f>ROUND(SUMIF(Data!N:N,G701,Data!R:R),2)</f>
        <v>546.82000000000005</v>
      </c>
    </row>
    <row r="702" spans="7:11" x14ac:dyDescent="0.2">
      <c r="G702" t="s">
        <v>3018</v>
      </c>
      <c r="H702" t="str">
        <f>VLOOKUP(G702,Data!$N:$Q,2,0)</f>
        <v>Furniture</v>
      </c>
      <c r="I702" t="str">
        <f>VLOOKUP(G702,Data!$N:$Q,3,0)</f>
        <v>Furnishings</v>
      </c>
      <c r="J702" t="str">
        <f>VLOOKUP(G702,Data!$N:$Q,4,0)</f>
        <v>Eldon Delta Triangular Chair Mat, 52" x 58", Clear</v>
      </c>
      <c r="K702">
        <f>ROUND(SUMIF(Data!N:N,G702,Data!R:R),2)</f>
        <v>546.19000000000005</v>
      </c>
    </row>
    <row r="703" spans="7:11" x14ac:dyDescent="0.2">
      <c r="G703" t="s">
        <v>8352</v>
      </c>
      <c r="H703" t="str">
        <f>VLOOKUP(G703,Data!$N:$Q,2,0)</f>
        <v>Technology</v>
      </c>
      <c r="I703" t="str">
        <f>VLOOKUP(G703,Data!$N:$Q,3,0)</f>
        <v>Phones</v>
      </c>
      <c r="J703" t="str">
        <f>VLOOKUP(G703,Data!$N:$Q,4,0)</f>
        <v>Panasonic Business†Telephones†KX-T7736</v>
      </c>
      <c r="K703">
        <f>ROUND(SUMIF(Data!N:N,G703,Data!R:R),2)</f>
        <v>546.05999999999995</v>
      </c>
    </row>
    <row r="704" spans="7:11" x14ac:dyDescent="0.2">
      <c r="G704" t="s">
        <v>461</v>
      </c>
      <c r="H704" t="str">
        <f>VLOOKUP(G704,Data!$N:$Q,2,0)</f>
        <v>Office Supplies</v>
      </c>
      <c r="I704" t="str">
        <f>VLOOKUP(G704,Data!$N:$Q,3,0)</f>
        <v>Binders</v>
      </c>
      <c r="J704" t="str">
        <f>VLOOKUP(G704,Data!$N:$Q,4,0)</f>
        <v>Avery Trapezoid Ring Binder, 3" Capacity, Black, 1040 sheets</v>
      </c>
      <c r="K704">
        <f>ROUND(SUMIF(Data!N:N,G704,Data!R:R),2)</f>
        <v>545.03</v>
      </c>
    </row>
    <row r="705" spans="7:11" x14ac:dyDescent="0.2">
      <c r="G705" t="s">
        <v>6517</v>
      </c>
      <c r="H705" t="str">
        <f>VLOOKUP(G705,Data!$N:$Q,2,0)</f>
        <v>Technology</v>
      </c>
      <c r="I705" t="str">
        <f>VLOOKUP(G705,Data!$N:$Q,3,0)</f>
        <v>Accessories</v>
      </c>
      <c r="J705" t="str">
        <f>VLOOKUP(G705,Data!$N:$Q,4,0)</f>
        <v>Memorex Mini Travel Drive 64 GB USB 2.0 Flash Drive</v>
      </c>
      <c r="K705">
        <f>ROUND(SUMIF(Data!N:N,G705,Data!R:R),2)</f>
        <v>543.6</v>
      </c>
    </row>
    <row r="706" spans="7:11" x14ac:dyDescent="0.2">
      <c r="G706" t="s">
        <v>2655</v>
      </c>
      <c r="H706" t="str">
        <f>VLOOKUP(G706,Data!$N:$Q,2,0)</f>
        <v>Office Supplies</v>
      </c>
      <c r="I706" t="str">
        <f>VLOOKUP(G706,Data!$N:$Q,3,0)</f>
        <v>Paper</v>
      </c>
      <c r="J706" t="str">
        <f>VLOOKUP(G706,Data!$N:$Q,4,0)</f>
        <v>Xerox 1884</v>
      </c>
      <c r="K706">
        <f>ROUND(SUMIF(Data!N:N,G706,Data!R:R),2)</f>
        <v>543.46</v>
      </c>
    </row>
    <row r="707" spans="7:11" x14ac:dyDescent="0.2">
      <c r="G707" t="s">
        <v>767</v>
      </c>
      <c r="H707" t="str">
        <f>VLOOKUP(G707,Data!$N:$Q,2,0)</f>
        <v>Technology</v>
      </c>
      <c r="I707" t="str">
        <f>VLOOKUP(G707,Data!$N:$Q,3,0)</f>
        <v>Phones</v>
      </c>
      <c r="J707" t="str">
        <f>VLOOKUP(G707,Data!$N:$Q,4,0)</f>
        <v>I Need's 3d Hello Kitty Hybrid Silicone Case Cover for HTC One X 4g with 3d Hello Kitty Stylus Pen Green/pink</v>
      </c>
      <c r="K707">
        <f>ROUND(SUMIF(Data!N:N,G707,Data!R:R),2)</f>
        <v>542.98</v>
      </c>
    </row>
    <row r="708" spans="7:11" x14ac:dyDescent="0.2">
      <c r="G708" t="s">
        <v>7290</v>
      </c>
      <c r="H708" t="str">
        <f>VLOOKUP(G708,Data!$N:$Q,2,0)</f>
        <v>Furniture</v>
      </c>
      <c r="I708" t="str">
        <f>VLOOKUP(G708,Data!$N:$Q,3,0)</f>
        <v>Bookcases</v>
      </c>
      <c r="J708" t="str">
        <f>VLOOKUP(G708,Data!$N:$Q,4,0)</f>
        <v>O'Sullivan 5-Shelf Heavy-Duty Bookcases</v>
      </c>
      <c r="K708">
        <f>ROUND(SUMIF(Data!N:N,G708,Data!R:R),2)</f>
        <v>540.79999999999995</v>
      </c>
    </row>
    <row r="709" spans="7:11" x14ac:dyDescent="0.2">
      <c r="G709" t="s">
        <v>3060</v>
      </c>
      <c r="H709" t="str">
        <f>VLOOKUP(G709,Data!$N:$Q,2,0)</f>
        <v>Office Supplies</v>
      </c>
      <c r="I709" t="str">
        <f>VLOOKUP(G709,Data!$N:$Q,3,0)</f>
        <v>Paper</v>
      </c>
      <c r="J709" t="str">
        <f>VLOOKUP(G709,Data!$N:$Q,4,0)</f>
        <v>Xerox 1935</v>
      </c>
      <c r="K709">
        <f>ROUND(SUMIF(Data!N:N,G709,Data!R:R),2)</f>
        <v>538.15</v>
      </c>
    </row>
    <row r="710" spans="7:11" x14ac:dyDescent="0.2">
      <c r="G710" t="s">
        <v>3645</v>
      </c>
      <c r="H710" t="str">
        <f>VLOOKUP(G710,Data!$N:$Q,2,0)</f>
        <v>Technology</v>
      </c>
      <c r="I710" t="str">
        <f>VLOOKUP(G710,Data!$N:$Q,3,0)</f>
        <v>Accessories</v>
      </c>
      <c r="J710" t="str">
        <f>VLOOKUP(G710,Data!$N:$Q,4,0)</f>
        <v>Memorex Froggy Flash Drive 8 GB</v>
      </c>
      <c r="K710">
        <f>ROUND(SUMIF(Data!N:N,G710,Data!R:R),2)</f>
        <v>536.04999999999995</v>
      </c>
    </row>
    <row r="711" spans="7:11" x14ac:dyDescent="0.2">
      <c r="G711" t="s">
        <v>3704</v>
      </c>
      <c r="H711" t="str">
        <f>VLOOKUP(G711,Data!$N:$Q,2,0)</f>
        <v>Furniture</v>
      </c>
      <c r="I711" t="str">
        <f>VLOOKUP(G711,Data!$N:$Q,3,0)</f>
        <v>Furnishings</v>
      </c>
      <c r="J711" t="str">
        <f>VLOOKUP(G711,Data!$N:$Q,4,0)</f>
        <v>Tensor Computer Mounted Lamp</v>
      </c>
      <c r="K711">
        <f>ROUND(SUMIF(Data!N:N,G711,Data!R:R),2)</f>
        <v>536.04</v>
      </c>
    </row>
    <row r="712" spans="7:11" x14ac:dyDescent="0.2">
      <c r="G712" t="s">
        <v>5004</v>
      </c>
      <c r="H712" t="str">
        <f>VLOOKUP(G712,Data!$N:$Q,2,0)</f>
        <v>Office Supplies</v>
      </c>
      <c r="I712" t="str">
        <f>VLOOKUP(G712,Data!$N:$Q,3,0)</f>
        <v>Art</v>
      </c>
      <c r="J712" t="str">
        <f>VLOOKUP(G712,Data!$N:$Q,4,0)</f>
        <v>Boston KS Multi-Size Manual Pencil Sharpener</v>
      </c>
      <c r="K712">
        <f>ROUND(SUMIF(Data!N:N,G712,Data!R:R),2)</f>
        <v>533.37</v>
      </c>
    </row>
    <row r="713" spans="7:11" x14ac:dyDescent="0.2">
      <c r="G713" t="s">
        <v>3238</v>
      </c>
      <c r="H713" t="str">
        <f>VLOOKUP(G713,Data!$N:$Q,2,0)</f>
        <v>Technology</v>
      </c>
      <c r="I713" t="str">
        <f>VLOOKUP(G713,Data!$N:$Q,3,0)</f>
        <v>Accessories</v>
      </c>
      <c r="J713" t="str">
        <f>VLOOKUP(G713,Data!$N:$Q,4,0)</f>
        <v>Logitech ClearChat Comfort/USB Headset H390</v>
      </c>
      <c r="K713">
        <f>ROUND(SUMIF(Data!N:N,G713,Data!R:R),2)</f>
        <v>533.08000000000004</v>
      </c>
    </row>
    <row r="714" spans="7:11" x14ac:dyDescent="0.2">
      <c r="G714" t="s">
        <v>2792</v>
      </c>
      <c r="H714" t="str">
        <f>VLOOKUP(G714,Data!$N:$Q,2,0)</f>
        <v>Office Supplies</v>
      </c>
      <c r="I714" t="str">
        <f>VLOOKUP(G714,Data!$N:$Q,3,0)</f>
        <v>Binders</v>
      </c>
      <c r="J714" t="str">
        <f>VLOOKUP(G714,Data!$N:$Q,4,0)</f>
        <v>Wilson Jones Legal Size Ring Binders</v>
      </c>
      <c r="K714">
        <f>ROUND(SUMIF(Data!N:N,G714,Data!R:R),2)</f>
        <v>532.16</v>
      </c>
    </row>
    <row r="715" spans="7:11" x14ac:dyDescent="0.2">
      <c r="G715" t="s">
        <v>3515</v>
      </c>
      <c r="H715" t="str">
        <f>VLOOKUP(G715,Data!$N:$Q,2,0)</f>
        <v>Furniture</v>
      </c>
      <c r="I715" t="str">
        <f>VLOOKUP(G715,Data!$N:$Q,3,0)</f>
        <v>Furnishings</v>
      </c>
      <c r="J715" t="str">
        <f>VLOOKUP(G715,Data!$N:$Q,4,0)</f>
        <v>Howard Miller Distant Time Traveler Alarm Clock</v>
      </c>
      <c r="K715">
        <f>ROUND(SUMIF(Data!N:N,G715,Data!R:R),2)</f>
        <v>531.95000000000005</v>
      </c>
    </row>
    <row r="716" spans="7:11" x14ac:dyDescent="0.2">
      <c r="G716" t="s">
        <v>4677</v>
      </c>
      <c r="H716" t="str">
        <f>VLOOKUP(G716,Data!$N:$Q,2,0)</f>
        <v>Office Supplies</v>
      </c>
      <c r="I716" t="str">
        <f>VLOOKUP(G716,Data!$N:$Q,3,0)</f>
        <v>Art</v>
      </c>
      <c r="J716" t="str">
        <f>VLOOKUP(G716,Data!$N:$Q,4,0)</f>
        <v>Newell 334</v>
      </c>
      <c r="K716">
        <f>ROUND(SUMIF(Data!N:N,G716,Data!R:R),2)</f>
        <v>531.71</v>
      </c>
    </row>
    <row r="717" spans="7:11" x14ac:dyDescent="0.2">
      <c r="G717" t="s">
        <v>7577</v>
      </c>
      <c r="H717" t="str">
        <f>VLOOKUP(G717,Data!$N:$Q,2,0)</f>
        <v>Office Supplies</v>
      </c>
      <c r="I717" t="str">
        <f>VLOOKUP(G717,Data!$N:$Q,3,0)</f>
        <v>Paper</v>
      </c>
      <c r="J717" t="str">
        <f>VLOOKUP(G717,Data!$N:$Q,4,0)</f>
        <v>Southworth 25% Cotton Premium Laser Paper and Envelopes</v>
      </c>
      <c r="K717">
        <f>ROUND(SUMIF(Data!N:N,G717,Data!R:R),2)</f>
        <v>527.47</v>
      </c>
    </row>
    <row r="718" spans="7:11" x14ac:dyDescent="0.2">
      <c r="G718" t="s">
        <v>1833</v>
      </c>
      <c r="H718" t="str">
        <f>VLOOKUP(G718,Data!$N:$Q,2,0)</f>
        <v>Office Supplies</v>
      </c>
      <c r="I718" t="str">
        <f>VLOOKUP(G718,Data!$N:$Q,3,0)</f>
        <v>Binders</v>
      </c>
      <c r="J718" t="str">
        <f>VLOOKUP(G718,Data!$N:$Q,4,0)</f>
        <v>Premier Elliptical Ring Binder, Black</v>
      </c>
      <c r="K718">
        <f>ROUND(SUMIF(Data!N:N,G718,Data!R:R),2)</f>
        <v>526.61</v>
      </c>
    </row>
    <row r="719" spans="7:11" x14ac:dyDescent="0.2">
      <c r="G719" t="s">
        <v>6245</v>
      </c>
      <c r="H719" t="str">
        <f>VLOOKUP(G719,Data!$N:$Q,2,0)</f>
        <v>Office Supplies</v>
      </c>
      <c r="I719" t="str">
        <f>VLOOKUP(G719,Data!$N:$Q,3,0)</f>
        <v>Art</v>
      </c>
      <c r="J719" t="str">
        <f>VLOOKUP(G719,Data!$N:$Q,4,0)</f>
        <v>Boston Electric Pencil Sharpener, Model 1818, Charcoal Black</v>
      </c>
      <c r="K719">
        <f>ROUND(SUMIF(Data!N:N,G719,Data!R:R),2)</f>
        <v>523.59</v>
      </c>
    </row>
    <row r="720" spans="7:11" x14ac:dyDescent="0.2">
      <c r="G720" t="s">
        <v>9478</v>
      </c>
      <c r="H720" t="str">
        <f>VLOOKUP(G720,Data!$N:$Q,2,0)</f>
        <v>Office Supplies</v>
      </c>
      <c r="I720" t="str">
        <f>VLOOKUP(G720,Data!$N:$Q,3,0)</f>
        <v>Storage</v>
      </c>
      <c r="J720" t="str">
        <f>VLOOKUP(G720,Data!$N:$Q,4,0)</f>
        <v>Space Solutions Industrial Galvanized Steel Shelving.</v>
      </c>
      <c r="K720">
        <f>ROUND(SUMIF(Data!N:N,G720,Data!R:R),2)</f>
        <v>520.08000000000004</v>
      </c>
    </row>
    <row r="721" spans="7:11" x14ac:dyDescent="0.2">
      <c r="G721" t="s">
        <v>5283</v>
      </c>
      <c r="H721" t="str">
        <f>VLOOKUP(G721,Data!$N:$Q,2,0)</f>
        <v>Furniture</v>
      </c>
      <c r="I721" t="str">
        <f>VLOOKUP(G721,Data!$N:$Q,3,0)</f>
        <v>Tables</v>
      </c>
      <c r="J721" t="str">
        <f>VLOOKUP(G721,Data!$N:$Q,4,0)</f>
        <v>Bevis Round Conference Room Tables and Bases</v>
      </c>
      <c r="K721">
        <f>ROUND(SUMIF(Data!N:N,G721,Data!R:R),2)</f>
        <v>519.94000000000005</v>
      </c>
    </row>
    <row r="722" spans="7:11" x14ac:dyDescent="0.2">
      <c r="G722" t="s">
        <v>8529</v>
      </c>
      <c r="H722" t="str">
        <f>VLOOKUP(G722,Data!$N:$Q,2,0)</f>
        <v>Office Supplies</v>
      </c>
      <c r="I722" t="str">
        <f>VLOOKUP(G722,Data!$N:$Q,3,0)</f>
        <v>Storage</v>
      </c>
      <c r="J722" t="str">
        <f>VLOOKUP(G722,Data!$N:$Q,4,0)</f>
        <v>Rogers Profile Extra Capacity Storage Tub</v>
      </c>
      <c r="K722">
        <f>ROUND(SUMIF(Data!N:N,G722,Data!R:R),2)</f>
        <v>518.94000000000005</v>
      </c>
    </row>
    <row r="723" spans="7:11" x14ac:dyDescent="0.2">
      <c r="G723" t="s">
        <v>1639</v>
      </c>
      <c r="H723" t="str">
        <f>VLOOKUP(G723,Data!$N:$Q,2,0)</f>
        <v>Office Supplies</v>
      </c>
      <c r="I723" t="str">
        <f>VLOOKUP(G723,Data!$N:$Q,3,0)</f>
        <v>Storage</v>
      </c>
      <c r="J723" t="str">
        <f>VLOOKUP(G723,Data!$N:$Q,4,0)</f>
        <v>Decoflex Hanging Personal Folder File, Blue</v>
      </c>
      <c r="K723">
        <f>ROUND(SUMIF(Data!N:N,G723,Data!R:R),2)</f>
        <v>518.11</v>
      </c>
    </row>
    <row r="724" spans="7:11" x14ac:dyDescent="0.2">
      <c r="G724" t="s">
        <v>1671</v>
      </c>
      <c r="H724" t="str">
        <f>VLOOKUP(G724,Data!$N:$Q,2,0)</f>
        <v>Office Supplies</v>
      </c>
      <c r="I724" t="str">
        <f>VLOOKUP(G724,Data!$N:$Q,3,0)</f>
        <v>Labels</v>
      </c>
      <c r="J724" t="str">
        <f>VLOOKUP(G724,Data!$N:$Q,4,0)</f>
        <v>Alphabetical Labels for Top Tab Filing</v>
      </c>
      <c r="K724">
        <f>ROUND(SUMIF(Data!N:N,G724,Data!R:R),2)</f>
        <v>518</v>
      </c>
    </row>
    <row r="725" spans="7:11" x14ac:dyDescent="0.2">
      <c r="G725" t="s">
        <v>635</v>
      </c>
      <c r="H725" t="str">
        <f>VLOOKUP(G725,Data!$N:$Q,2,0)</f>
        <v>Office Supplies</v>
      </c>
      <c r="I725" t="str">
        <f>VLOOKUP(G725,Data!$N:$Q,3,0)</f>
        <v>Storage</v>
      </c>
      <c r="J725" t="str">
        <f>VLOOKUP(G725,Data!$N:$Q,4,0)</f>
        <v>Tenex Personal Project File with Scoop Front Design, Black</v>
      </c>
      <c r="K725">
        <f>ROUND(SUMIF(Data!N:N,G725,Data!R:R),2)</f>
        <v>517.63</v>
      </c>
    </row>
    <row r="726" spans="7:11" x14ac:dyDescent="0.2">
      <c r="G726" t="s">
        <v>2017</v>
      </c>
      <c r="H726" t="str">
        <f>VLOOKUP(G726,Data!$N:$Q,2,0)</f>
        <v>Office Supplies</v>
      </c>
      <c r="I726" t="str">
        <f>VLOOKUP(G726,Data!$N:$Q,3,0)</f>
        <v>Paper</v>
      </c>
      <c r="J726" t="str">
        <f>VLOOKUP(G726,Data!$N:$Q,4,0)</f>
        <v>Xerox 1889</v>
      </c>
      <c r="K726">
        <f>ROUND(SUMIF(Data!N:N,G726,Data!R:R),2)</f>
        <v>516.62</v>
      </c>
    </row>
    <row r="727" spans="7:11" x14ac:dyDescent="0.2">
      <c r="G727" t="s">
        <v>6470</v>
      </c>
      <c r="H727" t="str">
        <f>VLOOKUP(G727,Data!$N:$Q,2,0)</f>
        <v>Technology</v>
      </c>
      <c r="I727" t="str">
        <f>VLOOKUP(G727,Data!$N:$Q,3,0)</f>
        <v>Phones</v>
      </c>
      <c r="J727" t="str">
        <f>VLOOKUP(G727,Data!$N:$Q,4,0)</f>
        <v>Cisco SPA112 2 Port Phone Adapter</v>
      </c>
      <c r="K727">
        <f>ROUND(SUMIF(Data!N:N,G727,Data!R:R),2)</f>
        <v>516.53</v>
      </c>
    </row>
    <row r="728" spans="7:11" x14ac:dyDescent="0.2">
      <c r="G728" t="s">
        <v>2141</v>
      </c>
      <c r="H728" t="str">
        <f>VLOOKUP(G728,Data!$N:$Q,2,0)</f>
        <v>Office Supplies</v>
      </c>
      <c r="I728" t="str">
        <f>VLOOKUP(G728,Data!$N:$Q,3,0)</f>
        <v>Appliances</v>
      </c>
      <c r="J728" t="str">
        <f>VLOOKUP(G728,Data!$N:$Q,4,0)</f>
        <v>Belkin F9H710-06 7 Outlet SurgeMaster Surge Protector</v>
      </c>
      <c r="K728">
        <f>ROUND(SUMIF(Data!N:N,G728,Data!R:R),2)</f>
        <v>516.22</v>
      </c>
    </row>
    <row r="729" spans="7:11" x14ac:dyDescent="0.2">
      <c r="G729" t="s">
        <v>740</v>
      </c>
      <c r="H729" t="str">
        <f>VLOOKUP(G729,Data!$N:$Q,2,0)</f>
        <v>Technology</v>
      </c>
      <c r="I729" t="str">
        <f>VLOOKUP(G729,Data!$N:$Q,3,0)</f>
        <v>Phones</v>
      </c>
      <c r="J729" t="str">
        <f>VLOOKUP(G729,Data!$N:$Q,4,0)</f>
        <v>Nokia Lumia 521 (T-Mobile)</v>
      </c>
      <c r="K729">
        <f>ROUND(SUMIF(Data!N:N,G729,Data!R:R),2)</f>
        <v>515.83000000000004</v>
      </c>
    </row>
    <row r="730" spans="7:11" x14ac:dyDescent="0.2">
      <c r="G730" t="s">
        <v>2300</v>
      </c>
      <c r="H730" t="str">
        <f>VLOOKUP(G730,Data!$N:$Q,2,0)</f>
        <v>Office Supplies</v>
      </c>
      <c r="I730" t="str">
        <f>VLOOKUP(G730,Data!$N:$Q,3,0)</f>
        <v>Appliances</v>
      </c>
      <c r="J730" t="str">
        <f>VLOOKUP(G730,Data!$N:$Q,4,0)</f>
        <v>Bionaire Personal Warm Mist Humidifier/Vaporizer</v>
      </c>
      <c r="K730">
        <f>ROUND(SUMIF(Data!N:N,G730,Data!R:R),2)</f>
        <v>515.79</v>
      </c>
    </row>
    <row r="731" spans="7:11" x14ac:dyDescent="0.2">
      <c r="G731" t="s">
        <v>3358</v>
      </c>
      <c r="H731" t="str">
        <f>VLOOKUP(G731,Data!$N:$Q,2,0)</f>
        <v>Furniture</v>
      </c>
      <c r="I731" t="str">
        <f>VLOOKUP(G731,Data!$N:$Q,3,0)</f>
        <v>Furnishings</v>
      </c>
      <c r="J731" t="str">
        <f>VLOOKUP(G731,Data!$N:$Q,4,0)</f>
        <v>C-Line Cubicle Keepers Polyproplyene Holder w/Velcro Back, 8-1/2x11, 25/Bx</v>
      </c>
      <c r="K731">
        <f>ROUND(SUMIF(Data!N:N,G731,Data!R:R),2)</f>
        <v>514.55999999999995</v>
      </c>
    </row>
    <row r="732" spans="7:11" x14ac:dyDescent="0.2">
      <c r="G732" t="s">
        <v>4364</v>
      </c>
      <c r="H732" t="str">
        <f>VLOOKUP(G732,Data!$N:$Q,2,0)</f>
        <v>Furniture</v>
      </c>
      <c r="I732" t="str">
        <f>VLOOKUP(G732,Data!$N:$Q,3,0)</f>
        <v>Furnishings</v>
      </c>
      <c r="J732" t="str">
        <f>VLOOKUP(G732,Data!$N:$Q,4,0)</f>
        <v>DAX Natural Wood-Tone Poster Frame</v>
      </c>
      <c r="K732">
        <f>ROUND(SUMIF(Data!N:N,G732,Data!R:R),2)</f>
        <v>513.71</v>
      </c>
    </row>
    <row r="733" spans="7:11" x14ac:dyDescent="0.2">
      <c r="G733" t="s">
        <v>2503</v>
      </c>
      <c r="H733" t="str">
        <f>VLOOKUP(G733,Data!$N:$Q,2,0)</f>
        <v>Office Supplies</v>
      </c>
      <c r="I733" t="str">
        <f>VLOOKUP(G733,Data!$N:$Q,3,0)</f>
        <v>Paper</v>
      </c>
      <c r="J733" t="str">
        <f>VLOOKUP(G733,Data!$N:$Q,4,0)</f>
        <v>Xerox 1887</v>
      </c>
      <c r="K733">
        <f>ROUND(SUMIF(Data!N:N,G733,Data!R:R),2)</f>
        <v>512.19000000000005</v>
      </c>
    </row>
    <row r="734" spans="7:11" x14ac:dyDescent="0.2">
      <c r="G734" t="s">
        <v>4140</v>
      </c>
      <c r="H734" t="str">
        <f>VLOOKUP(G734,Data!$N:$Q,2,0)</f>
        <v>Office Supplies</v>
      </c>
      <c r="I734" t="str">
        <f>VLOOKUP(G734,Data!$N:$Q,3,0)</f>
        <v>Art</v>
      </c>
      <c r="J734" t="str">
        <f>VLOOKUP(G734,Data!$N:$Q,4,0)</f>
        <v>Newell 319</v>
      </c>
      <c r="K734">
        <f>ROUND(SUMIF(Data!N:N,G734,Data!R:R),2)</f>
        <v>511.87</v>
      </c>
    </row>
    <row r="735" spans="7:11" x14ac:dyDescent="0.2">
      <c r="G735" t="s">
        <v>5049</v>
      </c>
      <c r="H735" t="str">
        <f>VLOOKUP(G735,Data!$N:$Q,2,0)</f>
        <v>Furniture</v>
      </c>
      <c r="I735" t="str">
        <f>VLOOKUP(G735,Data!$N:$Q,3,0)</f>
        <v>Furnishings</v>
      </c>
      <c r="J735" t="str">
        <f>VLOOKUP(G735,Data!$N:$Q,4,0)</f>
        <v>DataProducts Ampli Magnifier Task Lamp, Black,</v>
      </c>
      <c r="K735">
        <f>ROUND(SUMIF(Data!N:N,G735,Data!R:R),2)</f>
        <v>508.73</v>
      </c>
    </row>
    <row r="736" spans="7:11" x14ac:dyDescent="0.2">
      <c r="G736" t="s">
        <v>8647</v>
      </c>
      <c r="H736" t="str">
        <f>VLOOKUP(G736,Data!$N:$Q,2,0)</f>
        <v>Technology</v>
      </c>
      <c r="I736" t="str">
        <f>VLOOKUP(G736,Data!$N:$Q,3,0)</f>
        <v>Machines</v>
      </c>
      <c r="J736" t="str">
        <f>VLOOKUP(G736,Data!$N:$Q,4,0)</f>
        <v>Socket Bluetooth Cordless Hand Scanner (CHS)</v>
      </c>
      <c r="K736">
        <f>ROUND(SUMIF(Data!N:N,G736,Data!R:R),2)</f>
        <v>506.28</v>
      </c>
    </row>
    <row r="737" spans="7:11" x14ac:dyDescent="0.2">
      <c r="G737" t="s">
        <v>2779</v>
      </c>
      <c r="H737" t="str">
        <f>VLOOKUP(G737,Data!$N:$Q,2,0)</f>
        <v>Office Supplies</v>
      </c>
      <c r="I737" t="str">
        <f>VLOOKUP(G737,Data!$N:$Q,3,0)</f>
        <v>Binders</v>
      </c>
      <c r="J737" t="str">
        <f>VLOOKUP(G737,Data!$N:$Q,4,0)</f>
        <v>Deluxe Heavy-Duty Vinyl Round Ring Binder</v>
      </c>
      <c r="K737">
        <f>ROUND(SUMIF(Data!N:N,G737,Data!R:R),2)</f>
        <v>504.24</v>
      </c>
    </row>
    <row r="738" spans="7:11" x14ac:dyDescent="0.2">
      <c r="G738" t="s">
        <v>1358</v>
      </c>
      <c r="H738" t="str">
        <f>VLOOKUP(G738,Data!$N:$Q,2,0)</f>
        <v>Technology</v>
      </c>
      <c r="I738" t="str">
        <f>VLOOKUP(G738,Data!$N:$Q,3,0)</f>
        <v>Accessories</v>
      </c>
      <c r="J738" t="str">
        <f>VLOOKUP(G738,Data!$N:$Q,4,0)</f>
        <v>Logitech Media Keyboard K200</v>
      </c>
      <c r="K738">
        <f>ROUND(SUMIF(Data!N:N,G738,Data!R:R),2)</f>
        <v>503.86</v>
      </c>
    </row>
    <row r="739" spans="7:11" x14ac:dyDescent="0.2">
      <c r="G739" t="s">
        <v>3566</v>
      </c>
      <c r="H739" t="str">
        <f>VLOOKUP(G739,Data!$N:$Q,2,0)</f>
        <v>Technology</v>
      </c>
      <c r="I739" t="str">
        <f>VLOOKUP(G739,Data!$N:$Q,3,0)</f>
        <v>Accessories</v>
      </c>
      <c r="J739" t="str">
        <f>VLOOKUP(G739,Data!$N:$Q,4,0)</f>
        <v>Maxell 74 Minute CD-R Spindle, 50/Pack</v>
      </c>
      <c r="K739">
        <f>ROUND(SUMIF(Data!N:N,G739,Data!R:R),2)</f>
        <v>503.28</v>
      </c>
    </row>
    <row r="740" spans="7:11" x14ac:dyDescent="0.2">
      <c r="G740" t="s">
        <v>4026</v>
      </c>
      <c r="H740" t="str">
        <f>VLOOKUP(G740,Data!$N:$Q,2,0)</f>
        <v>Office Supplies</v>
      </c>
      <c r="I740" t="str">
        <f>VLOOKUP(G740,Data!$N:$Q,3,0)</f>
        <v>Paper</v>
      </c>
      <c r="J740" t="str">
        <f>VLOOKUP(G740,Data!$N:$Q,4,0)</f>
        <v>Xerox 197</v>
      </c>
      <c r="K740">
        <f>ROUND(SUMIF(Data!N:N,G740,Data!R:R),2)</f>
        <v>501.88</v>
      </c>
    </row>
    <row r="741" spans="7:11" x14ac:dyDescent="0.2">
      <c r="G741" t="s">
        <v>698</v>
      </c>
      <c r="H741" t="str">
        <f>VLOOKUP(G741,Data!$N:$Q,2,0)</f>
        <v>Office Supplies</v>
      </c>
      <c r="I741" t="str">
        <f>VLOOKUP(G741,Data!$N:$Q,3,0)</f>
        <v>Paper</v>
      </c>
      <c r="J741" t="str">
        <f>VLOOKUP(G741,Data!$N:$Q,4,0)</f>
        <v>Adams Phone Message Book, Professional, 400 Message Capacity, 5 3/6î x 11î</v>
      </c>
      <c r="K741">
        <f>ROUND(SUMIF(Data!N:N,G741,Data!R:R),2)</f>
        <v>501.39</v>
      </c>
    </row>
    <row r="742" spans="7:11" x14ac:dyDescent="0.2">
      <c r="G742" t="s">
        <v>1879</v>
      </c>
      <c r="H742" t="str">
        <f>VLOOKUP(G742,Data!$N:$Q,2,0)</f>
        <v>Furniture</v>
      </c>
      <c r="I742" t="str">
        <f>VLOOKUP(G742,Data!$N:$Q,3,0)</f>
        <v>Furnishings</v>
      </c>
      <c r="J742" t="str">
        <f>VLOOKUP(G742,Data!$N:$Q,4,0)</f>
        <v>Howard Miller 11-1/2" Diameter Grantwood Wall Clock</v>
      </c>
      <c r="K742">
        <f>ROUND(SUMIF(Data!N:N,G742,Data!R:R),2)</f>
        <v>500.31</v>
      </c>
    </row>
    <row r="743" spans="7:11" x14ac:dyDescent="0.2">
      <c r="G743" t="s">
        <v>4970</v>
      </c>
      <c r="H743" t="str">
        <f>VLOOKUP(G743,Data!$N:$Q,2,0)</f>
        <v>Technology</v>
      </c>
      <c r="I743" t="str">
        <f>VLOOKUP(G743,Data!$N:$Q,3,0)</f>
        <v>Accessories</v>
      </c>
      <c r="J743" t="str">
        <f>VLOOKUP(G743,Data!$N:$Q,4,0)</f>
        <v>Anker Ultra-Slim Mini Bluetooth 3.0 Wireless Keyboard</v>
      </c>
      <c r="K743">
        <f>ROUND(SUMIF(Data!N:N,G743,Data!R:R),2)</f>
        <v>499.75</v>
      </c>
    </row>
    <row r="744" spans="7:11" x14ac:dyDescent="0.2">
      <c r="G744" t="s">
        <v>7647</v>
      </c>
      <c r="H744" t="str">
        <f>VLOOKUP(G744,Data!$N:$Q,2,0)</f>
        <v>Office Supplies</v>
      </c>
      <c r="I744" t="str">
        <f>VLOOKUP(G744,Data!$N:$Q,3,0)</f>
        <v>Paper</v>
      </c>
      <c r="J744" t="str">
        <f>VLOOKUP(G744,Data!$N:$Q,4,0)</f>
        <v>Xerox 1937</v>
      </c>
      <c r="K744">
        <f>ROUND(SUMIF(Data!N:N,G744,Data!R:R),2)</f>
        <v>499.62</v>
      </c>
    </row>
    <row r="745" spans="7:11" x14ac:dyDescent="0.2">
      <c r="G745" t="s">
        <v>7605</v>
      </c>
      <c r="H745" t="str">
        <f>VLOOKUP(G745,Data!$N:$Q,2,0)</f>
        <v>Technology</v>
      </c>
      <c r="I745" t="str">
        <f>VLOOKUP(G745,Data!$N:$Q,3,0)</f>
        <v>Phones</v>
      </c>
      <c r="J745" t="str">
        <f>VLOOKUP(G745,Data!$N:$Q,4,0)</f>
        <v>Jensen SMPS-640 -†speaker phone</v>
      </c>
      <c r="K745">
        <f>ROUND(SUMIF(Data!N:N,G745,Data!R:R),2)</f>
        <v>496.58</v>
      </c>
    </row>
    <row r="746" spans="7:11" x14ac:dyDescent="0.2">
      <c r="G746" t="s">
        <v>174</v>
      </c>
      <c r="H746" t="str">
        <f>VLOOKUP(G746,Data!$N:$Q,2,0)</f>
        <v>Office Supplies</v>
      </c>
      <c r="I746" t="str">
        <f>VLOOKUP(G746,Data!$N:$Q,3,0)</f>
        <v>Art</v>
      </c>
      <c r="J746" t="str">
        <f>VLOOKUP(G746,Data!$N:$Q,4,0)</f>
        <v>BOSTON Model 1800 Electric Pencil Sharpeners, Putty/Woodgrain</v>
      </c>
      <c r="K746">
        <f>ROUND(SUMIF(Data!N:N,G746,Data!R:R),2)</f>
        <v>496.25</v>
      </c>
    </row>
    <row r="747" spans="7:11" x14ac:dyDescent="0.2">
      <c r="G747" t="s">
        <v>1065</v>
      </c>
      <c r="H747" t="str">
        <f>VLOOKUP(G747,Data!$N:$Q,2,0)</f>
        <v>Office Supplies</v>
      </c>
      <c r="I747" t="str">
        <f>VLOOKUP(G747,Data!$N:$Q,3,0)</f>
        <v>Binders</v>
      </c>
      <c r="J747" t="str">
        <f>VLOOKUP(G747,Data!$N:$Q,4,0)</f>
        <v>GBC VeloBinder Electric Binding Machine</v>
      </c>
      <c r="K747">
        <f>ROUND(SUMIF(Data!N:N,G747,Data!R:R),2)</f>
        <v>496.02</v>
      </c>
    </row>
    <row r="748" spans="7:11" x14ac:dyDescent="0.2">
      <c r="G748" t="s">
        <v>3446</v>
      </c>
      <c r="H748" t="str">
        <f>VLOOKUP(G748,Data!$N:$Q,2,0)</f>
        <v>Technology</v>
      </c>
      <c r="I748" t="str">
        <f>VLOOKUP(G748,Data!$N:$Q,3,0)</f>
        <v>Phones</v>
      </c>
      <c r="J748" t="str">
        <f>VLOOKUP(G748,Data!$N:$Q,4,0)</f>
        <v>GE DSL Phone Line Filter</v>
      </c>
      <c r="K748">
        <f>ROUND(SUMIF(Data!N:N,G748,Data!R:R),2)</f>
        <v>495.88</v>
      </c>
    </row>
    <row r="749" spans="7:11" x14ac:dyDescent="0.2">
      <c r="G749" t="s">
        <v>1528</v>
      </c>
      <c r="H749" t="str">
        <f>VLOOKUP(G749,Data!$N:$Q,2,0)</f>
        <v>Technology</v>
      </c>
      <c r="I749" t="str">
        <f>VLOOKUP(G749,Data!$N:$Q,3,0)</f>
        <v>Accessories</v>
      </c>
      <c r="J749" t="str">
        <f>VLOOKUP(G749,Data!$N:$Q,4,0)</f>
        <v>Belkin QODE FastFit Bluetooth Keyboard</v>
      </c>
      <c r="K749">
        <f>ROUND(SUMIF(Data!N:N,G749,Data!R:R),2)</f>
        <v>495.6</v>
      </c>
    </row>
    <row r="750" spans="7:11" x14ac:dyDescent="0.2">
      <c r="G750" t="s">
        <v>2744</v>
      </c>
      <c r="H750" t="str">
        <f>VLOOKUP(G750,Data!$N:$Q,2,0)</f>
        <v>Technology</v>
      </c>
      <c r="I750" t="str">
        <f>VLOOKUP(G750,Data!$N:$Q,3,0)</f>
        <v>Accessories</v>
      </c>
      <c r="J750" t="str">
        <f>VLOOKUP(G750,Data!$N:$Q,4,0)</f>
        <v xml:space="preserve">Anker Ultrathin Bluetooth Wireless Keyboard Aluminum Cover with Stand </v>
      </c>
      <c r="K750">
        <f>ROUND(SUMIF(Data!N:N,G750,Data!R:R),2)</f>
        <v>491.84</v>
      </c>
    </row>
    <row r="751" spans="7:11" x14ac:dyDescent="0.2">
      <c r="G751" t="s">
        <v>6463</v>
      </c>
      <c r="H751" t="str">
        <f>VLOOKUP(G751,Data!$N:$Q,2,0)</f>
        <v>Technology</v>
      </c>
      <c r="I751" t="str">
        <f>VLOOKUP(G751,Data!$N:$Q,3,0)</f>
        <v>Phones</v>
      </c>
      <c r="J751" t="str">
        <f>VLOOKUP(G751,Data!$N:$Q,4,0)</f>
        <v>Samsung HM1900 Bluetooth Headset</v>
      </c>
      <c r="K751">
        <f>ROUND(SUMIF(Data!N:N,G751,Data!R:R),2)</f>
        <v>491.68</v>
      </c>
    </row>
    <row r="752" spans="7:11" x14ac:dyDescent="0.2">
      <c r="G752" t="s">
        <v>4344</v>
      </c>
      <c r="H752" t="str">
        <f>VLOOKUP(G752,Data!$N:$Q,2,0)</f>
        <v>Office Supplies</v>
      </c>
      <c r="I752" t="str">
        <f>VLOOKUP(G752,Data!$N:$Q,3,0)</f>
        <v>Paper</v>
      </c>
      <c r="J752" t="str">
        <f>VLOOKUP(G752,Data!$N:$Q,4,0)</f>
        <v>Xerox 1925</v>
      </c>
      <c r="K752">
        <f>ROUND(SUMIF(Data!N:N,G752,Data!R:R),2)</f>
        <v>489.48</v>
      </c>
    </row>
    <row r="753" spans="7:11" x14ac:dyDescent="0.2">
      <c r="G753" t="s">
        <v>7227</v>
      </c>
      <c r="H753" t="str">
        <f>VLOOKUP(G753,Data!$N:$Q,2,0)</f>
        <v>Furniture</v>
      </c>
      <c r="I753" t="str">
        <f>VLOOKUP(G753,Data!$N:$Q,3,0)</f>
        <v>Bookcases</v>
      </c>
      <c r="J753" t="str">
        <f>VLOOKUP(G753,Data!$N:$Q,4,0)</f>
        <v>Rush Hierlooms Collection Rich Wood Bookcases</v>
      </c>
      <c r="K753">
        <f>ROUND(SUMIF(Data!N:N,G753,Data!R:R),2)</f>
        <v>489.38</v>
      </c>
    </row>
    <row r="754" spans="7:11" x14ac:dyDescent="0.2">
      <c r="G754" t="s">
        <v>5588</v>
      </c>
      <c r="H754" t="str">
        <f>VLOOKUP(G754,Data!$N:$Q,2,0)</f>
        <v>Office Supplies</v>
      </c>
      <c r="I754" t="str">
        <f>VLOOKUP(G754,Data!$N:$Q,3,0)</f>
        <v>Envelopes</v>
      </c>
      <c r="J754" t="str">
        <f>VLOOKUP(G754,Data!$N:$Q,4,0)</f>
        <v>#10 White Business Envelopes,4 1/8 x 9 1/2</v>
      </c>
      <c r="K754">
        <f>ROUND(SUMIF(Data!N:N,G754,Data!R:R),2)</f>
        <v>488.9</v>
      </c>
    </row>
    <row r="755" spans="7:11" x14ac:dyDescent="0.2">
      <c r="G755" t="s">
        <v>5431</v>
      </c>
      <c r="H755" t="str">
        <f>VLOOKUP(G755,Data!$N:$Q,2,0)</f>
        <v>Technology</v>
      </c>
      <c r="I755" t="str">
        <f>VLOOKUP(G755,Data!$N:$Q,3,0)</f>
        <v>Phones</v>
      </c>
      <c r="J755" t="str">
        <f>VLOOKUP(G755,Data!$N:$Q,4,0)</f>
        <v>Clearsounds A400</v>
      </c>
      <c r="K755">
        <f>ROUND(SUMIF(Data!N:N,G755,Data!R:R),2)</f>
        <v>488.33</v>
      </c>
    </row>
    <row r="756" spans="7:11" x14ac:dyDescent="0.2">
      <c r="G756" t="s">
        <v>3470</v>
      </c>
      <c r="H756" t="str">
        <f>VLOOKUP(G756,Data!$N:$Q,2,0)</f>
        <v>Furniture</v>
      </c>
      <c r="I756" t="str">
        <f>VLOOKUP(G756,Data!$N:$Q,3,0)</f>
        <v>Furnishings</v>
      </c>
      <c r="J756" t="str">
        <f>VLOOKUP(G756,Data!$N:$Q,4,0)</f>
        <v>24-Hour Round Wall Clock</v>
      </c>
      <c r="K756">
        <f>ROUND(SUMIF(Data!N:N,G756,Data!R:R),2)</f>
        <v>487.51</v>
      </c>
    </row>
    <row r="757" spans="7:11" x14ac:dyDescent="0.2">
      <c r="G757" t="s">
        <v>3228</v>
      </c>
      <c r="H757" t="str">
        <f>VLOOKUP(G757,Data!$N:$Q,2,0)</f>
        <v>Office Supplies</v>
      </c>
      <c r="I757" t="str">
        <f>VLOOKUP(G757,Data!$N:$Q,3,0)</f>
        <v>Binders</v>
      </c>
      <c r="J757" t="str">
        <f>VLOOKUP(G757,Data!$N:$Q,4,0)</f>
        <v>GBC Recycled VeloBinder Covers</v>
      </c>
      <c r="K757">
        <f>ROUND(SUMIF(Data!N:N,G757,Data!R:R),2)</f>
        <v>487.34</v>
      </c>
    </row>
    <row r="758" spans="7:11" x14ac:dyDescent="0.2">
      <c r="G758" t="s">
        <v>1010</v>
      </c>
      <c r="H758" t="str">
        <f>VLOOKUP(G758,Data!$N:$Q,2,0)</f>
        <v>Office Supplies</v>
      </c>
      <c r="I758" t="str">
        <f>VLOOKUP(G758,Data!$N:$Q,3,0)</f>
        <v>Storage</v>
      </c>
      <c r="J758" t="str">
        <f>VLOOKUP(G758,Data!$N:$Q,4,0)</f>
        <v>Safco Commercial Shelving</v>
      </c>
      <c r="K758">
        <f>ROUND(SUMIF(Data!N:N,G758,Data!R:R),2)</f>
        <v>483.7</v>
      </c>
    </row>
    <row r="759" spans="7:11" x14ac:dyDescent="0.2">
      <c r="G759" t="s">
        <v>367</v>
      </c>
      <c r="H759" t="str">
        <f>VLOOKUP(G759,Data!$N:$Q,2,0)</f>
        <v>Office Supplies</v>
      </c>
      <c r="I759" t="str">
        <f>VLOOKUP(G759,Data!$N:$Q,3,0)</f>
        <v>Storage</v>
      </c>
      <c r="J759" t="str">
        <f>VLOOKUP(G759,Data!$N:$Q,4,0)</f>
        <v>Sortfiler Multipurpose Personal File Organizer, Black</v>
      </c>
      <c r="K759">
        <f>ROUND(SUMIF(Data!N:N,G759,Data!R:R),2)</f>
        <v>483.41</v>
      </c>
    </row>
    <row r="760" spans="7:11" x14ac:dyDescent="0.2">
      <c r="G760" t="s">
        <v>4517</v>
      </c>
      <c r="H760" t="str">
        <f>VLOOKUP(G760,Data!$N:$Q,2,0)</f>
        <v>Technology</v>
      </c>
      <c r="I760" t="str">
        <f>VLOOKUP(G760,Data!$N:$Q,3,0)</f>
        <v>Phones</v>
      </c>
      <c r="J760" t="str">
        <f>VLOOKUP(G760,Data!$N:$Q,4,0)</f>
        <v>AT&amp;T CL82213</v>
      </c>
      <c r="K760">
        <f>ROUND(SUMIF(Data!N:N,G760,Data!R:R),2)</f>
        <v>481.23</v>
      </c>
    </row>
    <row r="761" spans="7:11" x14ac:dyDescent="0.2">
      <c r="G761" t="s">
        <v>2220</v>
      </c>
      <c r="H761" t="str">
        <f>VLOOKUP(G761,Data!$N:$Q,2,0)</f>
        <v>Office Supplies</v>
      </c>
      <c r="I761" t="str">
        <f>VLOOKUP(G761,Data!$N:$Q,3,0)</f>
        <v>Storage</v>
      </c>
      <c r="J761" t="str">
        <f>VLOOKUP(G761,Data!$N:$Q,4,0)</f>
        <v>Fellowes Neat Ideas Storage Cubes</v>
      </c>
      <c r="K761">
        <f>ROUND(SUMIF(Data!N:N,G761,Data!R:R),2)</f>
        <v>480.7</v>
      </c>
    </row>
    <row r="762" spans="7:11" x14ac:dyDescent="0.2">
      <c r="G762" t="s">
        <v>9210</v>
      </c>
      <c r="H762" t="str">
        <f>VLOOKUP(G762,Data!$N:$Q,2,0)</f>
        <v>Technology</v>
      </c>
      <c r="I762" t="str">
        <f>VLOOKUP(G762,Data!$N:$Q,3,0)</f>
        <v>Machines</v>
      </c>
      <c r="J762" t="str">
        <f>VLOOKUP(G762,Data!$N:$Q,4,0)</f>
        <v>NeatDesk Desktop Scanner &amp; Digital Filing System</v>
      </c>
      <c r="K762">
        <f>ROUND(SUMIF(Data!N:N,G762,Data!R:R),2)</f>
        <v>479.99</v>
      </c>
    </row>
    <row r="763" spans="7:11" x14ac:dyDescent="0.2">
      <c r="G763" t="s">
        <v>9198</v>
      </c>
      <c r="H763" t="str">
        <f>VLOOKUP(G763,Data!$N:$Q,2,0)</f>
        <v>Technology</v>
      </c>
      <c r="I763" t="str">
        <f>VLOOKUP(G763,Data!$N:$Q,3,0)</f>
        <v>Accessories</v>
      </c>
      <c r="J763" t="str">
        <f>VLOOKUP(G763,Data!$N:$Q,4,0)</f>
        <v>Cherry 142-key Programmable Keyboard</v>
      </c>
      <c r="K763">
        <f>ROUND(SUMIF(Data!N:N,G763,Data!R:R),2)</f>
        <v>479.72</v>
      </c>
    </row>
    <row r="764" spans="7:11" x14ac:dyDescent="0.2">
      <c r="G764" t="s">
        <v>3120</v>
      </c>
      <c r="H764" t="str">
        <f>VLOOKUP(G764,Data!$N:$Q,2,0)</f>
        <v>Furniture</v>
      </c>
      <c r="I764" t="str">
        <f>VLOOKUP(G764,Data!$N:$Q,3,0)</f>
        <v>Furnishings</v>
      </c>
      <c r="J764" t="str">
        <f>VLOOKUP(G764,Data!$N:$Q,4,0)</f>
        <v>Howard Miller 12" Round Wall Clock</v>
      </c>
      <c r="K764">
        <f>ROUND(SUMIF(Data!N:N,G764,Data!R:R),2)</f>
        <v>479.34</v>
      </c>
    </row>
    <row r="765" spans="7:11" x14ac:dyDescent="0.2">
      <c r="G765" t="s">
        <v>4164</v>
      </c>
      <c r="H765" t="str">
        <f>VLOOKUP(G765,Data!$N:$Q,2,0)</f>
        <v>Technology</v>
      </c>
      <c r="I765" t="str">
        <f>VLOOKUP(G765,Data!$N:$Q,3,0)</f>
        <v>Accessories</v>
      </c>
      <c r="J765" t="str">
        <f>VLOOKUP(G765,Data!$N:$Q,4,0)</f>
        <v>Kingston Digital DataTraveler 16GB USB 2.0</v>
      </c>
      <c r="K765">
        <f>ROUND(SUMIF(Data!N:N,G765,Data!R:R),2)</f>
        <v>477.93</v>
      </c>
    </row>
    <row r="766" spans="7:11" x14ac:dyDescent="0.2">
      <c r="G766" t="s">
        <v>4029</v>
      </c>
      <c r="H766" t="str">
        <f>VLOOKUP(G766,Data!$N:$Q,2,0)</f>
        <v>Technology</v>
      </c>
      <c r="I766" t="str">
        <f>VLOOKUP(G766,Data!$N:$Q,3,0)</f>
        <v>Phones</v>
      </c>
      <c r="J766" t="str">
        <f>VLOOKUP(G766,Data!$N:$Q,4,0)</f>
        <v>iKross Bluetooth Portable Keyboard + Cell Phone Stand Holder + Brush for Apple iPhone 5S 5C 5, 4S 4</v>
      </c>
      <c r="K766">
        <f>ROUND(SUMIF(Data!N:N,G766,Data!R:R),2)</f>
        <v>477.66</v>
      </c>
    </row>
    <row r="767" spans="7:11" x14ac:dyDescent="0.2">
      <c r="G767" t="s">
        <v>121</v>
      </c>
      <c r="H767" t="str">
        <f>VLOOKUP(G767,Data!$N:$Q,2,0)</f>
        <v>Office Supplies</v>
      </c>
      <c r="I767" t="str">
        <f>VLOOKUP(G767,Data!$N:$Q,3,0)</f>
        <v>Storage</v>
      </c>
      <c r="J767" t="str">
        <f>VLOOKUP(G767,Data!$N:$Q,4,0)</f>
        <v>Fellowes Super Stor/Drawer</v>
      </c>
      <c r="K767">
        <f>ROUND(SUMIF(Data!N:N,G767,Data!R:R),2)</f>
        <v>477.3</v>
      </c>
    </row>
    <row r="768" spans="7:11" x14ac:dyDescent="0.2">
      <c r="G768" t="s">
        <v>1565</v>
      </c>
      <c r="H768" t="str">
        <f>VLOOKUP(G768,Data!$N:$Q,2,0)</f>
        <v>Office Supplies</v>
      </c>
      <c r="I768" t="str">
        <f>VLOOKUP(G768,Data!$N:$Q,3,0)</f>
        <v>Art</v>
      </c>
      <c r="J768" t="str">
        <f>VLOOKUP(G768,Data!$N:$Q,4,0)</f>
        <v>Newell 345</v>
      </c>
      <c r="K768">
        <f>ROUND(SUMIF(Data!N:N,G768,Data!R:R),2)</f>
        <v>476.16</v>
      </c>
    </row>
    <row r="769" spans="7:11" x14ac:dyDescent="0.2">
      <c r="G769" t="s">
        <v>1968</v>
      </c>
      <c r="H769" t="str">
        <f>VLOOKUP(G769,Data!$N:$Q,2,0)</f>
        <v>Technology</v>
      </c>
      <c r="I769" t="str">
        <f>VLOOKUP(G769,Data!$N:$Q,3,0)</f>
        <v>Phones</v>
      </c>
      <c r="J769" t="str">
        <f>VLOOKUP(G769,Data!$N:$Q,4,0)</f>
        <v>AT&amp;T SB67148 SynJ</v>
      </c>
      <c r="K769">
        <f>ROUND(SUMIF(Data!N:N,G769,Data!R:R),2)</f>
        <v>475.13</v>
      </c>
    </row>
    <row r="770" spans="7:11" x14ac:dyDescent="0.2">
      <c r="G770" t="s">
        <v>4802</v>
      </c>
      <c r="H770" t="str">
        <f>VLOOKUP(G770,Data!$N:$Q,2,0)</f>
        <v>Technology</v>
      </c>
      <c r="I770" t="str">
        <f>VLOOKUP(G770,Data!$N:$Q,3,0)</f>
        <v>Accessories</v>
      </c>
      <c r="J770" t="str">
        <f>VLOOKUP(G770,Data!$N:$Q,4,0)</f>
        <v>Enermax Briskie RF Wireless Keyboard and Mouse Combo</v>
      </c>
      <c r="K770">
        <f>ROUND(SUMIF(Data!N:N,G770,Data!R:R),2)</f>
        <v>469.4</v>
      </c>
    </row>
    <row r="771" spans="7:11" x14ac:dyDescent="0.2">
      <c r="G771" t="s">
        <v>6151</v>
      </c>
      <c r="H771" t="str">
        <f>VLOOKUP(G771,Data!$N:$Q,2,0)</f>
        <v>Furniture</v>
      </c>
      <c r="I771" t="str">
        <f>VLOOKUP(G771,Data!$N:$Q,3,0)</f>
        <v>Furnishings</v>
      </c>
      <c r="J771" t="str">
        <f>VLOOKUP(G771,Data!$N:$Q,4,0)</f>
        <v>Tenex V2T-RE Standard Weight Series Chair Mat, 45" x 53", Lip 25" x 12"</v>
      </c>
      <c r="K771">
        <f>ROUND(SUMIF(Data!N:N,G771,Data!R:R),2)</f>
        <v>468.47</v>
      </c>
    </row>
    <row r="772" spans="7:11" x14ac:dyDescent="0.2">
      <c r="G772" t="s">
        <v>7947</v>
      </c>
      <c r="H772" t="str">
        <f>VLOOKUP(G772,Data!$N:$Q,2,0)</f>
        <v>Technology</v>
      </c>
      <c r="I772" t="str">
        <f>VLOOKUP(G772,Data!$N:$Q,3,0)</f>
        <v>Phones</v>
      </c>
      <c r="J772" t="str">
        <f>VLOOKUP(G772,Data!$N:$Q,4,0)</f>
        <v>Dexim XPower Skin Super-Thin Power Case for iPhone 5 - Black</v>
      </c>
      <c r="K772">
        <f>ROUND(SUMIF(Data!N:N,G772,Data!R:R),2)</f>
        <v>467.92</v>
      </c>
    </row>
    <row r="773" spans="7:11" x14ac:dyDescent="0.2">
      <c r="G773" t="s">
        <v>6553</v>
      </c>
      <c r="H773" t="str">
        <f>VLOOKUP(G773,Data!$N:$Q,2,0)</f>
        <v>Furniture</v>
      </c>
      <c r="I773" t="str">
        <f>VLOOKUP(G773,Data!$N:$Q,3,0)</f>
        <v>Furnishings</v>
      </c>
      <c r="J773" t="str">
        <f>VLOOKUP(G773,Data!$N:$Q,4,0)</f>
        <v>Tenex Chairmats For Use with Hard Floors</v>
      </c>
      <c r="K773">
        <f>ROUND(SUMIF(Data!N:N,G773,Data!R:R),2)</f>
        <v>467.71</v>
      </c>
    </row>
    <row r="774" spans="7:11" x14ac:dyDescent="0.2">
      <c r="G774" t="s">
        <v>2088</v>
      </c>
      <c r="H774" t="str">
        <f>VLOOKUP(G774,Data!$N:$Q,2,0)</f>
        <v>Technology</v>
      </c>
      <c r="I774" t="str">
        <f>VLOOKUP(G774,Data!$N:$Q,3,0)</f>
        <v>Accessories</v>
      </c>
      <c r="J774" t="str">
        <f>VLOOKUP(G774,Data!$N:$Q,4,0)</f>
        <v>Imation†32GB Pocket Pro USB 3.0†Flash Drive†- 32 GB - Black - 1 P ...</v>
      </c>
      <c r="K774">
        <f>ROUND(SUMIF(Data!N:N,G774,Data!R:R),2)</f>
        <v>467.22</v>
      </c>
    </row>
    <row r="775" spans="7:11" x14ac:dyDescent="0.2">
      <c r="G775" t="s">
        <v>7168</v>
      </c>
      <c r="H775" t="str">
        <f>VLOOKUP(G775,Data!$N:$Q,2,0)</f>
        <v>Technology</v>
      </c>
      <c r="I775" t="str">
        <f>VLOOKUP(G775,Data!$N:$Q,3,0)</f>
        <v>Phones</v>
      </c>
      <c r="J775" t="str">
        <f>VLOOKUP(G775,Data!$N:$Q,4,0)</f>
        <v>Jackery Bar Premium Fast-charging Portable Charger</v>
      </c>
      <c r="K775">
        <f>ROUND(SUMIF(Data!N:N,G775,Data!R:R),2)</f>
        <v>467.22</v>
      </c>
    </row>
    <row r="776" spans="7:11" x14ac:dyDescent="0.2">
      <c r="G776" t="s">
        <v>4591</v>
      </c>
      <c r="H776" t="str">
        <f>VLOOKUP(G776,Data!$N:$Q,2,0)</f>
        <v>Furniture</v>
      </c>
      <c r="I776" t="str">
        <f>VLOOKUP(G776,Data!$N:$Q,3,0)</f>
        <v>Furnishings</v>
      </c>
      <c r="J776" t="str">
        <f>VLOOKUP(G776,Data!$N:$Q,4,0)</f>
        <v>Seth Thomas 14" Day/Date Wall Clock</v>
      </c>
      <c r="K776">
        <f>ROUND(SUMIF(Data!N:N,G776,Data!R:R),2)</f>
        <v>467.07</v>
      </c>
    </row>
    <row r="777" spans="7:11" x14ac:dyDescent="0.2">
      <c r="G777" t="s">
        <v>2562</v>
      </c>
      <c r="H777" t="str">
        <f>VLOOKUP(G777,Data!$N:$Q,2,0)</f>
        <v>Office Supplies</v>
      </c>
      <c r="I777" t="str">
        <f>VLOOKUP(G777,Data!$N:$Q,3,0)</f>
        <v>Binders</v>
      </c>
      <c r="J777" t="str">
        <f>VLOOKUP(G777,Data!$N:$Q,4,0)</f>
        <v>GBC Recycled Grain Textured Covers</v>
      </c>
      <c r="K777">
        <f>ROUND(SUMIF(Data!N:N,G777,Data!R:R),2)</f>
        <v>466.29</v>
      </c>
    </row>
    <row r="778" spans="7:11" x14ac:dyDescent="0.2">
      <c r="G778" t="s">
        <v>1728</v>
      </c>
      <c r="H778" t="str">
        <f>VLOOKUP(G778,Data!$N:$Q,2,0)</f>
        <v>Office Supplies</v>
      </c>
      <c r="I778" t="str">
        <f>VLOOKUP(G778,Data!$N:$Q,3,0)</f>
        <v>Binders</v>
      </c>
      <c r="J778" t="str">
        <f>VLOOKUP(G778,Data!$N:$Q,4,0)</f>
        <v>GBC Standard Therm-A-Bind Covers</v>
      </c>
      <c r="K778">
        <f>ROUND(SUMIF(Data!N:N,G778,Data!R:R),2)</f>
        <v>466</v>
      </c>
    </row>
    <row r="779" spans="7:11" x14ac:dyDescent="0.2">
      <c r="G779" t="s">
        <v>9032</v>
      </c>
      <c r="H779" t="str">
        <f>VLOOKUP(G779,Data!$N:$Q,2,0)</f>
        <v>Technology</v>
      </c>
      <c r="I779" t="str">
        <f>VLOOKUP(G779,Data!$N:$Q,3,0)</f>
        <v>Machines</v>
      </c>
      <c r="J779" t="str">
        <f>VLOOKUP(G779,Data!$N:$Q,4,0)</f>
        <v>Ricoh - Ink Collector Unit for GX3000 Series Printers</v>
      </c>
      <c r="K779">
        <f>ROUND(SUMIF(Data!N:N,G779,Data!R:R),2)</f>
        <v>465.65</v>
      </c>
    </row>
    <row r="780" spans="7:11" x14ac:dyDescent="0.2">
      <c r="G780" t="s">
        <v>76</v>
      </c>
      <c r="H780" t="str">
        <f>VLOOKUP(G780,Data!$N:$Q,2,0)</f>
        <v>Office Supplies</v>
      </c>
      <c r="I780" t="str">
        <f>VLOOKUP(G780,Data!$N:$Q,3,0)</f>
        <v>Appliances</v>
      </c>
      <c r="J780" t="str">
        <f>VLOOKUP(G780,Data!$N:$Q,4,0)</f>
        <v>Belkin F5C206VTEL 6 Outlet Surge</v>
      </c>
      <c r="K780">
        <f>ROUND(SUMIF(Data!N:N,G780,Data!R:R),2)</f>
        <v>464.2</v>
      </c>
    </row>
    <row r="781" spans="7:11" x14ac:dyDescent="0.2">
      <c r="G781" t="s">
        <v>9391</v>
      </c>
      <c r="H781" t="str">
        <f>VLOOKUP(G781,Data!$N:$Q,2,0)</f>
        <v>Furniture</v>
      </c>
      <c r="I781" t="str">
        <f>VLOOKUP(G781,Data!$N:$Q,3,0)</f>
        <v>Furnishings</v>
      </c>
      <c r="J781" t="str">
        <f>VLOOKUP(G781,Data!$N:$Q,4,0)</f>
        <v>Electrix Fluorescent Magnifier Lamps &amp; Weighted Base</v>
      </c>
      <c r="K781">
        <f>ROUND(SUMIF(Data!N:N,G781,Data!R:R),2)</f>
        <v>463.8</v>
      </c>
    </row>
    <row r="782" spans="7:11" x14ac:dyDescent="0.2">
      <c r="G782" t="s">
        <v>955</v>
      </c>
      <c r="H782" t="str">
        <f>VLOOKUP(G782,Data!$N:$Q,2,0)</f>
        <v>Office Supplies</v>
      </c>
      <c r="I782" t="str">
        <f>VLOOKUP(G782,Data!$N:$Q,3,0)</f>
        <v>Storage</v>
      </c>
      <c r="J782" t="str">
        <f>VLOOKUP(G782,Data!$N:$Q,4,0)</f>
        <v>Fellowes Personal Hanging Folder Files, Navy</v>
      </c>
      <c r="K782">
        <f>ROUND(SUMIF(Data!N:N,G782,Data!R:R),2)</f>
        <v>462.33</v>
      </c>
    </row>
    <row r="783" spans="7:11" x14ac:dyDescent="0.2">
      <c r="G783" t="s">
        <v>4250</v>
      </c>
      <c r="H783" t="str">
        <f>VLOOKUP(G783,Data!$N:$Q,2,0)</f>
        <v>Technology</v>
      </c>
      <c r="I783" t="str">
        <f>VLOOKUP(G783,Data!$N:$Q,3,0)</f>
        <v>Accessories</v>
      </c>
      <c r="J783" t="str">
        <f>VLOOKUP(G783,Data!$N:$Q,4,0)</f>
        <v>V7 USB Numeric Keypad</v>
      </c>
      <c r="K783">
        <f>ROUND(SUMIF(Data!N:N,G783,Data!R:R),2)</f>
        <v>461.87</v>
      </c>
    </row>
    <row r="784" spans="7:11" x14ac:dyDescent="0.2">
      <c r="G784" t="s">
        <v>6387</v>
      </c>
      <c r="H784" t="str">
        <f>VLOOKUP(G784,Data!$N:$Q,2,0)</f>
        <v>Office Supplies</v>
      </c>
      <c r="I784" t="str">
        <f>VLOOKUP(G784,Data!$N:$Q,3,0)</f>
        <v>Art</v>
      </c>
      <c r="J784" t="str">
        <f>VLOOKUP(G784,Data!$N:$Q,4,0)</f>
        <v>Newell 34</v>
      </c>
      <c r="K784">
        <f>ROUND(SUMIF(Data!N:N,G784,Data!R:R),2)</f>
        <v>460.29</v>
      </c>
    </row>
    <row r="785" spans="7:11" x14ac:dyDescent="0.2">
      <c r="G785" t="s">
        <v>760</v>
      </c>
      <c r="H785" t="str">
        <f>VLOOKUP(G785,Data!$N:$Q,2,0)</f>
        <v>Office Supplies</v>
      </c>
      <c r="I785" t="str">
        <f>VLOOKUP(G785,Data!$N:$Q,3,0)</f>
        <v>Storage</v>
      </c>
      <c r="J785" t="str">
        <f>VLOOKUP(G785,Data!$N:$Q,4,0)</f>
        <v>Personal Filing Tote with Lid, Black/Gray</v>
      </c>
      <c r="K785">
        <f>ROUND(SUMIF(Data!N:N,G785,Data!R:R),2)</f>
        <v>459.1</v>
      </c>
    </row>
    <row r="786" spans="7:11" x14ac:dyDescent="0.2">
      <c r="G786" t="s">
        <v>4833</v>
      </c>
      <c r="H786" t="str">
        <f>VLOOKUP(G786,Data!$N:$Q,2,0)</f>
        <v>Office Supplies</v>
      </c>
      <c r="I786" t="str">
        <f>VLOOKUP(G786,Data!$N:$Q,3,0)</f>
        <v>Supplies</v>
      </c>
      <c r="J786" t="str">
        <f>VLOOKUP(G786,Data!$N:$Q,4,0)</f>
        <v>Acme Hot Forged Carbon Steel Scissors with Nickel-Plated Handles, 3 7/8" Cut, 8"L</v>
      </c>
      <c r="K786">
        <f>ROUND(SUMIF(Data!N:N,G786,Data!R:R),2)</f>
        <v>458.7</v>
      </c>
    </row>
    <row r="787" spans="7:11" x14ac:dyDescent="0.2">
      <c r="G787" t="s">
        <v>4713</v>
      </c>
      <c r="H787" t="str">
        <f>VLOOKUP(G787,Data!$N:$Q,2,0)</f>
        <v>Office Supplies</v>
      </c>
      <c r="I787" t="str">
        <f>VLOOKUP(G787,Data!$N:$Q,3,0)</f>
        <v>Paper</v>
      </c>
      <c r="J787" t="str">
        <f>VLOOKUP(G787,Data!$N:$Q,4,0)</f>
        <v>IBM Multi-Purpose Copy Paper, 8 1/2 x 11", Case</v>
      </c>
      <c r="K787">
        <f>ROUND(SUMIF(Data!N:N,G787,Data!R:R),2)</f>
        <v>458.5</v>
      </c>
    </row>
    <row r="788" spans="7:11" x14ac:dyDescent="0.2">
      <c r="G788" t="s">
        <v>2814</v>
      </c>
      <c r="H788" t="str">
        <f>VLOOKUP(G788,Data!$N:$Q,2,0)</f>
        <v>Office Supplies</v>
      </c>
      <c r="I788" t="str">
        <f>VLOOKUP(G788,Data!$N:$Q,3,0)</f>
        <v>Storage</v>
      </c>
      <c r="J788" t="str">
        <f>VLOOKUP(G788,Data!$N:$Q,4,0)</f>
        <v>Acco Perma 4000 Stacking Storage Drawers</v>
      </c>
      <c r="K788">
        <f>ROUND(SUMIF(Data!N:N,G788,Data!R:R),2)</f>
        <v>457.97</v>
      </c>
    </row>
    <row r="789" spans="7:11" x14ac:dyDescent="0.2">
      <c r="G789" t="s">
        <v>2938</v>
      </c>
      <c r="H789" t="str">
        <f>VLOOKUP(G789,Data!$N:$Q,2,0)</f>
        <v>Furniture</v>
      </c>
      <c r="I789" t="str">
        <f>VLOOKUP(G789,Data!$N:$Q,3,0)</f>
        <v>Furnishings</v>
      </c>
      <c r="J789" t="str">
        <f>VLOOKUP(G789,Data!$N:$Q,4,0)</f>
        <v>DAX Black Cherry Wood-Tone Poster Frame</v>
      </c>
      <c r="K789">
        <f>ROUND(SUMIF(Data!N:N,G789,Data!R:R),2)</f>
        <v>455.46</v>
      </c>
    </row>
    <row r="790" spans="7:11" x14ac:dyDescent="0.2">
      <c r="G790" t="s">
        <v>425</v>
      </c>
      <c r="H790" t="str">
        <f>VLOOKUP(G790,Data!$N:$Q,2,0)</f>
        <v>Furniture</v>
      </c>
      <c r="I790" t="str">
        <f>VLOOKUP(G790,Data!$N:$Q,3,0)</f>
        <v>Furnishings</v>
      </c>
      <c r="J790" t="str">
        <f>VLOOKUP(G790,Data!$N:$Q,4,0)</f>
        <v>9-3/4 Diameter Round Wall Clock</v>
      </c>
      <c r="K790">
        <f>ROUND(SUMIF(Data!N:N,G790,Data!R:R),2)</f>
        <v>455.07</v>
      </c>
    </row>
    <row r="791" spans="7:11" x14ac:dyDescent="0.2">
      <c r="G791" t="s">
        <v>8863</v>
      </c>
      <c r="H791" t="str">
        <f>VLOOKUP(G791,Data!$N:$Q,2,0)</f>
        <v>Technology</v>
      </c>
      <c r="I791" t="str">
        <f>VLOOKUP(G791,Data!$N:$Q,3,0)</f>
        <v>Phones</v>
      </c>
      <c r="J791" t="str">
        <f>VLOOKUP(G791,Data!$N:$Q,4,0)</f>
        <v>Panasonic KX - TS880B Telephone</v>
      </c>
      <c r="K791">
        <f>ROUND(SUMIF(Data!N:N,G791,Data!R:R),2)</f>
        <v>453.42</v>
      </c>
    </row>
    <row r="792" spans="7:11" x14ac:dyDescent="0.2">
      <c r="G792" t="s">
        <v>4373</v>
      </c>
      <c r="H792" t="str">
        <f>VLOOKUP(G792,Data!$N:$Q,2,0)</f>
        <v>Office Supplies</v>
      </c>
      <c r="I792" t="str">
        <f>VLOOKUP(G792,Data!$N:$Q,3,0)</f>
        <v>Appliances</v>
      </c>
      <c r="J792" t="str">
        <f>VLOOKUP(G792,Data!$N:$Q,4,0)</f>
        <v>Acco Smartsocket Table Surge Protector, 6 Color-Coded Adapter Outlets</v>
      </c>
      <c r="K792">
        <f>ROUND(SUMIF(Data!N:N,G792,Data!R:R),2)</f>
        <v>452.97</v>
      </c>
    </row>
    <row r="793" spans="7:11" x14ac:dyDescent="0.2">
      <c r="G793" t="s">
        <v>1607</v>
      </c>
      <c r="H793" t="str">
        <f>VLOOKUP(G793,Data!$N:$Q,2,0)</f>
        <v>Office Supplies</v>
      </c>
      <c r="I793" t="str">
        <f>VLOOKUP(G793,Data!$N:$Q,3,0)</f>
        <v>Binders</v>
      </c>
      <c r="J793" t="str">
        <f>VLOOKUP(G793,Data!$N:$Q,4,0)</f>
        <v>Poly Designer Cover &amp; Back</v>
      </c>
      <c r="K793">
        <f>ROUND(SUMIF(Data!N:N,G793,Data!R:R),2)</f>
        <v>451.96</v>
      </c>
    </row>
    <row r="794" spans="7:11" x14ac:dyDescent="0.2">
      <c r="G794" t="s">
        <v>8337</v>
      </c>
      <c r="H794" t="str">
        <f>VLOOKUP(G794,Data!$N:$Q,2,0)</f>
        <v>Technology</v>
      </c>
      <c r="I794" t="str">
        <f>VLOOKUP(G794,Data!$N:$Q,3,0)</f>
        <v>Machines</v>
      </c>
      <c r="J794" t="str">
        <f>VLOOKUP(G794,Data!$N:$Q,4,0)</f>
        <v>HP Officejet Pro 8600 e-All-In-One Printer, Copier, Scanner, Fax</v>
      </c>
      <c r="K794">
        <f>ROUND(SUMIF(Data!N:N,G794,Data!R:R),2)</f>
        <v>449.97</v>
      </c>
    </row>
    <row r="795" spans="7:11" x14ac:dyDescent="0.2">
      <c r="G795" t="s">
        <v>5025</v>
      </c>
      <c r="H795" t="str">
        <f>VLOOKUP(G795,Data!$N:$Q,2,0)</f>
        <v>Office Supplies</v>
      </c>
      <c r="I795" t="str">
        <f>VLOOKUP(G795,Data!$N:$Q,3,0)</f>
        <v>Storage</v>
      </c>
      <c r="J795" t="str">
        <f>VLOOKUP(G795,Data!$N:$Q,4,0)</f>
        <v>Mobile Personal File Cube</v>
      </c>
      <c r="K795">
        <f>ROUND(SUMIF(Data!N:N,G795,Data!R:R),2)</f>
        <v>449.66</v>
      </c>
    </row>
    <row r="796" spans="7:11" x14ac:dyDescent="0.2">
      <c r="G796" t="s">
        <v>5428</v>
      </c>
      <c r="H796" t="str">
        <f>VLOOKUP(G796,Data!$N:$Q,2,0)</f>
        <v>Office Supplies</v>
      </c>
      <c r="I796" t="str">
        <f>VLOOKUP(G796,Data!$N:$Q,3,0)</f>
        <v>Appliances</v>
      </c>
      <c r="J796" t="str">
        <f>VLOOKUP(G796,Data!$N:$Q,4,0)</f>
        <v>Acco Smartsocket Color-Coded Six-Outlet AC Adapter Model Surge Protectors</v>
      </c>
      <c r="K796">
        <f>ROUND(SUMIF(Data!N:N,G796,Data!R:R),2)</f>
        <v>448.9</v>
      </c>
    </row>
    <row r="797" spans="7:11" x14ac:dyDescent="0.2">
      <c r="G797" t="s">
        <v>1408</v>
      </c>
      <c r="H797" t="str">
        <f>VLOOKUP(G797,Data!$N:$Q,2,0)</f>
        <v>Office Supplies</v>
      </c>
      <c r="I797" t="str">
        <f>VLOOKUP(G797,Data!$N:$Q,3,0)</f>
        <v>Supplies</v>
      </c>
      <c r="J797" t="str">
        <f>VLOOKUP(G797,Data!$N:$Q,4,0)</f>
        <v>Acme 10" Easy Grip Assistive Scissors</v>
      </c>
      <c r="K797">
        <f>ROUND(SUMIF(Data!N:N,G797,Data!R:R),2)</f>
        <v>448.77</v>
      </c>
    </row>
    <row r="798" spans="7:11" x14ac:dyDescent="0.2">
      <c r="G798" t="s">
        <v>7408</v>
      </c>
      <c r="H798" t="str">
        <f>VLOOKUP(G798,Data!$N:$Q,2,0)</f>
        <v>Technology</v>
      </c>
      <c r="I798" t="str">
        <f>VLOOKUP(G798,Data!$N:$Q,3,0)</f>
        <v>Machines</v>
      </c>
      <c r="J798" t="str">
        <f>VLOOKUP(G798,Data!$N:$Q,4,0)</f>
        <v>Hewlett-Packard Deskjet D4360 Printer</v>
      </c>
      <c r="K798">
        <f>ROUND(SUMIF(Data!N:N,G798,Data!R:R),2)</f>
        <v>447.97</v>
      </c>
    </row>
    <row r="799" spans="7:11" x14ac:dyDescent="0.2">
      <c r="G799" t="s">
        <v>2594</v>
      </c>
      <c r="H799" t="str">
        <f>VLOOKUP(G799,Data!$N:$Q,2,0)</f>
        <v>Office Supplies</v>
      </c>
      <c r="I799" t="str">
        <f>VLOOKUP(G799,Data!$N:$Q,3,0)</f>
        <v>Art</v>
      </c>
      <c r="J799" t="str">
        <f>VLOOKUP(G799,Data!$N:$Q,4,0)</f>
        <v>Boston 16801 Nautilus Battery Pencil Sharpener</v>
      </c>
      <c r="K799">
        <f>ROUND(SUMIF(Data!N:N,G799,Data!R:R),2)</f>
        <v>444.6</v>
      </c>
    </row>
    <row r="800" spans="7:11" x14ac:dyDescent="0.2">
      <c r="G800" t="s">
        <v>886</v>
      </c>
      <c r="H800" t="str">
        <f>VLOOKUP(G800,Data!$N:$Q,2,0)</f>
        <v>Office Supplies</v>
      </c>
      <c r="I800" t="str">
        <f>VLOOKUP(G800,Data!$N:$Q,3,0)</f>
        <v>Storage</v>
      </c>
      <c r="J800" t="str">
        <f>VLOOKUP(G800,Data!$N:$Q,4,0)</f>
        <v>Rogers Deluxe File Chest</v>
      </c>
      <c r="K800">
        <f>ROUND(SUMIF(Data!N:N,G800,Data!R:R),2)</f>
        <v>444</v>
      </c>
    </row>
    <row r="801" spans="7:11" x14ac:dyDescent="0.2">
      <c r="G801" t="s">
        <v>6311</v>
      </c>
      <c r="H801" t="str">
        <f>VLOOKUP(G801,Data!$N:$Q,2,0)</f>
        <v>Office Supplies</v>
      </c>
      <c r="I801" t="str">
        <f>VLOOKUP(G801,Data!$N:$Q,3,0)</f>
        <v>Paper</v>
      </c>
      <c r="J801" t="str">
        <f>VLOOKUP(G801,Data!$N:$Q,4,0)</f>
        <v>Xerox 194</v>
      </c>
      <c r="K801">
        <f>ROUND(SUMIF(Data!N:N,G801,Data!R:R),2)</f>
        <v>443.84</v>
      </c>
    </row>
    <row r="802" spans="7:11" x14ac:dyDescent="0.2">
      <c r="G802" t="s">
        <v>4825</v>
      </c>
      <c r="H802" t="str">
        <f>VLOOKUP(G802,Data!$N:$Q,2,0)</f>
        <v>Technology</v>
      </c>
      <c r="I802" t="str">
        <f>VLOOKUP(G802,Data!$N:$Q,3,0)</f>
        <v>Accessories</v>
      </c>
      <c r="J802" t="str">
        <f>VLOOKUP(G802,Data!$N:$Q,4,0)</f>
        <v>Imation†Clip USB†flash drive†- 8 GB</v>
      </c>
      <c r="K802">
        <f>ROUND(SUMIF(Data!N:N,G802,Data!R:R),2)</f>
        <v>443.68</v>
      </c>
    </row>
    <row r="803" spans="7:11" x14ac:dyDescent="0.2">
      <c r="G803" t="s">
        <v>3254</v>
      </c>
      <c r="H803" t="str">
        <f>VLOOKUP(G803,Data!$N:$Q,2,0)</f>
        <v>Technology</v>
      </c>
      <c r="I803" t="str">
        <f>VLOOKUP(G803,Data!$N:$Q,3,0)</f>
        <v>Phones</v>
      </c>
      <c r="J803" t="str">
        <f>VLOOKUP(G803,Data!$N:$Q,4,0)</f>
        <v>invisibleSHIELD by ZAGG Smudge-Free Screen Protector</v>
      </c>
      <c r="K803">
        <f>ROUND(SUMIF(Data!N:N,G803,Data!R:R),2)</f>
        <v>442.55</v>
      </c>
    </row>
    <row r="804" spans="7:11" x14ac:dyDescent="0.2">
      <c r="G804" t="s">
        <v>2329</v>
      </c>
      <c r="H804" t="str">
        <f>VLOOKUP(G804,Data!$N:$Q,2,0)</f>
        <v>Furniture</v>
      </c>
      <c r="I804" t="str">
        <f>VLOOKUP(G804,Data!$N:$Q,3,0)</f>
        <v>Furnishings</v>
      </c>
      <c r="J804" t="str">
        <f>VLOOKUP(G804,Data!$N:$Q,4,0)</f>
        <v>Seth Thomas 16" Steel Case Clock</v>
      </c>
      <c r="K804">
        <f>ROUND(SUMIF(Data!N:N,G804,Data!R:R),2)</f>
        <v>441.73</v>
      </c>
    </row>
    <row r="805" spans="7:11" x14ac:dyDescent="0.2">
      <c r="G805" t="s">
        <v>4266</v>
      </c>
      <c r="H805" t="str">
        <f>VLOOKUP(G805,Data!$N:$Q,2,0)</f>
        <v>Technology</v>
      </c>
      <c r="I805" t="str">
        <f>VLOOKUP(G805,Data!$N:$Q,3,0)</f>
        <v>Accessories</v>
      </c>
      <c r="J805" t="str">
        <f>VLOOKUP(G805,Data!$N:$Q,4,0)</f>
        <v>Micro Innovations USB RF Wireless Keyboard with Mouse</v>
      </c>
      <c r="K805">
        <f>ROUND(SUMIF(Data!N:N,G805,Data!R:R),2)</f>
        <v>440</v>
      </c>
    </row>
    <row r="806" spans="7:11" x14ac:dyDescent="0.2">
      <c r="G806" t="s">
        <v>1148</v>
      </c>
      <c r="H806" t="str">
        <f>VLOOKUP(G806,Data!$N:$Q,2,0)</f>
        <v>Furniture</v>
      </c>
      <c r="I806" t="str">
        <f>VLOOKUP(G806,Data!$N:$Q,3,0)</f>
        <v>Furnishings</v>
      </c>
      <c r="J806" t="str">
        <f>VLOOKUP(G806,Data!$N:$Q,4,0)</f>
        <v>Deflect-o SuperTray Unbreakable Stackable Tray, Letter, Black</v>
      </c>
      <c r="K806">
        <f>ROUND(SUMIF(Data!N:N,G806,Data!R:R),2)</f>
        <v>437.7</v>
      </c>
    </row>
    <row r="807" spans="7:11" x14ac:dyDescent="0.2">
      <c r="G807" t="s">
        <v>6853</v>
      </c>
      <c r="H807" t="str">
        <f>VLOOKUP(G807,Data!$N:$Q,2,0)</f>
        <v>Office Supplies</v>
      </c>
      <c r="I807" t="str">
        <f>VLOOKUP(G807,Data!$N:$Q,3,0)</f>
        <v>Art</v>
      </c>
      <c r="J807" t="str">
        <f>VLOOKUP(G807,Data!$N:$Q,4,0)</f>
        <v>Prismacolor Color Pencil Set</v>
      </c>
      <c r="K807">
        <f>ROUND(SUMIF(Data!N:N,G807,Data!R:R),2)</f>
        <v>436.48</v>
      </c>
    </row>
    <row r="808" spans="7:11" x14ac:dyDescent="0.2">
      <c r="G808" t="s">
        <v>436</v>
      </c>
      <c r="H808" t="str">
        <f>VLOOKUP(G808,Data!$N:$Q,2,0)</f>
        <v>Office Supplies</v>
      </c>
      <c r="I808" t="str">
        <f>VLOOKUP(G808,Data!$N:$Q,3,0)</f>
        <v>Appliances</v>
      </c>
      <c r="J808" t="str">
        <f>VLOOKUP(G808,Data!$N:$Q,4,0)</f>
        <v>Fellowes Basic Home/Office Series Surge Protectors</v>
      </c>
      <c r="K808">
        <f>ROUND(SUMIF(Data!N:N,G808,Data!R:R),2)</f>
        <v>436.13</v>
      </c>
    </row>
    <row r="809" spans="7:11" x14ac:dyDescent="0.2">
      <c r="G809" t="s">
        <v>1102</v>
      </c>
      <c r="H809" t="str">
        <f>VLOOKUP(G809,Data!$N:$Q,2,0)</f>
        <v>Furniture</v>
      </c>
      <c r="I809" t="str">
        <f>VLOOKUP(G809,Data!$N:$Q,3,0)</f>
        <v>Furnishings</v>
      </c>
      <c r="J809" t="str">
        <f>VLOOKUP(G809,Data!$N:$Q,4,0)</f>
        <v>Floodlight Indoor Halogen Bulbs, 1 Bulb per Pack, 60 Watts</v>
      </c>
      <c r="K809">
        <f>ROUND(SUMIF(Data!N:N,G809,Data!R:R),2)</f>
        <v>434.56</v>
      </c>
    </row>
    <row r="810" spans="7:11" x14ac:dyDescent="0.2">
      <c r="G810" t="s">
        <v>1907</v>
      </c>
      <c r="H810" t="str">
        <f>VLOOKUP(G810,Data!$N:$Q,2,0)</f>
        <v>Office Supplies</v>
      </c>
      <c r="I810" t="str">
        <f>VLOOKUP(G810,Data!$N:$Q,3,0)</f>
        <v>Binders</v>
      </c>
      <c r="J810" t="str">
        <f>VLOOKUP(G810,Data!$N:$Q,4,0)</f>
        <v>GBC Prepunched Paper, 19-Hole, for Binding Systems, 24-lb</v>
      </c>
      <c r="K810">
        <f>ROUND(SUMIF(Data!N:N,G810,Data!R:R),2)</f>
        <v>433.79</v>
      </c>
    </row>
    <row r="811" spans="7:11" x14ac:dyDescent="0.2">
      <c r="G811" t="s">
        <v>6403</v>
      </c>
      <c r="H811" t="str">
        <f>VLOOKUP(G811,Data!$N:$Q,2,0)</f>
        <v>Office Supplies</v>
      </c>
      <c r="I811" t="str">
        <f>VLOOKUP(G811,Data!$N:$Q,3,0)</f>
        <v>Envelopes</v>
      </c>
      <c r="J811" t="str">
        <f>VLOOKUP(G811,Data!$N:$Q,4,0)</f>
        <v>Staple envelope</v>
      </c>
      <c r="K811">
        <f>ROUND(SUMIF(Data!N:N,G811,Data!R:R),2)</f>
        <v>433.72</v>
      </c>
    </row>
    <row r="812" spans="7:11" x14ac:dyDescent="0.2">
      <c r="G812" t="s">
        <v>3658</v>
      </c>
      <c r="H812" t="str">
        <f>VLOOKUP(G812,Data!$N:$Q,2,0)</f>
        <v>Office Supplies</v>
      </c>
      <c r="I812" t="str">
        <f>VLOOKUP(G812,Data!$N:$Q,3,0)</f>
        <v>Appliances</v>
      </c>
      <c r="J812" t="str">
        <f>VLOOKUP(G812,Data!$N:$Q,4,0)</f>
        <v>Acco 6 Outlet Guardian Premium Surge Suppressor</v>
      </c>
      <c r="K812">
        <f>ROUND(SUMIF(Data!N:N,G812,Data!R:R),2)</f>
        <v>432.43</v>
      </c>
    </row>
    <row r="813" spans="7:11" x14ac:dyDescent="0.2">
      <c r="G813" t="s">
        <v>9840</v>
      </c>
      <c r="H813" t="str">
        <f>VLOOKUP(G813,Data!$N:$Q,2,0)</f>
        <v>Office Supplies</v>
      </c>
      <c r="I813" t="str">
        <f>VLOOKUP(G813,Data!$N:$Q,3,0)</f>
        <v>Art</v>
      </c>
      <c r="J813" t="str">
        <f>VLOOKUP(G813,Data!$N:$Q,4,0)</f>
        <v>Dixon Ticonderoga Core-Lock Colored Pencils, 48-Color Set</v>
      </c>
      <c r="K813">
        <f>ROUND(SUMIF(Data!N:N,G813,Data!R:R),2)</f>
        <v>431.29</v>
      </c>
    </row>
    <row r="814" spans="7:11" x14ac:dyDescent="0.2">
      <c r="G814" t="s">
        <v>1769</v>
      </c>
      <c r="H814" t="str">
        <f>VLOOKUP(G814,Data!$N:$Q,2,0)</f>
        <v>Office Supplies</v>
      </c>
      <c r="I814" t="str">
        <f>VLOOKUP(G814,Data!$N:$Q,3,0)</f>
        <v>Storage</v>
      </c>
      <c r="J814" t="str">
        <f>VLOOKUP(G814,Data!$N:$Q,4,0)</f>
        <v>Advantus Rolling Storage Box</v>
      </c>
      <c r="K814">
        <f>ROUND(SUMIF(Data!N:N,G814,Data!R:R),2)</f>
        <v>428.75</v>
      </c>
    </row>
    <row r="815" spans="7:11" x14ac:dyDescent="0.2">
      <c r="G815" t="s">
        <v>1646</v>
      </c>
      <c r="H815" t="str">
        <f>VLOOKUP(G815,Data!$N:$Q,2,0)</f>
        <v>Technology</v>
      </c>
      <c r="I815" t="str">
        <f>VLOOKUP(G815,Data!$N:$Q,3,0)</f>
        <v>Phones</v>
      </c>
      <c r="J815" t="str">
        <f>VLOOKUP(G815,Data!$N:$Q,4,0)</f>
        <v>Cisco SPA525G2 IP Phone - Wireless</v>
      </c>
      <c r="K815">
        <f>ROUND(SUMIF(Data!N:N,G815,Data!R:R),2)</f>
        <v>426.93</v>
      </c>
    </row>
    <row r="816" spans="7:11" x14ac:dyDescent="0.2">
      <c r="G816" t="s">
        <v>3964</v>
      </c>
      <c r="H816" t="str">
        <f>VLOOKUP(G816,Data!$N:$Q,2,0)</f>
        <v>Furniture</v>
      </c>
      <c r="I816" t="str">
        <f>VLOOKUP(G816,Data!$N:$Q,3,0)</f>
        <v>Furnishings</v>
      </c>
      <c r="J816" t="str">
        <f>VLOOKUP(G816,Data!$N:$Q,4,0)</f>
        <v>Eldon Image Series Desk Accessories, Burgundy</v>
      </c>
      <c r="K816">
        <f>ROUND(SUMIF(Data!N:N,G816,Data!R:R),2)</f>
        <v>426.56</v>
      </c>
    </row>
    <row r="817" spans="7:11" x14ac:dyDescent="0.2">
      <c r="G817" t="s">
        <v>2359</v>
      </c>
      <c r="H817" t="str">
        <f>VLOOKUP(G817,Data!$N:$Q,2,0)</f>
        <v>Furniture</v>
      </c>
      <c r="I817" t="str">
        <f>VLOOKUP(G817,Data!$N:$Q,3,0)</f>
        <v>Bookcases</v>
      </c>
      <c r="J817" t="str">
        <f>VLOOKUP(G817,Data!$N:$Q,4,0)</f>
        <v>O'Sullivan Cherrywood Estates Traditional Bookcase</v>
      </c>
      <c r="K817">
        <f>ROUND(SUMIF(Data!N:N,G817,Data!R:R),2)</f>
        <v>424.9</v>
      </c>
    </row>
    <row r="818" spans="7:11" x14ac:dyDescent="0.2">
      <c r="G818" t="s">
        <v>7752</v>
      </c>
      <c r="H818" t="str">
        <f>VLOOKUP(G818,Data!$N:$Q,2,0)</f>
        <v>Office Supplies</v>
      </c>
      <c r="I818" t="str">
        <f>VLOOKUP(G818,Data!$N:$Q,3,0)</f>
        <v>Paper</v>
      </c>
      <c r="J818" t="str">
        <f>VLOOKUP(G818,Data!$N:$Q,4,0)</f>
        <v>14-7/8 x 11 Blue Bar Computer Printout Paper</v>
      </c>
      <c r="K818">
        <f>ROUND(SUMIF(Data!N:N,G818,Data!R:R),2)</f>
        <v>422.75</v>
      </c>
    </row>
    <row r="819" spans="7:11" x14ac:dyDescent="0.2">
      <c r="G819" t="s">
        <v>3870</v>
      </c>
      <c r="H819" t="str">
        <f>VLOOKUP(G819,Data!$N:$Q,2,0)</f>
        <v>Office Supplies</v>
      </c>
      <c r="I819" t="str">
        <f>VLOOKUP(G819,Data!$N:$Q,3,0)</f>
        <v>Binders</v>
      </c>
      <c r="J819" t="str">
        <f>VLOOKUP(G819,Data!$N:$Q,4,0)</f>
        <v>Canvas Sectional Post Binders</v>
      </c>
      <c r="K819">
        <f>ROUND(SUMIF(Data!N:N,G819,Data!R:R),2)</f>
        <v>422.64</v>
      </c>
    </row>
    <row r="820" spans="7:11" x14ac:dyDescent="0.2">
      <c r="G820" t="s">
        <v>1199</v>
      </c>
      <c r="H820" t="str">
        <f>VLOOKUP(G820,Data!$N:$Q,2,0)</f>
        <v>Office Supplies</v>
      </c>
      <c r="I820" t="str">
        <f>VLOOKUP(G820,Data!$N:$Q,3,0)</f>
        <v>Labels</v>
      </c>
      <c r="J820" t="str">
        <f>VLOOKUP(G820,Data!$N:$Q,4,0)</f>
        <v>Round Specialty Laser Printer Labels</v>
      </c>
      <c r="K820">
        <f>ROUND(SUMIF(Data!N:N,G820,Data!R:R),2)</f>
        <v>421.01</v>
      </c>
    </row>
    <row r="821" spans="7:11" x14ac:dyDescent="0.2">
      <c r="G821" t="s">
        <v>6284</v>
      </c>
      <c r="H821" t="str">
        <f>VLOOKUP(G821,Data!$N:$Q,2,0)</f>
        <v>Technology</v>
      </c>
      <c r="I821" t="str">
        <f>VLOOKUP(G821,Data!$N:$Q,3,0)</f>
        <v>Accessories</v>
      </c>
      <c r="J821" t="str">
        <f>VLOOKUP(G821,Data!$N:$Q,4,0)</f>
        <v>Perixx PERIBOARD-512B, Ergonomic Split Keyboard</v>
      </c>
      <c r="K821">
        <f>ROUND(SUMIF(Data!N:N,G821,Data!R:R),2)</f>
        <v>419.88</v>
      </c>
    </row>
    <row r="822" spans="7:11" x14ac:dyDescent="0.2">
      <c r="G822" t="s">
        <v>5064</v>
      </c>
      <c r="H822" t="str">
        <f>VLOOKUP(G822,Data!$N:$Q,2,0)</f>
        <v>Technology</v>
      </c>
      <c r="I822" t="str">
        <f>VLOOKUP(G822,Data!$N:$Q,3,0)</f>
        <v>Phones</v>
      </c>
      <c r="J822" t="str">
        <f>VLOOKUP(G822,Data!$N:$Q,4,0)</f>
        <v>Motorla HX550 Universal Bluetooth Headset</v>
      </c>
      <c r="K822">
        <f>ROUND(SUMIF(Data!N:N,G822,Data!R:R),2)</f>
        <v>419.23</v>
      </c>
    </row>
    <row r="823" spans="7:11" x14ac:dyDescent="0.2">
      <c r="G823" t="s">
        <v>1100</v>
      </c>
      <c r="H823" t="str">
        <f>VLOOKUP(G823,Data!$N:$Q,2,0)</f>
        <v>Office Supplies</v>
      </c>
      <c r="I823" t="str">
        <f>VLOOKUP(G823,Data!$N:$Q,3,0)</f>
        <v>Paper</v>
      </c>
      <c r="J823" t="str">
        <f>VLOOKUP(G823,Data!$N:$Q,4,0)</f>
        <v>Xerox 1939</v>
      </c>
      <c r="K823">
        <f>ROUND(SUMIF(Data!N:N,G823,Data!R:R),2)</f>
        <v>417.34</v>
      </c>
    </row>
    <row r="824" spans="7:11" x14ac:dyDescent="0.2">
      <c r="G824" t="s">
        <v>7723</v>
      </c>
      <c r="H824" t="str">
        <f>VLOOKUP(G824,Data!$N:$Q,2,0)</f>
        <v>Office Supplies</v>
      </c>
      <c r="I824" t="str">
        <f>VLOOKUP(G824,Data!$N:$Q,3,0)</f>
        <v>Paper</v>
      </c>
      <c r="J824" t="str">
        <f>VLOOKUP(G824,Data!$N:$Q,4,0)</f>
        <v>Xerox 19</v>
      </c>
      <c r="K824">
        <f>ROUND(SUMIF(Data!N:N,G824,Data!R:R),2)</f>
        <v>415.13</v>
      </c>
    </row>
    <row r="825" spans="7:11" x14ac:dyDescent="0.2">
      <c r="G825" t="s">
        <v>1981</v>
      </c>
      <c r="H825" t="str">
        <f>VLOOKUP(G825,Data!$N:$Q,2,0)</f>
        <v>Technology</v>
      </c>
      <c r="I825" t="str">
        <f>VLOOKUP(G825,Data!$N:$Q,3,0)</f>
        <v>Phones</v>
      </c>
      <c r="J825" t="str">
        <f>VLOOKUP(G825,Data!$N:$Q,4,0)</f>
        <v>i.Sound Portable Power - 8000 mAh</v>
      </c>
      <c r="K825">
        <f>ROUND(SUMIF(Data!N:N,G825,Data!R:R),2)</f>
        <v>413.32</v>
      </c>
    </row>
    <row r="826" spans="7:11" x14ac:dyDescent="0.2">
      <c r="G826" t="s">
        <v>6555</v>
      </c>
      <c r="H826" t="str">
        <f>VLOOKUP(G826,Data!$N:$Q,2,0)</f>
        <v>Office Supplies</v>
      </c>
      <c r="I826" t="str">
        <f>VLOOKUP(G826,Data!$N:$Q,3,0)</f>
        <v>Binders</v>
      </c>
      <c r="J826" t="str">
        <f>VLOOKUP(G826,Data!$N:$Q,4,0)</f>
        <v>Acco Flexible ACCOHIDE Square Ring Data Binder, Dark Blue, 11 1/2" X 14" 7/8"</v>
      </c>
      <c r="K826">
        <f>ROUND(SUMIF(Data!N:N,G826,Data!R:R),2)</f>
        <v>410</v>
      </c>
    </row>
    <row r="827" spans="7:11" x14ac:dyDescent="0.2">
      <c r="G827" t="s">
        <v>2199</v>
      </c>
      <c r="H827" t="str">
        <f>VLOOKUP(G827,Data!$N:$Q,2,0)</f>
        <v>Office Supplies</v>
      </c>
      <c r="I827" t="str">
        <f>VLOOKUP(G827,Data!$N:$Q,3,0)</f>
        <v>Appliances</v>
      </c>
      <c r="J827" t="str">
        <f>VLOOKUP(G827,Data!$N:$Q,4,0)</f>
        <v>Kensington 6 Outlet Guardian Standard Surge Protector</v>
      </c>
      <c r="K827">
        <f>ROUND(SUMIF(Data!N:N,G827,Data!R:R),2)</f>
        <v>409.6</v>
      </c>
    </row>
    <row r="828" spans="7:11" x14ac:dyDescent="0.2">
      <c r="G828" t="s">
        <v>5370</v>
      </c>
      <c r="H828" t="str">
        <f>VLOOKUP(G828,Data!$N:$Q,2,0)</f>
        <v>Furniture</v>
      </c>
      <c r="I828" t="str">
        <f>VLOOKUP(G828,Data!$N:$Q,3,0)</f>
        <v>Furnishings</v>
      </c>
      <c r="J828" t="str">
        <f>VLOOKUP(G828,Data!$N:$Q,4,0)</f>
        <v>Nu-Dell Executive Frame</v>
      </c>
      <c r="K828">
        <f>ROUND(SUMIF(Data!N:N,G828,Data!R:R),2)</f>
        <v>409.54</v>
      </c>
    </row>
    <row r="829" spans="7:11" x14ac:dyDescent="0.2">
      <c r="G829" t="s">
        <v>4915</v>
      </c>
      <c r="H829" t="str">
        <f>VLOOKUP(G829,Data!$N:$Q,2,0)</f>
        <v>Office Supplies</v>
      </c>
      <c r="I829" t="str">
        <f>VLOOKUP(G829,Data!$N:$Q,3,0)</f>
        <v>Storage</v>
      </c>
      <c r="J829" t="str">
        <f>VLOOKUP(G829,Data!$N:$Q,4,0)</f>
        <v>Tennsco Lockers, Sand</v>
      </c>
      <c r="K829">
        <f>ROUND(SUMIF(Data!N:N,G829,Data!R:R),2)</f>
        <v>407.01</v>
      </c>
    </row>
    <row r="830" spans="7:11" x14ac:dyDescent="0.2">
      <c r="G830" t="s">
        <v>3792</v>
      </c>
      <c r="H830" t="str">
        <f>VLOOKUP(G830,Data!$N:$Q,2,0)</f>
        <v>Office Supplies</v>
      </c>
      <c r="I830" t="str">
        <f>VLOOKUP(G830,Data!$N:$Q,3,0)</f>
        <v>Storage</v>
      </c>
      <c r="J830" t="str">
        <f>VLOOKUP(G830,Data!$N:$Q,4,0)</f>
        <v>Safco Wire Cube Shelving System, For Use as 4 or 5 14" Cubes, Black</v>
      </c>
      <c r="K830">
        <f>ROUND(SUMIF(Data!N:N,G830,Data!R:R),2)</f>
        <v>406.78</v>
      </c>
    </row>
    <row r="831" spans="7:11" x14ac:dyDescent="0.2">
      <c r="G831" t="s">
        <v>4979</v>
      </c>
      <c r="H831" t="str">
        <f>VLOOKUP(G831,Data!$N:$Q,2,0)</f>
        <v>Office Supplies</v>
      </c>
      <c r="I831" t="str">
        <f>VLOOKUP(G831,Data!$N:$Q,3,0)</f>
        <v>Paper</v>
      </c>
      <c r="J831" t="str">
        <f>VLOOKUP(G831,Data!$N:$Q,4,0)</f>
        <v>Computer Printout Paper with Letter-Trim Perforations</v>
      </c>
      <c r="K831">
        <f>ROUND(SUMIF(Data!N:N,G831,Data!R:R),2)</f>
        <v>405.96</v>
      </c>
    </row>
    <row r="832" spans="7:11" x14ac:dyDescent="0.2">
      <c r="G832" t="s">
        <v>5156</v>
      </c>
      <c r="H832" t="str">
        <f>VLOOKUP(G832,Data!$N:$Q,2,0)</f>
        <v>Office Supplies</v>
      </c>
      <c r="I832" t="str">
        <f>VLOOKUP(G832,Data!$N:$Q,3,0)</f>
        <v>Art</v>
      </c>
      <c r="J832" t="str">
        <f>VLOOKUP(G832,Data!$N:$Q,4,0)</f>
        <v>Boston Model 1800 Electric Pencil Sharpener, Gray</v>
      </c>
      <c r="K832">
        <f>ROUND(SUMIF(Data!N:N,G832,Data!R:R),2)</f>
        <v>405.36</v>
      </c>
    </row>
    <row r="833" spans="7:11" x14ac:dyDescent="0.2">
      <c r="G833" t="s">
        <v>2530</v>
      </c>
      <c r="H833" t="str">
        <f>VLOOKUP(G833,Data!$N:$Q,2,0)</f>
        <v>Office Supplies</v>
      </c>
      <c r="I833" t="str">
        <f>VLOOKUP(G833,Data!$N:$Q,3,0)</f>
        <v>Art</v>
      </c>
      <c r="J833" t="str">
        <f>VLOOKUP(G833,Data!$N:$Q,4,0)</f>
        <v>Model L Table or Wall-Mount Pencil Sharpener</v>
      </c>
      <c r="K833">
        <f>ROUND(SUMIF(Data!N:N,G833,Data!R:R),2)</f>
        <v>402.98</v>
      </c>
    </row>
    <row r="834" spans="7:11" x14ac:dyDescent="0.2">
      <c r="G834" t="s">
        <v>834</v>
      </c>
      <c r="H834" t="str">
        <f>VLOOKUP(G834,Data!$N:$Q,2,0)</f>
        <v>Office Supplies</v>
      </c>
      <c r="I834" t="str">
        <f>VLOOKUP(G834,Data!$N:$Q,3,0)</f>
        <v>Storage</v>
      </c>
      <c r="J834" t="str">
        <f>VLOOKUP(G834,Data!$N:$Q,4,0)</f>
        <v>Tennsco Lockers, Gray</v>
      </c>
      <c r="K834">
        <f>ROUND(SUMIF(Data!N:N,G834,Data!R:R),2)</f>
        <v>402.82</v>
      </c>
    </row>
    <row r="835" spans="7:11" x14ac:dyDescent="0.2">
      <c r="G835" t="s">
        <v>5194</v>
      </c>
      <c r="H835" t="str">
        <f>VLOOKUP(G835,Data!$N:$Q,2,0)</f>
        <v>Furniture</v>
      </c>
      <c r="I835" t="str">
        <f>VLOOKUP(G835,Data!$N:$Q,3,0)</f>
        <v>Bookcases</v>
      </c>
      <c r="J835" t="str">
        <f>VLOOKUP(G835,Data!$N:$Q,4,0)</f>
        <v>Atlantic Metals Mobile 2-Shelf Bookcases, Custom Colors</v>
      </c>
      <c r="K835">
        <f>ROUND(SUMIF(Data!N:N,G835,Data!R:R),2)</f>
        <v>400.03</v>
      </c>
    </row>
    <row r="836" spans="7:11" x14ac:dyDescent="0.2">
      <c r="G836" t="s">
        <v>4040</v>
      </c>
      <c r="H836" t="str">
        <f>VLOOKUP(G836,Data!$N:$Q,2,0)</f>
        <v>Technology</v>
      </c>
      <c r="I836" t="str">
        <f>VLOOKUP(G836,Data!$N:$Q,3,0)</f>
        <v>Machines</v>
      </c>
      <c r="J836" t="str">
        <f>VLOOKUP(G836,Data!$N:$Q,4,0)</f>
        <v>Lexmark X 9575 Professional All-in-One Color Printer</v>
      </c>
      <c r="K836">
        <f>ROUND(SUMIF(Data!N:N,G836,Data!R:R),2)</f>
        <v>396</v>
      </c>
    </row>
    <row r="837" spans="7:11" x14ac:dyDescent="0.2">
      <c r="G837" t="s">
        <v>8526</v>
      </c>
      <c r="H837" t="str">
        <f>VLOOKUP(G837,Data!$N:$Q,2,0)</f>
        <v>Technology</v>
      </c>
      <c r="I837" t="str">
        <f>VLOOKUP(G837,Data!$N:$Q,3,0)</f>
        <v>Phones</v>
      </c>
      <c r="J837" t="str">
        <f>VLOOKUP(G837,Data!$N:$Q,4,0)</f>
        <v>Griffin GC17055 Auxiliary Audio Cable</v>
      </c>
      <c r="K837">
        <f>ROUND(SUMIF(Data!N:N,G837,Data!R:R),2)</f>
        <v>395.78</v>
      </c>
    </row>
    <row r="838" spans="7:11" x14ac:dyDescent="0.2">
      <c r="G838" t="s">
        <v>3642</v>
      </c>
      <c r="H838" t="str">
        <f>VLOOKUP(G838,Data!$N:$Q,2,0)</f>
        <v>Furniture</v>
      </c>
      <c r="I838" t="str">
        <f>VLOOKUP(G838,Data!$N:$Q,3,0)</f>
        <v>Furnishings</v>
      </c>
      <c r="J838" t="str">
        <f>VLOOKUP(G838,Data!$N:$Q,4,0)</f>
        <v>Seth Thomas 12" Clock w/ Goldtone Case</v>
      </c>
      <c r="K838">
        <f>ROUND(SUMIF(Data!N:N,G838,Data!R:R),2)</f>
        <v>390.66</v>
      </c>
    </row>
    <row r="839" spans="7:11" x14ac:dyDescent="0.2">
      <c r="G839" t="s">
        <v>413</v>
      </c>
      <c r="H839" t="str">
        <f>VLOOKUP(G839,Data!$N:$Q,2,0)</f>
        <v>Office Supplies</v>
      </c>
      <c r="I839" t="str">
        <f>VLOOKUP(G839,Data!$N:$Q,3,0)</f>
        <v>Binders</v>
      </c>
      <c r="J839" t="str">
        <f>VLOOKUP(G839,Data!$N:$Q,4,0)</f>
        <v>Ibico Standard Transparent Covers</v>
      </c>
      <c r="K839">
        <f>ROUND(SUMIF(Data!N:N,G839,Data!R:R),2)</f>
        <v>390.58</v>
      </c>
    </row>
    <row r="840" spans="7:11" x14ac:dyDescent="0.2">
      <c r="G840" t="s">
        <v>6396</v>
      </c>
      <c r="H840" t="str">
        <f>VLOOKUP(G840,Data!$N:$Q,2,0)</f>
        <v>Office Supplies</v>
      </c>
      <c r="I840" t="str">
        <f>VLOOKUP(G840,Data!$N:$Q,3,0)</f>
        <v>Art</v>
      </c>
      <c r="J840" t="str">
        <f>VLOOKUP(G840,Data!$N:$Q,4,0)</f>
        <v>Boston 1799 Powerhouse Electric Pencil Sharpener</v>
      </c>
      <c r="K840">
        <f>ROUND(SUMIF(Data!N:N,G840,Data!R:R),2)</f>
        <v>389.7</v>
      </c>
    </row>
    <row r="841" spans="7:11" x14ac:dyDescent="0.2">
      <c r="G841" t="s">
        <v>6289</v>
      </c>
      <c r="H841" t="str">
        <f>VLOOKUP(G841,Data!$N:$Q,2,0)</f>
        <v>Technology</v>
      </c>
      <c r="I841" t="str">
        <f>VLOOKUP(G841,Data!$N:$Q,3,0)</f>
        <v>Accessories</v>
      </c>
      <c r="J841" t="str">
        <f>VLOOKUP(G841,Data!$N:$Q,4,0)</f>
        <v>Logitech Wireless Headset H600 Over-The-Head Design</v>
      </c>
      <c r="K841">
        <f>ROUND(SUMIF(Data!N:N,G841,Data!R:R),2)</f>
        <v>386.91</v>
      </c>
    </row>
    <row r="842" spans="7:11" x14ac:dyDescent="0.2">
      <c r="G842" t="s">
        <v>5199</v>
      </c>
      <c r="H842" t="str">
        <f>VLOOKUP(G842,Data!$N:$Q,2,0)</f>
        <v>Office Supplies</v>
      </c>
      <c r="I842" t="str">
        <f>VLOOKUP(G842,Data!$N:$Q,3,0)</f>
        <v>Appliances</v>
      </c>
      <c r="J842" t="str">
        <f>VLOOKUP(G842,Data!$N:$Q,4,0)</f>
        <v>Fellowes Advanced Computer Series Surge Protectors</v>
      </c>
      <c r="K842">
        <f>ROUND(SUMIF(Data!N:N,G842,Data!R:R),2)</f>
        <v>386.75</v>
      </c>
    </row>
    <row r="843" spans="7:11" x14ac:dyDescent="0.2">
      <c r="G843" t="s">
        <v>3529</v>
      </c>
      <c r="H843" t="str">
        <f>VLOOKUP(G843,Data!$N:$Q,2,0)</f>
        <v>Office Supplies</v>
      </c>
      <c r="I843" t="str">
        <f>VLOOKUP(G843,Data!$N:$Q,3,0)</f>
        <v>Binders</v>
      </c>
      <c r="J843" t="str">
        <f>VLOOKUP(G843,Data!$N:$Q,4,0)</f>
        <v>XtraLife ClearVue Slant-D Ring Binder, White, 3"</v>
      </c>
      <c r="K843">
        <f>ROUND(SUMIF(Data!N:N,G843,Data!R:R),2)</f>
        <v>386.08</v>
      </c>
    </row>
    <row r="844" spans="7:11" x14ac:dyDescent="0.2">
      <c r="G844" t="s">
        <v>7331</v>
      </c>
      <c r="H844" t="str">
        <f>VLOOKUP(G844,Data!$N:$Q,2,0)</f>
        <v>Technology</v>
      </c>
      <c r="I844" t="str">
        <f>VLOOKUP(G844,Data!$N:$Q,3,0)</f>
        <v>Machines</v>
      </c>
      <c r="J844" t="str">
        <f>VLOOKUP(G844,Data!$N:$Q,4,0)</f>
        <v>Cisco Desktop Collaboration Experience DX650 IP Video Phone</v>
      </c>
      <c r="K844">
        <f>ROUND(SUMIF(Data!N:N,G844,Data!R:R),2)</f>
        <v>385.8</v>
      </c>
    </row>
    <row r="845" spans="7:11" x14ac:dyDescent="0.2">
      <c r="G845" t="s">
        <v>3035</v>
      </c>
      <c r="H845" t="str">
        <f>VLOOKUP(G845,Data!$N:$Q,2,0)</f>
        <v>Technology</v>
      </c>
      <c r="I845" t="str">
        <f>VLOOKUP(G845,Data!$N:$Q,3,0)</f>
        <v>Phones</v>
      </c>
      <c r="J845" t="str">
        <f>VLOOKUP(G845,Data!$N:$Q,4,0)</f>
        <v>OtterBox Commuter Series Case - Samsung Galaxy S4</v>
      </c>
      <c r="K845">
        <f>ROUND(SUMIF(Data!N:N,G845,Data!R:R),2)</f>
        <v>384.85</v>
      </c>
    </row>
    <row r="846" spans="7:11" x14ac:dyDescent="0.2">
      <c r="G846" t="s">
        <v>8681</v>
      </c>
      <c r="H846" t="str">
        <f>VLOOKUP(G846,Data!$N:$Q,2,0)</f>
        <v>Technology</v>
      </c>
      <c r="I846" t="str">
        <f>VLOOKUP(G846,Data!$N:$Q,3,0)</f>
        <v>Accessories</v>
      </c>
      <c r="J846" t="str">
        <f>VLOOKUP(G846,Data!$N:$Q,4,0)</f>
        <v>Logitech†Wireless Boombox Speaker - portable - wireless, wired</v>
      </c>
      <c r="K846">
        <f>ROUND(SUMIF(Data!N:N,G846,Data!R:R),2)</f>
        <v>383.04</v>
      </c>
    </row>
    <row r="847" spans="7:11" x14ac:dyDescent="0.2">
      <c r="G847" t="s">
        <v>5386</v>
      </c>
      <c r="H847" t="str">
        <f>VLOOKUP(G847,Data!$N:$Q,2,0)</f>
        <v>Technology</v>
      </c>
      <c r="I847" t="str">
        <f>VLOOKUP(G847,Data!$N:$Q,3,0)</f>
        <v>Accessories</v>
      </c>
      <c r="J847" t="str">
        <f>VLOOKUP(G847,Data!$N:$Q,4,0)</f>
        <v>Memorex Micro Travel Drive 32 GB</v>
      </c>
      <c r="K847">
        <f>ROUND(SUMIF(Data!N:N,G847,Data!R:R),2)</f>
        <v>379.7</v>
      </c>
    </row>
    <row r="848" spans="7:11" x14ac:dyDescent="0.2">
      <c r="G848" t="s">
        <v>3127</v>
      </c>
      <c r="H848" t="str">
        <f>VLOOKUP(G848,Data!$N:$Q,2,0)</f>
        <v>Furniture</v>
      </c>
      <c r="I848" t="str">
        <f>VLOOKUP(G848,Data!$N:$Q,3,0)</f>
        <v>Furnishings</v>
      </c>
      <c r="J848" t="str">
        <f>VLOOKUP(G848,Data!$N:$Q,4,0)</f>
        <v>Eldon Advantage Foldable Chair Mats for Low Pile Carpets</v>
      </c>
      <c r="K848">
        <f>ROUND(SUMIF(Data!N:N,G848,Data!R:R),2)</f>
        <v>379.4</v>
      </c>
    </row>
    <row r="849" spans="7:11" x14ac:dyDescent="0.2">
      <c r="G849" t="s">
        <v>5879</v>
      </c>
      <c r="H849" t="str">
        <f>VLOOKUP(G849,Data!$N:$Q,2,0)</f>
        <v>Technology</v>
      </c>
      <c r="I849" t="str">
        <f>VLOOKUP(G849,Data!$N:$Q,3,0)</f>
        <v>Phones</v>
      </c>
      <c r="J849" t="str">
        <f>VLOOKUP(G849,Data!$N:$Q,4,0)</f>
        <v>AT&amp;T EL51110 DECT</v>
      </c>
      <c r="K849">
        <f>ROUND(SUMIF(Data!N:N,G849,Data!R:R),2)</f>
        <v>377.97</v>
      </c>
    </row>
    <row r="850" spans="7:11" x14ac:dyDescent="0.2">
      <c r="G850" t="s">
        <v>5700</v>
      </c>
      <c r="H850" t="str">
        <f>VLOOKUP(G850,Data!$N:$Q,2,0)</f>
        <v>Furniture</v>
      </c>
      <c r="I850" t="str">
        <f>VLOOKUP(G850,Data!$N:$Q,3,0)</f>
        <v>Furnishings</v>
      </c>
      <c r="J850" t="str">
        <f>VLOOKUP(G850,Data!$N:$Q,4,0)</f>
        <v>Executive Impressions 14"</v>
      </c>
      <c r="K850">
        <f>ROUND(SUMIF(Data!N:N,G850,Data!R:R),2)</f>
        <v>377.91</v>
      </c>
    </row>
    <row r="851" spans="7:11" x14ac:dyDescent="0.2">
      <c r="G851" t="s">
        <v>1716</v>
      </c>
      <c r="H851" t="str">
        <f>VLOOKUP(G851,Data!$N:$Q,2,0)</f>
        <v>Office Supplies</v>
      </c>
      <c r="I851" t="str">
        <f>VLOOKUP(G851,Data!$N:$Q,3,0)</f>
        <v>Binders</v>
      </c>
      <c r="J851" t="str">
        <f>VLOOKUP(G851,Data!$N:$Q,4,0)</f>
        <v>Clear Mylar Reinforcing Strips</v>
      </c>
      <c r="K851">
        <f>ROUND(SUMIF(Data!N:N,G851,Data!R:R),2)</f>
        <v>377.54</v>
      </c>
    </row>
    <row r="852" spans="7:11" x14ac:dyDescent="0.2">
      <c r="G852" t="s">
        <v>525</v>
      </c>
      <c r="H852" t="str">
        <f>VLOOKUP(G852,Data!$N:$Q,2,0)</f>
        <v>Office Supplies</v>
      </c>
      <c r="I852" t="str">
        <f>VLOOKUP(G852,Data!$N:$Q,3,0)</f>
        <v>Envelopes</v>
      </c>
      <c r="J852" t="str">
        <f>VLOOKUP(G852,Data!$N:$Q,4,0)</f>
        <v>Globe Weis Peel &amp; Seel First Class Envelopes</v>
      </c>
      <c r="K852">
        <f>ROUND(SUMIF(Data!N:N,G852,Data!R:R),2)</f>
        <v>375.73</v>
      </c>
    </row>
    <row r="853" spans="7:11" x14ac:dyDescent="0.2">
      <c r="G853" t="s">
        <v>6453</v>
      </c>
      <c r="H853" t="str">
        <f>VLOOKUP(G853,Data!$N:$Q,2,0)</f>
        <v>Office Supplies</v>
      </c>
      <c r="I853" t="str">
        <f>VLOOKUP(G853,Data!$N:$Q,3,0)</f>
        <v>Storage</v>
      </c>
      <c r="J853" t="str">
        <f>VLOOKUP(G853,Data!$N:$Q,4,0)</f>
        <v>Tennsco Commercial Shelving</v>
      </c>
      <c r="K853">
        <f>ROUND(SUMIF(Data!N:N,G853,Data!R:R),2)</f>
        <v>374.26</v>
      </c>
    </row>
    <row r="854" spans="7:11" x14ac:dyDescent="0.2">
      <c r="G854" t="s">
        <v>6824</v>
      </c>
      <c r="H854" t="str">
        <f>VLOOKUP(G854,Data!$N:$Q,2,0)</f>
        <v>Technology</v>
      </c>
      <c r="I854" t="str">
        <f>VLOOKUP(G854,Data!$N:$Q,3,0)</f>
        <v>Accessories</v>
      </c>
      <c r="J854" t="str">
        <f>VLOOKUP(G854,Data!$N:$Q,4,0)</f>
        <v>Maxell Pro 80 Minute CD-R, 10/Pack</v>
      </c>
      <c r="K854">
        <f>ROUND(SUMIF(Data!N:N,G854,Data!R:R),2)</f>
        <v>374.07</v>
      </c>
    </row>
    <row r="855" spans="7:11" x14ac:dyDescent="0.2">
      <c r="G855" t="s">
        <v>7152</v>
      </c>
      <c r="H855" t="str">
        <f>VLOOKUP(G855,Data!$N:$Q,2,0)</f>
        <v>Technology</v>
      </c>
      <c r="I855" t="str">
        <f>VLOOKUP(G855,Data!$N:$Q,3,0)</f>
        <v>Accessories</v>
      </c>
      <c r="J855" t="str">
        <f>VLOOKUP(G855,Data!$N:$Q,4,0)</f>
        <v>Memorex 25GB 6X Branded Blu-Ray Recordable Disc, 15/Pack</v>
      </c>
      <c r="K855">
        <f>ROUND(SUMIF(Data!N:N,G855,Data!R:R),2)</f>
        <v>373.78</v>
      </c>
    </row>
    <row r="856" spans="7:11" x14ac:dyDescent="0.2">
      <c r="G856" t="s">
        <v>851</v>
      </c>
      <c r="H856" t="str">
        <f>VLOOKUP(G856,Data!$N:$Q,2,0)</f>
        <v>Office Supplies</v>
      </c>
      <c r="I856" t="str">
        <f>VLOOKUP(G856,Data!$N:$Q,3,0)</f>
        <v>Labels</v>
      </c>
      <c r="J856" t="str">
        <f>VLOOKUP(G856,Data!$N:$Q,4,0)</f>
        <v>Avery 505</v>
      </c>
      <c r="K856">
        <f>ROUND(SUMIF(Data!N:N,G856,Data!R:R),2)</f>
        <v>372.96</v>
      </c>
    </row>
    <row r="857" spans="7:11" x14ac:dyDescent="0.2">
      <c r="G857" t="s">
        <v>2391</v>
      </c>
      <c r="H857" t="str">
        <f>VLOOKUP(G857,Data!$N:$Q,2,0)</f>
        <v>Office Supplies</v>
      </c>
      <c r="I857" t="str">
        <f>VLOOKUP(G857,Data!$N:$Q,3,0)</f>
        <v>Binders</v>
      </c>
      <c r="J857" t="str">
        <f>VLOOKUP(G857,Data!$N:$Q,4,0)</f>
        <v>GBC Durable Plastic Covers</v>
      </c>
      <c r="K857">
        <f>ROUND(SUMIF(Data!N:N,G857,Data!R:R),2)</f>
        <v>369.59</v>
      </c>
    </row>
    <row r="858" spans="7:11" x14ac:dyDescent="0.2">
      <c r="G858" t="s">
        <v>6268</v>
      </c>
      <c r="H858" t="str">
        <f>VLOOKUP(G858,Data!$N:$Q,2,0)</f>
        <v>Furniture</v>
      </c>
      <c r="I858" t="str">
        <f>VLOOKUP(G858,Data!$N:$Q,3,0)</f>
        <v>Furnishings</v>
      </c>
      <c r="J858" t="str">
        <f>VLOOKUP(G858,Data!$N:$Q,4,0)</f>
        <v>36X48 HARDFLOOR CHAIRMAT</v>
      </c>
      <c r="K858">
        <f>ROUND(SUMIF(Data!N:N,G858,Data!R:R),2)</f>
        <v>369.25</v>
      </c>
    </row>
    <row r="859" spans="7:11" x14ac:dyDescent="0.2">
      <c r="G859" t="s">
        <v>4641</v>
      </c>
      <c r="H859" t="str">
        <f>VLOOKUP(G859,Data!$N:$Q,2,0)</f>
        <v>Office Supplies</v>
      </c>
      <c r="I859" t="str">
        <f>VLOOKUP(G859,Data!$N:$Q,3,0)</f>
        <v>Storage</v>
      </c>
      <c r="J859" t="str">
        <f>VLOOKUP(G859,Data!$N:$Q,4,0)</f>
        <v>Multi-Use Personal File Cart and Caster Set, Three Stacking Bins</v>
      </c>
      <c r="K859">
        <f>ROUND(SUMIF(Data!N:N,G859,Data!R:R),2)</f>
        <v>368.46</v>
      </c>
    </row>
    <row r="860" spans="7:11" x14ac:dyDescent="0.2">
      <c r="G860" t="s">
        <v>662</v>
      </c>
      <c r="H860" t="str">
        <f>VLOOKUP(G860,Data!$N:$Q,2,0)</f>
        <v>Technology</v>
      </c>
      <c r="I860" t="str">
        <f>VLOOKUP(G860,Data!$N:$Q,3,0)</f>
        <v>Accessories</v>
      </c>
      <c r="J860" t="str">
        <f>VLOOKUP(G860,Data!$N:$Q,4,0)</f>
        <v>Lenovo 17-Key USB Numeric Keypad</v>
      </c>
      <c r="K860">
        <f>ROUND(SUMIF(Data!N:N,G860,Data!R:R),2)</f>
        <v>367.09</v>
      </c>
    </row>
    <row r="861" spans="7:11" x14ac:dyDescent="0.2">
      <c r="G861" t="s">
        <v>2364</v>
      </c>
      <c r="H861" t="str">
        <f>VLOOKUP(G861,Data!$N:$Q,2,0)</f>
        <v>Technology</v>
      </c>
      <c r="I861" t="str">
        <f>VLOOKUP(G861,Data!$N:$Q,3,0)</f>
        <v>Accessories</v>
      </c>
      <c r="J861" t="str">
        <f>VLOOKUP(G861,Data!$N:$Q,4,0)</f>
        <v>Logitech Wireless Touch Keyboard K400</v>
      </c>
      <c r="K861">
        <f>ROUND(SUMIF(Data!N:N,G861,Data!R:R),2)</f>
        <v>364.85</v>
      </c>
    </row>
    <row r="862" spans="7:11" x14ac:dyDescent="0.2">
      <c r="G862" t="s">
        <v>1754</v>
      </c>
      <c r="H862" t="str">
        <f>VLOOKUP(G862,Data!$N:$Q,2,0)</f>
        <v>Technology</v>
      </c>
      <c r="I862" t="str">
        <f>VLOOKUP(G862,Data!$N:$Q,3,0)</f>
        <v>Accessories</v>
      </c>
      <c r="J862" t="str">
        <f>VLOOKUP(G862,Data!$N:$Q,4,0)</f>
        <v>SanDisk Cruzer 32 GB USB Flash Drive</v>
      </c>
      <c r="K862">
        <f>ROUND(SUMIF(Data!N:N,G862,Data!R:R),2)</f>
        <v>361.38</v>
      </c>
    </row>
    <row r="863" spans="7:11" x14ac:dyDescent="0.2">
      <c r="G863" t="s">
        <v>1478</v>
      </c>
      <c r="H863" t="str">
        <f>VLOOKUP(G863,Data!$N:$Q,2,0)</f>
        <v>Technology</v>
      </c>
      <c r="I863" t="str">
        <f>VLOOKUP(G863,Data!$N:$Q,3,0)</f>
        <v>Accessories</v>
      </c>
      <c r="J863" t="str">
        <f>VLOOKUP(G863,Data!$N:$Q,4,0)</f>
        <v>KeyTronic†6101 Series -†Keyboard†- Black</v>
      </c>
      <c r="K863">
        <f>ROUND(SUMIF(Data!N:N,G863,Data!R:R),2)</f>
        <v>360.71</v>
      </c>
    </row>
    <row r="864" spans="7:11" x14ac:dyDescent="0.2">
      <c r="G864" t="s">
        <v>1057</v>
      </c>
      <c r="H864" t="str">
        <f>VLOOKUP(G864,Data!$N:$Q,2,0)</f>
        <v>Technology</v>
      </c>
      <c r="I864" t="str">
        <f>VLOOKUP(G864,Data!$N:$Q,3,0)</f>
        <v>Accessories</v>
      </c>
      <c r="J864" t="str">
        <f>VLOOKUP(G864,Data!$N:$Q,4,0)</f>
        <v>Microsoft Arc Touch Mouse</v>
      </c>
      <c r="K864">
        <f>ROUND(SUMIF(Data!N:N,G864,Data!R:R),2)</f>
        <v>359.7</v>
      </c>
    </row>
    <row r="865" spans="7:11" x14ac:dyDescent="0.2">
      <c r="G865" t="s">
        <v>607</v>
      </c>
      <c r="H865" t="str">
        <f>VLOOKUP(G865,Data!$N:$Q,2,0)</f>
        <v>Furniture</v>
      </c>
      <c r="I865" t="str">
        <f>VLOOKUP(G865,Data!$N:$Q,3,0)</f>
        <v>Furnishings</v>
      </c>
      <c r="J865" t="str">
        <f>VLOOKUP(G865,Data!$N:$Q,4,0)</f>
        <v>Seth Thomas 14" Putty-Colored Wall Clock</v>
      </c>
      <c r="K865">
        <f>ROUND(SUMIF(Data!N:N,G865,Data!R:R),2)</f>
        <v>357.95</v>
      </c>
    </row>
    <row r="866" spans="7:11" x14ac:dyDescent="0.2">
      <c r="G866" t="s">
        <v>1334</v>
      </c>
      <c r="H866" t="str">
        <f>VLOOKUP(G866,Data!$N:$Q,2,0)</f>
        <v>Office Supplies</v>
      </c>
      <c r="I866" t="str">
        <f>VLOOKUP(G866,Data!$N:$Q,3,0)</f>
        <v>Appliances</v>
      </c>
      <c r="J866" t="str">
        <f>VLOOKUP(G866,Data!$N:$Q,4,0)</f>
        <v>Holmes Odor Grabber</v>
      </c>
      <c r="K866">
        <f>ROUND(SUMIF(Data!N:N,G866,Data!R:R),2)</f>
        <v>357.62</v>
      </c>
    </row>
    <row r="867" spans="7:11" x14ac:dyDescent="0.2">
      <c r="G867" t="s">
        <v>245</v>
      </c>
      <c r="H867" t="str">
        <f>VLOOKUP(G867,Data!$N:$Q,2,0)</f>
        <v>Technology</v>
      </c>
      <c r="I867" t="str">
        <f>VLOOKUP(G867,Data!$N:$Q,3,0)</f>
        <v>Accessories</v>
      </c>
      <c r="J867" t="str">
        <f>VLOOKUP(G867,Data!$N:$Q,4,0)</f>
        <v>Imation†8gb Micro Traveldrive Usb 2.0†Flash Drive</v>
      </c>
      <c r="K867">
        <f>ROUND(SUMIF(Data!N:N,G867,Data!R:R),2)</f>
        <v>357</v>
      </c>
    </row>
    <row r="868" spans="7:11" x14ac:dyDescent="0.2">
      <c r="G868" t="s">
        <v>2574</v>
      </c>
      <c r="H868" t="str">
        <f>VLOOKUP(G868,Data!$N:$Q,2,0)</f>
        <v>Technology</v>
      </c>
      <c r="I868" t="str">
        <f>VLOOKUP(G868,Data!$N:$Q,3,0)</f>
        <v>Accessories</v>
      </c>
      <c r="J868" t="str">
        <f>VLOOKUP(G868,Data!$N:$Q,4,0)</f>
        <v>Kingston Digital DataTraveler 32GB USB 2.0</v>
      </c>
      <c r="K868">
        <f>ROUND(SUMIF(Data!N:N,G868,Data!R:R),2)</f>
        <v>355.95</v>
      </c>
    </row>
    <row r="869" spans="7:11" x14ac:dyDescent="0.2">
      <c r="G869" t="s">
        <v>3081</v>
      </c>
      <c r="H869" t="str">
        <f>VLOOKUP(G869,Data!$N:$Q,2,0)</f>
        <v>Office Supplies</v>
      </c>
      <c r="I869" t="str">
        <f>VLOOKUP(G869,Data!$N:$Q,3,0)</f>
        <v>Binders</v>
      </c>
      <c r="J869" t="str">
        <f>VLOOKUP(G869,Data!$N:$Q,4,0)</f>
        <v>Aluminum Screw Posts</v>
      </c>
      <c r="K869">
        <f>ROUND(SUMIF(Data!N:N,G869,Data!R:R),2)</f>
        <v>354.03</v>
      </c>
    </row>
    <row r="870" spans="7:11" x14ac:dyDescent="0.2">
      <c r="G870" t="s">
        <v>1300</v>
      </c>
      <c r="H870" t="str">
        <f>VLOOKUP(G870,Data!$N:$Q,2,0)</f>
        <v>Office Supplies</v>
      </c>
      <c r="I870" t="str">
        <f>VLOOKUP(G870,Data!$N:$Q,3,0)</f>
        <v>Storage</v>
      </c>
      <c r="J870" t="str">
        <f>VLOOKUP(G870,Data!$N:$Q,4,0)</f>
        <v>Pizazz Global Quick File</v>
      </c>
      <c r="K870">
        <f>ROUND(SUMIF(Data!N:N,G870,Data!R:R),2)</f>
        <v>353.29</v>
      </c>
    </row>
    <row r="871" spans="7:11" x14ac:dyDescent="0.2">
      <c r="G871" t="s">
        <v>4562</v>
      </c>
      <c r="H871" t="str">
        <f>VLOOKUP(G871,Data!$N:$Q,2,0)</f>
        <v>Office Supplies</v>
      </c>
      <c r="I871" t="str">
        <f>VLOOKUP(G871,Data!$N:$Q,3,0)</f>
        <v>Paper</v>
      </c>
      <c r="J871" t="str">
        <f>VLOOKUP(G871,Data!$N:$Q,4,0)</f>
        <v>Xerox 1929</v>
      </c>
      <c r="K871">
        <f>ROUND(SUMIF(Data!N:N,G871,Data!R:R),2)</f>
        <v>351.74</v>
      </c>
    </row>
    <row r="872" spans="7:11" x14ac:dyDescent="0.2">
      <c r="G872" t="s">
        <v>5822</v>
      </c>
      <c r="H872" t="str">
        <f>VLOOKUP(G872,Data!$N:$Q,2,0)</f>
        <v>Technology</v>
      </c>
      <c r="I872" t="str">
        <f>VLOOKUP(G872,Data!$N:$Q,3,0)</f>
        <v>Machines</v>
      </c>
      <c r="J872" t="str">
        <f>VLOOKUP(G872,Data!$N:$Q,4,0)</f>
        <v>I.R.I.S IRISCard Anywhere 5 Card Scanner</v>
      </c>
      <c r="K872">
        <f>ROUND(SUMIF(Data!N:N,G872,Data!R:R),2)</f>
        <v>350.97</v>
      </c>
    </row>
    <row r="873" spans="7:11" x14ac:dyDescent="0.2">
      <c r="G873" t="s">
        <v>159</v>
      </c>
      <c r="H873" t="str">
        <f>VLOOKUP(G873,Data!$N:$Q,2,0)</f>
        <v>Technology</v>
      </c>
      <c r="I873" t="str">
        <f>VLOOKUP(G873,Data!$N:$Q,3,0)</f>
        <v>Accessories</v>
      </c>
      <c r="J873" t="str">
        <f>VLOOKUP(G873,Data!$N:$Q,4,0)</f>
        <v>Imation†8GB Mini TravelDrive USB 2.0†Flash Drive</v>
      </c>
      <c r="K873">
        <f>ROUND(SUMIF(Data!N:N,G873,Data!R:R),2)</f>
        <v>350.2</v>
      </c>
    </row>
    <row r="874" spans="7:11" x14ac:dyDescent="0.2">
      <c r="G874" t="s">
        <v>1802</v>
      </c>
      <c r="H874" t="str">
        <f>VLOOKUP(G874,Data!$N:$Q,2,0)</f>
        <v>Office Supplies</v>
      </c>
      <c r="I874" t="str">
        <f>VLOOKUP(G874,Data!$N:$Q,3,0)</f>
        <v>Storage</v>
      </c>
      <c r="J874" t="str">
        <f>VLOOKUP(G874,Data!$N:$Q,4,0)</f>
        <v>Eldon Gobal File Keepers</v>
      </c>
      <c r="K874">
        <f>ROUND(SUMIF(Data!N:N,G874,Data!R:R),2)</f>
        <v>348.22</v>
      </c>
    </row>
    <row r="875" spans="7:11" x14ac:dyDescent="0.2">
      <c r="G875" t="s">
        <v>348</v>
      </c>
      <c r="H875" t="str">
        <f>VLOOKUP(G875,Data!$N:$Q,2,0)</f>
        <v>Office Supplies</v>
      </c>
      <c r="I875" t="str">
        <f>VLOOKUP(G875,Data!$N:$Q,3,0)</f>
        <v>Storage</v>
      </c>
      <c r="J875" t="str">
        <f>VLOOKUP(G875,Data!$N:$Q,4,0)</f>
        <v>SimpliFile Personal File, Black Granite, 15w x 6-15/16d x 11-1/4h</v>
      </c>
      <c r="K875">
        <f>ROUND(SUMIF(Data!N:N,G875,Data!R:R),2)</f>
        <v>347.31</v>
      </c>
    </row>
    <row r="876" spans="7:11" x14ac:dyDescent="0.2">
      <c r="G876" t="s">
        <v>2514</v>
      </c>
      <c r="H876" t="str">
        <f>VLOOKUP(G876,Data!$N:$Q,2,0)</f>
        <v>Furniture</v>
      </c>
      <c r="I876" t="str">
        <f>VLOOKUP(G876,Data!$N:$Q,3,0)</f>
        <v>Furnishings</v>
      </c>
      <c r="J876" t="str">
        <f>VLOOKUP(G876,Data!$N:$Q,4,0)</f>
        <v>Executive Impressions 14" Contract Wall Clock</v>
      </c>
      <c r="K876">
        <f>ROUND(SUMIF(Data!N:N,G876,Data!R:R),2)</f>
        <v>346.79</v>
      </c>
    </row>
    <row r="877" spans="7:11" x14ac:dyDescent="0.2">
      <c r="G877" t="s">
        <v>430</v>
      </c>
      <c r="H877" t="str">
        <f>VLOOKUP(G877,Data!$N:$Q,2,0)</f>
        <v>Office Supplies</v>
      </c>
      <c r="I877" t="str">
        <f>VLOOKUP(G877,Data!$N:$Q,3,0)</f>
        <v>Binders</v>
      </c>
      <c r="J877" t="str">
        <f>VLOOKUP(G877,Data!$N:$Q,4,0)</f>
        <v>Trimflex Flexible Post Binders</v>
      </c>
      <c r="K877">
        <f>ROUND(SUMIF(Data!N:N,G877,Data!R:R),2)</f>
        <v>346.36</v>
      </c>
    </row>
    <row r="878" spans="7:11" x14ac:dyDescent="0.2">
      <c r="G878" t="s">
        <v>1828</v>
      </c>
      <c r="H878" t="str">
        <f>VLOOKUP(G878,Data!$N:$Q,2,0)</f>
        <v>Office Supplies</v>
      </c>
      <c r="I878" t="str">
        <f>VLOOKUP(G878,Data!$N:$Q,3,0)</f>
        <v>Storage</v>
      </c>
      <c r="J878" t="str">
        <f>VLOOKUP(G878,Data!$N:$Q,4,0)</f>
        <v>Sterilite Officeware Hinged File Box</v>
      </c>
      <c r="K878">
        <f>ROUND(SUMIF(Data!N:N,G878,Data!R:R),2)</f>
        <v>345.84</v>
      </c>
    </row>
    <row r="879" spans="7:11" x14ac:dyDescent="0.2">
      <c r="G879" t="s">
        <v>1041</v>
      </c>
      <c r="H879" t="str">
        <f>VLOOKUP(G879,Data!$N:$Q,2,0)</f>
        <v>Office Supplies</v>
      </c>
      <c r="I879" t="str">
        <f>VLOOKUP(G879,Data!$N:$Q,3,0)</f>
        <v>Storage</v>
      </c>
      <c r="J879" t="str">
        <f>VLOOKUP(G879,Data!$N:$Q,4,0)</f>
        <v>Eldon Simplefile Box Office</v>
      </c>
      <c r="K879">
        <f>ROUND(SUMIF(Data!N:N,G879,Data!R:R),2)</f>
        <v>345.83</v>
      </c>
    </row>
    <row r="880" spans="7:11" x14ac:dyDescent="0.2">
      <c r="G880" t="s">
        <v>1403</v>
      </c>
      <c r="H880" t="str">
        <f>VLOOKUP(G880,Data!$N:$Q,2,0)</f>
        <v>Office Supplies</v>
      </c>
      <c r="I880" t="str">
        <f>VLOOKUP(G880,Data!$N:$Q,3,0)</f>
        <v>Storage</v>
      </c>
      <c r="J880" t="str">
        <f>VLOOKUP(G880,Data!$N:$Q,4,0)</f>
        <v>2300 Heavy-Duty Transfer File Systems by Perma</v>
      </c>
      <c r="K880">
        <f>ROUND(SUMIF(Data!N:N,G880,Data!R:R),2)</f>
        <v>344.72</v>
      </c>
    </row>
    <row r="881" spans="7:11" x14ac:dyDescent="0.2">
      <c r="G881" t="s">
        <v>5139</v>
      </c>
      <c r="H881" t="str">
        <f>VLOOKUP(G881,Data!$N:$Q,2,0)</f>
        <v>Office Supplies</v>
      </c>
      <c r="I881" t="str">
        <f>VLOOKUP(G881,Data!$N:$Q,3,0)</f>
        <v>Appliances</v>
      </c>
      <c r="J881" t="str">
        <f>VLOOKUP(G881,Data!$N:$Q,4,0)</f>
        <v>Fellowes Mighty 8 Compact Surge Protector</v>
      </c>
      <c r="K881">
        <f>ROUND(SUMIF(Data!N:N,G881,Data!R:R),2)</f>
        <v>344.59</v>
      </c>
    </row>
    <row r="882" spans="7:11" x14ac:dyDescent="0.2">
      <c r="G882" t="s">
        <v>5219</v>
      </c>
      <c r="H882" t="str">
        <f>VLOOKUP(G882,Data!$N:$Q,2,0)</f>
        <v>Furniture</v>
      </c>
      <c r="I882" t="str">
        <f>VLOOKUP(G882,Data!$N:$Q,3,0)</f>
        <v>Furnishings</v>
      </c>
      <c r="J882" t="str">
        <f>VLOOKUP(G882,Data!$N:$Q,4,0)</f>
        <v>Eldon Cleatmat Chair Mats for Medium Pile Carpets</v>
      </c>
      <c r="K882">
        <f>ROUND(SUMIF(Data!N:N,G882,Data!R:R),2)</f>
        <v>344.1</v>
      </c>
    </row>
    <row r="883" spans="7:11" x14ac:dyDescent="0.2">
      <c r="G883" t="s">
        <v>140</v>
      </c>
      <c r="H883" t="str">
        <f>VLOOKUP(G883,Data!$N:$Q,2,0)</f>
        <v>Office Supplies</v>
      </c>
      <c r="I883" t="str">
        <f>VLOOKUP(G883,Data!$N:$Q,3,0)</f>
        <v>Appliances</v>
      </c>
      <c r="J883" t="str">
        <f>VLOOKUP(G883,Data!$N:$Q,4,0)</f>
        <v>Acco Six-Outlet Power Strip, 4' Cord Length</v>
      </c>
      <c r="K883">
        <f>ROUND(SUMIF(Data!N:N,G883,Data!R:R),2)</f>
        <v>343.08</v>
      </c>
    </row>
    <row r="884" spans="7:11" x14ac:dyDescent="0.2">
      <c r="G884" t="s">
        <v>4335</v>
      </c>
      <c r="H884" t="str">
        <f>VLOOKUP(G884,Data!$N:$Q,2,0)</f>
        <v>Office Supplies</v>
      </c>
      <c r="I884" t="str">
        <f>VLOOKUP(G884,Data!$N:$Q,3,0)</f>
        <v>Binders</v>
      </c>
      <c r="J884" t="str">
        <f>VLOOKUP(G884,Data!$N:$Q,4,0)</f>
        <v>GBC VeloBind Cover Sets</v>
      </c>
      <c r="K884">
        <f>ROUND(SUMIF(Data!N:N,G884,Data!R:R),2)</f>
        <v>342.77</v>
      </c>
    </row>
    <row r="885" spans="7:11" x14ac:dyDescent="0.2">
      <c r="G885" t="s">
        <v>2319</v>
      </c>
      <c r="H885" t="str">
        <f>VLOOKUP(G885,Data!$N:$Q,2,0)</f>
        <v>Office Supplies</v>
      </c>
      <c r="I885" t="str">
        <f>VLOOKUP(G885,Data!$N:$Q,3,0)</f>
        <v>Paper</v>
      </c>
      <c r="J885" t="str">
        <f>VLOOKUP(G885,Data!$N:$Q,4,0)</f>
        <v>Tops Green Bar Computer Printout Paper</v>
      </c>
      <c r="K885">
        <f>ROUND(SUMIF(Data!N:N,G885,Data!R:R),2)</f>
        <v>342.58</v>
      </c>
    </row>
    <row r="886" spans="7:11" x14ac:dyDescent="0.2">
      <c r="G886" t="s">
        <v>2450</v>
      </c>
      <c r="H886" t="str">
        <f>VLOOKUP(G886,Data!$N:$Q,2,0)</f>
        <v>Office Supplies</v>
      </c>
      <c r="I886" t="str">
        <f>VLOOKUP(G886,Data!$N:$Q,3,0)</f>
        <v>Art</v>
      </c>
      <c r="J886" t="str">
        <f>VLOOKUP(G886,Data!$N:$Q,4,0)</f>
        <v>Boston 19500 Mighty Mite Electric Pencil Sharpener</v>
      </c>
      <c r="K886">
        <f>ROUND(SUMIF(Data!N:N,G886,Data!R:R),2)</f>
        <v>342.55</v>
      </c>
    </row>
    <row r="887" spans="7:11" x14ac:dyDescent="0.2">
      <c r="G887" t="s">
        <v>9371</v>
      </c>
      <c r="H887" t="str">
        <f>VLOOKUP(G887,Data!$N:$Q,2,0)</f>
        <v>Technology</v>
      </c>
      <c r="I887" t="str">
        <f>VLOOKUP(G887,Data!$N:$Q,3,0)</f>
        <v>Machines</v>
      </c>
      <c r="J887" t="str">
        <f>VLOOKUP(G887,Data!$N:$Q,4,0)</f>
        <v>Brother MFC-9340CDW LED All-In-One Printer, Copier Scanner</v>
      </c>
      <c r="K887">
        <f>ROUND(SUMIF(Data!N:N,G887,Data!R:R),2)</f>
        <v>341.99</v>
      </c>
    </row>
    <row r="888" spans="7:11" x14ac:dyDescent="0.2">
      <c r="G888" t="s">
        <v>4653</v>
      </c>
      <c r="H888" t="str">
        <f>VLOOKUP(G888,Data!$N:$Q,2,0)</f>
        <v>Technology</v>
      </c>
      <c r="I888" t="str">
        <f>VLOOKUP(G888,Data!$N:$Q,3,0)</f>
        <v>Phones</v>
      </c>
      <c r="J888" t="str">
        <f>VLOOKUP(G888,Data!$N:$Q,4,0)</f>
        <v>Classic Ivory Antique†Telephone†ZL1810</v>
      </c>
      <c r="K888">
        <f>ROUND(SUMIF(Data!N:N,G888,Data!R:R),2)</f>
        <v>341.67</v>
      </c>
    </row>
    <row r="889" spans="7:11" x14ac:dyDescent="0.2">
      <c r="G889" t="s">
        <v>7945</v>
      </c>
      <c r="H889" t="str">
        <f>VLOOKUP(G889,Data!$N:$Q,2,0)</f>
        <v>Office Supplies</v>
      </c>
      <c r="I889" t="str">
        <f>VLOOKUP(G889,Data!$N:$Q,3,0)</f>
        <v>Storage</v>
      </c>
      <c r="J889" t="str">
        <f>VLOOKUP(G889,Data!$N:$Q,4,0)</f>
        <v>Letter Size File</v>
      </c>
      <c r="K889">
        <f>ROUND(SUMIF(Data!N:N,G889,Data!R:R),2)</f>
        <v>341.42</v>
      </c>
    </row>
    <row r="890" spans="7:11" x14ac:dyDescent="0.2">
      <c r="G890" t="s">
        <v>557</v>
      </c>
      <c r="H890" t="str">
        <f>VLOOKUP(G890,Data!$N:$Q,2,0)</f>
        <v>Technology</v>
      </c>
      <c r="I890" t="str">
        <f>VLOOKUP(G890,Data!$N:$Q,3,0)</f>
        <v>Phones</v>
      </c>
      <c r="J890" t="str">
        <f>VLOOKUP(G890,Data!$N:$Q,4,0)</f>
        <v>Anker 36W 4-Port USB Wall Charger Travel Power Adapter for iPhone 5s 5c 5</v>
      </c>
      <c r="K890">
        <f>ROUND(SUMIF(Data!N:N,G890,Data!R:R),2)</f>
        <v>339.83</v>
      </c>
    </row>
    <row r="891" spans="7:11" x14ac:dyDescent="0.2">
      <c r="G891" t="s">
        <v>297</v>
      </c>
      <c r="H891" t="str">
        <f>VLOOKUP(G891,Data!$N:$Q,2,0)</f>
        <v>Furniture</v>
      </c>
      <c r="I891" t="str">
        <f>VLOOKUP(G891,Data!$N:$Q,3,0)</f>
        <v>Furnishings</v>
      </c>
      <c r="J891" t="str">
        <f>VLOOKUP(G891,Data!$N:$Q,4,0)</f>
        <v>Luxo Economy Swing Arm Lamp</v>
      </c>
      <c r="K891">
        <f>ROUND(SUMIF(Data!N:N,G891,Data!R:R),2)</f>
        <v>338.98</v>
      </c>
    </row>
    <row r="892" spans="7:11" x14ac:dyDescent="0.2">
      <c r="G892" t="s">
        <v>729</v>
      </c>
      <c r="H892" t="str">
        <f>VLOOKUP(G892,Data!$N:$Q,2,0)</f>
        <v>Office Supplies</v>
      </c>
      <c r="I892" t="str">
        <f>VLOOKUP(G892,Data!$N:$Q,3,0)</f>
        <v>Storage</v>
      </c>
      <c r="J892" t="str">
        <f>VLOOKUP(G892,Data!$N:$Q,4,0)</f>
        <v>Tenex File Box, Personal Filing Tote with Lid, Black</v>
      </c>
      <c r="K892">
        <f>ROUND(SUMIF(Data!N:N,G892,Data!R:R),2)</f>
        <v>338.12</v>
      </c>
    </row>
    <row r="893" spans="7:11" x14ac:dyDescent="0.2">
      <c r="G893" t="s">
        <v>1806</v>
      </c>
      <c r="H893" t="str">
        <f>VLOOKUP(G893,Data!$N:$Q,2,0)</f>
        <v>Office Supplies</v>
      </c>
      <c r="I893" t="str">
        <f>VLOOKUP(G893,Data!$N:$Q,3,0)</f>
        <v>Envelopes</v>
      </c>
      <c r="J893" t="str">
        <f>VLOOKUP(G893,Data!$N:$Q,4,0)</f>
        <v>White Business Envelopes with Contemporary Seam, Recycled White Business Envelopes</v>
      </c>
      <c r="K893">
        <f>ROUND(SUMIF(Data!N:N,G893,Data!R:R),2)</f>
        <v>336.95</v>
      </c>
    </row>
    <row r="894" spans="7:11" x14ac:dyDescent="0.2">
      <c r="G894" t="s">
        <v>2964</v>
      </c>
      <c r="H894" t="str">
        <f>VLOOKUP(G894,Data!$N:$Q,2,0)</f>
        <v>Technology</v>
      </c>
      <c r="I894" t="str">
        <f>VLOOKUP(G894,Data!$N:$Q,3,0)</f>
        <v>Machines</v>
      </c>
      <c r="J894" t="str">
        <f>VLOOKUP(G894,Data!$N:$Q,4,0)</f>
        <v>Wasp CCD Handheld Bar Code Reader</v>
      </c>
      <c r="K894">
        <f>ROUND(SUMIF(Data!N:N,G894,Data!R:R),2)</f>
        <v>336.51</v>
      </c>
    </row>
    <row r="895" spans="7:11" x14ac:dyDescent="0.2">
      <c r="G895" t="s">
        <v>6424</v>
      </c>
      <c r="H895" t="str">
        <f>VLOOKUP(G895,Data!$N:$Q,2,0)</f>
        <v>Technology</v>
      </c>
      <c r="I895" t="str">
        <f>VLOOKUP(G895,Data!$N:$Q,3,0)</f>
        <v>Phones</v>
      </c>
      <c r="J895" t="str">
        <f>VLOOKUP(G895,Data!$N:$Q,4,0)</f>
        <v>BlueLounge Milo Smartphone Stand, White/Metallic</v>
      </c>
      <c r="K895">
        <f>ROUND(SUMIF(Data!N:N,G895,Data!R:R),2)</f>
        <v>335.89</v>
      </c>
    </row>
    <row r="896" spans="7:11" x14ac:dyDescent="0.2">
      <c r="G896" t="s">
        <v>1345</v>
      </c>
      <c r="H896" t="str">
        <f>VLOOKUP(G896,Data!$N:$Q,2,0)</f>
        <v>Office Supplies</v>
      </c>
      <c r="I896" t="str">
        <f>VLOOKUP(G896,Data!$N:$Q,3,0)</f>
        <v>Binders</v>
      </c>
      <c r="J896" t="str">
        <f>VLOOKUP(G896,Data!$N:$Q,4,0)</f>
        <v>Square Ring Data Binders, Rigid 75 Pt. Covers, 11" x 14-7/8"</v>
      </c>
      <c r="K896">
        <f>ROUND(SUMIF(Data!N:N,G896,Data!R:R),2)</f>
        <v>334.37</v>
      </c>
    </row>
    <row r="897" spans="7:11" x14ac:dyDescent="0.2">
      <c r="G897" t="s">
        <v>1902</v>
      </c>
      <c r="H897" t="str">
        <f>VLOOKUP(G897,Data!$N:$Q,2,0)</f>
        <v>Office Supplies</v>
      </c>
      <c r="I897" t="str">
        <f>VLOOKUP(G897,Data!$N:$Q,3,0)</f>
        <v>Paper</v>
      </c>
      <c r="J897" t="str">
        <f>VLOOKUP(G897,Data!$N:$Q,4,0)</f>
        <v>Xerox 226</v>
      </c>
      <c r="K897">
        <f>ROUND(SUMIF(Data!N:N,G897,Data!R:R),2)</f>
        <v>334.37</v>
      </c>
    </row>
    <row r="898" spans="7:11" x14ac:dyDescent="0.2">
      <c r="G898" t="s">
        <v>1958</v>
      </c>
      <c r="H898" t="str">
        <f>VLOOKUP(G898,Data!$N:$Q,2,0)</f>
        <v>Furniture</v>
      </c>
      <c r="I898" t="str">
        <f>VLOOKUP(G898,Data!$N:$Q,3,0)</f>
        <v>Furnishings</v>
      </c>
      <c r="J898" t="str">
        <f>VLOOKUP(G898,Data!$N:$Q,4,0)</f>
        <v>Contract Clock, 14", Brown</v>
      </c>
      <c r="K898">
        <f>ROUND(SUMIF(Data!N:N,G898,Data!R:R),2)</f>
        <v>334.1</v>
      </c>
    </row>
    <row r="899" spans="7:11" x14ac:dyDescent="0.2">
      <c r="G899" t="s">
        <v>7464</v>
      </c>
      <c r="H899" t="str">
        <f>VLOOKUP(G899,Data!$N:$Q,2,0)</f>
        <v>Office Supplies</v>
      </c>
      <c r="I899" t="str">
        <f>VLOOKUP(G899,Data!$N:$Q,3,0)</f>
        <v>Appliances</v>
      </c>
      <c r="J899" t="str">
        <f>VLOOKUP(G899,Data!$N:$Q,4,0)</f>
        <v>Holmes 99% HEPA Air Purifier</v>
      </c>
      <c r="K899">
        <f>ROUND(SUMIF(Data!N:N,G899,Data!R:R),2)</f>
        <v>333.56</v>
      </c>
    </row>
    <row r="900" spans="7:11" x14ac:dyDescent="0.2">
      <c r="G900" t="s">
        <v>6295</v>
      </c>
      <c r="H900" t="str">
        <f>VLOOKUP(G900,Data!$N:$Q,2,0)</f>
        <v>Furniture</v>
      </c>
      <c r="I900" t="str">
        <f>VLOOKUP(G900,Data!$N:$Q,3,0)</f>
        <v>Furnishings</v>
      </c>
      <c r="J900" t="str">
        <f>VLOOKUP(G900,Data!$N:$Q,4,0)</f>
        <v>Eldon Econocleat Chair Mats for Low Pile Carpets</v>
      </c>
      <c r="K900">
        <f>ROUND(SUMIF(Data!N:N,G900,Data!R:R),2)</f>
        <v>331.76</v>
      </c>
    </row>
    <row r="901" spans="7:11" x14ac:dyDescent="0.2">
      <c r="G901" t="s">
        <v>1460</v>
      </c>
      <c r="H901" t="str">
        <f>VLOOKUP(G901,Data!$N:$Q,2,0)</f>
        <v>Office Supplies</v>
      </c>
      <c r="I901" t="str">
        <f>VLOOKUP(G901,Data!$N:$Q,3,0)</f>
        <v>Art</v>
      </c>
      <c r="J901" t="str">
        <f>VLOOKUP(G901,Data!$N:$Q,4,0)</f>
        <v>Bulldog Vacuum Base Pencil Sharpener</v>
      </c>
      <c r="K901">
        <f>ROUND(SUMIF(Data!N:N,G901,Data!R:R),2)</f>
        <v>330.92</v>
      </c>
    </row>
    <row r="902" spans="7:11" x14ac:dyDescent="0.2">
      <c r="G902" t="s">
        <v>5903</v>
      </c>
      <c r="H902" t="str">
        <f>VLOOKUP(G902,Data!$N:$Q,2,0)</f>
        <v>Technology</v>
      </c>
      <c r="I902" t="str">
        <f>VLOOKUP(G902,Data!$N:$Q,3,0)</f>
        <v>Accessories</v>
      </c>
      <c r="J902" t="str">
        <f>VLOOKUP(G902,Data!$N:$Q,4,0)</f>
        <v>SanDisk Ultra 16 GB MicroSDHC Class 10 Memory Card</v>
      </c>
      <c r="K902">
        <f>ROUND(SUMIF(Data!N:N,G902,Data!R:R),2)</f>
        <v>329.95</v>
      </c>
    </row>
    <row r="903" spans="7:11" x14ac:dyDescent="0.2">
      <c r="G903" t="s">
        <v>2979</v>
      </c>
      <c r="H903" t="str">
        <f>VLOOKUP(G903,Data!$N:$Q,2,0)</f>
        <v>Office Supplies</v>
      </c>
      <c r="I903" t="str">
        <f>VLOOKUP(G903,Data!$N:$Q,3,0)</f>
        <v>Paper</v>
      </c>
      <c r="J903" t="str">
        <f>VLOOKUP(G903,Data!$N:$Q,4,0)</f>
        <v>Xerox 1979</v>
      </c>
      <c r="K903">
        <f>ROUND(SUMIF(Data!N:N,G903,Data!R:R),2)</f>
        <v>328.39</v>
      </c>
    </row>
    <row r="904" spans="7:11" x14ac:dyDescent="0.2">
      <c r="G904" t="s">
        <v>3197</v>
      </c>
      <c r="H904" t="str">
        <f>VLOOKUP(G904,Data!$N:$Q,2,0)</f>
        <v>Office Supplies</v>
      </c>
      <c r="I904" t="str">
        <f>VLOOKUP(G904,Data!$N:$Q,3,0)</f>
        <v>Paper</v>
      </c>
      <c r="J904" t="str">
        <f>VLOOKUP(G904,Data!$N:$Q,4,0)</f>
        <v>Easy-staple paper</v>
      </c>
      <c r="K904">
        <f>ROUND(SUMIF(Data!N:N,G904,Data!R:R),2)</f>
        <v>327.11</v>
      </c>
    </row>
    <row r="905" spans="7:11" x14ac:dyDescent="0.2">
      <c r="G905" t="s">
        <v>7590</v>
      </c>
      <c r="H905" t="str">
        <f>VLOOKUP(G905,Data!$N:$Q,2,0)</f>
        <v>Office Supplies</v>
      </c>
      <c r="I905" t="str">
        <f>VLOOKUP(G905,Data!$N:$Q,3,0)</f>
        <v>Envelopes</v>
      </c>
      <c r="J905" t="str">
        <f>VLOOKUP(G905,Data!$N:$Q,4,0)</f>
        <v>Multimedia Mailers</v>
      </c>
      <c r="K905">
        <f>ROUND(SUMIF(Data!N:N,G905,Data!R:R),2)</f>
        <v>325.86</v>
      </c>
    </row>
    <row r="906" spans="7:11" x14ac:dyDescent="0.2">
      <c r="G906" t="s">
        <v>6692</v>
      </c>
      <c r="H906" t="str">
        <f>VLOOKUP(G906,Data!$N:$Q,2,0)</f>
        <v>Technology</v>
      </c>
      <c r="I906" t="str">
        <f>VLOOKUP(G906,Data!$N:$Q,3,0)</f>
        <v>Accessories</v>
      </c>
      <c r="J906" t="str">
        <f>VLOOKUP(G906,Data!$N:$Q,4,0)</f>
        <v>KeyTronic†E03601U1 -†Keyboard†- Beige</v>
      </c>
      <c r="K906">
        <f>ROUND(SUMIF(Data!N:N,G906,Data!R:R),2)</f>
        <v>324</v>
      </c>
    </row>
    <row r="907" spans="7:11" x14ac:dyDescent="0.2">
      <c r="G907" t="s">
        <v>10686</v>
      </c>
      <c r="H907" t="str">
        <f>VLOOKUP(G907,Data!$N:$Q,2,0)</f>
        <v>Technology</v>
      </c>
      <c r="I907" t="str">
        <f>VLOOKUP(G907,Data!$N:$Q,3,0)</f>
        <v>Phones</v>
      </c>
      <c r="J907" t="str">
        <f>VLOOKUP(G907,Data!$N:$Q,4,0)</f>
        <v>RCA ViSYS 25425RE1 Corded phone</v>
      </c>
      <c r="K907">
        <f>ROUND(SUMIF(Data!N:N,G907,Data!R:R),2)</f>
        <v>323.98</v>
      </c>
    </row>
    <row r="908" spans="7:11" x14ac:dyDescent="0.2">
      <c r="G908" t="s">
        <v>3616</v>
      </c>
      <c r="H908" t="str">
        <f>VLOOKUP(G908,Data!$N:$Q,2,0)</f>
        <v>Furniture</v>
      </c>
      <c r="I908" t="str">
        <f>VLOOKUP(G908,Data!$N:$Q,3,0)</f>
        <v>Bookcases</v>
      </c>
      <c r="J908" t="str">
        <f>VLOOKUP(G908,Data!$N:$Q,4,0)</f>
        <v>Sauder Cornerstone Collection Library</v>
      </c>
      <c r="K908">
        <f>ROUND(SUMIF(Data!N:N,G908,Data!R:R),2)</f>
        <v>322.19</v>
      </c>
    </row>
    <row r="909" spans="7:11" x14ac:dyDescent="0.2">
      <c r="G909" t="s">
        <v>5548</v>
      </c>
      <c r="H909" t="str">
        <f>VLOOKUP(G909,Data!$N:$Q,2,0)</f>
        <v>Technology</v>
      </c>
      <c r="I909" t="str">
        <f>VLOOKUP(G909,Data!$N:$Q,3,0)</f>
        <v>Accessories</v>
      </c>
      <c r="J909" t="str">
        <f>VLOOKUP(G909,Data!$N:$Q,4,0)</f>
        <v>Kensington K72356US Mouse-in-a-Box USB Desktop Mouse</v>
      </c>
      <c r="K909">
        <f>ROUND(SUMIF(Data!N:N,G909,Data!R:R),2)</f>
        <v>321.85000000000002</v>
      </c>
    </row>
    <row r="910" spans="7:11" x14ac:dyDescent="0.2">
      <c r="G910" t="s">
        <v>1929</v>
      </c>
      <c r="H910" t="str">
        <f>VLOOKUP(G910,Data!$N:$Q,2,0)</f>
        <v>Office Supplies</v>
      </c>
      <c r="I910" t="str">
        <f>VLOOKUP(G910,Data!$N:$Q,3,0)</f>
        <v>Paper</v>
      </c>
      <c r="J910" t="str">
        <f>VLOOKUP(G910,Data!$N:$Q,4,0)</f>
        <v>Personal Creations Ink Jet Cards and Labels</v>
      </c>
      <c r="K910">
        <f>ROUND(SUMIF(Data!N:N,G910,Data!R:R),2)</f>
        <v>321.44</v>
      </c>
    </row>
    <row r="911" spans="7:11" x14ac:dyDescent="0.2">
      <c r="G911" t="s">
        <v>1474</v>
      </c>
      <c r="H911" t="str">
        <f>VLOOKUP(G911,Data!$N:$Q,2,0)</f>
        <v>Office Supplies</v>
      </c>
      <c r="I911" t="str">
        <f>VLOOKUP(G911,Data!$N:$Q,3,0)</f>
        <v>Envelopes</v>
      </c>
      <c r="J911" t="str">
        <f>VLOOKUP(G911,Data!$N:$Q,4,0)</f>
        <v>White Envelopes, White Envelopes with Clear Poly Window</v>
      </c>
      <c r="K911">
        <f>ROUND(SUMIF(Data!N:N,G911,Data!R:R),2)</f>
        <v>320.25</v>
      </c>
    </row>
    <row r="912" spans="7:11" x14ac:dyDescent="0.2">
      <c r="G912" t="s">
        <v>8974</v>
      </c>
      <c r="H912" t="str">
        <f>VLOOKUP(G912,Data!$N:$Q,2,0)</f>
        <v>Technology</v>
      </c>
      <c r="I912" t="str">
        <f>VLOOKUP(G912,Data!$N:$Q,3,0)</f>
        <v>Machines</v>
      </c>
      <c r="J912" t="str">
        <f>VLOOKUP(G912,Data!$N:$Q,4,0)</f>
        <v>Konica Minolta magicolor 1690MF Multifunction Printer</v>
      </c>
      <c r="K912">
        <f>ROUND(SUMIF(Data!N:N,G912,Data!R:R),2)</f>
        <v>319.92</v>
      </c>
    </row>
    <row r="913" spans="7:11" x14ac:dyDescent="0.2">
      <c r="G913" t="s">
        <v>3986</v>
      </c>
      <c r="H913" t="str">
        <f>VLOOKUP(G913,Data!$N:$Q,2,0)</f>
        <v>Office Supplies</v>
      </c>
      <c r="I913" t="str">
        <f>VLOOKUP(G913,Data!$N:$Q,3,0)</f>
        <v>Storage</v>
      </c>
      <c r="J913" t="str">
        <f>VLOOKUP(G913,Data!$N:$Q,4,0)</f>
        <v>X-Rack File for Hanging Folders</v>
      </c>
      <c r="K913">
        <f>ROUND(SUMIF(Data!N:N,G913,Data!R:R),2)</f>
        <v>318.38</v>
      </c>
    </row>
    <row r="914" spans="7:11" x14ac:dyDescent="0.2">
      <c r="G914" t="s">
        <v>4097</v>
      </c>
      <c r="H914" t="str">
        <f>VLOOKUP(G914,Data!$N:$Q,2,0)</f>
        <v>Office Supplies</v>
      </c>
      <c r="I914" t="str">
        <f>VLOOKUP(G914,Data!$N:$Q,3,0)</f>
        <v>Storage</v>
      </c>
      <c r="J914" t="str">
        <f>VLOOKUP(G914,Data!$N:$Q,4,0)</f>
        <v>Rogers Jumbo File, Granite</v>
      </c>
      <c r="K914">
        <f>ROUND(SUMIF(Data!N:N,G914,Data!R:R),2)</f>
        <v>317.77</v>
      </c>
    </row>
    <row r="915" spans="7:11" x14ac:dyDescent="0.2">
      <c r="G915" t="s">
        <v>411</v>
      </c>
      <c r="H915" t="str">
        <f>VLOOKUP(G915,Data!$N:$Q,2,0)</f>
        <v>Furniture</v>
      </c>
      <c r="I915" t="str">
        <f>VLOOKUP(G915,Data!$N:$Q,3,0)</f>
        <v>Furnishings</v>
      </c>
      <c r="J915" t="str">
        <f>VLOOKUP(G915,Data!$N:$Q,4,0)</f>
        <v>Seth Thomas 13 1/2" Wall Clock</v>
      </c>
      <c r="K915">
        <f>ROUND(SUMIF(Data!N:N,G915,Data!R:R),2)</f>
        <v>316.48</v>
      </c>
    </row>
    <row r="916" spans="7:11" x14ac:dyDescent="0.2">
      <c r="G916" t="s">
        <v>2878</v>
      </c>
      <c r="H916" t="str">
        <f>VLOOKUP(G916,Data!$N:$Q,2,0)</f>
        <v>Office Supplies</v>
      </c>
      <c r="I916" t="str">
        <f>VLOOKUP(G916,Data!$N:$Q,3,0)</f>
        <v>Binders</v>
      </c>
      <c r="J916" t="str">
        <f>VLOOKUP(G916,Data!$N:$Q,4,0)</f>
        <v>Avery Trapezoid Extra Heavy Duty 4" Binders</v>
      </c>
      <c r="K916">
        <f>ROUND(SUMIF(Data!N:N,G916,Data!R:R),2)</f>
        <v>314.55</v>
      </c>
    </row>
    <row r="917" spans="7:11" x14ac:dyDescent="0.2">
      <c r="G917" t="s">
        <v>5788</v>
      </c>
      <c r="H917" t="str">
        <f>VLOOKUP(G917,Data!$N:$Q,2,0)</f>
        <v>Office Supplies</v>
      </c>
      <c r="I917" t="str">
        <f>VLOOKUP(G917,Data!$N:$Q,3,0)</f>
        <v>Binders</v>
      </c>
      <c r="J917" t="str">
        <f>VLOOKUP(G917,Data!$N:$Q,4,0)</f>
        <v>GBC Pre-Punched Binding Paper, Plastic, White, 8-1/2" x 11"</v>
      </c>
      <c r="K917">
        <f>ROUND(SUMIF(Data!N:N,G917,Data!R:R),2)</f>
        <v>310.20999999999998</v>
      </c>
    </row>
    <row r="918" spans="7:11" x14ac:dyDescent="0.2">
      <c r="G918" t="s">
        <v>872</v>
      </c>
      <c r="H918" t="str">
        <f>VLOOKUP(G918,Data!$N:$Q,2,0)</f>
        <v>Furniture</v>
      </c>
      <c r="I918" t="str">
        <f>VLOOKUP(G918,Data!$N:$Q,3,0)</f>
        <v>Furnishings</v>
      </c>
      <c r="J918" t="str">
        <f>VLOOKUP(G918,Data!$N:$Q,4,0)</f>
        <v>Executive Impressions 14" Two-Color Numerals Wall Clock</v>
      </c>
      <c r="K918">
        <f>ROUND(SUMIF(Data!N:N,G918,Data!R:R),2)</f>
        <v>308.99</v>
      </c>
    </row>
    <row r="919" spans="7:11" x14ac:dyDescent="0.2">
      <c r="G919" t="s">
        <v>2051</v>
      </c>
      <c r="H919" t="str">
        <f>VLOOKUP(G919,Data!$N:$Q,2,0)</f>
        <v>Office Supplies</v>
      </c>
      <c r="I919" t="str">
        <f>VLOOKUP(G919,Data!$N:$Q,3,0)</f>
        <v>Binders</v>
      </c>
      <c r="J919" t="str">
        <f>VLOOKUP(G919,Data!$N:$Q,4,0)</f>
        <v>Recycled Easel Ring Binders</v>
      </c>
      <c r="K919">
        <f>ROUND(SUMIF(Data!N:N,G919,Data!R:R),2)</f>
        <v>308.83999999999997</v>
      </c>
    </row>
    <row r="920" spans="7:11" x14ac:dyDescent="0.2">
      <c r="G920" t="s">
        <v>577</v>
      </c>
      <c r="H920" t="str">
        <f>VLOOKUP(G920,Data!$N:$Q,2,0)</f>
        <v>Office Supplies</v>
      </c>
      <c r="I920" t="str">
        <f>VLOOKUP(G920,Data!$N:$Q,3,0)</f>
        <v>Supplies</v>
      </c>
      <c r="J920" t="str">
        <f>VLOOKUP(G920,Data!$N:$Q,4,0)</f>
        <v>Fiskars Softgrip Scissors</v>
      </c>
      <c r="K920">
        <f>ROUND(SUMIF(Data!N:N,G920,Data!R:R),2)</f>
        <v>307.44</v>
      </c>
    </row>
    <row r="921" spans="7:11" x14ac:dyDescent="0.2">
      <c r="G921" t="s">
        <v>2657</v>
      </c>
      <c r="H921" t="str">
        <f>VLOOKUP(G921,Data!$N:$Q,2,0)</f>
        <v>Office Supplies</v>
      </c>
      <c r="I921" t="str">
        <f>VLOOKUP(G921,Data!$N:$Q,3,0)</f>
        <v>Supplies</v>
      </c>
      <c r="J921" t="str">
        <f>VLOOKUP(G921,Data!$N:$Q,4,0)</f>
        <v>Acme Box Cutter Scissors</v>
      </c>
      <c r="K921">
        <f>ROUND(SUMIF(Data!N:N,G921,Data!R:R),2)</f>
        <v>306.89999999999998</v>
      </c>
    </row>
    <row r="922" spans="7:11" x14ac:dyDescent="0.2">
      <c r="G922" t="s">
        <v>3859</v>
      </c>
      <c r="H922" t="str">
        <f>VLOOKUP(G922,Data!$N:$Q,2,0)</f>
        <v>Office Supplies</v>
      </c>
      <c r="I922" t="str">
        <f>VLOOKUP(G922,Data!$N:$Q,3,0)</f>
        <v>Appliances</v>
      </c>
      <c r="J922" t="str">
        <f>VLOOKUP(G922,Data!$N:$Q,4,0)</f>
        <v>3M Replacement Filter for Office Air Cleaner for 20' x 33' Room</v>
      </c>
      <c r="K922">
        <f>ROUND(SUMIF(Data!N:N,G922,Data!R:R),2)</f>
        <v>303.36</v>
      </c>
    </row>
    <row r="923" spans="7:11" x14ac:dyDescent="0.2">
      <c r="G923" t="s">
        <v>57</v>
      </c>
      <c r="H923" t="str">
        <f>VLOOKUP(G923,Data!$N:$Q,2,0)</f>
        <v>Office Supplies</v>
      </c>
      <c r="I923" t="str">
        <f>VLOOKUP(G923,Data!$N:$Q,3,0)</f>
        <v>Storage</v>
      </c>
      <c r="J923" t="str">
        <f>VLOOKUP(G923,Data!$N:$Q,4,0)</f>
        <v>Eldon Fold 'N Roll Cart System</v>
      </c>
      <c r="K923">
        <f>ROUND(SUMIF(Data!N:N,G923,Data!R:R),2)</f>
        <v>301.97000000000003</v>
      </c>
    </row>
    <row r="924" spans="7:11" x14ac:dyDescent="0.2">
      <c r="G924" t="s">
        <v>2736</v>
      </c>
      <c r="H924" t="str">
        <f>VLOOKUP(G924,Data!$N:$Q,2,0)</f>
        <v>Office Supplies</v>
      </c>
      <c r="I924" t="str">
        <f>VLOOKUP(G924,Data!$N:$Q,3,0)</f>
        <v>Storage</v>
      </c>
      <c r="J924" t="str">
        <f>VLOOKUP(G924,Data!$N:$Q,4,0)</f>
        <v>Eldon Shelf Savers Cubes and Bins</v>
      </c>
      <c r="K924">
        <f>ROUND(SUMIF(Data!N:N,G924,Data!R:R),2)</f>
        <v>300.14</v>
      </c>
    </row>
    <row r="925" spans="7:11" x14ac:dyDescent="0.2">
      <c r="G925" t="s">
        <v>5388</v>
      </c>
      <c r="H925" t="str">
        <f>VLOOKUP(G925,Data!$N:$Q,2,0)</f>
        <v>Technology</v>
      </c>
      <c r="I925" t="str">
        <f>VLOOKUP(G925,Data!$N:$Q,3,0)</f>
        <v>Machines</v>
      </c>
      <c r="J925" t="str">
        <f>VLOOKUP(G925,Data!$N:$Q,4,0)</f>
        <v>Lexmark S315 Color Inkjet Printer</v>
      </c>
      <c r="K925">
        <f>ROUND(SUMIF(Data!N:N,G925,Data!R:R),2)</f>
        <v>299.97000000000003</v>
      </c>
    </row>
    <row r="926" spans="7:11" x14ac:dyDescent="0.2">
      <c r="G926" t="s">
        <v>9120</v>
      </c>
      <c r="H926" t="str">
        <f>VLOOKUP(G926,Data!$N:$Q,2,0)</f>
        <v>Furniture</v>
      </c>
      <c r="I926" t="str">
        <f>VLOOKUP(G926,Data!$N:$Q,3,0)</f>
        <v>Furnishings</v>
      </c>
      <c r="J926" t="str">
        <f>VLOOKUP(G926,Data!$N:$Q,4,0)</f>
        <v>Tensor Track Tree Floor Lamp</v>
      </c>
      <c r="K926">
        <f>ROUND(SUMIF(Data!N:N,G926,Data!R:R),2)</f>
        <v>299.85000000000002</v>
      </c>
    </row>
    <row r="927" spans="7:11" x14ac:dyDescent="0.2">
      <c r="G927" t="s">
        <v>4583</v>
      </c>
      <c r="H927" t="str">
        <f>VLOOKUP(G927,Data!$N:$Q,2,0)</f>
        <v>Office Supplies</v>
      </c>
      <c r="I927" t="str">
        <f>VLOOKUP(G927,Data!$N:$Q,3,0)</f>
        <v>Appliances</v>
      </c>
      <c r="J927" t="str">
        <f>VLOOKUP(G927,Data!$N:$Q,4,0)</f>
        <v>Honeywell Enviracaire Portable Air Cleaner for up to 8 x 10 Room</v>
      </c>
      <c r="K927">
        <f>ROUND(SUMIF(Data!N:N,G927,Data!R:R),2)</f>
        <v>299.20999999999998</v>
      </c>
    </row>
    <row r="928" spans="7:11" x14ac:dyDescent="0.2">
      <c r="G928" t="s">
        <v>845</v>
      </c>
      <c r="H928" t="str">
        <f>VLOOKUP(G928,Data!$N:$Q,2,0)</f>
        <v>Technology</v>
      </c>
      <c r="I928" t="str">
        <f>VLOOKUP(G928,Data!$N:$Q,3,0)</f>
        <v>Accessories</v>
      </c>
      <c r="J928" t="str">
        <f>VLOOKUP(G928,Data!$N:$Q,4,0)</f>
        <v>Memorex Micro Travel Drive 8 GB</v>
      </c>
      <c r="K928">
        <f>ROUND(SUMIF(Data!N:N,G928,Data!R:R),2)</f>
        <v>299</v>
      </c>
    </row>
    <row r="929" spans="7:11" x14ac:dyDescent="0.2">
      <c r="G929" t="s">
        <v>1496</v>
      </c>
      <c r="H929" t="str">
        <f>VLOOKUP(G929,Data!$N:$Q,2,0)</f>
        <v>Furniture</v>
      </c>
      <c r="I929" t="str">
        <f>VLOOKUP(G929,Data!$N:$Q,3,0)</f>
        <v>Furnishings</v>
      </c>
      <c r="J929" t="str">
        <f>VLOOKUP(G929,Data!$N:$Q,4,0)</f>
        <v>Coloredge Poster Frame</v>
      </c>
      <c r="K929">
        <f>ROUND(SUMIF(Data!N:N,G929,Data!R:R),2)</f>
        <v>298.2</v>
      </c>
    </row>
    <row r="930" spans="7:11" x14ac:dyDescent="0.2">
      <c r="G930" t="s">
        <v>6812</v>
      </c>
      <c r="H930" t="str">
        <f>VLOOKUP(G930,Data!$N:$Q,2,0)</f>
        <v>Office Supplies</v>
      </c>
      <c r="I930" t="str">
        <f>VLOOKUP(G930,Data!$N:$Q,3,0)</f>
        <v>Art</v>
      </c>
      <c r="J930" t="str">
        <f>VLOOKUP(G930,Data!$N:$Q,4,0)</f>
        <v>Boston Home &amp; Office Model 2000 Electric Pencil Sharpeners</v>
      </c>
      <c r="K930">
        <f>ROUND(SUMIF(Data!N:N,G930,Data!R:R),2)</f>
        <v>297.99</v>
      </c>
    </row>
    <row r="931" spans="7:11" x14ac:dyDescent="0.2">
      <c r="G931" t="s">
        <v>7524</v>
      </c>
      <c r="H931" t="str">
        <f>VLOOKUP(G931,Data!$N:$Q,2,0)</f>
        <v>Office Supplies</v>
      </c>
      <c r="I931" t="str">
        <f>VLOOKUP(G931,Data!$N:$Q,3,0)</f>
        <v>Paper</v>
      </c>
      <c r="J931" t="str">
        <f>VLOOKUP(G931,Data!$N:$Q,4,0)</f>
        <v>Xerox 1992</v>
      </c>
      <c r="K931">
        <f>ROUND(SUMIF(Data!N:N,G931,Data!R:R),2)</f>
        <v>297.12</v>
      </c>
    </row>
    <row r="932" spans="7:11" x14ac:dyDescent="0.2">
      <c r="G932" t="s">
        <v>2640</v>
      </c>
      <c r="H932" t="str">
        <f>VLOOKUP(G932,Data!$N:$Q,2,0)</f>
        <v>Technology</v>
      </c>
      <c r="I932" t="str">
        <f>VLOOKUP(G932,Data!$N:$Q,3,0)</f>
        <v>Accessories</v>
      </c>
      <c r="J932" t="str">
        <f>VLOOKUP(G932,Data!$N:$Q,4,0)</f>
        <v>Maxell DVD-RAM Discs</v>
      </c>
      <c r="K932">
        <f>ROUND(SUMIF(Data!N:N,G932,Data!R:R),2)</f>
        <v>296.64</v>
      </c>
    </row>
    <row r="933" spans="7:11" x14ac:dyDescent="0.2">
      <c r="G933" t="s">
        <v>1092</v>
      </c>
      <c r="H933" t="str">
        <f>VLOOKUP(G933,Data!$N:$Q,2,0)</f>
        <v>Office Supplies</v>
      </c>
      <c r="I933" t="str">
        <f>VLOOKUP(G933,Data!$N:$Q,3,0)</f>
        <v>Fasteners</v>
      </c>
      <c r="J933" t="str">
        <f>VLOOKUP(G933,Data!$N:$Q,4,0)</f>
        <v>Vinyl Coated Wire Paper Clips in Organizer Box, 800/Box</v>
      </c>
      <c r="K933">
        <f>ROUND(SUMIF(Data!N:N,G933,Data!R:R),2)</f>
        <v>296.18</v>
      </c>
    </row>
    <row r="934" spans="7:11" x14ac:dyDescent="0.2">
      <c r="G934" t="s">
        <v>7318</v>
      </c>
      <c r="H934" t="str">
        <f>VLOOKUP(G934,Data!$N:$Q,2,0)</f>
        <v>Office Supplies</v>
      </c>
      <c r="I934" t="str">
        <f>VLOOKUP(G934,Data!$N:$Q,3,0)</f>
        <v>Paper</v>
      </c>
      <c r="J934" t="str">
        <f>VLOOKUP(G934,Data!$N:$Q,4,0)</f>
        <v>Xerox 1933</v>
      </c>
      <c r="K934">
        <f>ROUND(SUMIF(Data!N:N,G934,Data!R:R),2)</f>
        <v>294.72000000000003</v>
      </c>
    </row>
    <row r="935" spans="7:11" x14ac:dyDescent="0.2">
      <c r="G935" t="s">
        <v>3213</v>
      </c>
      <c r="H935" t="str">
        <f>VLOOKUP(G935,Data!$N:$Q,2,0)</f>
        <v>Office Supplies</v>
      </c>
      <c r="I935" t="str">
        <f>VLOOKUP(G935,Data!$N:$Q,3,0)</f>
        <v>Art</v>
      </c>
      <c r="J935" t="str">
        <f>VLOOKUP(G935,Data!$N:$Q,4,0)</f>
        <v>Stanley Contemporary Battery Pencil Sharpeners</v>
      </c>
      <c r="K935">
        <f>ROUND(SUMIF(Data!N:N,G935,Data!R:R),2)</f>
        <v>293.7</v>
      </c>
    </row>
    <row r="936" spans="7:11" x14ac:dyDescent="0.2">
      <c r="G936" t="s">
        <v>3177</v>
      </c>
      <c r="H936" t="str">
        <f>VLOOKUP(G936,Data!$N:$Q,2,0)</f>
        <v>Technology</v>
      </c>
      <c r="I936" t="str">
        <f>VLOOKUP(G936,Data!$N:$Q,3,0)</f>
        <v>Accessories</v>
      </c>
      <c r="J936" t="str">
        <f>VLOOKUP(G936,Data!$N:$Q,4,0)</f>
        <v>Micropad Numeric Keypads</v>
      </c>
      <c r="K936">
        <f>ROUND(SUMIF(Data!N:N,G936,Data!R:R),2)</f>
        <v>291.85000000000002</v>
      </c>
    </row>
    <row r="937" spans="7:11" x14ac:dyDescent="0.2">
      <c r="G937" t="s">
        <v>7799</v>
      </c>
      <c r="H937" t="str">
        <f>VLOOKUP(G937,Data!$N:$Q,2,0)</f>
        <v>Furniture</v>
      </c>
      <c r="I937" t="str">
        <f>VLOOKUP(G937,Data!$N:$Q,3,0)</f>
        <v>Furnishings</v>
      </c>
      <c r="J937" t="str">
        <f>VLOOKUP(G937,Data!$N:$Q,4,0)</f>
        <v>DAX Contemporary Wood Frame with Silver Metal Mat, Desktop, 11 x 14 Size</v>
      </c>
      <c r="K937">
        <f>ROUND(SUMIF(Data!N:N,G937,Data!R:R),2)</f>
        <v>291.45999999999998</v>
      </c>
    </row>
    <row r="938" spans="7:11" x14ac:dyDescent="0.2">
      <c r="G938" t="s">
        <v>6735</v>
      </c>
      <c r="H938" t="str">
        <f>VLOOKUP(G938,Data!$N:$Q,2,0)</f>
        <v>Office Supplies</v>
      </c>
      <c r="I938" t="str">
        <f>VLOOKUP(G938,Data!$N:$Q,3,0)</f>
        <v>Appliances</v>
      </c>
      <c r="J938" t="str">
        <f>VLOOKUP(G938,Data!$N:$Q,4,0)</f>
        <v>Acco 6 Outlet Guardian Premium Plus Surge Suppressor</v>
      </c>
      <c r="K938">
        <f>ROUND(SUMIF(Data!N:N,G938,Data!R:R),2)</f>
        <v>289.45999999999998</v>
      </c>
    </row>
    <row r="939" spans="7:11" x14ac:dyDescent="0.2">
      <c r="G939" t="s">
        <v>4253</v>
      </c>
      <c r="H939" t="str">
        <f>VLOOKUP(G939,Data!$N:$Q,2,0)</f>
        <v>Office Supplies</v>
      </c>
      <c r="I939" t="str">
        <f>VLOOKUP(G939,Data!$N:$Q,3,0)</f>
        <v>Art</v>
      </c>
      <c r="J939" t="str">
        <f>VLOOKUP(G939,Data!$N:$Q,4,0)</f>
        <v>Peel-Off China Markers</v>
      </c>
      <c r="K939">
        <f>ROUND(SUMIF(Data!N:N,G939,Data!R:R),2)</f>
        <v>287.97000000000003</v>
      </c>
    </row>
    <row r="940" spans="7:11" x14ac:dyDescent="0.2">
      <c r="G940" t="s">
        <v>4501</v>
      </c>
      <c r="H940" t="str">
        <f>VLOOKUP(G940,Data!$N:$Q,2,0)</f>
        <v>Office Supplies</v>
      </c>
      <c r="I940" t="str">
        <f>VLOOKUP(G940,Data!$N:$Q,3,0)</f>
        <v>Binders</v>
      </c>
      <c r="J940" t="str">
        <f>VLOOKUP(G940,Data!$N:$Q,4,0)</f>
        <v>Acco Data Flex Cable Posts For Top &amp; Bottom Load Binders, 6" Capacity</v>
      </c>
      <c r="K940">
        <f>ROUND(SUMIF(Data!N:N,G940,Data!R:R),2)</f>
        <v>287.87</v>
      </c>
    </row>
    <row r="941" spans="7:11" x14ac:dyDescent="0.2">
      <c r="G941" t="s">
        <v>6110</v>
      </c>
      <c r="H941" t="str">
        <f>VLOOKUP(G941,Data!$N:$Q,2,0)</f>
        <v>Office Supplies</v>
      </c>
      <c r="I941" t="str">
        <f>VLOOKUP(G941,Data!$N:$Q,3,0)</f>
        <v>Envelopes</v>
      </c>
      <c r="J941" t="str">
        <f>VLOOKUP(G941,Data!$N:$Q,4,0)</f>
        <v>Staple envelope</v>
      </c>
      <c r="K941">
        <f>ROUND(SUMIF(Data!N:N,G941,Data!R:R),2)</f>
        <v>284.83</v>
      </c>
    </row>
    <row r="942" spans="7:11" x14ac:dyDescent="0.2">
      <c r="G942" t="s">
        <v>6011</v>
      </c>
      <c r="H942" t="str">
        <f>VLOOKUP(G942,Data!$N:$Q,2,0)</f>
        <v>Office Supplies</v>
      </c>
      <c r="I942" t="str">
        <f>VLOOKUP(G942,Data!$N:$Q,3,0)</f>
        <v>Paper</v>
      </c>
      <c r="J942" t="str">
        <f>VLOOKUP(G942,Data!$N:$Q,4,0)</f>
        <v>Embossed Ink Jet Note Cards</v>
      </c>
      <c r="K942">
        <f>ROUND(SUMIF(Data!N:N,G942,Data!R:R),2)</f>
        <v>284.38</v>
      </c>
    </row>
    <row r="943" spans="7:11" x14ac:dyDescent="0.2">
      <c r="G943" t="s">
        <v>8350</v>
      </c>
      <c r="H943" t="str">
        <f>VLOOKUP(G943,Data!$N:$Q,2,0)</f>
        <v>Office Supplies</v>
      </c>
      <c r="I943" t="str">
        <f>VLOOKUP(G943,Data!$N:$Q,3,0)</f>
        <v>Storage</v>
      </c>
      <c r="J943" t="str">
        <f>VLOOKUP(G943,Data!$N:$Q,4,0)</f>
        <v>Iris 3-Drawer Stacking Bin, Black</v>
      </c>
      <c r="K943">
        <f>ROUND(SUMIF(Data!N:N,G943,Data!R:R),2)</f>
        <v>284.10000000000002</v>
      </c>
    </row>
    <row r="944" spans="7:11" x14ac:dyDescent="0.2">
      <c r="G944" t="s">
        <v>5354</v>
      </c>
      <c r="H944" t="str">
        <f>VLOOKUP(G944,Data!$N:$Q,2,0)</f>
        <v>Office Supplies</v>
      </c>
      <c r="I944" t="str">
        <f>VLOOKUP(G944,Data!$N:$Q,3,0)</f>
        <v>Paper</v>
      </c>
      <c r="J944" t="str">
        <f>VLOOKUP(G944,Data!$N:$Q,4,0)</f>
        <v>REDIFORM Incoming/Outgoing Call Register, 11" X 8 1/2", 100 Messages</v>
      </c>
      <c r="K944">
        <f>ROUND(SUMIF(Data!N:N,G944,Data!R:R),2)</f>
        <v>281.89</v>
      </c>
    </row>
    <row r="945" spans="7:11" x14ac:dyDescent="0.2">
      <c r="G945" t="s">
        <v>8342</v>
      </c>
      <c r="H945" t="str">
        <f>VLOOKUP(G945,Data!$N:$Q,2,0)</f>
        <v>Technology</v>
      </c>
      <c r="I945" t="str">
        <f>VLOOKUP(G945,Data!$N:$Q,3,0)</f>
        <v>Phones</v>
      </c>
      <c r="J945" t="str">
        <f>VLOOKUP(G945,Data!$N:$Q,4,0)</f>
        <v>Lunatik TT5L-002 Taktik Strike Impact Protection System for iPhone 5</v>
      </c>
      <c r="K945">
        <f>ROUND(SUMIF(Data!N:N,G945,Data!R:R),2)</f>
        <v>281.66000000000003</v>
      </c>
    </row>
    <row r="946" spans="7:11" x14ac:dyDescent="0.2">
      <c r="G946" t="s">
        <v>1869</v>
      </c>
      <c r="H946" t="str">
        <f>VLOOKUP(G946,Data!$N:$Q,2,0)</f>
        <v>Office Supplies</v>
      </c>
      <c r="I946" t="str">
        <f>VLOOKUP(G946,Data!$N:$Q,3,0)</f>
        <v>Paper</v>
      </c>
      <c r="J946" t="str">
        <f>VLOOKUP(G946,Data!$N:$Q,4,0)</f>
        <v>Xerox 1898</v>
      </c>
      <c r="K946">
        <f>ROUND(SUMIF(Data!N:N,G946,Data!R:R),2)</f>
        <v>280.56</v>
      </c>
    </row>
    <row r="947" spans="7:11" x14ac:dyDescent="0.2">
      <c r="G947" t="s">
        <v>9610</v>
      </c>
      <c r="H947" t="str">
        <f>VLOOKUP(G947,Data!$N:$Q,2,0)</f>
        <v>Technology</v>
      </c>
      <c r="I947" t="str">
        <f>VLOOKUP(G947,Data!$N:$Q,3,0)</f>
        <v>Accessories</v>
      </c>
      <c r="J947" t="str">
        <f>VLOOKUP(G947,Data!$N:$Q,4,0)</f>
        <v>Memorex Mini Travel Drive 32 GB USB 2.0 Flash Drive</v>
      </c>
      <c r="K947">
        <f>ROUND(SUMIF(Data!N:N,G947,Data!R:R),2)</f>
        <v>280</v>
      </c>
    </row>
    <row r="948" spans="7:11" x14ac:dyDescent="0.2">
      <c r="G948" t="s">
        <v>1504</v>
      </c>
      <c r="H948" t="str">
        <f>VLOOKUP(G948,Data!$N:$Q,2,0)</f>
        <v>Technology</v>
      </c>
      <c r="I948" t="str">
        <f>VLOOKUP(G948,Data!$N:$Q,3,0)</f>
        <v>Machines</v>
      </c>
      <c r="J948" t="str">
        <f>VLOOKUP(G948,Data!$N:$Q,4,0)</f>
        <v>Epson WorkForce WF-2530 All-in-One Printer, Copier Scanner</v>
      </c>
      <c r="K948">
        <f>ROUND(SUMIF(Data!N:N,G948,Data!R:R),2)</f>
        <v>279.95999999999998</v>
      </c>
    </row>
    <row r="949" spans="7:11" x14ac:dyDescent="0.2">
      <c r="G949" t="s">
        <v>7452</v>
      </c>
      <c r="H949" t="str">
        <f>VLOOKUP(G949,Data!$N:$Q,2,0)</f>
        <v>Office Supplies</v>
      </c>
      <c r="I949" t="str">
        <f>VLOOKUP(G949,Data!$N:$Q,3,0)</f>
        <v>Paper</v>
      </c>
      <c r="J949" t="str">
        <f>VLOOKUP(G949,Data!$N:$Q,4,0)</f>
        <v>Easy-staple paper</v>
      </c>
      <c r="K949">
        <f>ROUND(SUMIF(Data!N:N,G949,Data!R:R),2)</f>
        <v>279.89999999999998</v>
      </c>
    </row>
    <row r="950" spans="7:11" x14ac:dyDescent="0.2">
      <c r="G950" t="s">
        <v>5693</v>
      </c>
      <c r="H950" t="str">
        <f>VLOOKUP(G950,Data!$N:$Q,2,0)</f>
        <v>Technology</v>
      </c>
      <c r="I950" t="str">
        <f>VLOOKUP(G950,Data!$N:$Q,3,0)</f>
        <v>Phones</v>
      </c>
      <c r="J950" t="str">
        <f>VLOOKUP(G950,Data!$N:$Q,4,0)</f>
        <v>Macally Suction Cup Mount</v>
      </c>
      <c r="K950">
        <f>ROUND(SUMIF(Data!N:N,G950,Data!R:R),2)</f>
        <v>279.63</v>
      </c>
    </row>
    <row r="951" spans="7:11" x14ac:dyDescent="0.2">
      <c r="G951" t="s">
        <v>3513</v>
      </c>
      <c r="H951" t="str">
        <f>VLOOKUP(G951,Data!$N:$Q,2,0)</f>
        <v>Furniture</v>
      </c>
      <c r="I951" t="str">
        <f>VLOOKUP(G951,Data!$N:$Q,3,0)</f>
        <v>Furnishings</v>
      </c>
      <c r="J951" t="str">
        <f>VLOOKUP(G951,Data!$N:$Q,4,0)</f>
        <v>Westinghouse Clip-On Gooseneck Lamps</v>
      </c>
      <c r="K951">
        <f>ROUND(SUMIF(Data!N:N,G951,Data!R:R),2)</f>
        <v>279.56</v>
      </c>
    </row>
    <row r="952" spans="7:11" x14ac:dyDescent="0.2">
      <c r="G952" t="s">
        <v>2579</v>
      </c>
      <c r="H952" t="str">
        <f>VLOOKUP(G952,Data!$N:$Q,2,0)</f>
        <v>Office Supplies</v>
      </c>
      <c r="I952" t="str">
        <f>VLOOKUP(G952,Data!$N:$Q,3,0)</f>
        <v>Supplies</v>
      </c>
      <c r="J952" t="str">
        <f>VLOOKUP(G952,Data!$N:$Q,4,0)</f>
        <v>Acme Forged Steel Scissors with Black Enamel Handles</v>
      </c>
      <c r="K952">
        <f>ROUND(SUMIF(Data!N:N,G952,Data!R:R),2)</f>
        <v>279.3</v>
      </c>
    </row>
    <row r="953" spans="7:11" x14ac:dyDescent="0.2">
      <c r="G953" t="s">
        <v>7898</v>
      </c>
      <c r="H953" t="str">
        <f>VLOOKUP(G953,Data!$N:$Q,2,0)</f>
        <v>Office Supplies</v>
      </c>
      <c r="I953" t="str">
        <f>VLOOKUP(G953,Data!$N:$Q,3,0)</f>
        <v>Appliances</v>
      </c>
      <c r="J953" t="str">
        <f>VLOOKUP(G953,Data!$N:$Q,4,0)</f>
        <v>Belkin 8-Outlet Premiere SurgeMaster II Surge Protectors</v>
      </c>
      <c r="K953">
        <f>ROUND(SUMIF(Data!N:N,G953,Data!R:R),2)</f>
        <v>277.92</v>
      </c>
    </row>
    <row r="954" spans="7:11" x14ac:dyDescent="0.2">
      <c r="G954" t="s">
        <v>1277</v>
      </c>
      <c r="H954" t="str">
        <f>VLOOKUP(G954,Data!$N:$Q,2,0)</f>
        <v>Office Supplies</v>
      </c>
      <c r="I954" t="str">
        <f>VLOOKUP(G954,Data!$N:$Q,3,0)</f>
        <v>Labels</v>
      </c>
      <c r="J954" t="str">
        <f>VLOOKUP(G954,Data!$N:$Q,4,0)</f>
        <v>Avery Address/Shipping Labels for Typewriters, 4" x 2"</v>
      </c>
      <c r="K954">
        <f>ROUND(SUMIF(Data!N:N,G954,Data!R:R),2)</f>
        <v>277.38</v>
      </c>
    </row>
    <row r="955" spans="7:11" x14ac:dyDescent="0.2">
      <c r="G955" t="s">
        <v>2692</v>
      </c>
      <c r="H955" t="str">
        <f>VLOOKUP(G955,Data!$N:$Q,2,0)</f>
        <v>Office Supplies</v>
      </c>
      <c r="I955" t="str">
        <f>VLOOKUP(G955,Data!$N:$Q,3,0)</f>
        <v>Binders</v>
      </c>
      <c r="J955" t="str">
        <f>VLOOKUP(G955,Data!$N:$Q,4,0)</f>
        <v>Large Capacity Hanging Post Binders</v>
      </c>
      <c r="K955">
        <f>ROUND(SUMIF(Data!N:N,G955,Data!R:R),2)</f>
        <v>276.95</v>
      </c>
    </row>
    <row r="956" spans="7:11" x14ac:dyDescent="0.2">
      <c r="G956" t="s">
        <v>4084</v>
      </c>
      <c r="H956" t="str">
        <f>VLOOKUP(G956,Data!$N:$Q,2,0)</f>
        <v>Office Supplies</v>
      </c>
      <c r="I956" t="str">
        <f>VLOOKUP(G956,Data!$N:$Q,3,0)</f>
        <v>Storage</v>
      </c>
      <c r="J956" t="str">
        <f>VLOOKUP(G956,Data!$N:$Q,4,0)</f>
        <v>Neat Ideas Personal Hanging Folder Files, Black</v>
      </c>
      <c r="K956">
        <f>ROUND(SUMIF(Data!N:N,G956,Data!R:R),2)</f>
        <v>276.66000000000003</v>
      </c>
    </row>
    <row r="957" spans="7:11" x14ac:dyDescent="0.2">
      <c r="G957" t="s">
        <v>742</v>
      </c>
      <c r="H957" t="str">
        <f>VLOOKUP(G957,Data!$N:$Q,2,0)</f>
        <v>Technology</v>
      </c>
      <c r="I957" t="str">
        <f>VLOOKUP(G957,Data!$N:$Q,3,0)</f>
        <v>Accessories</v>
      </c>
      <c r="J957" t="str">
        <f>VLOOKUP(G957,Data!$N:$Q,4,0)</f>
        <v>HP Standard 104 key PS/2 Keyboard</v>
      </c>
      <c r="K957">
        <f>ROUND(SUMIF(Data!N:N,G957,Data!R:R),2)</f>
        <v>275.5</v>
      </c>
    </row>
    <row r="958" spans="7:11" x14ac:dyDescent="0.2">
      <c r="G958" t="s">
        <v>876</v>
      </c>
      <c r="H958" t="str">
        <f>VLOOKUP(G958,Data!$N:$Q,2,0)</f>
        <v>Office Supplies</v>
      </c>
      <c r="I958" t="str">
        <f>VLOOKUP(G958,Data!$N:$Q,3,0)</f>
        <v>Art</v>
      </c>
      <c r="J958" t="str">
        <f>VLOOKUP(G958,Data!$N:$Q,4,0)</f>
        <v>Stanley Bostitch Contemporary Electric Pencil Sharpeners</v>
      </c>
      <c r="K958">
        <f>ROUND(SUMIF(Data!N:N,G958,Data!R:R),2)</f>
        <v>275.08</v>
      </c>
    </row>
    <row r="959" spans="7:11" x14ac:dyDescent="0.2">
      <c r="G959" t="s">
        <v>7554</v>
      </c>
      <c r="H959" t="str">
        <f>VLOOKUP(G959,Data!$N:$Q,2,0)</f>
        <v>Technology</v>
      </c>
      <c r="I959" t="str">
        <f>VLOOKUP(G959,Data!$N:$Q,3,0)</f>
        <v>Phones</v>
      </c>
      <c r="J959" t="str">
        <f>VLOOKUP(G959,Data!$N:$Q,4,0)</f>
        <v>Seidio BD2-HK3IPH5-BK DILEX Case and Holster Combo for Apple iPhone 5/5s - Black</v>
      </c>
      <c r="K959">
        <f>ROUND(SUMIF(Data!N:N,G959,Data!R:R),2)</f>
        <v>272.89</v>
      </c>
    </row>
    <row r="960" spans="7:11" x14ac:dyDescent="0.2">
      <c r="G960" t="s">
        <v>2619</v>
      </c>
      <c r="H960" t="str">
        <f>VLOOKUP(G960,Data!$N:$Q,2,0)</f>
        <v>Office Supplies</v>
      </c>
      <c r="I960" t="str">
        <f>VLOOKUP(G960,Data!$N:$Q,3,0)</f>
        <v>Binders</v>
      </c>
      <c r="J960" t="str">
        <f>VLOOKUP(G960,Data!$N:$Q,4,0)</f>
        <v>Fellowes Binding Cases</v>
      </c>
      <c r="K960">
        <f>ROUND(SUMIF(Data!N:N,G960,Data!R:R),2)</f>
        <v>271.44</v>
      </c>
    </row>
    <row r="961" spans="7:11" x14ac:dyDescent="0.2">
      <c r="G961" t="s">
        <v>4489</v>
      </c>
      <c r="H961" t="str">
        <f>VLOOKUP(G961,Data!$N:$Q,2,0)</f>
        <v>Furniture</v>
      </c>
      <c r="I961" t="str">
        <f>VLOOKUP(G961,Data!$N:$Q,3,0)</f>
        <v>Furnishings</v>
      </c>
      <c r="J961" t="str">
        <f>VLOOKUP(G961,Data!$N:$Q,4,0)</f>
        <v>Advantus Panel Wall Certificate Holder - 8.5x11</v>
      </c>
      <c r="K961">
        <f>ROUND(SUMIF(Data!N:N,G961,Data!R:R),2)</f>
        <v>270.83999999999997</v>
      </c>
    </row>
    <row r="962" spans="7:11" x14ac:dyDescent="0.2">
      <c r="G962" t="s">
        <v>6845</v>
      </c>
      <c r="H962" t="str">
        <f>VLOOKUP(G962,Data!$N:$Q,2,0)</f>
        <v>Office Supplies</v>
      </c>
      <c r="I962" t="str">
        <f>VLOOKUP(G962,Data!$N:$Q,3,0)</f>
        <v>Storage</v>
      </c>
      <c r="J962" t="str">
        <f>VLOOKUP(G962,Data!$N:$Q,4,0)</f>
        <v>Adjustable Personal File Tote</v>
      </c>
      <c r="K962">
        <f>ROUND(SUMIF(Data!N:N,G962,Data!R:R),2)</f>
        <v>270.25</v>
      </c>
    </row>
    <row r="963" spans="7:11" x14ac:dyDescent="0.2">
      <c r="G963" t="s">
        <v>284</v>
      </c>
      <c r="H963" t="str">
        <f>VLOOKUP(G963,Data!$N:$Q,2,0)</f>
        <v>Office Supplies</v>
      </c>
      <c r="I963" t="str">
        <f>VLOOKUP(G963,Data!$N:$Q,3,0)</f>
        <v>Binders</v>
      </c>
      <c r="J963" t="str">
        <f>VLOOKUP(G963,Data!$N:$Q,4,0)</f>
        <v>Plastic Binding Combs</v>
      </c>
      <c r="K963">
        <f>ROUND(SUMIF(Data!N:N,G963,Data!R:R),2)</f>
        <v>269.67</v>
      </c>
    </row>
    <row r="964" spans="7:11" x14ac:dyDescent="0.2">
      <c r="G964" t="s">
        <v>1338</v>
      </c>
      <c r="H964" t="str">
        <f>VLOOKUP(G964,Data!$N:$Q,2,0)</f>
        <v>Office Supplies</v>
      </c>
      <c r="I964" t="str">
        <f>VLOOKUP(G964,Data!$N:$Q,3,0)</f>
        <v>Binders</v>
      </c>
      <c r="J964" t="str">
        <f>VLOOKUP(G964,Data!$N:$Q,4,0)</f>
        <v>GBC Twin Loop Wire Binding Elements, 9/16" Spine, Black</v>
      </c>
      <c r="K964">
        <f>ROUND(SUMIF(Data!N:N,G964,Data!R:R),2)</f>
        <v>269.39</v>
      </c>
    </row>
    <row r="965" spans="7:11" x14ac:dyDescent="0.2">
      <c r="G965" t="s">
        <v>1931</v>
      </c>
      <c r="H965" t="str">
        <f>VLOOKUP(G965,Data!$N:$Q,2,0)</f>
        <v>Office Supplies</v>
      </c>
      <c r="I965" t="str">
        <f>VLOOKUP(G965,Data!$N:$Q,3,0)</f>
        <v>Binders</v>
      </c>
      <c r="J965" t="str">
        <f>VLOOKUP(G965,Data!$N:$Q,4,0)</f>
        <v>GBC White Gloss Covers, Plain Front</v>
      </c>
      <c r="K965">
        <f>ROUND(SUMIF(Data!N:N,G965,Data!R:R),2)</f>
        <v>269.33</v>
      </c>
    </row>
    <row r="966" spans="7:11" x14ac:dyDescent="0.2">
      <c r="G966" t="s">
        <v>1641</v>
      </c>
      <c r="H966" t="str">
        <f>VLOOKUP(G966,Data!$N:$Q,2,0)</f>
        <v>Office Supplies</v>
      </c>
      <c r="I966" t="str">
        <f>VLOOKUP(G966,Data!$N:$Q,3,0)</f>
        <v>Paper</v>
      </c>
      <c r="J966" t="str">
        <f>VLOOKUP(G966,Data!$N:$Q,4,0)</f>
        <v>Recycled Desk Saver Line "While You Were Out" Book, 5 1/2" X 4"</v>
      </c>
      <c r="K966">
        <f>ROUND(SUMIF(Data!N:N,G966,Data!R:R),2)</f>
        <v>268.5</v>
      </c>
    </row>
    <row r="967" spans="7:11" x14ac:dyDescent="0.2">
      <c r="G967" t="s">
        <v>9654</v>
      </c>
      <c r="H967" t="str">
        <f>VLOOKUP(G967,Data!$N:$Q,2,0)</f>
        <v>Office Supplies</v>
      </c>
      <c r="I967" t="str">
        <f>VLOOKUP(G967,Data!$N:$Q,3,0)</f>
        <v>Paper</v>
      </c>
      <c r="J967" t="str">
        <f>VLOOKUP(G967,Data!$N:$Q,4,0)</f>
        <v>Xerox 1938</v>
      </c>
      <c r="K967">
        <f>ROUND(SUMIF(Data!N:N,G967,Data!R:R),2)</f>
        <v>268.24</v>
      </c>
    </row>
    <row r="968" spans="7:11" x14ac:dyDescent="0.2">
      <c r="G968" t="s">
        <v>8465</v>
      </c>
      <c r="H968" t="str">
        <f>VLOOKUP(G968,Data!$N:$Q,2,0)</f>
        <v>Office Supplies</v>
      </c>
      <c r="I968" t="str">
        <f>VLOOKUP(G968,Data!$N:$Q,3,0)</f>
        <v>Labels</v>
      </c>
      <c r="J968" t="str">
        <f>VLOOKUP(G968,Data!$N:$Q,4,0)</f>
        <v>Avery 475</v>
      </c>
      <c r="K968">
        <f>ROUND(SUMIF(Data!N:N,G968,Data!R:R),2)</f>
        <v>266.39999999999998</v>
      </c>
    </row>
    <row r="969" spans="7:11" x14ac:dyDescent="0.2">
      <c r="G969" t="s">
        <v>3105</v>
      </c>
      <c r="H969" t="str">
        <f>VLOOKUP(G969,Data!$N:$Q,2,0)</f>
        <v>Office Supplies</v>
      </c>
      <c r="I969" t="str">
        <f>VLOOKUP(G969,Data!$N:$Q,3,0)</f>
        <v>Appliances</v>
      </c>
      <c r="J969" t="str">
        <f>VLOOKUP(G969,Data!$N:$Q,4,0)</f>
        <v>Belkin F9S820V06 8 Outlet Surge</v>
      </c>
      <c r="K969">
        <f>ROUND(SUMIF(Data!N:N,G969,Data!R:R),2)</f>
        <v>266.33999999999997</v>
      </c>
    </row>
    <row r="970" spans="7:11" x14ac:dyDescent="0.2">
      <c r="G970" t="s">
        <v>4842</v>
      </c>
      <c r="H970" t="str">
        <f>VLOOKUP(G970,Data!$N:$Q,2,0)</f>
        <v>Technology</v>
      </c>
      <c r="I970" t="str">
        <f>VLOOKUP(G970,Data!$N:$Q,3,0)</f>
        <v>Accessories</v>
      </c>
      <c r="J970" t="str">
        <f>VLOOKUP(G970,Data!$N:$Q,4,0)</f>
        <v>Belkin Standard 104 key USB Keyboard</v>
      </c>
      <c r="K970">
        <f>ROUND(SUMIF(Data!N:N,G970,Data!R:R),2)</f>
        <v>265.54000000000002</v>
      </c>
    </row>
    <row r="971" spans="7:11" x14ac:dyDescent="0.2">
      <c r="G971" t="s">
        <v>4702</v>
      </c>
      <c r="H971" t="str">
        <f>VLOOKUP(G971,Data!$N:$Q,2,0)</f>
        <v>Furniture</v>
      </c>
      <c r="I971" t="str">
        <f>VLOOKUP(G971,Data!$N:$Q,3,0)</f>
        <v>Furnishings</v>
      </c>
      <c r="J971" t="str">
        <f>VLOOKUP(G971,Data!$N:$Q,4,0)</f>
        <v>Ultra Door Pull Handle</v>
      </c>
      <c r="K971">
        <f>ROUND(SUMIF(Data!N:N,G971,Data!R:R),2)</f>
        <v>265.10000000000002</v>
      </c>
    </row>
    <row r="972" spans="7:11" x14ac:dyDescent="0.2">
      <c r="G972" t="s">
        <v>3096</v>
      </c>
      <c r="H972" t="str">
        <f>VLOOKUP(G972,Data!$N:$Q,2,0)</f>
        <v>Technology</v>
      </c>
      <c r="I972" t="str">
        <f>VLOOKUP(G972,Data!$N:$Q,3,0)</f>
        <v>Accessories</v>
      </c>
      <c r="J972" t="str">
        <f>VLOOKUP(G972,Data!$N:$Q,4,0)</f>
        <v>Maxell 4.7GB DVD+RW 3/Pack</v>
      </c>
      <c r="K972">
        <f>ROUND(SUMIF(Data!N:N,G972,Data!R:R),2)</f>
        <v>264.44</v>
      </c>
    </row>
    <row r="973" spans="7:11" x14ac:dyDescent="0.2">
      <c r="G973" t="s">
        <v>1316</v>
      </c>
      <c r="H973" t="str">
        <f>VLOOKUP(G973,Data!$N:$Q,2,0)</f>
        <v>Office Supplies</v>
      </c>
      <c r="I973" t="str">
        <f>VLOOKUP(G973,Data!$N:$Q,3,0)</f>
        <v>Art</v>
      </c>
      <c r="J973" t="str">
        <f>VLOOKUP(G973,Data!$N:$Q,4,0)</f>
        <v>Newell 324</v>
      </c>
      <c r="K973">
        <f>ROUND(SUMIF(Data!N:N,G973,Data!R:R),2)</f>
        <v>263.33999999999997</v>
      </c>
    </row>
    <row r="974" spans="7:11" x14ac:dyDescent="0.2">
      <c r="G974" t="s">
        <v>2201</v>
      </c>
      <c r="H974" t="str">
        <f>VLOOKUP(G974,Data!$N:$Q,2,0)</f>
        <v>Office Supplies</v>
      </c>
      <c r="I974" t="str">
        <f>VLOOKUP(G974,Data!$N:$Q,3,0)</f>
        <v>Paper</v>
      </c>
      <c r="J974" t="str">
        <f>VLOOKUP(G974,Data!$N:$Q,4,0)</f>
        <v>Southworth 100% RÈsumÈ Paper, 24lb.</v>
      </c>
      <c r="K974">
        <f>ROUND(SUMIF(Data!N:N,G974,Data!R:R),2)</f>
        <v>262.95999999999998</v>
      </c>
    </row>
    <row r="975" spans="7:11" x14ac:dyDescent="0.2">
      <c r="G975" t="s">
        <v>1140</v>
      </c>
      <c r="H975" t="str">
        <f>VLOOKUP(G975,Data!$N:$Q,2,0)</f>
        <v>Furniture</v>
      </c>
      <c r="I975" t="str">
        <f>VLOOKUP(G975,Data!$N:$Q,3,0)</f>
        <v>Furnishings</v>
      </c>
      <c r="J975" t="str">
        <f>VLOOKUP(G975,Data!$N:$Q,4,0)</f>
        <v>Eldon Expressions Desk Accessory, Wood Photo Frame, Mahogany</v>
      </c>
      <c r="K975">
        <f>ROUND(SUMIF(Data!N:N,G975,Data!R:R),2)</f>
        <v>262.75</v>
      </c>
    </row>
    <row r="976" spans="7:11" x14ac:dyDescent="0.2">
      <c r="G976" t="s">
        <v>1308</v>
      </c>
      <c r="H976" t="str">
        <f>VLOOKUP(G976,Data!$N:$Q,2,0)</f>
        <v>Office Supplies</v>
      </c>
      <c r="I976" t="str">
        <f>VLOOKUP(G976,Data!$N:$Q,3,0)</f>
        <v>Storage</v>
      </c>
      <c r="J976" t="str">
        <f>VLOOKUP(G976,Data!$N:$Q,4,0)</f>
        <v>File Shuttle I and Handi-File</v>
      </c>
      <c r="K976">
        <f>ROUND(SUMIF(Data!N:N,G976,Data!R:R),2)</f>
        <v>262.67</v>
      </c>
    </row>
    <row r="977" spans="7:11" x14ac:dyDescent="0.2">
      <c r="G977" t="s">
        <v>3627</v>
      </c>
      <c r="H977" t="str">
        <f>VLOOKUP(G977,Data!$N:$Q,2,0)</f>
        <v>Office Supplies</v>
      </c>
      <c r="I977" t="str">
        <f>VLOOKUP(G977,Data!$N:$Q,3,0)</f>
        <v>Appliances</v>
      </c>
      <c r="J977" t="str">
        <f>VLOOKUP(G977,Data!$N:$Q,4,0)</f>
        <v>Belkin 6 Outlet Metallic Surge Strip</v>
      </c>
      <c r="K977">
        <f>ROUND(SUMIF(Data!N:N,G977,Data!R:R),2)</f>
        <v>262.45</v>
      </c>
    </row>
    <row r="978" spans="7:11" x14ac:dyDescent="0.2">
      <c r="G978" t="s">
        <v>247</v>
      </c>
      <c r="H978" t="str">
        <f>VLOOKUP(G978,Data!$N:$Q,2,0)</f>
        <v>Technology</v>
      </c>
      <c r="I978" t="str">
        <f>VLOOKUP(G978,Data!$N:$Q,3,0)</f>
        <v>Phones</v>
      </c>
      <c r="J978" t="str">
        <f>VLOOKUP(G978,Data!$N:$Q,4,0)</f>
        <v>LF Elite 3D Dazzle Designer Hard Case Cover, Lf Stylus Pen and Wiper For Apple Iphone 5c Mini Lite</v>
      </c>
      <c r="K978">
        <f>ROUND(SUMIF(Data!N:N,G978,Data!R:R),2)</f>
        <v>261.60000000000002</v>
      </c>
    </row>
    <row r="979" spans="7:11" x14ac:dyDescent="0.2">
      <c r="G979" t="s">
        <v>4748</v>
      </c>
      <c r="H979" t="str">
        <f>VLOOKUP(G979,Data!$N:$Q,2,0)</f>
        <v>Furniture</v>
      </c>
      <c r="I979" t="str">
        <f>VLOOKUP(G979,Data!$N:$Q,3,0)</f>
        <v>Furnishings</v>
      </c>
      <c r="J979" t="str">
        <f>VLOOKUP(G979,Data!$N:$Q,4,0)</f>
        <v>Hand-Finished Solid Wood Document Frame</v>
      </c>
      <c r="K979">
        <f>ROUND(SUMIF(Data!N:N,G979,Data!R:R),2)</f>
        <v>260.14999999999998</v>
      </c>
    </row>
    <row r="980" spans="7:11" x14ac:dyDescent="0.2">
      <c r="G980" t="s">
        <v>1596</v>
      </c>
      <c r="H980" t="str">
        <f>VLOOKUP(G980,Data!$N:$Q,2,0)</f>
        <v>Office Supplies</v>
      </c>
      <c r="I980" t="str">
        <f>VLOOKUP(G980,Data!$N:$Q,3,0)</f>
        <v>Appliances</v>
      </c>
      <c r="J980" t="str">
        <f>VLOOKUP(G980,Data!$N:$Q,4,0)</f>
        <v>3M Office Air Cleaner</v>
      </c>
      <c r="K980">
        <f>ROUND(SUMIF(Data!N:N,G980,Data!R:R),2)</f>
        <v>259.8</v>
      </c>
    </row>
    <row r="981" spans="7:11" x14ac:dyDescent="0.2">
      <c r="G981" t="s">
        <v>8950</v>
      </c>
      <c r="H981" t="str">
        <f>VLOOKUP(G981,Data!$N:$Q,2,0)</f>
        <v>Office Supplies</v>
      </c>
      <c r="I981" t="str">
        <f>VLOOKUP(G981,Data!$N:$Q,3,0)</f>
        <v>Storage</v>
      </c>
      <c r="J981" t="str">
        <f>VLOOKUP(G981,Data!$N:$Q,4,0)</f>
        <v>Desktop 3-Pocket Hot File</v>
      </c>
      <c r="K981">
        <f>ROUND(SUMIF(Data!N:N,G981,Data!R:R),2)</f>
        <v>259.68</v>
      </c>
    </row>
    <row r="982" spans="7:11" x14ac:dyDescent="0.2">
      <c r="G982" t="s">
        <v>1012</v>
      </c>
      <c r="H982" t="str">
        <f>VLOOKUP(G982,Data!$N:$Q,2,0)</f>
        <v>Office Supplies</v>
      </c>
      <c r="I982" t="str">
        <f>VLOOKUP(G982,Data!$N:$Q,3,0)</f>
        <v>Envelopes</v>
      </c>
      <c r="J982" t="str">
        <f>VLOOKUP(G982,Data!$N:$Q,4,0)</f>
        <v>Recycled Interoffice Envelopes with String and Button Closure, 10 x 13</v>
      </c>
      <c r="K982">
        <f>ROUND(SUMIF(Data!N:N,G982,Data!R:R),2)</f>
        <v>259.08999999999997</v>
      </c>
    </row>
    <row r="983" spans="7:11" x14ac:dyDescent="0.2">
      <c r="G983" t="s">
        <v>6574</v>
      </c>
      <c r="H983" t="str">
        <f>VLOOKUP(G983,Data!$N:$Q,2,0)</f>
        <v>Furniture</v>
      </c>
      <c r="I983" t="str">
        <f>VLOOKUP(G983,Data!$N:$Q,3,0)</f>
        <v>Furnishings</v>
      </c>
      <c r="J983" t="str">
        <f>VLOOKUP(G983,Data!$N:$Q,4,0)</f>
        <v>Executive Impressions 10" Spectator Wall Clock</v>
      </c>
      <c r="K983">
        <f>ROUND(SUMIF(Data!N:N,G983,Data!R:R),2)</f>
        <v>258.72000000000003</v>
      </c>
    </row>
    <row r="984" spans="7:11" x14ac:dyDescent="0.2">
      <c r="G984" t="s">
        <v>3249</v>
      </c>
      <c r="H984" t="str">
        <f>VLOOKUP(G984,Data!$N:$Q,2,0)</f>
        <v>Office Supplies</v>
      </c>
      <c r="I984" t="str">
        <f>VLOOKUP(G984,Data!$N:$Q,3,0)</f>
        <v>Binders</v>
      </c>
      <c r="J984" t="str">
        <f>VLOOKUP(G984,Data!$N:$Q,4,0)</f>
        <v>GBC Standard Recycled Report Covers, Clear Plastic Sheets</v>
      </c>
      <c r="K984">
        <f>ROUND(SUMIF(Data!N:N,G984,Data!R:R),2)</f>
        <v>258.72000000000003</v>
      </c>
    </row>
    <row r="985" spans="7:11" x14ac:dyDescent="0.2">
      <c r="G985" t="s">
        <v>8898</v>
      </c>
      <c r="H985" t="str">
        <f>VLOOKUP(G985,Data!$N:$Q,2,0)</f>
        <v>Office Supplies</v>
      </c>
      <c r="I985" t="str">
        <f>VLOOKUP(G985,Data!$N:$Q,3,0)</f>
        <v>Binders</v>
      </c>
      <c r="J985" t="str">
        <f>VLOOKUP(G985,Data!$N:$Q,4,0)</f>
        <v>Avery Legal 4-Ring Binder</v>
      </c>
      <c r="K985">
        <f>ROUND(SUMIF(Data!N:N,G985,Data!R:R),2)</f>
        <v>258.05</v>
      </c>
    </row>
    <row r="986" spans="7:11" x14ac:dyDescent="0.2">
      <c r="G986" t="s">
        <v>4557</v>
      </c>
      <c r="H986" t="str">
        <f>VLOOKUP(G986,Data!$N:$Q,2,0)</f>
        <v>Technology</v>
      </c>
      <c r="I986" t="str">
        <f>VLOOKUP(G986,Data!$N:$Q,3,0)</f>
        <v>Phones</v>
      </c>
      <c r="J986" t="str">
        <f>VLOOKUP(G986,Data!$N:$Q,4,0)</f>
        <v>Mediabridge Sport Armband iPhone 5s</v>
      </c>
      <c r="K986">
        <f>ROUND(SUMIF(Data!N:N,G986,Data!R:R),2)</f>
        <v>257.74</v>
      </c>
    </row>
    <row r="987" spans="7:11" x14ac:dyDescent="0.2">
      <c r="G987" t="s">
        <v>3449</v>
      </c>
      <c r="H987" t="str">
        <f>VLOOKUP(G987,Data!$N:$Q,2,0)</f>
        <v>Office Supplies</v>
      </c>
      <c r="I987" t="str">
        <f>VLOOKUP(G987,Data!$N:$Q,3,0)</f>
        <v>Paper</v>
      </c>
      <c r="J987" t="str">
        <f>VLOOKUP(G987,Data!$N:$Q,4,0)</f>
        <v>Easy-staple paper</v>
      </c>
      <c r="K987">
        <f>ROUND(SUMIF(Data!N:N,G987,Data!R:R),2)</f>
        <v>257.56</v>
      </c>
    </row>
    <row r="988" spans="7:11" x14ac:dyDescent="0.2">
      <c r="G988" t="s">
        <v>7015</v>
      </c>
      <c r="H988" t="str">
        <f>VLOOKUP(G988,Data!$N:$Q,2,0)</f>
        <v>Office Supplies</v>
      </c>
      <c r="I988" t="str">
        <f>VLOOKUP(G988,Data!$N:$Q,3,0)</f>
        <v>Binders</v>
      </c>
      <c r="J988" t="str">
        <f>VLOOKUP(G988,Data!$N:$Q,4,0)</f>
        <v>GBC Poly Designer Binding Covers</v>
      </c>
      <c r="K988">
        <f>ROUND(SUMIF(Data!N:N,G988,Data!R:R),2)</f>
        <v>256.12</v>
      </c>
    </row>
    <row r="989" spans="7:11" x14ac:dyDescent="0.2">
      <c r="G989" t="s">
        <v>5725</v>
      </c>
      <c r="H989" t="str">
        <f>VLOOKUP(G989,Data!$N:$Q,2,0)</f>
        <v>Office Supplies</v>
      </c>
      <c r="I989" t="str">
        <f>VLOOKUP(G989,Data!$N:$Q,3,0)</f>
        <v>Art</v>
      </c>
      <c r="J989" t="str">
        <f>VLOOKUP(G989,Data!$N:$Q,4,0)</f>
        <v>Berol Giant Pencil Sharpener</v>
      </c>
      <c r="K989">
        <f>ROUND(SUMIF(Data!N:N,G989,Data!R:R),2)</f>
        <v>254.85</v>
      </c>
    </row>
    <row r="990" spans="7:11" x14ac:dyDescent="0.2">
      <c r="G990" t="s">
        <v>2634</v>
      </c>
      <c r="H990" t="str">
        <f>VLOOKUP(G990,Data!$N:$Q,2,0)</f>
        <v>Furniture</v>
      </c>
      <c r="I990" t="str">
        <f>VLOOKUP(G990,Data!$N:$Q,3,0)</f>
        <v>Furnishings</v>
      </c>
      <c r="J990" t="str">
        <f>VLOOKUP(G990,Data!$N:$Q,4,0)</f>
        <v>Linden 10" Round Wall Clock, Black</v>
      </c>
      <c r="K990">
        <f>ROUND(SUMIF(Data!N:N,G990,Data!R:R),2)</f>
        <v>253.65</v>
      </c>
    </row>
    <row r="991" spans="7:11" x14ac:dyDescent="0.2">
      <c r="G991" t="s">
        <v>6282</v>
      </c>
      <c r="H991" t="str">
        <f>VLOOKUP(G991,Data!$N:$Q,2,0)</f>
        <v>Technology</v>
      </c>
      <c r="I991" t="str">
        <f>VLOOKUP(G991,Data!$N:$Q,3,0)</f>
        <v>Phones</v>
      </c>
      <c r="J991" t="str">
        <f>VLOOKUP(G991,Data!$N:$Q,4,0)</f>
        <v>Apple EarPods with Remote and Mic</v>
      </c>
      <c r="K991">
        <f>ROUND(SUMIF(Data!N:N,G991,Data!R:R),2)</f>
        <v>251.91</v>
      </c>
    </row>
    <row r="992" spans="7:11" x14ac:dyDescent="0.2">
      <c r="G992" t="s">
        <v>482</v>
      </c>
      <c r="H992" t="str">
        <f>VLOOKUP(G992,Data!$N:$Q,2,0)</f>
        <v>Furniture</v>
      </c>
      <c r="I992" t="str">
        <f>VLOOKUP(G992,Data!$N:$Q,3,0)</f>
        <v>Furnishings</v>
      </c>
      <c r="J992" t="str">
        <f>VLOOKUP(G992,Data!$N:$Q,4,0)</f>
        <v>Magnifier Swing Arm Lamp</v>
      </c>
      <c r="K992">
        <f>ROUND(SUMIF(Data!N:N,G992,Data!R:R),2)</f>
        <v>251.76</v>
      </c>
    </row>
    <row r="993" spans="7:11" x14ac:dyDescent="0.2">
      <c r="G993" t="s">
        <v>1350</v>
      </c>
      <c r="H993" t="str">
        <f>VLOOKUP(G993,Data!$N:$Q,2,0)</f>
        <v>Technology</v>
      </c>
      <c r="I993" t="str">
        <f>VLOOKUP(G993,Data!$N:$Q,3,0)</f>
        <v>Accessories</v>
      </c>
      <c r="J993" t="str">
        <f>VLOOKUP(G993,Data!$N:$Q,4,0)</f>
        <v>Sony 32GB Class 10 Micro SDHC R40 Memory Card</v>
      </c>
      <c r="K993">
        <f>ROUND(SUMIF(Data!N:N,G993,Data!R:R),2)</f>
        <v>251.4</v>
      </c>
    </row>
    <row r="994" spans="7:11" x14ac:dyDescent="0.2">
      <c r="G994" t="s">
        <v>3734</v>
      </c>
      <c r="H994" t="str">
        <f>VLOOKUP(G994,Data!$N:$Q,2,0)</f>
        <v>Office Supplies</v>
      </c>
      <c r="I994" t="str">
        <f>VLOOKUP(G994,Data!$N:$Q,3,0)</f>
        <v>Storage</v>
      </c>
      <c r="J994" t="str">
        <f>VLOOKUP(G994,Data!$N:$Q,4,0)</f>
        <v>Hanging Personal Folder File</v>
      </c>
      <c r="K994">
        <f>ROUND(SUMIF(Data!N:N,G994,Data!R:R),2)</f>
        <v>251.2</v>
      </c>
    </row>
    <row r="995" spans="7:11" x14ac:dyDescent="0.2">
      <c r="G995" t="s">
        <v>8727</v>
      </c>
      <c r="H995" t="str">
        <f>VLOOKUP(G995,Data!$N:$Q,2,0)</f>
        <v>Technology</v>
      </c>
      <c r="I995" t="str">
        <f>VLOOKUP(G995,Data!$N:$Q,3,0)</f>
        <v>Accessories</v>
      </c>
      <c r="J995" t="str">
        <f>VLOOKUP(G995,Data!$N:$Q,4,0)</f>
        <v>Sony Micro Vault Click 4 GB USB 2.0 Flash Drive</v>
      </c>
      <c r="K995">
        <f>ROUND(SUMIF(Data!N:N,G995,Data!R:R),2)</f>
        <v>250.92</v>
      </c>
    </row>
    <row r="996" spans="7:11" x14ac:dyDescent="0.2">
      <c r="G996" t="s">
        <v>1898</v>
      </c>
      <c r="H996" t="str">
        <f>VLOOKUP(G996,Data!$N:$Q,2,0)</f>
        <v>Office Supplies</v>
      </c>
      <c r="I996" t="str">
        <f>VLOOKUP(G996,Data!$N:$Q,3,0)</f>
        <v>Labels</v>
      </c>
      <c r="J996" t="str">
        <f>VLOOKUP(G996,Data!$N:$Q,4,0)</f>
        <v>Avery 473</v>
      </c>
      <c r="K996">
        <f>ROUND(SUMIF(Data!N:N,G996,Data!R:R),2)</f>
        <v>248.4</v>
      </c>
    </row>
    <row r="997" spans="7:11" x14ac:dyDescent="0.2">
      <c r="G997" t="s">
        <v>4087</v>
      </c>
      <c r="H997" t="str">
        <f>VLOOKUP(G997,Data!$N:$Q,2,0)</f>
        <v>Office Supplies</v>
      </c>
      <c r="I997" t="str">
        <f>VLOOKUP(G997,Data!$N:$Q,3,0)</f>
        <v>Storage</v>
      </c>
      <c r="J997" t="str">
        <f>VLOOKUP(G997,Data!$N:$Q,4,0)</f>
        <v>Belkin OmniView SE Rackmount Kit</v>
      </c>
      <c r="K997">
        <f>ROUND(SUMIF(Data!N:N,G997,Data!R:R),2)</f>
        <v>248.36</v>
      </c>
    </row>
    <row r="998" spans="7:11" x14ac:dyDescent="0.2">
      <c r="G998" t="s">
        <v>229</v>
      </c>
      <c r="H998" t="str">
        <f>VLOOKUP(G998,Data!$N:$Q,2,0)</f>
        <v>Technology</v>
      </c>
      <c r="I998" t="str">
        <f>VLOOKUP(G998,Data!$N:$Q,3,0)</f>
        <v>Accessories</v>
      </c>
      <c r="J998" t="str">
        <f>VLOOKUP(G998,Data!$N:$Q,4,0)</f>
        <v>Verbatim 25 GB 6x Blu-ray Single Layer Recordable Disc, 25/Pack</v>
      </c>
      <c r="K998">
        <f>ROUND(SUMIF(Data!N:N,G998,Data!R:R),2)</f>
        <v>248.29</v>
      </c>
    </row>
    <row r="999" spans="7:11" x14ac:dyDescent="0.2">
      <c r="G999" t="s">
        <v>4139</v>
      </c>
      <c r="H999" t="str">
        <f>VLOOKUP(G999,Data!$N:$Q,2,0)</f>
        <v>Office Supplies</v>
      </c>
      <c r="I999" t="str">
        <f>VLOOKUP(G999,Data!$N:$Q,3,0)</f>
        <v>Envelopes</v>
      </c>
      <c r="J999" t="str">
        <f>VLOOKUP(G999,Data!$N:$Q,4,0)</f>
        <v>Staple envelope</v>
      </c>
      <c r="K999">
        <f>ROUND(SUMIF(Data!N:N,G999,Data!R:R),2)</f>
        <v>247.62</v>
      </c>
    </row>
    <row r="1000" spans="7:11" x14ac:dyDescent="0.2">
      <c r="G1000" t="s">
        <v>2393</v>
      </c>
      <c r="H1000" t="str">
        <f>VLOOKUP(G1000,Data!$N:$Q,2,0)</f>
        <v>Furniture</v>
      </c>
      <c r="I1000" t="str">
        <f>VLOOKUP(G1000,Data!$N:$Q,3,0)</f>
        <v>Furnishings</v>
      </c>
      <c r="J1000" t="str">
        <f>VLOOKUP(G1000,Data!$N:$Q,4,0)</f>
        <v>Nu-Dell Leatherette Frames</v>
      </c>
      <c r="K1000">
        <f>ROUND(SUMIF(Data!N:N,G1000,Data!R:R),2)</f>
        <v>246.65</v>
      </c>
    </row>
    <row r="1001" spans="7:11" x14ac:dyDescent="0.2">
      <c r="G1001" t="s">
        <v>5246</v>
      </c>
      <c r="H1001" t="str">
        <f>VLOOKUP(G1001,Data!$N:$Q,2,0)</f>
        <v>Office Supplies</v>
      </c>
      <c r="I1001" t="str">
        <f>VLOOKUP(G1001,Data!$N:$Q,3,0)</f>
        <v>Paper</v>
      </c>
      <c r="J1001" t="str">
        <f>VLOOKUP(G1001,Data!$N:$Q,4,0)</f>
        <v>Wirebound Message Books, Four 2 3/4" x 5" Forms per Page, 600 Sets per Book</v>
      </c>
      <c r="K1001">
        <f>ROUND(SUMIF(Data!N:N,G1001,Data!R:R),2)</f>
        <v>246.58</v>
      </c>
    </row>
    <row r="1002" spans="7:11" x14ac:dyDescent="0.2">
      <c r="G1002" t="s">
        <v>3873</v>
      </c>
      <c r="H1002" t="str">
        <f>VLOOKUP(G1002,Data!$N:$Q,2,0)</f>
        <v>Office Supplies</v>
      </c>
      <c r="I1002" t="str">
        <f>VLOOKUP(G1002,Data!$N:$Q,3,0)</f>
        <v>Paper</v>
      </c>
      <c r="J1002" t="str">
        <f>VLOOKUP(G1002,Data!$N:$Q,4,0)</f>
        <v>Strathmore Photo Mount Cards</v>
      </c>
      <c r="K1002">
        <f>ROUND(SUMIF(Data!N:N,G1002,Data!R:R),2)</f>
        <v>245.44</v>
      </c>
    </row>
    <row r="1003" spans="7:11" x14ac:dyDescent="0.2">
      <c r="G1003" t="s">
        <v>5757</v>
      </c>
      <c r="H1003" t="str">
        <f>VLOOKUP(G1003,Data!$N:$Q,2,0)</f>
        <v>Furniture</v>
      </c>
      <c r="I1003" t="str">
        <f>VLOOKUP(G1003,Data!$N:$Q,3,0)</f>
        <v>Chairs</v>
      </c>
      <c r="J1003" t="str">
        <f>VLOOKUP(G1003,Data!$N:$Q,4,0)</f>
        <v>SAFCO Optional Arm Kit for Workspace Cribbage Stacking Chair</v>
      </c>
      <c r="K1003">
        <f>ROUND(SUMIF(Data!N:N,G1003,Data!R:R),2)</f>
        <v>245.09</v>
      </c>
    </row>
    <row r="1004" spans="7:11" x14ac:dyDescent="0.2">
      <c r="G1004" t="s">
        <v>7162</v>
      </c>
      <c r="H1004" t="str">
        <f>VLOOKUP(G1004,Data!$N:$Q,2,0)</f>
        <v>Office Supplies</v>
      </c>
      <c r="I1004" t="str">
        <f>VLOOKUP(G1004,Data!$N:$Q,3,0)</f>
        <v>Paper</v>
      </c>
      <c r="J1004" t="str">
        <f>VLOOKUP(G1004,Data!$N:$Q,4,0)</f>
        <v>Xerox 1890</v>
      </c>
      <c r="K1004">
        <f>ROUND(SUMIF(Data!N:N,G1004,Data!R:R),2)</f>
        <v>244.7</v>
      </c>
    </row>
    <row r="1005" spans="7:11" x14ac:dyDescent="0.2">
      <c r="G1005" t="s">
        <v>2427</v>
      </c>
      <c r="H1005" t="str">
        <f>VLOOKUP(G1005,Data!$N:$Q,2,0)</f>
        <v>Office Supplies</v>
      </c>
      <c r="I1005" t="str">
        <f>VLOOKUP(G1005,Data!$N:$Q,3,0)</f>
        <v>Envelopes</v>
      </c>
      <c r="J1005" t="str">
        <f>VLOOKUP(G1005,Data!$N:$Q,4,0)</f>
        <v>Brown Kraft Recycled Envelopes</v>
      </c>
      <c r="K1005">
        <f>ROUND(SUMIF(Data!N:N,G1005,Data!R:R),2)</f>
        <v>244.51</v>
      </c>
    </row>
    <row r="1006" spans="7:11" x14ac:dyDescent="0.2">
      <c r="G1006" t="s">
        <v>1544</v>
      </c>
      <c r="H1006" t="str">
        <f>VLOOKUP(G1006,Data!$N:$Q,2,0)</f>
        <v>Furniture</v>
      </c>
      <c r="I1006" t="str">
        <f>VLOOKUP(G1006,Data!$N:$Q,3,0)</f>
        <v>Furnishings</v>
      </c>
      <c r="J1006" t="str">
        <f>VLOOKUP(G1006,Data!$N:$Q,4,0)</f>
        <v>Aluminum Document Frame</v>
      </c>
      <c r="K1006">
        <f>ROUND(SUMIF(Data!N:N,G1006,Data!R:R),2)</f>
        <v>244.4</v>
      </c>
    </row>
    <row r="1007" spans="7:11" x14ac:dyDescent="0.2">
      <c r="G1007" t="s">
        <v>4432</v>
      </c>
      <c r="H1007" t="str">
        <f>VLOOKUP(G1007,Data!$N:$Q,2,0)</f>
        <v>Office Supplies</v>
      </c>
      <c r="I1007" t="str">
        <f>VLOOKUP(G1007,Data!$N:$Q,3,0)</f>
        <v>Appliances</v>
      </c>
      <c r="J1007" t="str">
        <f>VLOOKUP(G1007,Data!$N:$Q,4,0)</f>
        <v>Fellowes Advanced 8 Outlet Surge Suppressor with Phone/Fax Protection</v>
      </c>
      <c r="K1007">
        <f>ROUND(SUMIF(Data!N:N,G1007,Data!R:R),2)</f>
        <v>244.29</v>
      </c>
    </row>
    <row r="1008" spans="7:11" x14ac:dyDescent="0.2">
      <c r="G1008" t="s">
        <v>4166</v>
      </c>
      <c r="H1008" t="str">
        <f>VLOOKUP(G1008,Data!$N:$Q,2,0)</f>
        <v>Office Supplies</v>
      </c>
      <c r="I1008" t="str">
        <f>VLOOKUP(G1008,Data!$N:$Q,3,0)</f>
        <v>Binders</v>
      </c>
      <c r="J1008" t="str">
        <f>VLOOKUP(G1008,Data!$N:$Q,4,0)</f>
        <v>GBC Imprintable Covers</v>
      </c>
      <c r="K1008">
        <f>ROUND(SUMIF(Data!N:N,G1008,Data!R:R),2)</f>
        <v>241.56</v>
      </c>
    </row>
    <row r="1009" spans="7:11" x14ac:dyDescent="0.2">
      <c r="G1009" t="s">
        <v>5041</v>
      </c>
      <c r="H1009" t="str">
        <f>VLOOKUP(G1009,Data!$N:$Q,2,0)</f>
        <v>Office Supplies</v>
      </c>
      <c r="I1009" t="str">
        <f>VLOOKUP(G1009,Data!$N:$Q,3,0)</f>
        <v>Envelopes</v>
      </c>
      <c r="J1009" t="str">
        <f>VLOOKUP(G1009,Data!$N:$Q,4,0)</f>
        <v>Quality Park Security Envelopes</v>
      </c>
      <c r="K1009">
        <f>ROUND(SUMIF(Data!N:N,G1009,Data!R:R),2)</f>
        <v>240.76</v>
      </c>
    </row>
    <row r="1010" spans="7:11" x14ac:dyDescent="0.2">
      <c r="G1010" t="s">
        <v>1688</v>
      </c>
      <c r="H1010" t="str">
        <f>VLOOKUP(G1010,Data!$N:$Q,2,0)</f>
        <v>Technology</v>
      </c>
      <c r="I1010" t="str">
        <f>VLOOKUP(G1010,Data!$N:$Q,3,0)</f>
        <v>Accessories</v>
      </c>
      <c r="J1010" t="str">
        <f>VLOOKUP(G1010,Data!$N:$Q,4,0)</f>
        <v>Logitech M510 Wireless Mouse</v>
      </c>
      <c r="K1010">
        <f>ROUND(SUMIF(Data!N:N,G1010,Data!R:R),2)</f>
        <v>239.94</v>
      </c>
    </row>
    <row r="1011" spans="7:11" x14ac:dyDescent="0.2">
      <c r="G1011" t="s">
        <v>5043</v>
      </c>
      <c r="H1011" t="str">
        <f>VLOOKUP(G1011,Data!$N:$Q,2,0)</f>
        <v>Technology</v>
      </c>
      <c r="I1011" t="str">
        <f>VLOOKUP(G1011,Data!$N:$Q,3,0)</f>
        <v>Phones</v>
      </c>
      <c r="J1011" t="str">
        <f>VLOOKUP(G1011,Data!$N:$Q,4,0)</f>
        <v>Belkin SportFit Armband For iPhone 5s/5c, Fuchsia</v>
      </c>
      <c r="K1011">
        <f>ROUND(SUMIF(Data!N:N,G1011,Data!R:R),2)</f>
        <v>239.84</v>
      </c>
    </row>
    <row r="1012" spans="7:11" x14ac:dyDescent="0.2">
      <c r="G1012" t="s">
        <v>4445</v>
      </c>
      <c r="H1012" t="str">
        <f>VLOOKUP(G1012,Data!$N:$Q,2,0)</f>
        <v>Office Supplies</v>
      </c>
      <c r="I1012" t="str">
        <f>VLOOKUP(G1012,Data!$N:$Q,3,0)</f>
        <v>Appliances</v>
      </c>
      <c r="J1012" t="str">
        <f>VLOOKUP(G1012,Data!$N:$Q,4,0)</f>
        <v>Holmes HEPA Air Purifier</v>
      </c>
      <c r="K1012">
        <f>ROUND(SUMIF(Data!N:N,G1012,Data!R:R),2)</f>
        <v>239.58</v>
      </c>
    </row>
    <row r="1013" spans="7:11" x14ac:dyDescent="0.2">
      <c r="G1013" t="s">
        <v>5820</v>
      </c>
      <c r="H1013" t="str">
        <f>VLOOKUP(G1013,Data!$N:$Q,2,0)</f>
        <v>Office Supplies</v>
      </c>
      <c r="I1013" t="str">
        <f>VLOOKUP(G1013,Data!$N:$Q,3,0)</f>
        <v>Binders</v>
      </c>
      <c r="J1013" t="str">
        <f>VLOOKUP(G1013,Data!$N:$Q,4,0)</f>
        <v>Avery Flip-Chart Easel Binder, Black</v>
      </c>
      <c r="K1013">
        <f>ROUND(SUMIF(Data!N:N,G1013,Data!R:R),2)</f>
        <v>239.47</v>
      </c>
    </row>
    <row r="1014" spans="7:11" x14ac:dyDescent="0.2">
      <c r="G1014" t="s">
        <v>1059</v>
      </c>
      <c r="H1014" t="str">
        <f>VLOOKUP(G1014,Data!$N:$Q,2,0)</f>
        <v>Office Supplies</v>
      </c>
      <c r="I1014" t="str">
        <f>VLOOKUP(G1014,Data!$N:$Q,3,0)</f>
        <v>Paper</v>
      </c>
      <c r="J1014" t="str">
        <f>VLOOKUP(G1014,Data!$N:$Q,4,0)</f>
        <v>Xerox 216</v>
      </c>
      <c r="K1014">
        <f>ROUND(SUMIF(Data!N:N,G1014,Data!R:R),2)</f>
        <v>238.46</v>
      </c>
    </row>
    <row r="1015" spans="7:11" x14ac:dyDescent="0.2">
      <c r="G1015" t="s">
        <v>231</v>
      </c>
      <c r="H1015" t="str">
        <f>VLOOKUP(G1015,Data!$N:$Q,2,0)</f>
        <v>Office Supplies</v>
      </c>
      <c r="I1015" t="str">
        <f>VLOOKUP(G1015,Data!$N:$Q,3,0)</f>
        <v>Binders</v>
      </c>
      <c r="J1015" t="str">
        <f>VLOOKUP(G1015,Data!$N:$Q,4,0)</f>
        <v>Wilson Jones Leather-Like Binders with DublLock Round Rings</v>
      </c>
      <c r="K1015">
        <f>ROUND(SUMIF(Data!N:N,G1015,Data!R:R),2)</f>
        <v>238.33</v>
      </c>
    </row>
    <row r="1016" spans="7:11" x14ac:dyDescent="0.2">
      <c r="G1016" t="s">
        <v>5128</v>
      </c>
      <c r="H1016" t="str">
        <f>VLOOKUP(G1016,Data!$N:$Q,2,0)</f>
        <v>Office Supplies</v>
      </c>
      <c r="I1016" t="str">
        <f>VLOOKUP(G1016,Data!$N:$Q,3,0)</f>
        <v>Paper</v>
      </c>
      <c r="J1016" t="str">
        <f>VLOOKUP(G1016,Data!$N:$Q,4,0)</f>
        <v>Xerox 1982</v>
      </c>
      <c r="K1016">
        <f>ROUND(SUMIF(Data!N:N,G1016,Data!R:R),2)</f>
        <v>237.54</v>
      </c>
    </row>
    <row r="1017" spans="7:11" x14ac:dyDescent="0.2">
      <c r="G1017" t="s">
        <v>1963</v>
      </c>
      <c r="H1017" t="str">
        <f>VLOOKUP(G1017,Data!$N:$Q,2,0)</f>
        <v>Office Supplies</v>
      </c>
      <c r="I1017" t="str">
        <f>VLOOKUP(G1017,Data!$N:$Q,3,0)</f>
        <v>Supplies</v>
      </c>
      <c r="J1017" t="str">
        <f>VLOOKUP(G1017,Data!$N:$Q,4,0)</f>
        <v>Martin-Yale Premier Letter Opener</v>
      </c>
      <c r="K1017">
        <f>ROUND(SUMIF(Data!N:N,G1017,Data!R:R),2)</f>
        <v>236.99</v>
      </c>
    </row>
    <row r="1018" spans="7:11" x14ac:dyDescent="0.2">
      <c r="G1018" t="s">
        <v>1286</v>
      </c>
      <c r="H1018" t="str">
        <f>VLOOKUP(G1018,Data!$N:$Q,2,0)</f>
        <v>Furniture</v>
      </c>
      <c r="I1018" t="str">
        <f>VLOOKUP(G1018,Data!$N:$Q,3,0)</f>
        <v>Furnishings</v>
      </c>
      <c r="J1018" t="str">
        <f>VLOOKUP(G1018,Data!$N:$Q,4,0)</f>
        <v>Eldon Wave Desk Accessories</v>
      </c>
      <c r="K1018">
        <f>ROUND(SUMIF(Data!N:N,G1018,Data!R:R),2)</f>
        <v>236.78</v>
      </c>
    </row>
    <row r="1019" spans="7:11" x14ac:dyDescent="0.2">
      <c r="G1019" t="s">
        <v>2244</v>
      </c>
      <c r="H1019" t="str">
        <f>VLOOKUP(G1019,Data!$N:$Q,2,0)</f>
        <v>Office Supplies</v>
      </c>
      <c r="I1019" t="str">
        <f>VLOOKUP(G1019,Data!$N:$Q,3,0)</f>
        <v>Storage</v>
      </c>
      <c r="J1019" t="str">
        <f>VLOOKUP(G1019,Data!$N:$Q,4,0)</f>
        <v>Recycled Eldon Regeneration Jumbo File</v>
      </c>
      <c r="K1019">
        <f>ROUND(SUMIF(Data!N:N,G1019,Data!R:R),2)</f>
        <v>235.78</v>
      </c>
    </row>
    <row r="1020" spans="7:11" x14ac:dyDescent="0.2">
      <c r="G1020" t="s">
        <v>5550</v>
      </c>
      <c r="H1020" t="str">
        <f>VLOOKUP(G1020,Data!$N:$Q,2,0)</f>
        <v>Office Supplies</v>
      </c>
      <c r="I1020" t="str">
        <f>VLOOKUP(G1020,Data!$N:$Q,3,0)</f>
        <v>Labels</v>
      </c>
      <c r="J1020" t="str">
        <f>VLOOKUP(G1020,Data!$N:$Q,4,0)</f>
        <v>Avery 50</v>
      </c>
      <c r="K1020">
        <f>ROUND(SUMIF(Data!N:N,G1020,Data!R:R),2)</f>
        <v>235.56</v>
      </c>
    </row>
    <row r="1021" spans="7:11" x14ac:dyDescent="0.2">
      <c r="G1021" t="s">
        <v>1600</v>
      </c>
      <c r="H1021" t="str">
        <f>VLOOKUP(G1021,Data!$N:$Q,2,0)</f>
        <v>Office Supplies</v>
      </c>
      <c r="I1021" t="str">
        <f>VLOOKUP(G1021,Data!$N:$Q,3,0)</f>
        <v>Binders</v>
      </c>
      <c r="J1021" t="str">
        <f>VLOOKUP(G1021,Data!$N:$Q,4,0)</f>
        <v>Acco D-Ring Binder w/DublLock</v>
      </c>
      <c r="K1021">
        <f>ROUND(SUMIF(Data!N:N,G1021,Data!R:R),2)</f>
        <v>235.18</v>
      </c>
    </row>
    <row r="1022" spans="7:11" x14ac:dyDescent="0.2">
      <c r="G1022" t="s">
        <v>7441</v>
      </c>
      <c r="H1022" t="str">
        <f>VLOOKUP(G1022,Data!$N:$Q,2,0)</f>
        <v>Furniture</v>
      </c>
      <c r="I1022" t="str">
        <f>VLOOKUP(G1022,Data!$N:$Q,3,0)</f>
        <v>Furnishings</v>
      </c>
      <c r="J1022" t="str">
        <f>VLOOKUP(G1022,Data!$N:$Q,4,0)</f>
        <v>DAX Two-Tone Silver Metal Document Frame</v>
      </c>
      <c r="K1022">
        <f>ROUND(SUMIF(Data!N:N,G1022,Data!R:R),2)</f>
        <v>234.78</v>
      </c>
    </row>
    <row r="1023" spans="7:11" x14ac:dyDescent="0.2">
      <c r="G1023" t="s">
        <v>1991</v>
      </c>
      <c r="H1023" t="str">
        <f>VLOOKUP(G1023,Data!$N:$Q,2,0)</f>
        <v>Office Supplies</v>
      </c>
      <c r="I1023" t="str">
        <f>VLOOKUP(G1023,Data!$N:$Q,3,0)</f>
        <v>Art</v>
      </c>
      <c r="J1023" t="str">
        <f>VLOOKUP(G1023,Data!$N:$Q,4,0)</f>
        <v>Newell 312</v>
      </c>
      <c r="K1023">
        <f>ROUND(SUMIF(Data!N:N,G1023,Data!R:R),2)</f>
        <v>234.77</v>
      </c>
    </row>
    <row r="1024" spans="7:11" x14ac:dyDescent="0.2">
      <c r="G1024" t="s">
        <v>1431</v>
      </c>
      <c r="H1024" t="str">
        <f>VLOOKUP(G1024,Data!$N:$Q,2,0)</f>
        <v>Office Supplies</v>
      </c>
      <c r="I1024" t="str">
        <f>VLOOKUP(G1024,Data!$N:$Q,3,0)</f>
        <v>Appliances</v>
      </c>
      <c r="J1024" t="str">
        <f>VLOOKUP(G1024,Data!$N:$Q,4,0)</f>
        <v>Staple holder</v>
      </c>
      <c r="K1024">
        <f>ROUND(SUMIF(Data!N:N,G1024,Data!R:R),2)</f>
        <v>234.61</v>
      </c>
    </row>
    <row r="1025" spans="7:11" x14ac:dyDescent="0.2">
      <c r="G1025" t="s">
        <v>5082</v>
      </c>
      <c r="H1025" t="str">
        <f>VLOOKUP(G1025,Data!$N:$Q,2,0)</f>
        <v>Technology</v>
      </c>
      <c r="I1025" t="str">
        <f>VLOOKUP(G1025,Data!$N:$Q,3,0)</f>
        <v>Phones</v>
      </c>
      <c r="J1025" t="str">
        <f>VLOOKUP(G1025,Data!$N:$Q,4,0)</f>
        <v>Spigen Samsung Galaxy S5 Case Wallet</v>
      </c>
      <c r="K1025">
        <f>ROUND(SUMIF(Data!N:N,G1025,Data!R:R),2)</f>
        <v>234.46</v>
      </c>
    </row>
    <row r="1026" spans="7:11" x14ac:dyDescent="0.2">
      <c r="G1026" t="s">
        <v>4239</v>
      </c>
      <c r="H1026" t="str">
        <f>VLOOKUP(G1026,Data!$N:$Q,2,0)</f>
        <v>Office Supplies</v>
      </c>
      <c r="I1026" t="str">
        <f>VLOOKUP(G1026,Data!$N:$Q,3,0)</f>
        <v>Art</v>
      </c>
      <c r="J1026" t="str">
        <f>VLOOKUP(G1026,Data!$N:$Q,4,0)</f>
        <v>Panasonic KP-4ABK Battery-Operated Pencil Sharpener</v>
      </c>
      <c r="K1026">
        <f>ROUND(SUMIF(Data!N:N,G1026,Data!R:R),2)</f>
        <v>234.24</v>
      </c>
    </row>
    <row r="1027" spans="7:11" x14ac:dyDescent="0.2">
      <c r="G1027" t="s">
        <v>7044</v>
      </c>
      <c r="H1027" t="str">
        <f>VLOOKUP(G1027,Data!$N:$Q,2,0)</f>
        <v>Technology</v>
      </c>
      <c r="I1027" t="str">
        <f>VLOOKUP(G1027,Data!$N:$Q,3,0)</f>
        <v>Accessories</v>
      </c>
      <c r="J1027" t="str">
        <f>VLOOKUP(G1027,Data!$N:$Q,4,0)</f>
        <v>Maxell 74 Minute CDR, 10/Pack</v>
      </c>
      <c r="K1027">
        <f>ROUND(SUMIF(Data!N:N,G1027,Data!R:R),2)</f>
        <v>232.76</v>
      </c>
    </row>
    <row r="1028" spans="7:11" x14ac:dyDescent="0.2">
      <c r="G1028" t="s">
        <v>3857</v>
      </c>
      <c r="H1028" t="str">
        <f>VLOOKUP(G1028,Data!$N:$Q,2,0)</f>
        <v>Office Supplies</v>
      </c>
      <c r="I1028" t="str">
        <f>VLOOKUP(G1028,Data!$N:$Q,3,0)</f>
        <v>Paper</v>
      </c>
      <c r="J1028" t="str">
        <f>VLOOKUP(G1028,Data!$N:$Q,4,0)</f>
        <v>Petty Cash Envelope</v>
      </c>
      <c r="K1028">
        <f>ROUND(SUMIF(Data!N:N,G1028,Data!R:R),2)</f>
        <v>231.86</v>
      </c>
    </row>
    <row r="1029" spans="7:11" x14ac:dyDescent="0.2">
      <c r="G1029" t="s">
        <v>4113</v>
      </c>
      <c r="H1029" t="str">
        <f>VLOOKUP(G1029,Data!$N:$Q,2,0)</f>
        <v>Office Supplies</v>
      </c>
      <c r="I1029" t="str">
        <f>VLOOKUP(G1029,Data!$N:$Q,3,0)</f>
        <v>Storage</v>
      </c>
      <c r="J1029" t="str">
        <f>VLOOKUP(G1029,Data!$N:$Q,4,0)</f>
        <v>Tenex Personal Self-Stacking Standard File Box, Black/Gray</v>
      </c>
      <c r="K1029">
        <f>ROUND(SUMIF(Data!N:N,G1029,Data!R:R),2)</f>
        <v>229.98</v>
      </c>
    </row>
    <row r="1030" spans="7:11" x14ac:dyDescent="0.2">
      <c r="G1030" t="s">
        <v>7126</v>
      </c>
      <c r="H1030" t="str">
        <f>VLOOKUP(G1030,Data!$N:$Q,2,0)</f>
        <v>Office Supplies</v>
      </c>
      <c r="I1030" t="str">
        <f>VLOOKUP(G1030,Data!$N:$Q,3,0)</f>
        <v>Appliances</v>
      </c>
      <c r="J1030" t="str">
        <f>VLOOKUP(G1030,Data!$N:$Q,4,0)</f>
        <v>Black &amp; Decker Filter for Double Action Dustbuster Cordless Vac BLDV7210</v>
      </c>
      <c r="K1030">
        <f>ROUND(SUMIF(Data!N:N,G1030,Data!R:R),2)</f>
        <v>229.89</v>
      </c>
    </row>
    <row r="1031" spans="7:11" x14ac:dyDescent="0.2">
      <c r="G1031" t="s">
        <v>6953</v>
      </c>
      <c r="H1031" t="str">
        <f>VLOOKUP(G1031,Data!$N:$Q,2,0)</f>
        <v>Office Supplies</v>
      </c>
      <c r="I1031" t="str">
        <f>VLOOKUP(G1031,Data!$N:$Q,3,0)</f>
        <v>Art</v>
      </c>
      <c r="J1031" t="str">
        <f>VLOOKUP(G1031,Data!$N:$Q,4,0)</f>
        <v>Dixon Ticonderoga Core-Lock Colored Pencils</v>
      </c>
      <c r="K1031">
        <f>ROUND(SUMIF(Data!N:N,G1031,Data!R:R),2)</f>
        <v>229.57</v>
      </c>
    </row>
    <row r="1032" spans="7:11" x14ac:dyDescent="0.2">
      <c r="G1032" t="s">
        <v>5810</v>
      </c>
      <c r="H1032" t="str">
        <f>VLOOKUP(G1032,Data!$N:$Q,2,0)</f>
        <v>Office Supplies</v>
      </c>
      <c r="I1032" t="str">
        <f>VLOOKUP(G1032,Data!$N:$Q,3,0)</f>
        <v>Paper</v>
      </c>
      <c r="J1032" t="str">
        <f>VLOOKUP(G1032,Data!$N:$Q,4,0)</f>
        <v>Advantus Motivational Note Cards</v>
      </c>
      <c r="K1032">
        <f>ROUND(SUMIF(Data!N:N,G1032,Data!R:R),2)</f>
        <v>227.94</v>
      </c>
    </row>
    <row r="1033" spans="7:11" x14ac:dyDescent="0.2">
      <c r="G1033" t="s">
        <v>1268</v>
      </c>
      <c r="H1033" t="str">
        <f>VLOOKUP(G1033,Data!$N:$Q,2,0)</f>
        <v>Office Supplies</v>
      </c>
      <c r="I1033" t="str">
        <f>VLOOKUP(G1033,Data!$N:$Q,3,0)</f>
        <v>Paper</v>
      </c>
      <c r="J1033" t="str">
        <f>VLOOKUP(G1033,Data!$N:$Q,4,0)</f>
        <v>Adams Phone Message Book, 200 Message Capacity, 8 1/16î x 11î</v>
      </c>
      <c r="K1033">
        <f>ROUND(SUMIF(Data!N:N,G1033,Data!R:R),2)</f>
        <v>227.04</v>
      </c>
    </row>
    <row r="1034" spans="7:11" x14ac:dyDescent="0.2">
      <c r="G1034" t="s">
        <v>3362</v>
      </c>
      <c r="H1034" t="str">
        <f>VLOOKUP(G1034,Data!$N:$Q,2,0)</f>
        <v>Office Supplies</v>
      </c>
      <c r="I1034" t="str">
        <f>VLOOKUP(G1034,Data!$N:$Q,3,0)</f>
        <v>Storage</v>
      </c>
      <c r="J1034" t="str">
        <f>VLOOKUP(G1034,Data!$N:$Q,4,0)</f>
        <v>Iris Project Case</v>
      </c>
      <c r="K1034">
        <f>ROUND(SUMIF(Data!N:N,G1034,Data!R:R),2)</f>
        <v>225.04</v>
      </c>
    </row>
    <row r="1035" spans="7:11" x14ac:dyDescent="0.2">
      <c r="G1035" t="s">
        <v>2577</v>
      </c>
      <c r="H1035" t="str">
        <f>VLOOKUP(G1035,Data!$N:$Q,2,0)</f>
        <v>Office Supplies</v>
      </c>
      <c r="I1035" t="str">
        <f>VLOOKUP(G1035,Data!$N:$Q,3,0)</f>
        <v>Fasteners</v>
      </c>
      <c r="J1035" t="str">
        <f>VLOOKUP(G1035,Data!$N:$Q,4,0)</f>
        <v>Advantus Plastic Paper Clips</v>
      </c>
      <c r="K1035">
        <f>ROUND(SUMIF(Data!N:N,G1035,Data!R:R),2)</f>
        <v>225</v>
      </c>
    </row>
    <row r="1036" spans="7:11" x14ac:dyDescent="0.2">
      <c r="G1036" t="s">
        <v>10710</v>
      </c>
      <c r="H1036" t="str">
        <f>VLOOKUP(G1036,Data!$N:$Q,2,0)</f>
        <v>Technology</v>
      </c>
      <c r="I1036" t="str">
        <f>VLOOKUP(G1036,Data!$N:$Q,3,0)</f>
        <v>Machines</v>
      </c>
      <c r="J1036" t="str">
        <f>VLOOKUP(G1036,Data!$N:$Q,4,0)</f>
        <v>Cisco 8961 IP Phone Charcoal</v>
      </c>
      <c r="K1036">
        <f>ROUND(SUMIF(Data!N:N,G1036,Data!R:R),2)</f>
        <v>224.94</v>
      </c>
    </row>
    <row r="1037" spans="7:11" x14ac:dyDescent="0.2">
      <c r="G1037" t="s">
        <v>2993</v>
      </c>
      <c r="H1037" t="str">
        <f>VLOOKUP(G1037,Data!$N:$Q,2,0)</f>
        <v>Office Supplies</v>
      </c>
      <c r="I1037" t="str">
        <f>VLOOKUP(G1037,Data!$N:$Q,3,0)</f>
        <v>Storage</v>
      </c>
      <c r="J1037" t="str">
        <f>VLOOKUP(G1037,Data!$N:$Q,4,0)</f>
        <v>Portable Personal File Box</v>
      </c>
      <c r="K1037">
        <f>ROUND(SUMIF(Data!N:N,G1037,Data!R:R),2)</f>
        <v>224.66</v>
      </c>
    </row>
    <row r="1038" spans="7:11" x14ac:dyDescent="0.2">
      <c r="G1038" t="s">
        <v>8773</v>
      </c>
      <c r="H1038" t="str">
        <f>VLOOKUP(G1038,Data!$N:$Q,2,0)</f>
        <v>Technology</v>
      </c>
      <c r="I1038" t="str">
        <f>VLOOKUP(G1038,Data!$N:$Q,3,0)</f>
        <v>Phones</v>
      </c>
      <c r="J1038" t="str">
        <f>VLOOKUP(G1038,Data!$N:$Q,4,0)</f>
        <v>iOttie XL Car Mount</v>
      </c>
      <c r="K1038">
        <f>ROUND(SUMIF(Data!N:N,G1038,Data!R:R),2)</f>
        <v>223.89</v>
      </c>
    </row>
    <row r="1039" spans="7:11" x14ac:dyDescent="0.2">
      <c r="G1039" t="s">
        <v>937</v>
      </c>
      <c r="H1039" t="str">
        <f>VLOOKUP(G1039,Data!$N:$Q,2,0)</f>
        <v>Office Supplies</v>
      </c>
      <c r="I1039" t="str">
        <f>VLOOKUP(G1039,Data!$N:$Q,3,0)</f>
        <v>Paper</v>
      </c>
      <c r="J1039" t="str">
        <f>VLOOKUP(G1039,Data!$N:$Q,4,0)</f>
        <v>Adams Telephone Message Book w/Frequently-Called Numbers Space, 400 Messages per Book</v>
      </c>
      <c r="K1039">
        <f>ROUND(SUMIF(Data!N:N,G1039,Data!R:R),2)</f>
        <v>223.44</v>
      </c>
    </row>
    <row r="1040" spans="7:11" x14ac:dyDescent="0.2">
      <c r="G1040" t="s">
        <v>3058</v>
      </c>
      <c r="H1040" t="str">
        <f>VLOOKUP(G1040,Data!$N:$Q,2,0)</f>
        <v>Office Supplies</v>
      </c>
      <c r="I1040" t="str">
        <f>VLOOKUP(G1040,Data!$N:$Q,3,0)</f>
        <v>Paper</v>
      </c>
      <c r="J1040" t="str">
        <f>VLOOKUP(G1040,Data!$N:$Q,4,0)</f>
        <v>Xerox 2</v>
      </c>
      <c r="K1040">
        <f>ROUND(SUMIF(Data!N:N,G1040,Data!R:R),2)</f>
        <v>222.43</v>
      </c>
    </row>
    <row r="1041" spans="7:11" x14ac:dyDescent="0.2">
      <c r="G1041" t="s">
        <v>1426</v>
      </c>
      <c r="H1041" t="str">
        <f>VLOOKUP(G1041,Data!$N:$Q,2,0)</f>
        <v>Office Supplies</v>
      </c>
      <c r="I1041" t="str">
        <f>VLOOKUP(G1041,Data!$N:$Q,3,0)</f>
        <v>Art</v>
      </c>
      <c r="J1041" t="str">
        <f>VLOOKUP(G1041,Data!$N:$Q,4,0)</f>
        <v>Avery Hi-Liter EverBold Pen Style Fluorescent Highlighters, 4/Pack</v>
      </c>
      <c r="K1041">
        <f>ROUND(SUMIF(Data!N:N,G1041,Data!R:R),2)</f>
        <v>219.78</v>
      </c>
    </row>
    <row r="1042" spans="7:11" x14ac:dyDescent="0.2">
      <c r="G1042" t="s">
        <v>2893</v>
      </c>
      <c r="H1042" t="str">
        <f>VLOOKUP(G1042,Data!$N:$Q,2,0)</f>
        <v>Furniture</v>
      </c>
      <c r="I1042" t="str">
        <f>VLOOKUP(G1042,Data!$N:$Q,3,0)</f>
        <v>Furnishings</v>
      </c>
      <c r="J1042" t="str">
        <f>VLOOKUP(G1042,Data!$N:$Q,4,0)</f>
        <v>Staple-based wall hangings</v>
      </c>
      <c r="K1042">
        <f>ROUND(SUMIF(Data!N:N,G1042,Data!R:R),2)</f>
        <v>219.7</v>
      </c>
    </row>
    <row r="1043" spans="7:11" x14ac:dyDescent="0.2">
      <c r="G1043" t="s">
        <v>4780</v>
      </c>
      <c r="H1043" t="str">
        <f>VLOOKUP(G1043,Data!$N:$Q,2,0)</f>
        <v>Office Supplies</v>
      </c>
      <c r="I1043" t="str">
        <f>VLOOKUP(G1043,Data!$N:$Q,3,0)</f>
        <v>Storage</v>
      </c>
      <c r="J1043" t="str">
        <f>VLOOKUP(G1043,Data!$N:$Q,4,0)</f>
        <v>Staple magnet</v>
      </c>
      <c r="K1043">
        <f>ROUND(SUMIF(Data!N:N,G1043,Data!R:R),2)</f>
        <v>219.49</v>
      </c>
    </row>
    <row r="1044" spans="7:11" x14ac:dyDescent="0.2">
      <c r="G1044" t="s">
        <v>4946</v>
      </c>
      <c r="H1044" t="str">
        <f>VLOOKUP(G1044,Data!$N:$Q,2,0)</f>
        <v>Office Supplies</v>
      </c>
      <c r="I1044" t="str">
        <f>VLOOKUP(G1044,Data!$N:$Q,3,0)</f>
        <v>Storage</v>
      </c>
      <c r="J1044" t="str">
        <f>VLOOKUP(G1044,Data!$N:$Q,4,0)</f>
        <v>Letter/Legal File Tote with Clear Snap-On Lid, Black Granite</v>
      </c>
      <c r="K1044">
        <f>ROUND(SUMIF(Data!N:N,G1044,Data!R:R),2)</f>
        <v>218.42</v>
      </c>
    </row>
    <row r="1045" spans="7:11" x14ac:dyDescent="0.2">
      <c r="G1045" t="s">
        <v>4258</v>
      </c>
      <c r="H1045" t="str">
        <f>VLOOKUP(G1045,Data!$N:$Q,2,0)</f>
        <v>Office Supplies</v>
      </c>
      <c r="I1045" t="str">
        <f>VLOOKUP(G1045,Data!$N:$Q,3,0)</f>
        <v>Paper</v>
      </c>
      <c r="J1045" t="str">
        <f>VLOOKUP(G1045,Data!$N:$Q,4,0)</f>
        <v>Wirebound Message Books, Four 2 3/4 x 5 White Forms per Page</v>
      </c>
      <c r="K1045">
        <f>ROUND(SUMIF(Data!N:N,G1045,Data!R:R),2)</f>
        <v>218.09</v>
      </c>
    </row>
    <row r="1046" spans="7:11" x14ac:dyDescent="0.2">
      <c r="G1046" t="s">
        <v>2378</v>
      </c>
      <c r="H1046" t="str">
        <f>VLOOKUP(G1046,Data!$N:$Q,2,0)</f>
        <v>Office Supplies</v>
      </c>
      <c r="I1046" t="str">
        <f>VLOOKUP(G1046,Data!$N:$Q,3,0)</f>
        <v>Supplies</v>
      </c>
      <c r="J1046" t="str">
        <f>VLOOKUP(G1046,Data!$N:$Q,4,0)</f>
        <v>Fiskars 8" Scissors, 2/Pack</v>
      </c>
      <c r="K1046">
        <f>ROUND(SUMIF(Data!N:N,G1046,Data!R:R),2)</f>
        <v>217.22</v>
      </c>
    </row>
    <row r="1047" spans="7:11" x14ac:dyDescent="0.2">
      <c r="G1047" t="s">
        <v>4181</v>
      </c>
      <c r="H1047" t="str">
        <f>VLOOKUP(G1047,Data!$N:$Q,2,0)</f>
        <v>Technology</v>
      </c>
      <c r="I1047" t="str">
        <f>VLOOKUP(G1047,Data!$N:$Q,3,0)</f>
        <v>Phones</v>
      </c>
      <c r="J1047" t="str">
        <f>VLOOKUP(G1047,Data!$N:$Q,4,0)</f>
        <v>ARKON Windshield Dashboard Air Vent Car Mount Holder</v>
      </c>
      <c r="K1047">
        <f>ROUND(SUMIF(Data!N:N,G1047,Data!R:R),2)</f>
        <v>216.96</v>
      </c>
    </row>
    <row r="1048" spans="7:11" x14ac:dyDescent="0.2">
      <c r="G1048" t="s">
        <v>7099</v>
      </c>
      <c r="H1048" t="str">
        <f>VLOOKUP(G1048,Data!$N:$Q,2,0)</f>
        <v>Furniture</v>
      </c>
      <c r="I1048" t="str">
        <f>VLOOKUP(G1048,Data!$N:$Q,3,0)</f>
        <v>Furnishings</v>
      </c>
      <c r="J1048" t="str">
        <f>VLOOKUP(G1048,Data!$N:$Q,4,0)</f>
        <v>3M Polarizing Light Filter Sleeves</v>
      </c>
      <c r="K1048">
        <f>ROUND(SUMIF(Data!N:N,G1048,Data!R:R),2)</f>
        <v>216.34</v>
      </c>
    </row>
    <row r="1049" spans="7:11" x14ac:dyDescent="0.2">
      <c r="G1049" t="s">
        <v>6165</v>
      </c>
      <c r="H1049" t="str">
        <f>VLOOKUP(G1049,Data!$N:$Q,2,0)</f>
        <v>Furniture</v>
      </c>
      <c r="I1049" t="str">
        <f>VLOOKUP(G1049,Data!$N:$Q,3,0)</f>
        <v>Furnishings</v>
      </c>
      <c r="J1049" t="str">
        <f>VLOOKUP(G1049,Data!$N:$Q,4,0)</f>
        <v>DAX Two-Tone Rosewood/Black Document Frame, Desktop, 5 x 7</v>
      </c>
      <c r="K1049">
        <f>ROUND(SUMIF(Data!N:N,G1049,Data!R:R),2)</f>
        <v>216.14</v>
      </c>
    </row>
    <row r="1050" spans="7:11" x14ac:dyDescent="0.2">
      <c r="G1050" t="s">
        <v>8141</v>
      </c>
      <c r="H1050" t="str">
        <f>VLOOKUP(G1050,Data!$N:$Q,2,0)</f>
        <v>Technology</v>
      </c>
      <c r="I1050" t="str">
        <f>VLOOKUP(G1050,Data!$N:$Q,3,0)</f>
        <v>Phones</v>
      </c>
      <c r="J1050" t="str">
        <f>VLOOKUP(G1050,Data!$N:$Q,4,0)</f>
        <v>iOttie HLCRIO102 Car Mount</v>
      </c>
      <c r="K1050">
        <f>ROUND(SUMIF(Data!N:N,G1050,Data!R:R),2)</f>
        <v>215.89</v>
      </c>
    </row>
    <row r="1051" spans="7:11" x14ac:dyDescent="0.2">
      <c r="G1051" t="s">
        <v>4793</v>
      </c>
      <c r="H1051" t="str">
        <f>VLOOKUP(G1051,Data!$N:$Q,2,0)</f>
        <v>Office Supplies</v>
      </c>
      <c r="I1051" t="str">
        <f>VLOOKUP(G1051,Data!$N:$Q,3,0)</f>
        <v>Paper</v>
      </c>
      <c r="J1051" t="str">
        <f>VLOOKUP(G1051,Data!$N:$Q,4,0)</f>
        <v>Xerox 214</v>
      </c>
      <c r="K1051">
        <f>ROUND(SUMIF(Data!N:N,G1051,Data!R:R),2)</f>
        <v>215.14</v>
      </c>
    </row>
    <row r="1052" spans="7:11" x14ac:dyDescent="0.2">
      <c r="G1052" t="s">
        <v>73</v>
      </c>
      <c r="H1052" t="str">
        <f>VLOOKUP(G1052,Data!$N:$Q,2,0)</f>
        <v>Office Supplies</v>
      </c>
      <c r="I1052" t="str">
        <f>VLOOKUP(G1052,Data!$N:$Q,3,0)</f>
        <v>Binders</v>
      </c>
      <c r="J1052" t="str">
        <f>VLOOKUP(G1052,Data!$N:$Q,4,0)</f>
        <v>DXL Angle-View Binders with Locking Rings by Samsill</v>
      </c>
      <c r="K1052">
        <f>ROUND(SUMIF(Data!N:N,G1052,Data!R:R),2)</f>
        <v>215.11</v>
      </c>
    </row>
    <row r="1053" spans="7:11" x14ac:dyDescent="0.2">
      <c r="G1053" t="s">
        <v>324</v>
      </c>
      <c r="H1053" t="str">
        <f>VLOOKUP(G1053,Data!$N:$Q,2,0)</f>
        <v>Office Supplies</v>
      </c>
      <c r="I1053" t="str">
        <f>VLOOKUP(G1053,Data!$N:$Q,3,0)</f>
        <v>Binders</v>
      </c>
      <c r="J1053" t="str">
        <f>VLOOKUP(G1053,Data!$N:$Q,4,0)</f>
        <v>Avery Binding System Hidden Tab Executive Style Index Sets</v>
      </c>
      <c r="K1053">
        <f>ROUND(SUMIF(Data!N:N,G1053,Data!R:R),2)</f>
        <v>214.57</v>
      </c>
    </row>
    <row r="1054" spans="7:11" x14ac:dyDescent="0.2">
      <c r="G1054" t="s">
        <v>129</v>
      </c>
      <c r="H1054" t="str">
        <f>VLOOKUP(G1054,Data!$N:$Q,2,0)</f>
        <v>Technology</v>
      </c>
      <c r="I1054" t="str">
        <f>VLOOKUP(G1054,Data!$N:$Q,3,0)</f>
        <v>Phones</v>
      </c>
      <c r="J1054" t="str">
        <f>VLOOKUP(G1054,Data!$N:$Q,4,0)</f>
        <v>Cisco SPA 501G IP Phone</v>
      </c>
      <c r="K1054">
        <f>ROUND(SUMIF(Data!N:N,G1054,Data!R:R),2)</f>
        <v>213.48</v>
      </c>
    </row>
    <row r="1055" spans="7:11" x14ac:dyDescent="0.2">
      <c r="G1055" t="s">
        <v>2949</v>
      </c>
      <c r="H1055" t="str">
        <f>VLOOKUP(G1055,Data!$N:$Q,2,0)</f>
        <v>Office Supplies</v>
      </c>
      <c r="I1055" t="str">
        <f>VLOOKUP(G1055,Data!$N:$Q,3,0)</f>
        <v>Paper</v>
      </c>
      <c r="J1055" t="str">
        <f>VLOOKUP(G1055,Data!$N:$Q,4,0)</f>
        <v>Xerox 188</v>
      </c>
      <c r="K1055">
        <f>ROUND(SUMIF(Data!N:N,G1055,Data!R:R),2)</f>
        <v>213.19</v>
      </c>
    </row>
    <row r="1056" spans="7:11" x14ac:dyDescent="0.2">
      <c r="G1056" t="s">
        <v>575</v>
      </c>
      <c r="H1056" t="str">
        <f>VLOOKUP(G1056,Data!$N:$Q,2,0)</f>
        <v>Office Supplies</v>
      </c>
      <c r="I1056" t="str">
        <f>VLOOKUP(G1056,Data!$N:$Q,3,0)</f>
        <v>Binders</v>
      </c>
      <c r="J1056" t="str">
        <f>VLOOKUP(G1056,Data!$N:$Q,4,0)</f>
        <v>GBC Wire Binding Strips</v>
      </c>
      <c r="K1056">
        <f>ROUND(SUMIF(Data!N:N,G1056,Data!R:R),2)</f>
        <v>212.66</v>
      </c>
    </row>
    <row r="1057" spans="7:11" x14ac:dyDescent="0.2">
      <c r="G1057" t="s">
        <v>2110</v>
      </c>
      <c r="H1057" t="str">
        <f>VLOOKUP(G1057,Data!$N:$Q,2,0)</f>
        <v>Office Supplies</v>
      </c>
      <c r="I1057" t="str">
        <f>VLOOKUP(G1057,Data!$N:$Q,3,0)</f>
        <v>Binders</v>
      </c>
      <c r="J1057" t="str">
        <f>VLOOKUP(G1057,Data!$N:$Q,4,0)</f>
        <v>Wilson Jones Turn Tabs Binder Tool for Ring Binders</v>
      </c>
      <c r="K1057">
        <f>ROUND(SUMIF(Data!N:N,G1057,Data!R:R),2)</f>
        <v>212.08</v>
      </c>
    </row>
    <row r="1058" spans="7:11" x14ac:dyDescent="0.2">
      <c r="G1058" t="s">
        <v>2962</v>
      </c>
      <c r="H1058" t="str">
        <f>VLOOKUP(G1058,Data!$N:$Q,2,0)</f>
        <v>Office Supplies</v>
      </c>
      <c r="I1058" t="str">
        <f>VLOOKUP(G1058,Data!$N:$Q,3,0)</f>
        <v>Envelopes</v>
      </c>
      <c r="J1058" t="str">
        <f>VLOOKUP(G1058,Data!$N:$Q,4,0)</f>
        <v>#10- 4 1/8" x 9 1/2" Recycled Envelopes</v>
      </c>
      <c r="K1058">
        <f>ROUND(SUMIF(Data!N:N,G1058,Data!R:R),2)</f>
        <v>211.51</v>
      </c>
    </row>
    <row r="1059" spans="7:11" x14ac:dyDescent="0.2">
      <c r="G1059" t="s">
        <v>6339</v>
      </c>
      <c r="H1059" t="str">
        <f>VLOOKUP(G1059,Data!$N:$Q,2,0)</f>
        <v>Furniture</v>
      </c>
      <c r="I1059" t="str">
        <f>VLOOKUP(G1059,Data!$N:$Q,3,0)</f>
        <v>Furnishings</v>
      </c>
      <c r="J1059" t="str">
        <f>VLOOKUP(G1059,Data!$N:$Q,4,0)</f>
        <v>Seth Thomas 8 1/2" Cubicle Clock</v>
      </c>
      <c r="K1059">
        <f>ROUND(SUMIF(Data!N:N,G1059,Data!R:R),2)</f>
        <v>210.91</v>
      </c>
    </row>
    <row r="1060" spans="7:11" x14ac:dyDescent="0.2">
      <c r="G1060" t="s">
        <v>2785</v>
      </c>
      <c r="H1060" t="str">
        <f>VLOOKUP(G1060,Data!$N:$Q,2,0)</f>
        <v>Office Supplies</v>
      </c>
      <c r="I1060" t="str">
        <f>VLOOKUP(G1060,Data!$N:$Q,3,0)</f>
        <v>Paper</v>
      </c>
      <c r="J1060" t="str">
        <f>VLOOKUP(G1060,Data!$N:$Q,4,0)</f>
        <v>Xerox 1931</v>
      </c>
      <c r="K1060">
        <f>ROUND(SUMIF(Data!N:N,G1060,Data!R:R),2)</f>
        <v>209.95</v>
      </c>
    </row>
    <row r="1061" spans="7:11" x14ac:dyDescent="0.2">
      <c r="G1061" t="s">
        <v>2842</v>
      </c>
      <c r="H1061" t="str">
        <f>VLOOKUP(G1061,Data!$N:$Q,2,0)</f>
        <v>Office Supplies</v>
      </c>
      <c r="I1061" t="str">
        <f>VLOOKUP(G1061,Data!$N:$Q,3,0)</f>
        <v>Art</v>
      </c>
      <c r="J1061" t="str">
        <f>VLOOKUP(G1061,Data!$N:$Q,4,0)</f>
        <v>Sanford Prismacolor Professional Thick Lead Art Pencils, 36-Color Set</v>
      </c>
      <c r="K1061">
        <f>ROUND(SUMIF(Data!N:N,G1061,Data!R:R),2)</f>
        <v>209.66</v>
      </c>
    </row>
    <row r="1062" spans="7:11" x14ac:dyDescent="0.2">
      <c r="G1062" t="s">
        <v>7481</v>
      </c>
      <c r="H1062" t="str">
        <f>VLOOKUP(G1062,Data!$N:$Q,2,0)</f>
        <v>Office Supplies</v>
      </c>
      <c r="I1062" t="str">
        <f>VLOOKUP(G1062,Data!$N:$Q,3,0)</f>
        <v>Art</v>
      </c>
      <c r="J1062" t="str">
        <f>VLOOKUP(G1062,Data!$N:$Q,4,0)</f>
        <v>SANFORD Major Accent Highlighters</v>
      </c>
      <c r="K1062">
        <f>ROUND(SUMIF(Data!N:N,G1062,Data!R:R),2)</f>
        <v>209.57</v>
      </c>
    </row>
    <row r="1063" spans="7:11" x14ac:dyDescent="0.2">
      <c r="G1063" t="s">
        <v>2446</v>
      </c>
      <c r="H1063" t="str">
        <f>VLOOKUP(G1063,Data!$N:$Q,2,0)</f>
        <v>Office Supplies</v>
      </c>
      <c r="I1063" t="str">
        <f>VLOOKUP(G1063,Data!$N:$Q,3,0)</f>
        <v>Binders</v>
      </c>
      <c r="J1063" t="str">
        <f>VLOOKUP(G1063,Data!$N:$Q,4,0)</f>
        <v>Cardinal EasyOpen D-Ring Binders</v>
      </c>
      <c r="K1063">
        <f>ROUND(SUMIF(Data!N:N,G1063,Data!R:R),2)</f>
        <v>209.31</v>
      </c>
    </row>
    <row r="1064" spans="7:11" x14ac:dyDescent="0.2">
      <c r="G1064" t="s">
        <v>2621</v>
      </c>
      <c r="H1064" t="str">
        <f>VLOOKUP(G1064,Data!$N:$Q,2,0)</f>
        <v>Office Supplies</v>
      </c>
      <c r="I1064" t="str">
        <f>VLOOKUP(G1064,Data!$N:$Q,3,0)</f>
        <v>Binders</v>
      </c>
      <c r="J1064" t="str">
        <f>VLOOKUP(G1064,Data!$N:$Q,4,0)</f>
        <v>Ibico Plastic and Wire Spiral Binding Combs</v>
      </c>
      <c r="K1064">
        <f>ROUND(SUMIF(Data!N:N,G1064,Data!R:R),2)</f>
        <v>208.22</v>
      </c>
    </row>
    <row r="1065" spans="7:11" x14ac:dyDescent="0.2">
      <c r="G1065" t="s">
        <v>4256</v>
      </c>
      <c r="H1065" t="str">
        <f>VLOOKUP(G1065,Data!$N:$Q,2,0)</f>
        <v>Office Supplies</v>
      </c>
      <c r="I1065" t="str">
        <f>VLOOKUP(G1065,Data!$N:$Q,3,0)</f>
        <v>Storage</v>
      </c>
      <c r="J1065" t="str">
        <f>VLOOKUP(G1065,Data!$N:$Q,4,0)</f>
        <v>Acco Perma 2700 Stacking Storage Drawers</v>
      </c>
      <c r="K1065">
        <f>ROUND(SUMIF(Data!N:N,G1065,Data!R:R),2)</f>
        <v>208.18</v>
      </c>
    </row>
    <row r="1066" spans="7:11" x14ac:dyDescent="0.2">
      <c r="G1066" t="s">
        <v>389</v>
      </c>
      <c r="H1066" t="str">
        <f>VLOOKUP(G1066,Data!$N:$Q,2,0)</f>
        <v>Technology</v>
      </c>
      <c r="I1066" t="str">
        <f>VLOOKUP(G1066,Data!$N:$Q,3,0)</f>
        <v>Accessories</v>
      </c>
      <c r="J1066" t="str">
        <f>VLOOKUP(G1066,Data!$N:$Q,4,0)</f>
        <v>Logitech†LS21 Speaker System - PC Multimedia - 2.1-CH - Wired</v>
      </c>
      <c r="K1066">
        <f>ROUND(SUMIF(Data!N:N,G1066,Data!R:R),2)</f>
        <v>207.9</v>
      </c>
    </row>
    <row r="1067" spans="7:11" x14ac:dyDescent="0.2">
      <c r="G1067" t="s">
        <v>2263</v>
      </c>
      <c r="H1067" t="str">
        <f>VLOOKUP(G1067,Data!$N:$Q,2,0)</f>
        <v>Office Supplies</v>
      </c>
      <c r="I1067" t="str">
        <f>VLOOKUP(G1067,Data!$N:$Q,3,0)</f>
        <v>Binders</v>
      </c>
      <c r="J1067" t="str">
        <f>VLOOKUP(G1067,Data!$N:$Q,4,0)</f>
        <v>GBC Linen Binding Covers</v>
      </c>
      <c r="K1067">
        <f>ROUND(SUMIF(Data!N:N,G1067,Data!R:R),2)</f>
        <v>207.57</v>
      </c>
    </row>
    <row r="1068" spans="7:11" x14ac:dyDescent="0.2">
      <c r="G1068" t="s">
        <v>10479</v>
      </c>
      <c r="H1068" t="str">
        <f>VLOOKUP(G1068,Data!$N:$Q,2,0)</f>
        <v>Furniture</v>
      </c>
      <c r="I1068" t="str">
        <f>VLOOKUP(G1068,Data!$N:$Q,3,0)</f>
        <v>Chairs</v>
      </c>
      <c r="J1068" t="str">
        <f>VLOOKUP(G1068,Data!$N:$Q,4,0)</f>
        <v>Global Enterprise Series Seating Low-Back Swivel/Tilt Chairs</v>
      </c>
      <c r="K1068">
        <f>ROUND(SUMIF(Data!N:N,G1068,Data!R:R),2)</f>
        <v>207.18</v>
      </c>
    </row>
    <row r="1069" spans="7:11" x14ac:dyDescent="0.2">
      <c r="G1069" t="s">
        <v>6200</v>
      </c>
      <c r="H1069" t="str">
        <f>VLOOKUP(G1069,Data!$N:$Q,2,0)</f>
        <v>Technology</v>
      </c>
      <c r="I1069" t="str">
        <f>VLOOKUP(G1069,Data!$N:$Q,3,0)</f>
        <v>Machines</v>
      </c>
      <c r="J1069" t="str">
        <f>VLOOKUP(G1069,Data!$N:$Q,4,0)</f>
        <v>Epson Perfection V600 Photo Scanner</v>
      </c>
      <c r="K1069">
        <f>ROUND(SUMIF(Data!N:N,G1069,Data!R:R),2)</f>
        <v>206.99</v>
      </c>
    </row>
    <row r="1070" spans="7:11" x14ac:dyDescent="0.2">
      <c r="G1070" t="s">
        <v>2854</v>
      </c>
      <c r="H1070" t="str">
        <f>VLOOKUP(G1070,Data!$N:$Q,2,0)</f>
        <v>Office Supplies</v>
      </c>
      <c r="I1070" t="str">
        <f>VLOOKUP(G1070,Data!$N:$Q,3,0)</f>
        <v>Binders</v>
      </c>
      <c r="J1070" t="str">
        <f>VLOOKUP(G1070,Data!$N:$Q,4,0)</f>
        <v>JM Magazine Binder</v>
      </c>
      <c r="K1070">
        <f>ROUND(SUMIF(Data!N:N,G1070,Data!R:R),2)</f>
        <v>204.72</v>
      </c>
    </row>
    <row r="1071" spans="7:11" x14ac:dyDescent="0.2">
      <c r="G1071" t="s">
        <v>8192</v>
      </c>
      <c r="H1071" t="str">
        <f>VLOOKUP(G1071,Data!$N:$Q,2,0)</f>
        <v>Technology</v>
      </c>
      <c r="I1071" t="str">
        <f>VLOOKUP(G1071,Data!$N:$Q,3,0)</f>
        <v>Machines</v>
      </c>
      <c r="J1071" t="str">
        <f>VLOOKUP(G1071,Data!$N:$Q,4,0)</f>
        <v>Texas Instruments TI-34 Scientific Calculator</v>
      </c>
      <c r="K1071">
        <f>ROUND(SUMIF(Data!N:N,G1071,Data!R:R),2)</f>
        <v>204.51</v>
      </c>
    </row>
    <row r="1072" spans="7:11" x14ac:dyDescent="0.2">
      <c r="G1072" t="s">
        <v>4823</v>
      </c>
      <c r="H1072" t="str">
        <f>VLOOKUP(G1072,Data!$N:$Q,2,0)</f>
        <v>Office Supplies</v>
      </c>
      <c r="I1072" t="str">
        <f>VLOOKUP(G1072,Data!$N:$Q,3,0)</f>
        <v>Appliances</v>
      </c>
      <c r="J1072" t="str">
        <f>VLOOKUP(G1072,Data!$N:$Q,4,0)</f>
        <v>Holmes Replacement Filter for HEPA Air Cleaner, Medium Room</v>
      </c>
      <c r="K1072">
        <f>ROUND(SUMIF(Data!N:N,G1072,Data!R:R),2)</f>
        <v>203.94</v>
      </c>
    </row>
    <row r="1073" spans="7:11" x14ac:dyDescent="0.2">
      <c r="G1073" t="s">
        <v>8217</v>
      </c>
      <c r="H1073" t="str">
        <f>VLOOKUP(G1073,Data!$N:$Q,2,0)</f>
        <v>Technology</v>
      </c>
      <c r="I1073" t="str">
        <f>VLOOKUP(G1073,Data!$N:$Q,3,0)</f>
        <v>Accessories</v>
      </c>
      <c r="J1073" t="str">
        <f>VLOOKUP(G1073,Data!$N:$Q,4,0)</f>
        <v>Kingston Digital DataTraveler 64GB USB 2.0</v>
      </c>
      <c r="K1073">
        <f>ROUND(SUMIF(Data!N:N,G1073,Data!R:R),2)</f>
        <v>202.68</v>
      </c>
    </row>
    <row r="1074" spans="7:11" x14ac:dyDescent="0.2">
      <c r="G1074" t="s">
        <v>923</v>
      </c>
      <c r="H1074" t="str">
        <f>VLOOKUP(G1074,Data!$N:$Q,2,0)</f>
        <v>Furniture</v>
      </c>
      <c r="I1074" t="str">
        <f>VLOOKUP(G1074,Data!$N:$Q,3,0)</f>
        <v>Furnishings</v>
      </c>
      <c r="J1074" t="str">
        <f>VLOOKUP(G1074,Data!$N:$Q,4,0)</f>
        <v>Staple-based wall hangings</v>
      </c>
      <c r="K1074">
        <f>ROUND(SUMIF(Data!N:N,G1074,Data!R:R),2)</f>
        <v>202.59</v>
      </c>
    </row>
    <row r="1075" spans="7:11" x14ac:dyDescent="0.2">
      <c r="G1075" t="s">
        <v>4209</v>
      </c>
      <c r="H1075" t="str">
        <f>VLOOKUP(G1075,Data!$N:$Q,2,0)</f>
        <v>Technology</v>
      </c>
      <c r="I1075" t="str">
        <f>VLOOKUP(G1075,Data!$N:$Q,3,0)</f>
        <v>Phones</v>
      </c>
      <c r="J1075" t="str">
        <f>VLOOKUP(G1075,Data!$N:$Q,4,0)</f>
        <v>Pyle PRT45 Retro Home†Telephone</v>
      </c>
      <c r="K1075">
        <f>ROUND(SUMIF(Data!N:N,G1075,Data!R:R),2)</f>
        <v>201.57</v>
      </c>
    </row>
    <row r="1076" spans="7:11" x14ac:dyDescent="0.2">
      <c r="G1076" t="s">
        <v>7617</v>
      </c>
      <c r="H1076" t="str">
        <f>VLOOKUP(G1076,Data!$N:$Q,2,0)</f>
        <v>Office Supplies</v>
      </c>
      <c r="I1076" t="str">
        <f>VLOOKUP(G1076,Data!$N:$Q,3,0)</f>
        <v>Storage</v>
      </c>
      <c r="J1076" t="str">
        <f>VLOOKUP(G1076,Data!$N:$Q,4,0)</f>
        <v>Fellowes Desktop Hanging File Manager</v>
      </c>
      <c r="K1076">
        <f>ROUND(SUMIF(Data!N:N,G1076,Data!R:R),2)</f>
        <v>201.45</v>
      </c>
    </row>
    <row r="1077" spans="7:11" x14ac:dyDescent="0.2">
      <c r="G1077" t="s">
        <v>1643</v>
      </c>
      <c r="H1077" t="str">
        <f>VLOOKUP(G1077,Data!$N:$Q,2,0)</f>
        <v>Office Supplies</v>
      </c>
      <c r="I1077" t="str">
        <f>VLOOKUP(G1077,Data!$N:$Q,3,0)</f>
        <v>Paper</v>
      </c>
      <c r="J1077" t="str">
        <f>VLOOKUP(G1077,Data!$N:$Q,4,0)</f>
        <v>Xerox 1912</v>
      </c>
      <c r="K1077">
        <f>ROUND(SUMIF(Data!N:N,G1077,Data!R:R),2)</f>
        <v>201.08</v>
      </c>
    </row>
    <row r="1078" spans="7:11" x14ac:dyDescent="0.2">
      <c r="G1078" t="s">
        <v>631</v>
      </c>
      <c r="H1078" t="str">
        <f>VLOOKUP(G1078,Data!$N:$Q,2,0)</f>
        <v>Office Supplies</v>
      </c>
      <c r="I1078" t="str">
        <f>VLOOKUP(G1078,Data!$N:$Q,3,0)</f>
        <v>Paper</v>
      </c>
      <c r="J1078" t="str">
        <f>VLOOKUP(G1078,Data!$N:$Q,4,0)</f>
        <v>Southworth 25% Cotton Antique Laid Paper &amp; Envelopes</v>
      </c>
      <c r="K1078">
        <f>ROUND(SUMIF(Data!N:N,G1078,Data!R:R),2)</f>
        <v>200.16</v>
      </c>
    </row>
    <row r="1079" spans="7:11" x14ac:dyDescent="0.2">
      <c r="G1079" t="s">
        <v>6798</v>
      </c>
      <c r="H1079" t="str">
        <f>VLOOKUP(G1079,Data!$N:$Q,2,0)</f>
        <v>Technology</v>
      </c>
      <c r="I1079" t="str">
        <f>VLOOKUP(G1079,Data!$N:$Q,3,0)</f>
        <v>Phones</v>
      </c>
      <c r="J1079" t="str">
        <f>VLOOKUP(G1079,Data!$N:$Q,4,0)</f>
        <v>PayAnywhere Card Reader</v>
      </c>
      <c r="K1079">
        <f>ROUND(SUMIF(Data!N:N,G1079,Data!R:R),2)</f>
        <v>199.8</v>
      </c>
    </row>
    <row r="1080" spans="7:11" x14ac:dyDescent="0.2">
      <c r="G1080" t="s">
        <v>5300</v>
      </c>
      <c r="H1080" t="str">
        <f>VLOOKUP(G1080,Data!$N:$Q,2,0)</f>
        <v>Office Supplies</v>
      </c>
      <c r="I1080" t="str">
        <f>VLOOKUP(G1080,Data!$N:$Q,3,0)</f>
        <v>Appliances</v>
      </c>
      <c r="J1080" t="str">
        <f>VLOOKUP(G1080,Data!$N:$Q,4,0)</f>
        <v>Bionaire 99.97% HEPA Air Cleaner</v>
      </c>
      <c r="K1080">
        <f>ROUND(SUMIF(Data!N:N,G1080,Data!R:R),2)</f>
        <v>199.73</v>
      </c>
    </row>
    <row r="1081" spans="7:11" x14ac:dyDescent="0.2">
      <c r="G1081" t="s">
        <v>2991</v>
      </c>
      <c r="H1081" t="str">
        <f>VLOOKUP(G1081,Data!$N:$Q,2,0)</f>
        <v>Office Supplies</v>
      </c>
      <c r="I1081" t="str">
        <f>VLOOKUP(G1081,Data!$N:$Q,3,0)</f>
        <v>Envelopes</v>
      </c>
      <c r="J1081" t="str">
        <f>VLOOKUP(G1081,Data!$N:$Q,4,0)</f>
        <v>Laser &amp; Ink Jet Business Envelopes</v>
      </c>
      <c r="K1081">
        <f>ROUND(SUMIF(Data!N:N,G1081,Data!R:R),2)</f>
        <v>198.46</v>
      </c>
    </row>
    <row r="1082" spans="7:11" x14ac:dyDescent="0.2">
      <c r="G1082" t="s">
        <v>1375</v>
      </c>
      <c r="H1082" t="str">
        <f>VLOOKUP(G1082,Data!$N:$Q,2,0)</f>
        <v>Office Supplies</v>
      </c>
      <c r="I1082" t="str">
        <f>VLOOKUP(G1082,Data!$N:$Q,3,0)</f>
        <v>Binders</v>
      </c>
      <c r="J1082" t="str">
        <f>VLOOKUP(G1082,Data!$N:$Q,4,0)</f>
        <v>Angle-D Binders with Locking Rings, Label Holders</v>
      </c>
      <c r="K1082">
        <f>ROUND(SUMIF(Data!N:N,G1082,Data!R:R),2)</f>
        <v>197.83</v>
      </c>
    </row>
    <row r="1083" spans="7:11" x14ac:dyDescent="0.2">
      <c r="G1083" t="s">
        <v>3678</v>
      </c>
      <c r="H1083" t="str">
        <f>VLOOKUP(G1083,Data!$N:$Q,2,0)</f>
        <v>Office Supplies</v>
      </c>
      <c r="I1083" t="str">
        <f>VLOOKUP(G1083,Data!$N:$Q,3,0)</f>
        <v>Art</v>
      </c>
      <c r="J1083" t="str">
        <f>VLOOKUP(G1083,Data!$N:$Q,4,0)</f>
        <v>Panasonic KP-310 Heavy-Duty Electric Pencil Sharpener</v>
      </c>
      <c r="K1083">
        <f>ROUND(SUMIF(Data!N:N,G1083,Data!R:R),2)</f>
        <v>197.82</v>
      </c>
    </row>
    <row r="1084" spans="7:11" x14ac:dyDescent="0.2">
      <c r="G1084" t="s">
        <v>7518</v>
      </c>
      <c r="H1084" t="str">
        <f>VLOOKUP(G1084,Data!$N:$Q,2,0)</f>
        <v>Office Supplies</v>
      </c>
      <c r="I1084" t="str">
        <f>VLOOKUP(G1084,Data!$N:$Q,3,0)</f>
        <v>Envelopes</v>
      </c>
      <c r="J1084" t="str">
        <f>VLOOKUP(G1084,Data!$N:$Q,4,0)</f>
        <v>Inter-Office Recycled Envelopes, Brown Kraft, Button-String,10" x 13" , 100/Box</v>
      </c>
      <c r="K1084">
        <f>ROUND(SUMIF(Data!N:N,G1084,Data!R:R),2)</f>
        <v>197.82</v>
      </c>
    </row>
    <row r="1085" spans="7:11" x14ac:dyDescent="0.2">
      <c r="G1085" t="s">
        <v>1236</v>
      </c>
      <c r="H1085" t="str">
        <f>VLOOKUP(G1085,Data!$N:$Q,2,0)</f>
        <v>Technology</v>
      </c>
      <c r="I1085" t="str">
        <f>VLOOKUP(G1085,Data!$N:$Q,3,0)</f>
        <v>Phones</v>
      </c>
      <c r="J1085" t="str">
        <f>VLOOKUP(G1085,Data!$N:$Q,4,0)</f>
        <v>Square Credit Card Reader, 4 1/2" x 4 1/2" x 1", White</v>
      </c>
      <c r="K1085">
        <f>ROUND(SUMIF(Data!N:N,G1085,Data!R:R),2)</f>
        <v>197.8</v>
      </c>
    </row>
    <row r="1086" spans="7:11" x14ac:dyDescent="0.2">
      <c r="G1086" t="s">
        <v>10737</v>
      </c>
      <c r="H1086" t="str">
        <f>VLOOKUP(G1086,Data!$N:$Q,2,0)</f>
        <v>Office Supplies</v>
      </c>
      <c r="I1086" t="str">
        <f>VLOOKUP(G1086,Data!$N:$Q,3,0)</f>
        <v>Appliances</v>
      </c>
      <c r="J1086" t="str">
        <f>VLOOKUP(G1086,Data!$N:$Q,4,0)</f>
        <v>Eureka Hand Vacuum, Bagless</v>
      </c>
      <c r="K1086">
        <f>ROUND(SUMIF(Data!N:N,G1086,Data!R:R),2)</f>
        <v>197.72</v>
      </c>
    </row>
    <row r="1087" spans="7:11" x14ac:dyDescent="0.2">
      <c r="G1087" t="s">
        <v>6419</v>
      </c>
      <c r="H1087" t="str">
        <f>VLOOKUP(G1087,Data!$N:$Q,2,0)</f>
        <v>Office Supplies</v>
      </c>
      <c r="I1087" t="str">
        <f>VLOOKUP(G1087,Data!$N:$Q,3,0)</f>
        <v>Fasteners</v>
      </c>
      <c r="J1087" t="str">
        <f>VLOOKUP(G1087,Data!$N:$Q,4,0)</f>
        <v>Alliance Super-Size Bands, Assorted Sizes</v>
      </c>
      <c r="K1087">
        <f>ROUND(SUMIF(Data!N:N,G1087,Data!R:R),2)</f>
        <v>197.61</v>
      </c>
    </row>
    <row r="1088" spans="7:11" x14ac:dyDescent="0.2">
      <c r="G1088" t="s">
        <v>167</v>
      </c>
      <c r="H1088" t="str">
        <f>VLOOKUP(G1088,Data!$N:$Q,2,0)</f>
        <v>Office Supplies</v>
      </c>
      <c r="I1088" t="str">
        <f>VLOOKUP(G1088,Data!$N:$Q,3,0)</f>
        <v>Binders</v>
      </c>
      <c r="J1088" t="str">
        <f>VLOOKUP(G1088,Data!$N:$Q,4,0)</f>
        <v>Avery Recycled Flexi-View Covers for Binding Systems</v>
      </c>
      <c r="K1088">
        <f>ROUND(SUMIF(Data!N:N,G1088,Data!R:R),2)</f>
        <v>197.17</v>
      </c>
    </row>
    <row r="1089" spans="7:11" x14ac:dyDescent="0.2">
      <c r="G1089" t="s">
        <v>1983</v>
      </c>
      <c r="H1089" t="str">
        <f>VLOOKUP(G1089,Data!$N:$Q,2,0)</f>
        <v>Office Supplies</v>
      </c>
      <c r="I1089" t="str">
        <f>VLOOKUP(G1089,Data!$N:$Q,3,0)</f>
        <v>Paper</v>
      </c>
      <c r="J1089" t="str">
        <f>VLOOKUP(G1089,Data!$N:$Q,4,0)</f>
        <v>Xerox 225</v>
      </c>
      <c r="K1089">
        <f>ROUND(SUMIF(Data!N:N,G1089,Data!R:R),2)</f>
        <v>196.99</v>
      </c>
    </row>
    <row r="1090" spans="7:11" x14ac:dyDescent="0.2">
      <c r="G1090" t="s">
        <v>3708</v>
      </c>
      <c r="H1090" t="str">
        <f>VLOOKUP(G1090,Data!$N:$Q,2,0)</f>
        <v>Office Supplies</v>
      </c>
      <c r="I1090" t="str">
        <f>VLOOKUP(G1090,Data!$N:$Q,3,0)</f>
        <v>Paper</v>
      </c>
      <c r="J1090" t="str">
        <f>VLOOKUP(G1090,Data!$N:$Q,4,0)</f>
        <v>Rediform S.O.S. 1-Up Phone Message Bk, 4-1/4x3-1/16 Bk, 1 Form/Pg, 40 Messages/Bk, 3/Pk</v>
      </c>
      <c r="K1090">
        <f>ROUND(SUMIF(Data!N:N,G1090,Data!R:R),2)</f>
        <v>196.98</v>
      </c>
    </row>
    <row r="1091" spans="7:11" x14ac:dyDescent="0.2">
      <c r="G1091" t="s">
        <v>184</v>
      </c>
      <c r="H1091" t="str">
        <f>VLOOKUP(G1091,Data!$N:$Q,2,0)</f>
        <v>Office Supplies</v>
      </c>
      <c r="I1091" t="str">
        <f>VLOOKUP(G1091,Data!$N:$Q,3,0)</f>
        <v>Paper</v>
      </c>
      <c r="J1091" t="str">
        <f>VLOOKUP(G1091,Data!$N:$Q,4,0)</f>
        <v>Easy-staple paper</v>
      </c>
      <c r="K1091">
        <f>ROUND(SUMIF(Data!N:N,G1091,Data!R:R),2)</f>
        <v>196.48</v>
      </c>
    </row>
    <row r="1092" spans="7:11" x14ac:dyDescent="0.2">
      <c r="G1092" t="s">
        <v>4719</v>
      </c>
      <c r="H1092" t="str">
        <f>VLOOKUP(G1092,Data!$N:$Q,2,0)</f>
        <v>Office Supplies</v>
      </c>
      <c r="I1092" t="str">
        <f>VLOOKUP(G1092,Data!$N:$Q,3,0)</f>
        <v>Art</v>
      </c>
      <c r="J1092" t="str">
        <f>VLOOKUP(G1092,Data!$N:$Q,4,0)</f>
        <v>Newell 309</v>
      </c>
      <c r="K1092">
        <f>ROUND(SUMIF(Data!N:N,G1092,Data!R:R),2)</f>
        <v>196.35</v>
      </c>
    </row>
    <row r="1093" spans="7:11" x14ac:dyDescent="0.2">
      <c r="G1093" t="s">
        <v>3847</v>
      </c>
      <c r="H1093" t="str">
        <f>VLOOKUP(G1093,Data!$N:$Q,2,0)</f>
        <v>Furniture</v>
      </c>
      <c r="I1093" t="str">
        <f>VLOOKUP(G1093,Data!$N:$Q,3,0)</f>
        <v>Furnishings</v>
      </c>
      <c r="J1093" t="str">
        <f>VLOOKUP(G1093,Data!$N:$Q,4,0)</f>
        <v>DAX Executive Solid Wood Document Frame, Desktop or Hang, Mahogany, 5 x 7</v>
      </c>
      <c r="K1093">
        <f>ROUND(SUMIF(Data!N:N,G1093,Data!R:R),2)</f>
        <v>196.25</v>
      </c>
    </row>
    <row r="1094" spans="7:11" x14ac:dyDescent="0.2">
      <c r="G1094" t="s">
        <v>3277</v>
      </c>
      <c r="H1094" t="str">
        <f>VLOOKUP(G1094,Data!$N:$Q,2,0)</f>
        <v>Office Supplies</v>
      </c>
      <c r="I1094" t="str">
        <f>VLOOKUP(G1094,Data!$N:$Q,3,0)</f>
        <v>Envelopes</v>
      </c>
      <c r="J1094" t="str">
        <f>VLOOKUP(G1094,Data!$N:$Q,4,0)</f>
        <v>Staple envelope</v>
      </c>
      <c r="K1094">
        <f>ROUND(SUMIF(Data!N:N,G1094,Data!R:R),2)</f>
        <v>196.06</v>
      </c>
    </row>
    <row r="1095" spans="7:11" x14ac:dyDescent="0.2">
      <c r="G1095" t="s">
        <v>2177</v>
      </c>
      <c r="H1095" t="str">
        <f>VLOOKUP(G1095,Data!$N:$Q,2,0)</f>
        <v>Office Supplies</v>
      </c>
      <c r="I1095" t="str">
        <f>VLOOKUP(G1095,Data!$N:$Q,3,0)</f>
        <v>Supplies</v>
      </c>
      <c r="J1095" t="str">
        <f>VLOOKUP(G1095,Data!$N:$Q,4,0)</f>
        <v>Acme Tagit Stainless Steel Antibacterial Scissors</v>
      </c>
      <c r="K1095">
        <f>ROUND(SUMIF(Data!N:N,G1095,Data!R:R),2)</f>
        <v>196.02</v>
      </c>
    </row>
    <row r="1096" spans="7:11" x14ac:dyDescent="0.2">
      <c r="G1096" t="s">
        <v>9101</v>
      </c>
      <c r="H1096" t="str">
        <f>VLOOKUP(G1096,Data!$N:$Q,2,0)</f>
        <v>Office Supplies</v>
      </c>
      <c r="I1096" t="str">
        <f>VLOOKUP(G1096,Data!$N:$Q,3,0)</f>
        <v>Supplies</v>
      </c>
      <c r="J1096" t="str">
        <f>VLOOKUP(G1096,Data!$N:$Q,4,0)</f>
        <v>Acme Galleria Hot Forged Steel Scissors with Colored Handles</v>
      </c>
      <c r="K1096">
        <f>ROUND(SUMIF(Data!N:N,G1096,Data!R:R),2)</f>
        <v>195.05</v>
      </c>
    </row>
    <row r="1097" spans="7:11" x14ac:dyDescent="0.2">
      <c r="G1097" t="s">
        <v>8399</v>
      </c>
      <c r="H1097" t="str">
        <f>VLOOKUP(G1097,Data!$N:$Q,2,0)</f>
        <v>Furniture</v>
      </c>
      <c r="I1097" t="str">
        <f>VLOOKUP(G1097,Data!$N:$Q,3,0)</f>
        <v>Furnishings</v>
      </c>
      <c r="J1097" t="str">
        <f>VLOOKUP(G1097,Data!$N:$Q,4,0)</f>
        <v>Career Cubicle Clock, 8 1/4", Black</v>
      </c>
      <c r="K1097">
        <f>ROUND(SUMIF(Data!N:N,G1097,Data!R:R),2)</f>
        <v>194.69</v>
      </c>
    </row>
    <row r="1098" spans="7:11" x14ac:dyDescent="0.2">
      <c r="G1098" t="s">
        <v>467</v>
      </c>
      <c r="H1098" t="str">
        <f>VLOOKUP(G1098,Data!$N:$Q,2,0)</f>
        <v>Technology</v>
      </c>
      <c r="I1098" t="str">
        <f>VLOOKUP(G1098,Data!$N:$Q,3,0)</f>
        <v>Accessories</v>
      </c>
      <c r="J1098" t="str">
        <f>VLOOKUP(G1098,Data!$N:$Q,4,0)</f>
        <v>Memorex Mini Travel Drive 8 GB USB 2.0 Flash Drive</v>
      </c>
      <c r="K1098">
        <f>ROUND(SUMIF(Data!N:N,G1098,Data!R:R),2)</f>
        <v>194.54</v>
      </c>
    </row>
    <row r="1099" spans="7:11" x14ac:dyDescent="0.2">
      <c r="G1099" t="s">
        <v>5661</v>
      </c>
      <c r="H1099" t="str">
        <f>VLOOKUP(G1099,Data!$N:$Q,2,0)</f>
        <v>Furniture</v>
      </c>
      <c r="I1099" t="str">
        <f>VLOOKUP(G1099,Data!$N:$Q,3,0)</f>
        <v>Furnishings</v>
      </c>
      <c r="J1099" t="str">
        <f>VLOOKUP(G1099,Data!$N:$Q,4,0)</f>
        <v>Contemporary Wood/Metal Frame</v>
      </c>
      <c r="K1099">
        <f>ROUND(SUMIF(Data!N:N,G1099,Data!R:R),2)</f>
        <v>193.92</v>
      </c>
    </row>
    <row r="1100" spans="7:11" x14ac:dyDescent="0.2">
      <c r="G1100" t="s">
        <v>3022</v>
      </c>
      <c r="H1100" t="str">
        <f>VLOOKUP(G1100,Data!$N:$Q,2,0)</f>
        <v>Office Supplies</v>
      </c>
      <c r="I1100" t="str">
        <f>VLOOKUP(G1100,Data!$N:$Q,3,0)</f>
        <v>Storage</v>
      </c>
      <c r="J1100" t="str">
        <f>VLOOKUP(G1100,Data!$N:$Q,4,0)</f>
        <v>Project Tote Personal File</v>
      </c>
      <c r="K1100">
        <f>ROUND(SUMIF(Data!N:N,G1100,Data!R:R),2)</f>
        <v>193.61</v>
      </c>
    </row>
    <row r="1101" spans="7:11" x14ac:dyDescent="0.2">
      <c r="G1101" t="s">
        <v>3251</v>
      </c>
      <c r="H1101" t="str">
        <f>VLOOKUP(G1101,Data!$N:$Q,2,0)</f>
        <v>Office Supplies</v>
      </c>
      <c r="I1101" t="str">
        <f>VLOOKUP(G1101,Data!$N:$Q,3,0)</f>
        <v>Fasteners</v>
      </c>
      <c r="J1101" t="str">
        <f>VLOOKUP(G1101,Data!$N:$Q,4,0)</f>
        <v>Staples</v>
      </c>
      <c r="K1101">
        <f>ROUND(SUMIF(Data!N:N,G1101,Data!R:R),2)</f>
        <v>192.13</v>
      </c>
    </row>
    <row r="1102" spans="7:11" x14ac:dyDescent="0.2">
      <c r="G1102" t="s">
        <v>6144</v>
      </c>
      <c r="H1102" t="str">
        <f>VLOOKUP(G1102,Data!$N:$Q,2,0)</f>
        <v>Office Supplies</v>
      </c>
      <c r="I1102" t="str">
        <f>VLOOKUP(G1102,Data!$N:$Q,3,0)</f>
        <v>Binders</v>
      </c>
      <c r="J1102" t="str">
        <f>VLOOKUP(G1102,Data!$N:$Q,4,0)</f>
        <v>Wilson Jones Clip &amp; Carry Folder Binder Tool for Ring Binders, Clear</v>
      </c>
      <c r="K1102">
        <f>ROUND(SUMIF(Data!N:N,G1102,Data!R:R),2)</f>
        <v>191.98</v>
      </c>
    </row>
    <row r="1103" spans="7:11" x14ac:dyDescent="0.2">
      <c r="G1103" t="s">
        <v>2933</v>
      </c>
      <c r="H1103" t="str">
        <f>VLOOKUP(G1103,Data!$N:$Q,2,0)</f>
        <v>Office Supplies</v>
      </c>
      <c r="I1103" t="str">
        <f>VLOOKUP(G1103,Data!$N:$Q,3,0)</f>
        <v>Paper</v>
      </c>
      <c r="J1103" t="str">
        <f>VLOOKUP(G1103,Data!$N:$Q,4,0)</f>
        <v>Computer Printout Paper with Letter-Trim Fine Perforations</v>
      </c>
      <c r="K1103">
        <f>ROUND(SUMIF(Data!N:N,G1103,Data!R:R),2)</f>
        <v>191.6</v>
      </c>
    </row>
    <row r="1104" spans="7:11" x14ac:dyDescent="0.2">
      <c r="G1104" t="s">
        <v>5573</v>
      </c>
      <c r="H1104" t="str">
        <f>VLOOKUP(G1104,Data!$N:$Q,2,0)</f>
        <v>Office Supplies</v>
      </c>
      <c r="I1104" t="str">
        <f>VLOOKUP(G1104,Data!$N:$Q,3,0)</f>
        <v>Paper</v>
      </c>
      <c r="J1104" t="str">
        <f>VLOOKUP(G1104,Data!$N:$Q,4,0)</f>
        <v>Xerox 1895</v>
      </c>
      <c r="K1104">
        <f>ROUND(SUMIF(Data!N:N,G1104,Data!R:R),2)</f>
        <v>191.36</v>
      </c>
    </row>
    <row r="1105" spans="7:11" x14ac:dyDescent="0.2">
      <c r="G1105" t="s">
        <v>1104</v>
      </c>
      <c r="H1105" t="str">
        <f>VLOOKUP(G1105,Data!$N:$Q,2,0)</f>
        <v>Office Supplies</v>
      </c>
      <c r="I1105" t="str">
        <f>VLOOKUP(G1105,Data!$N:$Q,3,0)</f>
        <v>Binders</v>
      </c>
      <c r="J1105" t="str">
        <f>VLOOKUP(G1105,Data!$N:$Q,4,0)</f>
        <v>Avery Premier Heavy-Duty Binder with Round Locking Rings</v>
      </c>
      <c r="K1105">
        <f>ROUND(SUMIF(Data!N:N,G1105,Data!R:R),2)</f>
        <v>191.35</v>
      </c>
    </row>
    <row r="1106" spans="7:11" x14ac:dyDescent="0.2">
      <c r="G1106" t="s">
        <v>2153</v>
      </c>
      <c r="H1106" t="str">
        <f>VLOOKUP(G1106,Data!$N:$Q,2,0)</f>
        <v>Technology</v>
      </c>
      <c r="I1106" t="str">
        <f>VLOOKUP(G1106,Data!$N:$Q,3,0)</f>
        <v>Accessories</v>
      </c>
      <c r="J1106" t="str">
        <f>VLOOKUP(G1106,Data!$N:$Q,4,0)</f>
        <v>Sony 16GB Class 10 Micro SDHC R40 Memory Card</v>
      </c>
      <c r="K1106">
        <f>ROUND(SUMIF(Data!N:N,G1106,Data!R:R),2)</f>
        <v>190.77</v>
      </c>
    </row>
    <row r="1107" spans="7:11" x14ac:dyDescent="0.2">
      <c r="G1107" t="s">
        <v>2790</v>
      </c>
      <c r="H1107" t="str">
        <f>VLOOKUP(G1107,Data!$N:$Q,2,0)</f>
        <v>Technology</v>
      </c>
      <c r="I1107" t="str">
        <f>VLOOKUP(G1107,Data!$N:$Q,3,0)</f>
        <v>Phones</v>
      </c>
      <c r="J1107" t="str">
        <f>VLOOKUP(G1107,Data!$N:$Q,4,0)</f>
        <v>Gear Head AU3700S Headset</v>
      </c>
      <c r="K1107">
        <f>ROUND(SUMIF(Data!N:N,G1107,Data!R:R),2)</f>
        <v>189.65</v>
      </c>
    </row>
    <row r="1108" spans="7:11" x14ac:dyDescent="0.2">
      <c r="G1108" t="s">
        <v>469</v>
      </c>
      <c r="H1108" t="str">
        <f>VLOOKUP(G1108,Data!$N:$Q,2,0)</f>
        <v>Technology</v>
      </c>
      <c r="I1108" t="str">
        <f>VLOOKUP(G1108,Data!$N:$Q,3,0)</f>
        <v>Phones</v>
      </c>
      <c r="J1108" t="str">
        <f>VLOOKUP(G1108,Data!$N:$Q,4,0)</f>
        <v>Speck Products Candyshell Flip Case</v>
      </c>
      <c r="K1108">
        <f>ROUND(SUMIF(Data!N:N,G1108,Data!R:R),2)</f>
        <v>188.95</v>
      </c>
    </row>
    <row r="1109" spans="7:11" x14ac:dyDescent="0.2">
      <c r="G1109" t="s">
        <v>8020</v>
      </c>
      <c r="H1109" t="str">
        <f>VLOOKUP(G1109,Data!$N:$Q,2,0)</f>
        <v>Office Supplies</v>
      </c>
      <c r="I1109" t="str">
        <f>VLOOKUP(G1109,Data!$N:$Q,3,0)</f>
        <v>Paper</v>
      </c>
      <c r="J1109" t="str">
        <f>VLOOKUP(G1109,Data!$N:$Q,4,0)</f>
        <v>Xerox 209</v>
      </c>
      <c r="K1109">
        <f>ROUND(SUMIF(Data!N:N,G1109,Data!R:R),2)</f>
        <v>187.92</v>
      </c>
    </row>
    <row r="1110" spans="7:11" x14ac:dyDescent="0.2">
      <c r="G1110" t="s">
        <v>7355</v>
      </c>
      <c r="H1110" t="str">
        <f>VLOOKUP(G1110,Data!$N:$Q,2,0)</f>
        <v>Office Supplies</v>
      </c>
      <c r="I1110" t="str">
        <f>VLOOKUP(G1110,Data!$N:$Q,3,0)</f>
        <v>Appliances</v>
      </c>
      <c r="J1110" t="str">
        <f>VLOOKUP(G1110,Data!$N:$Q,4,0)</f>
        <v>Staple holder</v>
      </c>
      <c r="K1110">
        <f>ROUND(SUMIF(Data!N:N,G1110,Data!R:R),2)</f>
        <v>186.66</v>
      </c>
    </row>
    <row r="1111" spans="7:11" x14ac:dyDescent="0.2">
      <c r="G1111" t="s">
        <v>4441</v>
      </c>
      <c r="H1111" t="str">
        <f>VLOOKUP(G1111,Data!$N:$Q,2,0)</f>
        <v>Office Supplies</v>
      </c>
      <c r="I1111" t="str">
        <f>VLOOKUP(G1111,Data!$N:$Q,3,0)</f>
        <v>Paper</v>
      </c>
      <c r="J1111" t="str">
        <f>VLOOKUP(G1111,Data!$N:$Q,4,0)</f>
        <v>White GlueTop Scratch Pads</v>
      </c>
      <c r="K1111">
        <f>ROUND(SUMIF(Data!N:N,G1111,Data!R:R),2)</f>
        <v>186.5</v>
      </c>
    </row>
    <row r="1112" spans="7:11" x14ac:dyDescent="0.2">
      <c r="G1112" t="s">
        <v>1438</v>
      </c>
      <c r="H1112" t="str">
        <f>VLOOKUP(G1112,Data!$N:$Q,2,0)</f>
        <v>Office Supplies</v>
      </c>
      <c r="I1112" t="str">
        <f>VLOOKUP(G1112,Data!$N:$Q,3,0)</f>
        <v>Paper</v>
      </c>
      <c r="J1112" t="str">
        <f>VLOOKUP(G1112,Data!$N:$Q,4,0)</f>
        <v>Wirebound Message Book, 4 per Page</v>
      </c>
      <c r="K1112">
        <f>ROUND(SUMIF(Data!N:N,G1112,Data!R:R),2)</f>
        <v>184.62</v>
      </c>
    </row>
    <row r="1113" spans="7:11" x14ac:dyDescent="0.2">
      <c r="G1113" t="s">
        <v>291</v>
      </c>
      <c r="H1113" t="str">
        <f>VLOOKUP(G1113,Data!$N:$Q,2,0)</f>
        <v>Technology</v>
      </c>
      <c r="I1113" t="str">
        <f>VLOOKUP(G1113,Data!$N:$Q,3,0)</f>
        <v>Accessories</v>
      </c>
      <c r="J1113" t="str">
        <f>VLOOKUP(G1113,Data!$N:$Q,4,0)</f>
        <v>Verbatim 25 GB 6x Blu-ray Single Layer Recordable Disc, 3/Pack</v>
      </c>
      <c r="K1113">
        <f>ROUND(SUMIF(Data!N:N,G1113,Data!R:R),2)</f>
        <v>184.54</v>
      </c>
    </row>
    <row r="1114" spans="7:11" x14ac:dyDescent="0.2">
      <c r="G1114" t="s">
        <v>5494</v>
      </c>
      <c r="H1114" t="str">
        <f>VLOOKUP(G1114,Data!$N:$Q,2,0)</f>
        <v>Office Supplies</v>
      </c>
      <c r="I1114" t="str">
        <f>VLOOKUP(G1114,Data!$N:$Q,3,0)</f>
        <v>Binders</v>
      </c>
      <c r="J1114" t="str">
        <f>VLOOKUP(G1114,Data!$N:$Q,4,0)</f>
        <v>GBC Wire Binding Combs</v>
      </c>
      <c r="K1114">
        <f>ROUND(SUMIF(Data!N:N,G1114,Data!R:R),2)</f>
        <v>184.05</v>
      </c>
    </row>
    <row r="1115" spans="7:11" x14ac:dyDescent="0.2">
      <c r="G1115" t="s">
        <v>4043</v>
      </c>
      <c r="H1115" t="str">
        <f>VLOOKUP(G1115,Data!$N:$Q,2,0)</f>
        <v>Office Supplies</v>
      </c>
      <c r="I1115" t="str">
        <f>VLOOKUP(G1115,Data!$N:$Q,3,0)</f>
        <v>Binders</v>
      </c>
      <c r="J1115" t="str">
        <f>VLOOKUP(G1115,Data!$N:$Q,4,0)</f>
        <v>Ibico Covers for Plastic or Wire Binding Elements</v>
      </c>
      <c r="K1115">
        <f>ROUND(SUMIF(Data!N:N,G1115,Data!R:R),2)</f>
        <v>184</v>
      </c>
    </row>
    <row r="1116" spans="7:11" x14ac:dyDescent="0.2">
      <c r="G1116" t="s">
        <v>5069</v>
      </c>
      <c r="H1116" t="str">
        <f>VLOOKUP(G1116,Data!$N:$Q,2,0)</f>
        <v>Furniture</v>
      </c>
      <c r="I1116" t="str">
        <f>VLOOKUP(G1116,Data!$N:$Q,3,0)</f>
        <v>Furnishings</v>
      </c>
      <c r="J1116" t="str">
        <f>VLOOKUP(G1116,Data!$N:$Q,4,0)</f>
        <v>Eldon Expressions Wood Desk Accessories, Oak</v>
      </c>
      <c r="K1116">
        <f>ROUND(SUMIF(Data!N:N,G1116,Data!R:R),2)</f>
        <v>183.02</v>
      </c>
    </row>
    <row r="1117" spans="7:11" x14ac:dyDescent="0.2">
      <c r="G1117" t="s">
        <v>10198</v>
      </c>
      <c r="H1117" t="str">
        <f>VLOOKUP(G1117,Data!$N:$Q,2,0)</f>
        <v>Office Supplies</v>
      </c>
      <c r="I1117" t="str">
        <f>VLOOKUP(G1117,Data!$N:$Q,3,0)</f>
        <v>Paper</v>
      </c>
      <c r="J1117" t="str">
        <f>VLOOKUP(G1117,Data!$N:$Q,4,0)</f>
        <v>Xerox 1955</v>
      </c>
      <c r="K1117">
        <f>ROUND(SUMIF(Data!N:N,G1117,Data!R:R),2)</f>
        <v>182.72</v>
      </c>
    </row>
    <row r="1118" spans="7:11" x14ac:dyDescent="0.2">
      <c r="G1118" t="s">
        <v>4952</v>
      </c>
      <c r="H1118" t="str">
        <f>VLOOKUP(G1118,Data!$N:$Q,2,0)</f>
        <v>Office Supplies</v>
      </c>
      <c r="I1118" t="str">
        <f>VLOOKUP(G1118,Data!$N:$Q,3,0)</f>
        <v>Binders</v>
      </c>
      <c r="J1118" t="str">
        <f>VLOOKUP(G1118,Data!$N:$Q,4,0)</f>
        <v>Fellowes Twister Kit, Gray/Clear, 3/pkg</v>
      </c>
      <c r="K1118">
        <f>ROUND(SUMIF(Data!N:N,G1118,Data!R:R),2)</f>
        <v>182.51</v>
      </c>
    </row>
    <row r="1119" spans="7:11" x14ac:dyDescent="0.2">
      <c r="G1119" t="s">
        <v>2668</v>
      </c>
      <c r="H1119" t="str">
        <f>VLOOKUP(G1119,Data!$N:$Q,2,0)</f>
        <v>Office Supplies</v>
      </c>
      <c r="I1119" t="str">
        <f>VLOOKUP(G1119,Data!$N:$Q,3,0)</f>
        <v>Art</v>
      </c>
      <c r="J1119" t="str">
        <f>VLOOKUP(G1119,Data!$N:$Q,4,0)</f>
        <v>Deluxe Chalkboard Eraser Cleaner</v>
      </c>
      <c r="K1119">
        <f>ROUND(SUMIF(Data!N:N,G1119,Data!R:R),2)</f>
        <v>182.49</v>
      </c>
    </row>
    <row r="1120" spans="7:11" x14ac:dyDescent="0.2">
      <c r="G1120" t="s">
        <v>6658</v>
      </c>
      <c r="H1120" t="str">
        <f>VLOOKUP(G1120,Data!$N:$Q,2,0)</f>
        <v>Office Supplies</v>
      </c>
      <c r="I1120" t="str">
        <f>VLOOKUP(G1120,Data!$N:$Q,3,0)</f>
        <v>Paper</v>
      </c>
      <c r="J1120" t="str">
        <f>VLOOKUP(G1120,Data!$N:$Q,4,0)</f>
        <v>Speediset Carbonless Redi-Letter 7" x 8 1/2"</v>
      </c>
      <c r="K1120">
        <f>ROUND(SUMIF(Data!N:N,G1120,Data!R:R),2)</f>
        <v>181.46</v>
      </c>
    </row>
    <row r="1121" spans="7:11" x14ac:dyDescent="0.2">
      <c r="G1121" t="s">
        <v>2587</v>
      </c>
      <c r="H1121" t="str">
        <f>VLOOKUP(G1121,Data!$N:$Q,2,0)</f>
        <v>Office Supplies</v>
      </c>
      <c r="I1121" t="str">
        <f>VLOOKUP(G1121,Data!$N:$Q,3,0)</f>
        <v>Appliances</v>
      </c>
      <c r="J1121" t="str">
        <f>VLOOKUP(G1121,Data!$N:$Q,4,0)</f>
        <v>Fellowes Smart Surge Ten-Outlet Protector, Platinum</v>
      </c>
      <c r="K1121">
        <f>ROUND(SUMIF(Data!N:N,G1121,Data!R:R),2)</f>
        <v>180.66</v>
      </c>
    </row>
    <row r="1122" spans="7:11" x14ac:dyDescent="0.2">
      <c r="G1122" t="s">
        <v>4811</v>
      </c>
      <c r="H1122" t="str">
        <f>VLOOKUP(G1122,Data!$N:$Q,2,0)</f>
        <v>Office Supplies</v>
      </c>
      <c r="I1122" t="str">
        <f>VLOOKUP(G1122,Data!$N:$Q,3,0)</f>
        <v>Storage</v>
      </c>
      <c r="J1122" t="str">
        <f>VLOOKUP(G1122,Data!$N:$Q,4,0)</f>
        <v>Perma STOR-ALL Hanging File Box, 13 1/8"W x 12 1/4"D x 10 1/2"H</v>
      </c>
      <c r="K1122">
        <f>ROUND(SUMIF(Data!N:N,G1122,Data!R:R),2)</f>
        <v>180.6</v>
      </c>
    </row>
    <row r="1123" spans="7:11" x14ac:dyDescent="0.2">
      <c r="G1123" t="s">
        <v>6632</v>
      </c>
      <c r="H1123" t="str">
        <f>VLOOKUP(G1123,Data!$N:$Q,2,0)</f>
        <v>Furniture</v>
      </c>
      <c r="I1123" t="str">
        <f>VLOOKUP(G1123,Data!$N:$Q,3,0)</f>
        <v>Furnishings</v>
      </c>
      <c r="J1123" t="str">
        <f>VLOOKUP(G1123,Data!$N:$Q,4,0)</f>
        <v>Tenex Traditional Chairmats for Hard Floors, Average Lip, 36" x 48"</v>
      </c>
      <c r="K1123">
        <f>ROUND(SUMIF(Data!N:N,G1123,Data!R:R),2)</f>
        <v>180.46</v>
      </c>
    </row>
    <row r="1124" spans="7:11" x14ac:dyDescent="0.2">
      <c r="G1124" t="s">
        <v>3477</v>
      </c>
      <c r="H1124" t="str">
        <f>VLOOKUP(G1124,Data!$N:$Q,2,0)</f>
        <v>Furniture</v>
      </c>
      <c r="I1124" t="str">
        <f>VLOOKUP(G1124,Data!$N:$Q,3,0)</f>
        <v>Furnishings</v>
      </c>
      <c r="J1124" t="str">
        <f>VLOOKUP(G1124,Data!$N:$Q,4,0)</f>
        <v>Eldon Image Series Desk Accessories, Ebony</v>
      </c>
      <c r="K1124">
        <f>ROUND(SUMIF(Data!N:N,G1124,Data!R:R),2)</f>
        <v>180.31</v>
      </c>
    </row>
    <row r="1125" spans="7:11" x14ac:dyDescent="0.2">
      <c r="G1125" t="s">
        <v>10337</v>
      </c>
      <c r="H1125" t="str">
        <f>VLOOKUP(G1125,Data!$N:$Q,2,0)</f>
        <v>Technology</v>
      </c>
      <c r="I1125" t="str">
        <f>VLOOKUP(G1125,Data!$N:$Q,3,0)</f>
        <v>Machines</v>
      </c>
      <c r="J1125" t="str">
        <f>VLOOKUP(G1125,Data!$N:$Q,4,0)</f>
        <v>Okidata B401 Printer</v>
      </c>
      <c r="K1125">
        <f>ROUND(SUMIF(Data!N:N,G1125,Data!R:R),2)</f>
        <v>179.99</v>
      </c>
    </row>
    <row r="1126" spans="7:11" x14ac:dyDescent="0.2">
      <c r="G1126" t="s">
        <v>1413</v>
      </c>
      <c r="H1126" t="str">
        <f>VLOOKUP(G1126,Data!$N:$Q,2,0)</f>
        <v>Office Supplies</v>
      </c>
      <c r="I1126" t="str">
        <f>VLOOKUP(G1126,Data!$N:$Q,3,0)</f>
        <v>Storage</v>
      </c>
      <c r="J1126" t="str">
        <f>VLOOKUP(G1126,Data!$N:$Q,4,0)</f>
        <v>Super Decoflex Portable Personal File</v>
      </c>
      <c r="K1126">
        <f>ROUND(SUMIF(Data!N:N,G1126,Data!R:R),2)</f>
        <v>179.76</v>
      </c>
    </row>
    <row r="1127" spans="7:11" x14ac:dyDescent="0.2">
      <c r="G1127" t="s">
        <v>6836</v>
      </c>
      <c r="H1127" t="str">
        <f>VLOOKUP(G1127,Data!$N:$Q,2,0)</f>
        <v>Office Supplies</v>
      </c>
      <c r="I1127" t="str">
        <f>VLOOKUP(G1127,Data!$N:$Q,3,0)</f>
        <v>Supplies</v>
      </c>
      <c r="J1127" t="str">
        <f>VLOOKUP(G1127,Data!$N:$Q,4,0)</f>
        <v>Elite 5" Scissors</v>
      </c>
      <c r="K1127">
        <f>ROUND(SUMIF(Data!N:N,G1127,Data!R:R),2)</f>
        <v>179.14</v>
      </c>
    </row>
    <row r="1128" spans="7:11" x14ac:dyDescent="0.2">
      <c r="G1128" t="s">
        <v>2058</v>
      </c>
      <c r="H1128" t="str">
        <f>VLOOKUP(G1128,Data!$N:$Q,2,0)</f>
        <v>Office Supplies</v>
      </c>
      <c r="I1128" t="str">
        <f>VLOOKUP(G1128,Data!$N:$Q,3,0)</f>
        <v>Binders</v>
      </c>
      <c r="J1128" t="str">
        <f>VLOOKUP(G1128,Data!$N:$Q,4,0)</f>
        <v>Cardinal Slant-D Ring Binder, Heavy Gauge Vinyl</v>
      </c>
      <c r="K1128">
        <f>ROUND(SUMIF(Data!N:N,G1128,Data!R:R),2)</f>
        <v>179.01</v>
      </c>
    </row>
    <row r="1129" spans="7:11" x14ac:dyDescent="0.2">
      <c r="G1129" t="s">
        <v>6182</v>
      </c>
      <c r="H1129" t="str">
        <f>VLOOKUP(G1129,Data!$N:$Q,2,0)</f>
        <v>Office Supplies</v>
      </c>
      <c r="I1129" t="str">
        <f>VLOOKUP(G1129,Data!$N:$Q,3,0)</f>
        <v>Paper</v>
      </c>
      <c r="J1129" t="str">
        <f>VLOOKUP(G1129,Data!$N:$Q,4,0)</f>
        <v>Xerox 1997</v>
      </c>
      <c r="K1129">
        <f>ROUND(SUMIF(Data!N:N,G1129,Data!R:R),2)</f>
        <v>178.85</v>
      </c>
    </row>
    <row r="1130" spans="7:11" x14ac:dyDescent="0.2">
      <c r="G1130" t="s">
        <v>7541</v>
      </c>
      <c r="H1130" t="str">
        <f>VLOOKUP(G1130,Data!$N:$Q,2,0)</f>
        <v>Office Supplies</v>
      </c>
      <c r="I1130" t="str">
        <f>VLOOKUP(G1130,Data!$N:$Q,3,0)</f>
        <v>Paper</v>
      </c>
      <c r="J1130" t="str">
        <f>VLOOKUP(G1130,Data!$N:$Q,4,0)</f>
        <v>Xerox 1892</v>
      </c>
      <c r="K1130">
        <f>ROUND(SUMIF(Data!N:N,G1130,Data!R:R),2)</f>
        <v>178.3</v>
      </c>
    </row>
    <row r="1131" spans="7:11" x14ac:dyDescent="0.2">
      <c r="G1131" t="s">
        <v>2257</v>
      </c>
      <c r="H1131" t="str">
        <f>VLOOKUP(G1131,Data!$N:$Q,2,0)</f>
        <v>Office Supplies</v>
      </c>
      <c r="I1131" t="str">
        <f>VLOOKUP(G1131,Data!$N:$Q,3,0)</f>
        <v>Labels</v>
      </c>
      <c r="J1131" t="str">
        <f>VLOOKUP(G1131,Data!$N:$Q,4,0)</f>
        <v>Avery 490</v>
      </c>
      <c r="K1131">
        <f>ROUND(SUMIF(Data!N:N,G1131,Data!R:R),2)</f>
        <v>177.6</v>
      </c>
    </row>
    <row r="1132" spans="7:11" x14ac:dyDescent="0.2">
      <c r="G1132" t="s">
        <v>2073</v>
      </c>
      <c r="H1132" t="str">
        <f>VLOOKUP(G1132,Data!$N:$Q,2,0)</f>
        <v>Furniture</v>
      </c>
      <c r="I1132" t="str">
        <f>VLOOKUP(G1132,Data!$N:$Q,3,0)</f>
        <v>Furnishings</v>
      </c>
      <c r="J1132" t="str">
        <f>VLOOKUP(G1132,Data!$N:$Q,4,0)</f>
        <v>Master Caster Door Stop, Brown</v>
      </c>
      <c r="K1132">
        <f>ROUND(SUMIF(Data!N:N,G1132,Data!R:R),2)</f>
        <v>176.78</v>
      </c>
    </row>
    <row r="1133" spans="7:11" x14ac:dyDescent="0.2">
      <c r="G1133" t="s">
        <v>2476</v>
      </c>
      <c r="H1133" t="str">
        <f>VLOOKUP(G1133,Data!$N:$Q,2,0)</f>
        <v>Office Supplies</v>
      </c>
      <c r="I1133" t="str">
        <f>VLOOKUP(G1133,Data!$N:$Q,3,0)</f>
        <v>Binders</v>
      </c>
      <c r="J1133" t="str">
        <f>VLOOKUP(G1133,Data!$N:$Q,4,0)</f>
        <v>Heavy-Duty E-Z-D Binders</v>
      </c>
      <c r="K1133">
        <f>ROUND(SUMIF(Data!N:N,G1133,Data!R:R),2)</f>
        <v>176.74</v>
      </c>
    </row>
    <row r="1134" spans="7:11" x14ac:dyDescent="0.2">
      <c r="G1134" t="s">
        <v>5705</v>
      </c>
      <c r="H1134" t="str">
        <f>VLOOKUP(G1134,Data!$N:$Q,2,0)</f>
        <v>Furniture</v>
      </c>
      <c r="I1134" t="str">
        <f>VLOOKUP(G1134,Data!$N:$Q,3,0)</f>
        <v>Furnishings</v>
      </c>
      <c r="J1134" t="str">
        <f>VLOOKUP(G1134,Data!$N:$Q,4,0)</f>
        <v>Executive Impressions 12" Wall Clock</v>
      </c>
      <c r="K1134">
        <f>ROUND(SUMIF(Data!N:N,G1134,Data!R:R),2)</f>
        <v>176.7</v>
      </c>
    </row>
    <row r="1135" spans="7:11" x14ac:dyDescent="0.2">
      <c r="G1135" t="s">
        <v>1486</v>
      </c>
      <c r="H1135" t="str">
        <f>VLOOKUP(G1135,Data!$N:$Q,2,0)</f>
        <v>Office Supplies</v>
      </c>
      <c r="I1135" t="str">
        <f>VLOOKUP(G1135,Data!$N:$Q,3,0)</f>
        <v>Storage</v>
      </c>
      <c r="J1135" t="str">
        <f>VLOOKUP(G1135,Data!$N:$Q,4,0)</f>
        <v>Crate-A-Files</v>
      </c>
      <c r="K1135">
        <f>ROUND(SUMIF(Data!N:N,G1135,Data!R:R),2)</f>
        <v>176.58</v>
      </c>
    </row>
    <row r="1136" spans="7:11" x14ac:dyDescent="0.2">
      <c r="G1136" t="s">
        <v>198</v>
      </c>
      <c r="H1136" t="str">
        <f>VLOOKUP(G1136,Data!$N:$Q,2,0)</f>
        <v>Office Supplies</v>
      </c>
      <c r="I1136" t="str">
        <f>VLOOKUP(G1136,Data!$N:$Q,3,0)</f>
        <v>Envelopes</v>
      </c>
      <c r="J1136" t="str">
        <f>VLOOKUP(G1136,Data!$N:$Q,4,0)</f>
        <v>#10-4 1/8" x 9 1/2" Premium Diagonal Seam Envelopes</v>
      </c>
      <c r="K1136">
        <f>ROUND(SUMIF(Data!N:N,G1136,Data!R:R),2)</f>
        <v>176.29</v>
      </c>
    </row>
    <row r="1137" spans="7:11" x14ac:dyDescent="0.2">
      <c r="G1137" t="s">
        <v>2497</v>
      </c>
      <c r="H1137" t="str">
        <f>VLOOKUP(G1137,Data!$N:$Q,2,0)</f>
        <v>Office Supplies</v>
      </c>
      <c r="I1137" t="str">
        <f>VLOOKUP(G1137,Data!$N:$Q,3,0)</f>
        <v>Labels</v>
      </c>
      <c r="J1137" t="str">
        <f>VLOOKUP(G1137,Data!$N:$Q,4,0)</f>
        <v>Avery 499</v>
      </c>
      <c r="K1137">
        <f>ROUND(SUMIF(Data!N:N,G1137,Data!R:R),2)</f>
        <v>176.29</v>
      </c>
    </row>
    <row r="1138" spans="7:11" x14ac:dyDescent="0.2">
      <c r="G1138" t="s">
        <v>3360</v>
      </c>
      <c r="H1138" t="str">
        <f>VLOOKUP(G1138,Data!$N:$Q,2,0)</f>
        <v>Office Supplies</v>
      </c>
      <c r="I1138" t="str">
        <f>VLOOKUP(G1138,Data!$N:$Q,3,0)</f>
        <v>Paper</v>
      </c>
      <c r="J1138" t="str">
        <f>VLOOKUP(G1138,Data!$N:$Q,4,0)</f>
        <v>Xerox 1996</v>
      </c>
      <c r="K1138">
        <f>ROUND(SUMIF(Data!N:N,G1138,Data!R:R),2)</f>
        <v>176.26</v>
      </c>
    </row>
    <row r="1139" spans="7:11" x14ac:dyDescent="0.2">
      <c r="G1139" t="s">
        <v>8411</v>
      </c>
      <c r="H1139" t="str">
        <f>VLOOKUP(G1139,Data!$N:$Q,2,0)</f>
        <v>Office Supplies</v>
      </c>
      <c r="I1139" t="str">
        <f>VLOOKUP(G1139,Data!$N:$Q,3,0)</f>
        <v>Envelopes</v>
      </c>
      <c r="J1139" t="str">
        <f>VLOOKUP(G1139,Data!$N:$Q,4,0)</f>
        <v>Peel &amp; Seel Recycled Catalog Envelopes, Brown</v>
      </c>
      <c r="K1139">
        <f>ROUND(SUMIF(Data!N:N,G1139,Data!R:R),2)</f>
        <v>176.02</v>
      </c>
    </row>
    <row r="1140" spans="7:11" x14ac:dyDescent="0.2">
      <c r="G1140" t="s">
        <v>2049</v>
      </c>
      <c r="H1140" t="str">
        <f>VLOOKUP(G1140,Data!$N:$Q,2,0)</f>
        <v>Furniture</v>
      </c>
      <c r="I1140" t="str">
        <f>VLOOKUP(G1140,Data!$N:$Q,3,0)</f>
        <v>Furnishings</v>
      </c>
      <c r="J1140" t="str">
        <f>VLOOKUP(G1140,Data!$N:$Q,4,0)</f>
        <v>DAX Value U-Channel Document Frames, Easel Back</v>
      </c>
      <c r="K1140">
        <f>ROUND(SUMIF(Data!N:N,G1140,Data!R:R),2)</f>
        <v>175.94</v>
      </c>
    </row>
    <row r="1141" spans="7:11" x14ac:dyDescent="0.2">
      <c r="G1141" t="s">
        <v>1816</v>
      </c>
      <c r="H1141" t="str">
        <f>VLOOKUP(G1141,Data!$N:$Q,2,0)</f>
        <v>Furniture</v>
      </c>
      <c r="I1141" t="str">
        <f>VLOOKUP(G1141,Data!$N:$Q,3,0)</f>
        <v>Furnishings</v>
      </c>
      <c r="J1141" t="str">
        <f>VLOOKUP(G1141,Data!$N:$Q,4,0)</f>
        <v>Tenex Chairmats For Use With Carpeted Floors</v>
      </c>
      <c r="K1141">
        <f>ROUND(SUMIF(Data!N:N,G1141,Data!R:R),2)</f>
        <v>175.78</v>
      </c>
    </row>
    <row r="1142" spans="7:11" x14ac:dyDescent="0.2">
      <c r="G1142" t="s">
        <v>9190</v>
      </c>
      <c r="H1142" t="str">
        <f>VLOOKUP(G1142,Data!$N:$Q,2,0)</f>
        <v>Technology</v>
      </c>
      <c r="I1142" t="str">
        <f>VLOOKUP(G1142,Data!$N:$Q,3,0)</f>
        <v>Phones</v>
      </c>
      <c r="J1142" t="str">
        <f>VLOOKUP(G1142,Data!$N:$Q,4,0)</f>
        <v>Griffin GC36547 PowerJolt SE Lightning Charger</v>
      </c>
      <c r="K1142">
        <f>ROUND(SUMIF(Data!N:N,G1142,Data!R:R),2)</f>
        <v>175.42</v>
      </c>
    </row>
    <row r="1143" spans="7:11" x14ac:dyDescent="0.2">
      <c r="G1143" t="s">
        <v>293</v>
      </c>
      <c r="H1143" t="str">
        <f>VLOOKUP(G1143,Data!$N:$Q,2,0)</f>
        <v>Office Supplies</v>
      </c>
      <c r="I1143" t="str">
        <f>VLOOKUP(G1143,Data!$N:$Q,3,0)</f>
        <v>Binders</v>
      </c>
      <c r="J1143" t="str">
        <f>VLOOKUP(G1143,Data!$N:$Q,4,0)</f>
        <v>Acco PRESSTEX Data Binder with Storage Hooks, Dark Blue, 14 7/8" X 11"</v>
      </c>
      <c r="K1143">
        <f>ROUND(SUMIF(Data!N:N,G1143,Data!R:R),2)</f>
        <v>175.39</v>
      </c>
    </row>
    <row r="1144" spans="7:11" x14ac:dyDescent="0.2">
      <c r="G1144" t="s">
        <v>674</v>
      </c>
      <c r="H1144" t="str">
        <f>VLOOKUP(G1144,Data!$N:$Q,2,0)</f>
        <v>Office Supplies</v>
      </c>
      <c r="I1144" t="str">
        <f>VLOOKUP(G1144,Data!$N:$Q,3,0)</f>
        <v>Binders</v>
      </c>
      <c r="J1144" t="str">
        <f>VLOOKUP(G1144,Data!$N:$Q,4,0)</f>
        <v>Wilson Jones International Size A4 Ring Binders</v>
      </c>
      <c r="K1144">
        <f>ROUND(SUMIF(Data!N:N,G1144,Data!R:R),2)</f>
        <v>174.73</v>
      </c>
    </row>
    <row r="1145" spans="7:11" x14ac:dyDescent="0.2">
      <c r="G1145" t="s">
        <v>4868</v>
      </c>
      <c r="H1145" t="str">
        <f>VLOOKUP(G1145,Data!$N:$Q,2,0)</f>
        <v>Office Supplies</v>
      </c>
      <c r="I1145" t="str">
        <f>VLOOKUP(G1145,Data!$N:$Q,3,0)</f>
        <v>Paper</v>
      </c>
      <c r="J1145" t="str">
        <f>VLOOKUP(G1145,Data!$N:$Q,4,0)</f>
        <v>Xerox 1978</v>
      </c>
      <c r="K1145">
        <f>ROUND(SUMIF(Data!N:N,G1145,Data!R:R),2)</f>
        <v>174.56</v>
      </c>
    </row>
    <row r="1146" spans="7:11" x14ac:dyDescent="0.2">
      <c r="G1146" t="s">
        <v>7782</v>
      </c>
      <c r="H1146" t="str">
        <f>VLOOKUP(G1146,Data!$N:$Q,2,0)</f>
        <v>Technology</v>
      </c>
      <c r="I1146" t="str">
        <f>VLOOKUP(G1146,Data!$N:$Q,3,0)</f>
        <v>Accessories</v>
      </c>
      <c r="J1146" t="str">
        <f>VLOOKUP(G1146,Data!$N:$Q,4,0)</f>
        <v>Logitech Keyboard K120</v>
      </c>
      <c r="K1146">
        <f>ROUND(SUMIF(Data!N:N,G1146,Data!R:R),2)</f>
        <v>174.24</v>
      </c>
    </row>
    <row r="1147" spans="7:11" x14ac:dyDescent="0.2">
      <c r="G1147" t="s">
        <v>1686</v>
      </c>
      <c r="H1147" t="str">
        <f>VLOOKUP(G1147,Data!$N:$Q,2,0)</f>
        <v>Technology</v>
      </c>
      <c r="I1147" t="str">
        <f>VLOOKUP(G1147,Data!$N:$Q,3,0)</f>
        <v>Phones</v>
      </c>
      <c r="J1147" t="str">
        <f>VLOOKUP(G1147,Data!$N:$Q,4,0)</f>
        <v>Square Credit Card Reader</v>
      </c>
      <c r="K1147">
        <f>ROUND(SUMIF(Data!N:N,G1147,Data!R:R),2)</f>
        <v>173.83</v>
      </c>
    </row>
    <row r="1148" spans="7:11" x14ac:dyDescent="0.2">
      <c r="G1148" t="s">
        <v>3592</v>
      </c>
      <c r="H1148" t="str">
        <f>VLOOKUP(G1148,Data!$N:$Q,2,0)</f>
        <v>Office Supplies</v>
      </c>
      <c r="I1148" t="str">
        <f>VLOOKUP(G1148,Data!$N:$Q,3,0)</f>
        <v>Art</v>
      </c>
      <c r="J1148" t="str">
        <f>VLOOKUP(G1148,Data!$N:$Q,4,0)</f>
        <v>BIC Liqua Brite Liner</v>
      </c>
      <c r="K1148">
        <f>ROUND(SUMIF(Data!N:N,G1148,Data!R:R),2)</f>
        <v>173.5</v>
      </c>
    </row>
    <row r="1149" spans="7:11" x14ac:dyDescent="0.2">
      <c r="G1149" t="s">
        <v>4950</v>
      </c>
      <c r="H1149" t="str">
        <f>VLOOKUP(G1149,Data!$N:$Q,2,0)</f>
        <v>Office Supplies</v>
      </c>
      <c r="I1149" t="str">
        <f>VLOOKUP(G1149,Data!$N:$Q,3,0)</f>
        <v>Paper</v>
      </c>
      <c r="J1149" t="str">
        <f>VLOOKUP(G1149,Data!$N:$Q,4,0)</f>
        <v>Xerox 1952</v>
      </c>
      <c r="K1149">
        <f>ROUND(SUMIF(Data!N:N,G1149,Data!R:R),2)</f>
        <v>172.78</v>
      </c>
    </row>
    <row r="1150" spans="7:11" x14ac:dyDescent="0.2">
      <c r="G1150" t="s">
        <v>3053</v>
      </c>
      <c r="H1150" t="str">
        <f>VLOOKUP(G1150,Data!$N:$Q,2,0)</f>
        <v>Office Supplies</v>
      </c>
      <c r="I1150" t="str">
        <f>VLOOKUP(G1150,Data!$N:$Q,3,0)</f>
        <v>Binders</v>
      </c>
      <c r="J1150" t="str">
        <f>VLOOKUP(G1150,Data!$N:$Q,4,0)</f>
        <v>GBC Plastic Binding Combs</v>
      </c>
      <c r="K1150">
        <f>ROUND(SUMIF(Data!N:N,G1150,Data!R:R),2)</f>
        <v>172.69</v>
      </c>
    </row>
    <row r="1151" spans="7:11" x14ac:dyDescent="0.2">
      <c r="G1151" t="s">
        <v>178</v>
      </c>
      <c r="H1151" t="str">
        <f>VLOOKUP(G1151,Data!$N:$Q,2,0)</f>
        <v>Office Supplies</v>
      </c>
      <c r="I1151" t="str">
        <f>VLOOKUP(G1151,Data!$N:$Q,3,0)</f>
        <v>Art</v>
      </c>
      <c r="J1151" t="str">
        <f>VLOOKUP(G1151,Data!$N:$Q,4,0)</f>
        <v>Lumber Crayons</v>
      </c>
      <c r="K1151">
        <f>ROUND(SUMIF(Data!N:N,G1151,Data!R:R),2)</f>
        <v>171.39</v>
      </c>
    </row>
    <row r="1152" spans="7:11" x14ac:dyDescent="0.2">
      <c r="G1152" t="s">
        <v>771</v>
      </c>
      <c r="H1152" t="str">
        <f>VLOOKUP(G1152,Data!$N:$Q,2,0)</f>
        <v>Office Supplies</v>
      </c>
      <c r="I1152" t="str">
        <f>VLOOKUP(G1152,Data!$N:$Q,3,0)</f>
        <v>Art</v>
      </c>
      <c r="J1152" t="str">
        <f>VLOOKUP(G1152,Data!$N:$Q,4,0)</f>
        <v>4009 Highlighters by Sanford</v>
      </c>
      <c r="K1152">
        <f>ROUND(SUMIF(Data!N:N,G1152,Data!R:R),2)</f>
        <v>171.14</v>
      </c>
    </row>
    <row r="1153" spans="7:11" x14ac:dyDescent="0.2">
      <c r="G1153" t="s">
        <v>7033</v>
      </c>
      <c r="H1153" t="str">
        <f>VLOOKUP(G1153,Data!$N:$Q,2,0)</f>
        <v>Furniture</v>
      </c>
      <c r="I1153" t="str">
        <f>VLOOKUP(G1153,Data!$N:$Q,3,0)</f>
        <v>Furnishings</v>
      </c>
      <c r="J1153" t="str">
        <f>VLOOKUP(G1153,Data!$N:$Q,4,0)</f>
        <v>DAX Copper Panel Document Frame, 5 x 7 Size</v>
      </c>
      <c r="K1153">
        <f>ROUND(SUMIF(Data!N:N,G1153,Data!R:R),2)</f>
        <v>171.09</v>
      </c>
    </row>
    <row r="1154" spans="7:11" x14ac:dyDescent="0.2">
      <c r="G1154" t="s">
        <v>2648</v>
      </c>
      <c r="H1154" t="str">
        <f>VLOOKUP(G1154,Data!$N:$Q,2,0)</f>
        <v>Office Supplies</v>
      </c>
      <c r="I1154" t="str">
        <f>VLOOKUP(G1154,Data!$N:$Q,3,0)</f>
        <v>Paper</v>
      </c>
      <c r="J1154" t="str">
        <f>VLOOKUP(G1154,Data!$N:$Q,4,0)</f>
        <v>Xerox 202</v>
      </c>
      <c r="K1154">
        <f>ROUND(SUMIF(Data!N:N,G1154,Data!R:R),2)</f>
        <v>171.07</v>
      </c>
    </row>
    <row r="1155" spans="7:11" x14ac:dyDescent="0.2">
      <c r="G1155" t="s">
        <v>5770</v>
      </c>
      <c r="H1155" t="str">
        <f>VLOOKUP(G1155,Data!$N:$Q,2,0)</f>
        <v>Office Supplies</v>
      </c>
      <c r="I1155" t="str">
        <f>VLOOKUP(G1155,Data!$N:$Q,3,0)</f>
        <v>Art</v>
      </c>
      <c r="J1155" t="str">
        <f>VLOOKUP(G1155,Data!$N:$Q,4,0)</f>
        <v>Boston 1730 StandUp Electric Pencil Sharpener</v>
      </c>
      <c r="K1155">
        <f>ROUND(SUMIF(Data!N:N,G1155,Data!R:R),2)</f>
        <v>171.04</v>
      </c>
    </row>
    <row r="1156" spans="7:11" x14ac:dyDescent="0.2">
      <c r="G1156" t="s">
        <v>4840</v>
      </c>
      <c r="H1156" t="str">
        <f>VLOOKUP(G1156,Data!$N:$Q,2,0)</f>
        <v>Office Supplies</v>
      </c>
      <c r="I1156" t="str">
        <f>VLOOKUP(G1156,Data!$N:$Q,3,0)</f>
        <v>Binders</v>
      </c>
      <c r="J1156" t="str">
        <f>VLOOKUP(G1156,Data!$N:$Q,4,0)</f>
        <v>Avery Heavy-Duty EZD View Binder with Locking Rings</v>
      </c>
      <c r="K1156">
        <f>ROUND(SUMIF(Data!N:N,G1156,Data!R:R),2)</f>
        <v>170.98</v>
      </c>
    </row>
    <row r="1157" spans="7:11" x14ac:dyDescent="0.2">
      <c r="G1157" t="s">
        <v>6986</v>
      </c>
      <c r="H1157" t="str">
        <f>VLOOKUP(G1157,Data!$N:$Q,2,0)</f>
        <v>Technology</v>
      </c>
      <c r="I1157" t="str">
        <f>VLOOKUP(G1157,Data!$N:$Q,3,0)</f>
        <v>Accessories</v>
      </c>
      <c r="J1157" t="str">
        <f>VLOOKUP(G1157,Data!$N:$Q,4,0)</f>
        <v>Logitech Illuminated Ultrathin Keyboard with Backlighting</v>
      </c>
      <c r="K1157">
        <f>ROUND(SUMIF(Data!N:N,G1157,Data!R:R),2)</f>
        <v>170.97</v>
      </c>
    </row>
    <row r="1158" spans="7:11" x14ac:dyDescent="0.2">
      <c r="G1158" t="s">
        <v>7926</v>
      </c>
      <c r="H1158" t="str">
        <f>VLOOKUP(G1158,Data!$N:$Q,2,0)</f>
        <v>Office Supplies</v>
      </c>
      <c r="I1158" t="str">
        <f>VLOOKUP(G1158,Data!$N:$Q,3,0)</f>
        <v>Appliances</v>
      </c>
      <c r="J1158" t="str">
        <f>VLOOKUP(G1158,Data!$N:$Q,4,0)</f>
        <v>Euro Pro Shark Stick Mini Vacuum</v>
      </c>
      <c r="K1158">
        <f>ROUND(SUMIF(Data!N:N,G1158,Data!R:R),2)</f>
        <v>170.74</v>
      </c>
    </row>
    <row r="1159" spans="7:11" x14ac:dyDescent="0.2">
      <c r="G1159" t="s">
        <v>4420</v>
      </c>
      <c r="H1159" t="str">
        <f>VLOOKUP(G1159,Data!$N:$Q,2,0)</f>
        <v>Furniture</v>
      </c>
      <c r="I1159" t="str">
        <f>VLOOKUP(G1159,Data!$N:$Q,3,0)</f>
        <v>Furnishings</v>
      </c>
      <c r="J1159" t="str">
        <f>VLOOKUP(G1159,Data!$N:$Q,4,0)</f>
        <v>Nu-Dell Float Frame 11 x 14 1/2</v>
      </c>
      <c r="K1159">
        <f>ROUND(SUMIF(Data!N:N,G1159,Data!R:R),2)</f>
        <v>170.62</v>
      </c>
    </row>
    <row r="1160" spans="7:11" x14ac:dyDescent="0.2">
      <c r="G1160" t="s">
        <v>7929</v>
      </c>
      <c r="H1160" t="str">
        <f>VLOOKUP(G1160,Data!$N:$Q,2,0)</f>
        <v>Office Supplies</v>
      </c>
      <c r="I1160" t="str">
        <f>VLOOKUP(G1160,Data!$N:$Q,3,0)</f>
        <v>Paper</v>
      </c>
      <c r="J1160" t="str">
        <f>VLOOKUP(G1160,Data!$N:$Q,4,0)</f>
        <v>Easy-staple paper</v>
      </c>
      <c r="K1160">
        <f>ROUND(SUMIF(Data!N:N,G1160,Data!R:R),2)</f>
        <v>170.1</v>
      </c>
    </row>
    <row r="1161" spans="7:11" x14ac:dyDescent="0.2">
      <c r="G1161" t="s">
        <v>1771</v>
      </c>
      <c r="H1161" t="str">
        <f>VLOOKUP(G1161,Data!$N:$Q,2,0)</f>
        <v>Office Supplies</v>
      </c>
      <c r="I1161" t="str">
        <f>VLOOKUP(G1161,Data!$N:$Q,3,0)</f>
        <v>Paper</v>
      </c>
      <c r="J1161" t="str">
        <f>VLOOKUP(G1161,Data!$N:$Q,4,0)</f>
        <v>Great White Multi-Use Recycled Paper (20Lb. and 84 Bright)</v>
      </c>
      <c r="K1161">
        <f>ROUND(SUMIF(Data!N:N,G1161,Data!R:R),2)</f>
        <v>169.83</v>
      </c>
    </row>
    <row r="1162" spans="7:11" x14ac:dyDescent="0.2">
      <c r="G1162" t="s">
        <v>1985</v>
      </c>
      <c r="H1162" t="str">
        <f>VLOOKUP(G1162,Data!$N:$Q,2,0)</f>
        <v>Office Supplies</v>
      </c>
      <c r="I1162" t="str">
        <f>VLOOKUP(G1162,Data!$N:$Q,3,0)</f>
        <v>Paper</v>
      </c>
      <c r="J1162" t="str">
        <f>VLOOKUP(G1162,Data!$N:$Q,4,0)</f>
        <v>Xerox 1894</v>
      </c>
      <c r="K1162">
        <f>ROUND(SUMIF(Data!N:N,G1162,Data!R:R),2)</f>
        <v>169.78</v>
      </c>
    </row>
    <row r="1163" spans="7:11" x14ac:dyDescent="0.2">
      <c r="G1163" t="s">
        <v>3598</v>
      </c>
      <c r="H1163" t="str">
        <f>VLOOKUP(G1163,Data!$N:$Q,2,0)</f>
        <v>Office Supplies</v>
      </c>
      <c r="I1163" t="str">
        <f>VLOOKUP(G1163,Data!$N:$Q,3,0)</f>
        <v>Paper</v>
      </c>
      <c r="J1163" t="str">
        <f>VLOOKUP(G1163,Data!$N:$Q,4,0)</f>
        <v>Xerox 1973</v>
      </c>
      <c r="K1163">
        <f>ROUND(SUMIF(Data!N:N,G1163,Data!R:R),2)</f>
        <v>169.02</v>
      </c>
    </row>
    <row r="1164" spans="7:11" x14ac:dyDescent="0.2">
      <c r="G1164" t="s">
        <v>1112</v>
      </c>
      <c r="H1164" t="str">
        <f>VLOOKUP(G1164,Data!$N:$Q,2,0)</f>
        <v>Furniture</v>
      </c>
      <c r="I1164" t="str">
        <f>VLOOKUP(G1164,Data!$N:$Q,3,0)</f>
        <v>Furnishings</v>
      </c>
      <c r="J1164" t="str">
        <f>VLOOKUP(G1164,Data!$N:$Q,4,0)</f>
        <v>Electrix 20W Halogen Replacement Bulb for Zoom-In Desk Lamp</v>
      </c>
      <c r="K1164">
        <f>ROUND(SUMIF(Data!N:N,G1164,Data!R:R),2)</f>
        <v>168.84</v>
      </c>
    </row>
    <row r="1165" spans="7:11" x14ac:dyDescent="0.2">
      <c r="G1165" t="s">
        <v>4753</v>
      </c>
      <c r="H1165" t="str">
        <f>VLOOKUP(G1165,Data!$N:$Q,2,0)</f>
        <v>Furniture</v>
      </c>
      <c r="I1165" t="str">
        <f>VLOOKUP(G1165,Data!$N:$Q,3,0)</f>
        <v>Furnishings</v>
      </c>
      <c r="J1165" t="str">
        <f>VLOOKUP(G1165,Data!$N:$Q,4,0)</f>
        <v>DAX Charcoal/Nickel-Tone Document Frame, 5 x 7</v>
      </c>
      <c r="K1165">
        <f>ROUND(SUMIF(Data!N:N,G1165,Data!R:R),2)</f>
        <v>168.74</v>
      </c>
    </row>
    <row r="1166" spans="7:11" x14ac:dyDescent="0.2">
      <c r="G1166" t="s">
        <v>2847</v>
      </c>
      <c r="H1166" t="str">
        <f>VLOOKUP(G1166,Data!$N:$Q,2,0)</f>
        <v>Office Supplies</v>
      </c>
      <c r="I1166" t="str">
        <f>VLOOKUP(G1166,Data!$N:$Q,3,0)</f>
        <v>Paper</v>
      </c>
      <c r="J1166" t="str">
        <f>VLOOKUP(G1166,Data!$N:$Q,4,0)</f>
        <v>RSVP Cards &amp; Envelopes, Blank White, 8-1/2" X 11", 24 Cards/25 Envelopes/Set</v>
      </c>
      <c r="K1166">
        <f>ROUND(SUMIF(Data!N:N,G1166,Data!R:R),2)</f>
        <v>168.46</v>
      </c>
    </row>
    <row r="1167" spans="7:11" x14ac:dyDescent="0.2">
      <c r="G1167" t="s">
        <v>9628</v>
      </c>
      <c r="H1167" t="str">
        <f>VLOOKUP(G1167,Data!$N:$Q,2,0)</f>
        <v>Office Supplies</v>
      </c>
      <c r="I1167" t="str">
        <f>VLOOKUP(G1167,Data!$N:$Q,3,0)</f>
        <v>Appliances</v>
      </c>
      <c r="J1167" t="str">
        <f>VLOOKUP(G1167,Data!$N:$Q,4,0)</f>
        <v>Hoover Commercial SteamVac</v>
      </c>
      <c r="K1167">
        <f>ROUND(SUMIF(Data!N:N,G1167,Data!R:R),2)</f>
        <v>168.39</v>
      </c>
    </row>
    <row r="1168" spans="7:11" x14ac:dyDescent="0.2">
      <c r="G1168" t="s">
        <v>2625</v>
      </c>
      <c r="H1168" t="str">
        <f>VLOOKUP(G1168,Data!$N:$Q,2,0)</f>
        <v>Office Supplies</v>
      </c>
      <c r="I1168" t="str">
        <f>VLOOKUP(G1168,Data!$N:$Q,3,0)</f>
        <v>Labels</v>
      </c>
      <c r="J1168" t="str">
        <f>VLOOKUP(G1168,Data!$N:$Q,4,0)</f>
        <v>Avery 486</v>
      </c>
      <c r="K1168">
        <f>ROUND(SUMIF(Data!N:N,G1168,Data!R:R),2)</f>
        <v>168.13</v>
      </c>
    </row>
    <row r="1169" spans="7:11" x14ac:dyDescent="0.2">
      <c r="G1169" t="s">
        <v>3621</v>
      </c>
      <c r="H1169" t="str">
        <f>VLOOKUP(G1169,Data!$N:$Q,2,0)</f>
        <v>Furniture</v>
      </c>
      <c r="I1169" t="str">
        <f>VLOOKUP(G1169,Data!$N:$Q,3,0)</f>
        <v>Furnishings</v>
      </c>
      <c r="J1169" t="str">
        <f>VLOOKUP(G1169,Data!$N:$Q,4,0)</f>
        <v>Westinghouse Floor Lamp with Metal Mesh Shade, Black</v>
      </c>
      <c r="K1169">
        <f>ROUND(SUMIF(Data!N:N,G1169,Data!R:R),2)</f>
        <v>167.93</v>
      </c>
    </row>
    <row r="1170" spans="7:11" x14ac:dyDescent="0.2">
      <c r="G1170" t="s">
        <v>803</v>
      </c>
      <c r="H1170" t="str">
        <f>VLOOKUP(G1170,Data!$N:$Q,2,0)</f>
        <v>Office Supplies</v>
      </c>
      <c r="I1170" t="str">
        <f>VLOOKUP(G1170,Data!$N:$Q,3,0)</f>
        <v>Paper</v>
      </c>
      <c r="J1170" t="str">
        <f>VLOOKUP(G1170,Data!$N:$Q,4,0)</f>
        <v>Southworth 25% Cotton Linen-Finish Paper &amp; Envelopes</v>
      </c>
      <c r="K1170">
        <f>ROUND(SUMIF(Data!N:N,G1170,Data!R:R),2)</f>
        <v>166.7</v>
      </c>
    </row>
    <row r="1171" spans="7:11" x14ac:dyDescent="0.2">
      <c r="G1171" t="s">
        <v>2335</v>
      </c>
      <c r="H1171" t="str">
        <f>VLOOKUP(G1171,Data!$N:$Q,2,0)</f>
        <v>Office Supplies</v>
      </c>
      <c r="I1171" t="str">
        <f>VLOOKUP(G1171,Data!$N:$Q,3,0)</f>
        <v>Supplies</v>
      </c>
      <c r="J1171" t="str">
        <f>VLOOKUP(G1171,Data!$N:$Q,4,0)</f>
        <v>Acme Softgrip Scissors</v>
      </c>
      <c r="K1171">
        <f>ROUND(SUMIF(Data!N:N,G1171,Data!R:R),2)</f>
        <v>166.06</v>
      </c>
    </row>
    <row r="1172" spans="7:11" x14ac:dyDescent="0.2">
      <c r="G1172" t="s">
        <v>2555</v>
      </c>
      <c r="H1172" t="str">
        <f>VLOOKUP(G1172,Data!$N:$Q,2,0)</f>
        <v>Office Supplies</v>
      </c>
      <c r="I1172" t="str">
        <f>VLOOKUP(G1172,Data!$N:$Q,3,0)</f>
        <v>Paper</v>
      </c>
      <c r="J1172" t="str">
        <f>VLOOKUP(G1172,Data!$N:$Q,4,0)</f>
        <v>Xerox 1968</v>
      </c>
      <c r="K1172">
        <f>ROUND(SUMIF(Data!N:N,G1172,Data!R:R),2)</f>
        <v>165.66</v>
      </c>
    </row>
    <row r="1173" spans="7:11" x14ac:dyDescent="0.2">
      <c r="G1173" t="s">
        <v>2448</v>
      </c>
      <c r="H1173" t="str">
        <f>VLOOKUP(G1173,Data!$N:$Q,2,0)</f>
        <v>Office Supplies</v>
      </c>
      <c r="I1173" t="str">
        <f>VLOOKUP(G1173,Data!$N:$Q,3,0)</f>
        <v>Binders</v>
      </c>
      <c r="J1173" t="str">
        <f>VLOOKUP(G1173,Data!$N:$Q,4,0)</f>
        <v>GBC Instant Report Kit</v>
      </c>
      <c r="K1173">
        <f>ROUND(SUMIF(Data!N:N,G1173,Data!R:R),2)</f>
        <v>164.99</v>
      </c>
    </row>
    <row r="1174" spans="7:11" x14ac:dyDescent="0.2">
      <c r="G1174" t="s">
        <v>567</v>
      </c>
      <c r="H1174" t="str">
        <f>VLOOKUP(G1174,Data!$N:$Q,2,0)</f>
        <v>Office Supplies</v>
      </c>
      <c r="I1174" t="str">
        <f>VLOOKUP(G1174,Data!$N:$Q,3,0)</f>
        <v>Paper</v>
      </c>
      <c r="J1174" t="str">
        <f>VLOOKUP(G1174,Data!$N:$Q,4,0)</f>
        <v>Xerox 195</v>
      </c>
      <c r="K1174">
        <f>ROUND(SUMIF(Data!N:N,G1174,Data!R:R),2)</f>
        <v>164.33</v>
      </c>
    </row>
    <row r="1175" spans="7:11" x14ac:dyDescent="0.2">
      <c r="G1175" t="s">
        <v>2581</v>
      </c>
      <c r="H1175" t="str">
        <f>VLOOKUP(G1175,Data!$N:$Q,2,0)</f>
        <v>Office Supplies</v>
      </c>
      <c r="I1175" t="str">
        <f>VLOOKUP(G1175,Data!$N:$Q,3,0)</f>
        <v>Envelopes</v>
      </c>
      <c r="J1175" t="str">
        <f>VLOOKUP(G1175,Data!$N:$Q,4,0)</f>
        <v>Security-Tint Envelopes</v>
      </c>
      <c r="K1175">
        <f>ROUND(SUMIF(Data!N:N,G1175,Data!R:R),2)</f>
        <v>163.5</v>
      </c>
    </row>
    <row r="1176" spans="7:11" x14ac:dyDescent="0.2">
      <c r="G1176" t="s">
        <v>5691</v>
      </c>
      <c r="H1176" t="str">
        <f>VLOOKUP(G1176,Data!$N:$Q,2,0)</f>
        <v>Furniture</v>
      </c>
      <c r="I1176" t="str">
        <f>VLOOKUP(G1176,Data!$N:$Q,3,0)</f>
        <v>Furnishings</v>
      </c>
      <c r="J1176" t="str">
        <f>VLOOKUP(G1176,Data!$N:$Q,4,0)</f>
        <v>GE General Use Halogen Bulbs, 100 Watts, 1 Bulb per Pack</v>
      </c>
      <c r="K1176">
        <f>ROUND(SUMIF(Data!N:N,G1176,Data!R:R),2)</f>
        <v>163.33000000000001</v>
      </c>
    </row>
    <row r="1177" spans="7:11" x14ac:dyDescent="0.2">
      <c r="G1177" t="s">
        <v>2047</v>
      </c>
      <c r="H1177" t="str">
        <f>VLOOKUP(G1177,Data!$N:$Q,2,0)</f>
        <v>Furniture</v>
      </c>
      <c r="I1177" t="str">
        <f>VLOOKUP(G1177,Data!$N:$Q,3,0)</f>
        <v>Furnishings</v>
      </c>
      <c r="J1177" t="str">
        <f>VLOOKUP(G1177,Data!$N:$Q,4,0)</f>
        <v>DAX Metal Frame, Desktop, Stepped-Edge</v>
      </c>
      <c r="K1177">
        <f>ROUND(SUMIF(Data!N:N,G1177,Data!R:R),2)</f>
        <v>161.91999999999999</v>
      </c>
    </row>
    <row r="1178" spans="7:11" x14ac:dyDescent="0.2">
      <c r="G1178" t="s">
        <v>3754</v>
      </c>
      <c r="H1178" t="str">
        <f>VLOOKUP(G1178,Data!$N:$Q,2,0)</f>
        <v>Office Supplies</v>
      </c>
      <c r="I1178" t="str">
        <f>VLOOKUP(G1178,Data!$N:$Q,3,0)</f>
        <v>Paper</v>
      </c>
      <c r="J1178" t="str">
        <f>VLOOKUP(G1178,Data!$N:$Q,4,0)</f>
        <v>It's Hot Message Books with Stickers, 2 3/4" x 5"</v>
      </c>
      <c r="K1178">
        <f>ROUND(SUMIF(Data!N:N,G1178,Data!R:R),2)</f>
        <v>161.32</v>
      </c>
    </row>
    <row r="1179" spans="7:11" x14ac:dyDescent="0.2">
      <c r="G1179" t="s">
        <v>63</v>
      </c>
      <c r="H1179" t="str">
        <f>VLOOKUP(G1179,Data!$N:$Q,2,0)</f>
        <v>Furniture</v>
      </c>
      <c r="I1179" t="str">
        <f>VLOOKUP(G1179,Data!$N:$Q,3,0)</f>
        <v>Furnishings</v>
      </c>
      <c r="J1179" t="str">
        <f>VLOOKUP(G1179,Data!$N:$Q,4,0)</f>
        <v>Eldon Expressions Wood and Plastic Desk Accessories, Cherry Wood</v>
      </c>
      <c r="K1179">
        <f>ROUND(SUMIF(Data!N:N,G1179,Data!R:R),2)</f>
        <v>160.54</v>
      </c>
    </row>
    <row r="1180" spans="7:11" x14ac:dyDescent="0.2">
      <c r="G1180" t="s">
        <v>2761</v>
      </c>
      <c r="H1180" t="str">
        <f>VLOOKUP(G1180,Data!$N:$Q,2,0)</f>
        <v>Office Supplies</v>
      </c>
      <c r="I1180" t="str">
        <f>VLOOKUP(G1180,Data!$N:$Q,3,0)</f>
        <v>Envelopes</v>
      </c>
      <c r="J1180" t="str">
        <f>VLOOKUP(G1180,Data!$N:$Q,4,0)</f>
        <v>Staple envelope</v>
      </c>
      <c r="K1180">
        <f>ROUND(SUMIF(Data!N:N,G1180,Data!R:R),2)</f>
        <v>160.38999999999999</v>
      </c>
    </row>
    <row r="1181" spans="7:11" x14ac:dyDescent="0.2">
      <c r="G1181" t="s">
        <v>5535</v>
      </c>
      <c r="H1181" t="str">
        <f>VLOOKUP(G1181,Data!$N:$Q,2,0)</f>
        <v>Office Supplies</v>
      </c>
      <c r="I1181" t="str">
        <f>VLOOKUP(G1181,Data!$N:$Q,3,0)</f>
        <v>Paper</v>
      </c>
      <c r="J1181" t="str">
        <f>VLOOKUP(G1181,Data!$N:$Q,4,0)</f>
        <v>Black Print Carbonless Snap-Off Rapid Letter, 8 1/2" x 7"</v>
      </c>
      <c r="K1181">
        <f>ROUND(SUMIF(Data!N:N,G1181,Data!R:R),2)</f>
        <v>160.34</v>
      </c>
    </row>
    <row r="1182" spans="7:11" x14ac:dyDescent="0.2">
      <c r="G1182" t="s">
        <v>7093</v>
      </c>
      <c r="H1182" t="str">
        <f>VLOOKUP(G1182,Data!$N:$Q,2,0)</f>
        <v>Technology</v>
      </c>
      <c r="I1182" t="str">
        <f>VLOOKUP(G1182,Data!$N:$Q,3,0)</f>
        <v>Phones</v>
      </c>
      <c r="J1182" t="str">
        <f>VLOOKUP(G1182,Data!$N:$Q,4,0)</f>
        <v>RCA ViSYS 25423RE1 Corded phone</v>
      </c>
      <c r="K1182">
        <f>ROUND(SUMIF(Data!N:N,G1182,Data!R:R),2)</f>
        <v>159.97999999999999</v>
      </c>
    </row>
    <row r="1183" spans="7:11" x14ac:dyDescent="0.2">
      <c r="G1183" t="s">
        <v>5073</v>
      </c>
      <c r="H1183" t="str">
        <f>VLOOKUP(G1183,Data!$N:$Q,2,0)</f>
        <v>Office Supplies</v>
      </c>
      <c r="I1183" t="str">
        <f>VLOOKUP(G1183,Data!$N:$Q,3,0)</f>
        <v>Supplies</v>
      </c>
      <c r="J1183" t="str">
        <f>VLOOKUP(G1183,Data!$N:$Q,4,0)</f>
        <v>Acme Office Executive Series Stainless Steel Trimmers</v>
      </c>
      <c r="K1183">
        <f>ROUND(SUMIF(Data!N:N,G1183,Data!R:R),2)</f>
        <v>159.4</v>
      </c>
    </row>
    <row r="1184" spans="7:11" x14ac:dyDescent="0.2">
      <c r="G1184" t="s">
        <v>1043</v>
      </c>
      <c r="H1184" t="str">
        <f>VLOOKUP(G1184,Data!$N:$Q,2,0)</f>
        <v>Office Supplies</v>
      </c>
      <c r="I1184" t="str">
        <f>VLOOKUP(G1184,Data!$N:$Q,3,0)</f>
        <v>Labels</v>
      </c>
      <c r="J1184" t="str">
        <f>VLOOKUP(G1184,Data!$N:$Q,4,0)</f>
        <v>Avery 489</v>
      </c>
      <c r="K1184">
        <f>ROUND(SUMIF(Data!N:N,G1184,Data!R:R),2)</f>
        <v>159.38999999999999</v>
      </c>
    </row>
    <row r="1185" spans="7:11" x14ac:dyDescent="0.2">
      <c r="G1185" t="s">
        <v>7414</v>
      </c>
      <c r="H1185" t="str">
        <f>VLOOKUP(G1185,Data!$N:$Q,2,0)</f>
        <v>Furniture</v>
      </c>
      <c r="I1185" t="str">
        <f>VLOOKUP(G1185,Data!$N:$Q,3,0)</f>
        <v>Furnishings</v>
      </c>
      <c r="J1185" t="str">
        <f>VLOOKUP(G1185,Data!$N:$Q,4,0)</f>
        <v>DAX Wood Document Frame.</v>
      </c>
      <c r="K1185">
        <f>ROUND(SUMIF(Data!N:N,G1185,Data!R:R),2)</f>
        <v>159.27000000000001</v>
      </c>
    </row>
    <row r="1186" spans="7:11" x14ac:dyDescent="0.2">
      <c r="G1186" t="s">
        <v>6142</v>
      </c>
      <c r="H1186" t="str">
        <f>VLOOKUP(G1186,Data!$N:$Q,2,0)</f>
        <v>Furniture</v>
      </c>
      <c r="I1186" t="str">
        <f>VLOOKUP(G1186,Data!$N:$Q,3,0)</f>
        <v>Furnishings</v>
      </c>
      <c r="J1186" t="str">
        <f>VLOOKUP(G1186,Data!$N:$Q,4,0)</f>
        <v>Eldon 400 Class Desk Accessories, Black Carbon</v>
      </c>
      <c r="K1186">
        <f>ROUND(SUMIF(Data!N:N,G1186,Data!R:R),2)</f>
        <v>159.25</v>
      </c>
    </row>
    <row r="1187" spans="7:11" x14ac:dyDescent="0.2">
      <c r="G1187" t="s">
        <v>7131</v>
      </c>
      <c r="H1187" t="str">
        <f>VLOOKUP(G1187,Data!$N:$Q,2,0)</f>
        <v>Furniture</v>
      </c>
      <c r="I1187" t="str">
        <f>VLOOKUP(G1187,Data!$N:$Q,3,0)</f>
        <v>Furnishings</v>
      </c>
      <c r="J1187" t="str">
        <f>VLOOKUP(G1187,Data!$N:$Q,4,0)</f>
        <v>Ultra Door Kickplate, 8"H x 34"W</v>
      </c>
      <c r="K1187">
        <f>ROUND(SUMIF(Data!N:N,G1187,Data!R:R),2)</f>
        <v>158.24</v>
      </c>
    </row>
    <row r="1188" spans="7:11" x14ac:dyDescent="0.2">
      <c r="G1188" t="s">
        <v>623</v>
      </c>
      <c r="H1188" t="str">
        <f>VLOOKUP(G1188,Data!$N:$Q,2,0)</f>
        <v>Office Supplies</v>
      </c>
      <c r="I1188" t="str">
        <f>VLOOKUP(G1188,Data!$N:$Q,3,0)</f>
        <v>Appliances</v>
      </c>
      <c r="J1188" t="str">
        <f>VLOOKUP(G1188,Data!$N:$Q,4,0)</f>
        <v>Belkin 7 Outlet SurgeMaster Surge Protector with Phone Protection</v>
      </c>
      <c r="K1188">
        <f>ROUND(SUMIF(Data!N:N,G1188,Data!R:R),2)</f>
        <v>157.91999999999999</v>
      </c>
    </row>
    <row r="1189" spans="7:11" x14ac:dyDescent="0.2">
      <c r="G1189" t="s">
        <v>6761</v>
      </c>
      <c r="H1189" t="str">
        <f>VLOOKUP(G1189,Data!$N:$Q,2,0)</f>
        <v>Office Supplies</v>
      </c>
      <c r="I1189" t="str">
        <f>VLOOKUP(G1189,Data!$N:$Q,3,0)</f>
        <v>Art</v>
      </c>
      <c r="J1189" t="str">
        <f>VLOOKUP(G1189,Data!$N:$Q,4,0)</f>
        <v>Staples in misc. colors</v>
      </c>
      <c r="K1189">
        <f>ROUND(SUMIF(Data!N:N,G1189,Data!R:R),2)</f>
        <v>157.19999999999999</v>
      </c>
    </row>
    <row r="1190" spans="7:11" x14ac:dyDescent="0.2">
      <c r="G1190" t="s">
        <v>4927</v>
      </c>
      <c r="H1190" t="str">
        <f>VLOOKUP(G1190,Data!$N:$Q,2,0)</f>
        <v>Office Supplies</v>
      </c>
      <c r="I1190" t="str">
        <f>VLOOKUP(G1190,Data!$N:$Q,3,0)</f>
        <v>Binders</v>
      </c>
      <c r="J1190" t="str">
        <f>VLOOKUP(G1190,Data!$N:$Q,4,0)</f>
        <v>GBC Personal VeloBind Strips</v>
      </c>
      <c r="K1190">
        <f>ROUND(SUMIF(Data!N:N,G1190,Data!R:R),2)</f>
        <v>156.94</v>
      </c>
    </row>
    <row r="1191" spans="7:11" x14ac:dyDescent="0.2">
      <c r="G1191" t="s">
        <v>521</v>
      </c>
      <c r="H1191" t="str">
        <f>VLOOKUP(G1191,Data!$N:$Q,2,0)</f>
        <v>Furniture</v>
      </c>
      <c r="I1191" t="str">
        <f>VLOOKUP(G1191,Data!$N:$Q,3,0)</f>
        <v>Furnishings</v>
      </c>
      <c r="J1191" t="str">
        <f>VLOOKUP(G1191,Data!$N:$Q,4,0)</f>
        <v>Artistic Insta-Plaque</v>
      </c>
      <c r="K1191">
        <f>ROUND(SUMIF(Data!N:N,G1191,Data!R:R),2)</f>
        <v>156.80000000000001</v>
      </c>
    </row>
    <row r="1192" spans="7:11" x14ac:dyDescent="0.2">
      <c r="G1192" t="s">
        <v>8887</v>
      </c>
      <c r="H1192" t="str">
        <f>VLOOKUP(G1192,Data!$N:$Q,2,0)</f>
        <v>Office Supplies</v>
      </c>
      <c r="I1192" t="str">
        <f>VLOOKUP(G1192,Data!$N:$Q,3,0)</f>
        <v>Paper</v>
      </c>
      <c r="J1192" t="str">
        <f>VLOOKUP(G1192,Data!$N:$Q,4,0)</f>
        <v>Xerox 1936</v>
      </c>
      <c r="K1192">
        <f>ROUND(SUMIF(Data!N:N,G1192,Data!R:R),2)</f>
        <v>155.84</v>
      </c>
    </row>
    <row r="1193" spans="7:11" x14ac:dyDescent="0.2">
      <c r="G1193" t="s">
        <v>6038</v>
      </c>
      <c r="H1193" t="str">
        <f>VLOOKUP(G1193,Data!$N:$Q,2,0)</f>
        <v>Furniture</v>
      </c>
      <c r="I1193" t="str">
        <f>VLOOKUP(G1193,Data!$N:$Q,3,0)</f>
        <v>Furnishings</v>
      </c>
      <c r="J1193" t="str">
        <f>VLOOKUP(G1193,Data!$N:$Q,4,0)</f>
        <v>Eldon Expressions Punched Metal &amp; Wood Desk Accessories, Black &amp; Cherry</v>
      </c>
      <c r="K1193">
        <f>ROUND(SUMIF(Data!N:N,G1193,Data!R:R),2)</f>
        <v>155.71</v>
      </c>
    </row>
    <row r="1194" spans="7:11" x14ac:dyDescent="0.2">
      <c r="G1194" t="s">
        <v>4292</v>
      </c>
      <c r="H1194" t="str">
        <f>VLOOKUP(G1194,Data!$N:$Q,2,0)</f>
        <v>Office Supplies</v>
      </c>
      <c r="I1194" t="str">
        <f>VLOOKUP(G1194,Data!$N:$Q,3,0)</f>
        <v>Paper</v>
      </c>
      <c r="J1194" t="str">
        <f>VLOOKUP(G1194,Data!$N:$Q,4,0)</f>
        <v>Weyerhaeuser First Choice Laser/Copy Paper (20Lb. and 88 Bright)</v>
      </c>
      <c r="K1194">
        <f>ROUND(SUMIF(Data!N:N,G1194,Data!R:R),2)</f>
        <v>155.52000000000001</v>
      </c>
    </row>
    <row r="1195" spans="7:11" x14ac:dyDescent="0.2">
      <c r="G1195" t="s">
        <v>2527</v>
      </c>
      <c r="H1195" t="str">
        <f>VLOOKUP(G1195,Data!$N:$Q,2,0)</f>
        <v>Furniture</v>
      </c>
      <c r="I1195" t="str">
        <f>VLOOKUP(G1195,Data!$N:$Q,3,0)</f>
        <v>Furnishings</v>
      </c>
      <c r="J1195" t="str">
        <f>VLOOKUP(G1195,Data!$N:$Q,4,0)</f>
        <v>Eldon Stackable Tray, Side-Load, Legal, Smoke</v>
      </c>
      <c r="K1195">
        <f>ROUND(SUMIF(Data!N:N,G1195,Data!R:R),2)</f>
        <v>155.38</v>
      </c>
    </row>
    <row r="1196" spans="7:11" x14ac:dyDescent="0.2">
      <c r="G1196" t="s">
        <v>7459</v>
      </c>
      <c r="H1196" t="str">
        <f>VLOOKUP(G1196,Data!$N:$Q,2,0)</f>
        <v>Office Supplies</v>
      </c>
      <c r="I1196" t="str">
        <f>VLOOKUP(G1196,Data!$N:$Q,3,0)</f>
        <v>Labels</v>
      </c>
      <c r="J1196" t="str">
        <f>VLOOKUP(G1196,Data!$N:$Q,4,0)</f>
        <v>Avery 503</v>
      </c>
      <c r="K1196">
        <f>ROUND(SUMIF(Data!N:N,G1196,Data!R:R),2)</f>
        <v>155.25</v>
      </c>
    </row>
    <row r="1197" spans="7:11" x14ac:dyDescent="0.2">
      <c r="G1197" t="s">
        <v>5393</v>
      </c>
      <c r="H1197" t="str">
        <f>VLOOKUP(G1197,Data!$N:$Q,2,0)</f>
        <v>Office Supplies</v>
      </c>
      <c r="I1197" t="str">
        <f>VLOOKUP(G1197,Data!$N:$Q,3,0)</f>
        <v>Paper</v>
      </c>
      <c r="J1197" t="str">
        <f>VLOOKUP(G1197,Data!$N:$Q,4,0)</f>
        <v>Xerox 1918</v>
      </c>
      <c r="K1197">
        <f>ROUND(SUMIF(Data!N:N,G1197,Data!R:R),2)</f>
        <v>155.04</v>
      </c>
    </row>
    <row r="1198" spans="7:11" x14ac:dyDescent="0.2">
      <c r="G1198" t="s">
        <v>7699</v>
      </c>
      <c r="H1198" t="str">
        <f>VLOOKUP(G1198,Data!$N:$Q,2,0)</f>
        <v>Technology</v>
      </c>
      <c r="I1198" t="str">
        <f>VLOOKUP(G1198,Data!$N:$Q,3,0)</f>
        <v>Accessories</v>
      </c>
      <c r="J1198" t="str">
        <f>VLOOKUP(G1198,Data!$N:$Q,4,0)</f>
        <v>Imation†30456 USB†Flash Drive†8GB</v>
      </c>
      <c r="K1198">
        <f>ROUND(SUMIF(Data!N:N,G1198,Data!R:R),2)</f>
        <v>154.56</v>
      </c>
    </row>
    <row r="1199" spans="7:11" x14ac:dyDescent="0.2">
      <c r="G1199" t="s">
        <v>4072</v>
      </c>
      <c r="H1199" t="str">
        <f>VLOOKUP(G1199,Data!$N:$Q,2,0)</f>
        <v>Furniture</v>
      </c>
      <c r="I1199" t="str">
        <f>VLOOKUP(G1199,Data!$N:$Q,3,0)</f>
        <v>Furnishings</v>
      </c>
      <c r="J1199" t="str">
        <f>VLOOKUP(G1199,Data!$N:$Q,4,0)</f>
        <v>Master Caster Door Stop, Large Neon Orange</v>
      </c>
      <c r="K1199">
        <f>ROUND(SUMIF(Data!N:N,G1199,Data!R:R),2)</f>
        <v>154.34</v>
      </c>
    </row>
    <row r="1200" spans="7:11" x14ac:dyDescent="0.2">
      <c r="G1200" t="s">
        <v>7184</v>
      </c>
      <c r="H1200" t="str">
        <f>VLOOKUP(G1200,Data!$N:$Q,2,0)</f>
        <v>Office Supplies</v>
      </c>
      <c r="I1200" t="str">
        <f>VLOOKUP(G1200,Data!$N:$Q,3,0)</f>
        <v>Labels</v>
      </c>
      <c r="J1200" t="str">
        <f>VLOOKUP(G1200,Data!$N:$Q,4,0)</f>
        <v>Permanent Self-Adhesive File Folder Labels for Typewriters, 1 1/8 x 3 1/2, White</v>
      </c>
      <c r="K1200">
        <f>ROUND(SUMIF(Data!N:N,G1200,Data!R:R),2)</f>
        <v>153.72</v>
      </c>
    </row>
    <row r="1201" spans="7:11" x14ac:dyDescent="0.2">
      <c r="G1201" t="s">
        <v>44</v>
      </c>
      <c r="H1201" t="str">
        <f>VLOOKUP(G1201,Data!$N:$Q,2,0)</f>
        <v>Office Supplies</v>
      </c>
      <c r="I1201" t="str">
        <f>VLOOKUP(G1201,Data!$N:$Q,3,0)</f>
        <v>Labels</v>
      </c>
      <c r="J1201" t="str">
        <f>VLOOKUP(G1201,Data!$N:$Q,4,0)</f>
        <v>Self-Adhesive Address Labels for Typewriters by Universal</v>
      </c>
      <c r="K1201">
        <f>ROUND(SUMIF(Data!N:N,G1201,Data!R:R),2)</f>
        <v>153.51</v>
      </c>
    </row>
    <row r="1202" spans="7:11" x14ac:dyDescent="0.2">
      <c r="G1202" t="s">
        <v>1215</v>
      </c>
      <c r="H1202" t="str">
        <f>VLOOKUP(G1202,Data!$N:$Q,2,0)</f>
        <v>Office Supplies</v>
      </c>
      <c r="I1202" t="str">
        <f>VLOOKUP(G1202,Data!$N:$Q,3,0)</f>
        <v>Binders</v>
      </c>
      <c r="J1202" t="str">
        <f>VLOOKUP(G1202,Data!$N:$Q,4,0)</f>
        <v>Storex Dura Pro Binders</v>
      </c>
      <c r="K1202">
        <f>ROUND(SUMIF(Data!N:N,G1202,Data!R:R),2)</f>
        <v>153.25</v>
      </c>
    </row>
    <row r="1203" spans="7:11" x14ac:dyDescent="0.2">
      <c r="G1203" t="s">
        <v>6060</v>
      </c>
      <c r="H1203" t="str">
        <f>VLOOKUP(G1203,Data!$N:$Q,2,0)</f>
        <v>Office Supplies</v>
      </c>
      <c r="I1203" t="str">
        <f>VLOOKUP(G1203,Data!$N:$Q,3,0)</f>
        <v>Supplies</v>
      </c>
      <c r="J1203" t="str">
        <f>VLOOKUP(G1203,Data!$N:$Q,4,0)</f>
        <v>Staple remover</v>
      </c>
      <c r="K1203">
        <f>ROUND(SUMIF(Data!N:N,G1203,Data!R:R),2)</f>
        <v>153.22</v>
      </c>
    </row>
    <row r="1204" spans="7:11" x14ac:dyDescent="0.2">
      <c r="G1204" t="s">
        <v>6629</v>
      </c>
      <c r="H1204" t="str">
        <f>VLOOKUP(G1204,Data!$N:$Q,2,0)</f>
        <v>Office Supplies</v>
      </c>
      <c r="I1204" t="str">
        <f>VLOOKUP(G1204,Data!$N:$Q,3,0)</f>
        <v>Paper</v>
      </c>
      <c r="J1204" t="str">
        <f>VLOOKUP(G1204,Data!$N:$Q,4,0)</f>
        <v>Message Book, Wirebound, Four 5 1/2" X 4" Forms/Pg., 200 Dupl. Sets/Book</v>
      </c>
      <c r="K1204">
        <f>ROUND(SUMIF(Data!N:N,G1204,Data!R:R),2)</f>
        <v>152.13999999999999</v>
      </c>
    </row>
    <row r="1205" spans="7:11" x14ac:dyDescent="0.2">
      <c r="G1205" t="s">
        <v>4938</v>
      </c>
      <c r="H1205" t="str">
        <f>VLOOKUP(G1205,Data!$N:$Q,2,0)</f>
        <v>Furniture</v>
      </c>
      <c r="I1205" t="str">
        <f>VLOOKUP(G1205,Data!$N:$Q,3,0)</f>
        <v>Furnishings</v>
      </c>
      <c r="J1205" t="str">
        <f>VLOOKUP(G1205,Data!$N:$Q,4,0)</f>
        <v>Master Big Foot Doorstop, Beige</v>
      </c>
      <c r="K1205">
        <f>ROUND(SUMIF(Data!N:N,G1205,Data!R:R),2)</f>
        <v>152.06</v>
      </c>
    </row>
    <row r="1206" spans="7:11" x14ac:dyDescent="0.2">
      <c r="G1206" t="s">
        <v>7628</v>
      </c>
      <c r="H1206" t="str">
        <f>VLOOKUP(G1206,Data!$N:$Q,2,0)</f>
        <v>Furniture</v>
      </c>
      <c r="I1206" t="str">
        <f>VLOOKUP(G1206,Data!$N:$Q,3,0)</f>
        <v>Furnishings</v>
      </c>
      <c r="J1206" t="str">
        <f>VLOOKUP(G1206,Data!$N:$Q,4,0)</f>
        <v>Nu-Dell Oak Frame</v>
      </c>
      <c r="K1206">
        <f>ROUND(SUMIF(Data!N:N,G1206,Data!R:R),2)</f>
        <v>151.66</v>
      </c>
    </row>
    <row r="1207" spans="7:11" x14ac:dyDescent="0.2">
      <c r="G1207" t="s">
        <v>3819</v>
      </c>
      <c r="H1207" t="str">
        <f>VLOOKUP(G1207,Data!$N:$Q,2,0)</f>
        <v>Office Supplies</v>
      </c>
      <c r="I1207" t="str">
        <f>VLOOKUP(G1207,Data!$N:$Q,3,0)</f>
        <v>Paper</v>
      </c>
      <c r="J1207" t="str">
        <f>VLOOKUP(G1207,Data!$N:$Q,4,0)</f>
        <v>Xerox 217</v>
      </c>
      <c r="K1207">
        <f>ROUND(SUMIF(Data!N:N,G1207,Data!R:R),2)</f>
        <v>151.63</v>
      </c>
    </row>
    <row r="1208" spans="7:11" x14ac:dyDescent="0.2">
      <c r="G1208" t="s">
        <v>2701</v>
      </c>
      <c r="H1208" t="str">
        <f>VLOOKUP(G1208,Data!$N:$Q,2,0)</f>
        <v>Office Supplies</v>
      </c>
      <c r="I1208" t="str">
        <f>VLOOKUP(G1208,Data!$N:$Q,3,0)</f>
        <v>Paper</v>
      </c>
      <c r="J1208" t="str">
        <f>VLOOKUP(G1208,Data!$N:$Q,4,0)</f>
        <v>Southworth 100% Cotton The Best Paper</v>
      </c>
      <c r="K1208">
        <f>ROUND(SUMIF(Data!N:N,G1208,Data!R:R),2)</f>
        <v>151.54</v>
      </c>
    </row>
    <row r="1209" spans="7:11" x14ac:dyDescent="0.2">
      <c r="G1209" t="s">
        <v>2596</v>
      </c>
      <c r="H1209" t="str">
        <f>VLOOKUP(G1209,Data!$N:$Q,2,0)</f>
        <v>Office Supplies</v>
      </c>
      <c r="I1209" t="str">
        <f>VLOOKUP(G1209,Data!$N:$Q,3,0)</f>
        <v>Appliances</v>
      </c>
      <c r="J1209" t="str">
        <f>VLOOKUP(G1209,Data!$N:$Q,4,0)</f>
        <v>Holmes Replacement Filter for HEPA Air Cleaner, Large Room</v>
      </c>
      <c r="K1209">
        <f>ROUND(SUMIF(Data!N:N,G1209,Data!R:R),2)</f>
        <v>151.06</v>
      </c>
    </row>
    <row r="1210" spans="7:11" x14ac:dyDescent="0.2">
      <c r="G1210" t="s">
        <v>2209</v>
      </c>
      <c r="H1210" t="str">
        <f>VLOOKUP(G1210,Data!$N:$Q,2,0)</f>
        <v>Technology</v>
      </c>
      <c r="I1210" t="str">
        <f>VLOOKUP(G1210,Data!$N:$Q,3,0)</f>
        <v>Accessories</v>
      </c>
      <c r="J1210" t="str">
        <f>VLOOKUP(G1210,Data!$N:$Q,4,0)</f>
        <v>Verbatim 25 GB 6x Blu-ray Single Layer Recordable Disc, 10/Pack</v>
      </c>
      <c r="K1210">
        <f>ROUND(SUMIF(Data!N:N,G1210,Data!R:R),2)</f>
        <v>150.66999999999999</v>
      </c>
    </row>
    <row r="1211" spans="7:11" x14ac:dyDescent="0.2">
      <c r="G1211" t="s">
        <v>769</v>
      </c>
      <c r="H1211" t="str">
        <f>VLOOKUP(G1211,Data!$N:$Q,2,0)</f>
        <v>Office Supplies</v>
      </c>
      <c r="I1211" t="str">
        <f>VLOOKUP(G1211,Data!$N:$Q,3,0)</f>
        <v>Paper</v>
      </c>
      <c r="J1211" t="str">
        <f>VLOOKUP(G1211,Data!$N:$Q,4,0)</f>
        <v>Xerox 205</v>
      </c>
      <c r="K1211">
        <f>ROUND(SUMIF(Data!N:N,G1211,Data!R:R),2)</f>
        <v>150.34</v>
      </c>
    </row>
    <row r="1212" spans="7:11" x14ac:dyDescent="0.2">
      <c r="G1212" t="s">
        <v>4829</v>
      </c>
      <c r="H1212" t="str">
        <f>VLOOKUP(G1212,Data!$N:$Q,2,0)</f>
        <v>Office Supplies</v>
      </c>
      <c r="I1212" t="str">
        <f>VLOOKUP(G1212,Data!$N:$Q,3,0)</f>
        <v>Appliances</v>
      </c>
      <c r="J1212" t="str">
        <f>VLOOKUP(G1212,Data!$N:$Q,4,0)</f>
        <v>Acco 6 Outlet Guardian Standard Surge Suppressor</v>
      </c>
      <c r="K1212">
        <f>ROUND(SUMIF(Data!N:N,G1212,Data!R:R),2)</f>
        <v>149.91999999999999</v>
      </c>
    </row>
    <row r="1213" spans="7:11" x14ac:dyDescent="0.2">
      <c r="G1213" t="s">
        <v>3886</v>
      </c>
      <c r="H1213" t="str">
        <f>VLOOKUP(G1213,Data!$N:$Q,2,0)</f>
        <v>Office Supplies</v>
      </c>
      <c r="I1213" t="str">
        <f>VLOOKUP(G1213,Data!$N:$Q,3,0)</f>
        <v>Paper</v>
      </c>
      <c r="J1213" t="str">
        <f>VLOOKUP(G1213,Data!$N:$Q,4,0)</f>
        <v>Xerox 1948</v>
      </c>
      <c r="K1213">
        <f>ROUND(SUMIF(Data!N:N,G1213,Data!R:R),2)</f>
        <v>149.85</v>
      </c>
    </row>
    <row r="1214" spans="7:11" x14ac:dyDescent="0.2">
      <c r="G1214" t="s">
        <v>7118</v>
      </c>
      <c r="H1214" t="str">
        <f>VLOOKUP(G1214,Data!$N:$Q,2,0)</f>
        <v>Furniture</v>
      </c>
      <c r="I1214" t="str">
        <f>VLOOKUP(G1214,Data!$N:$Q,3,0)</f>
        <v>Furnishings</v>
      </c>
      <c r="J1214" t="str">
        <f>VLOOKUP(G1214,Data!$N:$Q,4,0)</f>
        <v>Eldon Expressions Wood and Plastic Desk Accessories, Oak</v>
      </c>
      <c r="K1214">
        <f>ROUND(SUMIF(Data!N:N,G1214,Data!R:R),2)</f>
        <v>149.69999999999999</v>
      </c>
    </row>
    <row r="1215" spans="7:11" x14ac:dyDescent="0.2">
      <c r="G1215" t="s">
        <v>689</v>
      </c>
      <c r="H1215" t="str">
        <f>VLOOKUP(G1215,Data!$N:$Q,2,0)</f>
        <v>Office Supplies</v>
      </c>
      <c r="I1215" t="str">
        <f>VLOOKUP(G1215,Data!$N:$Q,3,0)</f>
        <v>Art</v>
      </c>
      <c r="J1215" t="str">
        <f>VLOOKUP(G1215,Data!$N:$Q,4,0)</f>
        <v>Sanford Liquid Accent Highlighters</v>
      </c>
      <c r="K1215">
        <f>ROUND(SUMIF(Data!N:N,G1215,Data!R:R),2)</f>
        <v>149.63</v>
      </c>
    </row>
    <row r="1216" spans="7:11" x14ac:dyDescent="0.2">
      <c r="G1216" t="s">
        <v>3414</v>
      </c>
      <c r="H1216" t="str">
        <f>VLOOKUP(G1216,Data!$N:$Q,2,0)</f>
        <v>Furniture</v>
      </c>
      <c r="I1216" t="str">
        <f>VLOOKUP(G1216,Data!$N:$Q,3,0)</f>
        <v>Furnishings</v>
      </c>
      <c r="J1216" t="str">
        <f>VLOOKUP(G1216,Data!$N:$Q,4,0)</f>
        <v>Ultra Door Push Plate</v>
      </c>
      <c r="K1216">
        <f>ROUND(SUMIF(Data!N:N,G1216,Data!R:R),2)</f>
        <v>149.26</v>
      </c>
    </row>
    <row r="1217" spans="7:11" x14ac:dyDescent="0.2">
      <c r="G1217" t="s">
        <v>5728</v>
      </c>
      <c r="H1217" t="str">
        <f>VLOOKUP(G1217,Data!$N:$Q,2,0)</f>
        <v>Technology</v>
      </c>
      <c r="I1217" t="str">
        <f>VLOOKUP(G1217,Data!$N:$Q,3,0)</f>
        <v>Accessories</v>
      </c>
      <c r="J1217" t="str">
        <f>VLOOKUP(G1217,Data!$N:$Q,4,0)</f>
        <v>KeyTronic†KT400U2 -†Keyboard†- Black</v>
      </c>
      <c r="K1217">
        <f>ROUND(SUMIF(Data!N:N,G1217,Data!R:R),2)</f>
        <v>148.03</v>
      </c>
    </row>
    <row r="1218" spans="7:11" x14ac:dyDescent="0.2">
      <c r="G1218" t="s">
        <v>5970</v>
      </c>
      <c r="H1218" t="str">
        <f>VLOOKUP(G1218,Data!$N:$Q,2,0)</f>
        <v>Technology</v>
      </c>
      <c r="I1218" t="str">
        <f>VLOOKUP(G1218,Data!$N:$Q,3,0)</f>
        <v>Phones</v>
      </c>
      <c r="J1218" t="str">
        <f>VLOOKUP(G1218,Data!$N:$Q,4,0)</f>
        <v>Anker Astro Mini 3000mAh Ultra-Compact Portable Charger</v>
      </c>
      <c r="K1218">
        <f>ROUND(SUMIF(Data!N:N,G1218,Data!R:R),2)</f>
        <v>147.93</v>
      </c>
    </row>
    <row r="1219" spans="7:11" x14ac:dyDescent="0.2">
      <c r="G1219" t="s">
        <v>2131</v>
      </c>
      <c r="H1219" t="str">
        <f>VLOOKUP(G1219,Data!$N:$Q,2,0)</f>
        <v>Office Supplies</v>
      </c>
      <c r="I1219" t="str">
        <f>VLOOKUP(G1219,Data!$N:$Q,3,0)</f>
        <v>Paper</v>
      </c>
      <c r="J1219" t="str">
        <f>VLOOKUP(G1219,Data!$N:$Q,4,0)</f>
        <v>Xerox 1993</v>
      </c>
      <c r="K1219">
        <f>ROUND(SUMIF(Data!N:N,G1219,Data!R:R),2)</f>
        <v>147.74</v>
      </c>
    </row>
    <row r="1220" spans="7:11" x14ac:dyDescent="0.2">
      <c r="G1220" t="s">
        <v>9928</v>
      </c>
      <c r="H1220" t="str">
        <f>VLOOKUP(G1220,Data!$N:$Q,2,0)</f>
        <v>Office Supplies</v>
      </c>
      <c r="I1220" t="str">
        <f>VLOOKUP(G1220,Data!$N:$Q,3,0)</f>
        <v>Appliances</v>
      </c>
      <c r="J1220" t="str">
        <f>VLOOKUP(G1220,Data!$N:$Q,4,0)</f>
        <v>Kensington 6 Outlet SmartSocket Surge Protector</v>
      </c>
      <c r="K1220">
        <f>ROUND(SUMIF(Data!N:N,G1220,Data!R:R),2)</f>
        <v>147.53</v>
      </c>
    </row>
    <row r="1221" spans="7:11" x14ac:dyDescent="0.2">
      <c r="G1221" t="s">
        <v>3689</v>
      </c>
      <c r="H1221" t="str">
        <f>VLOOKUP(G1221,Data!$N:$Q,2,0)</f>
        <v>Office Supplies</v>
      </c>
      <c r="I1221" t="str">
        <f>VLOOKUP(G1221,Data!$N:$Q,3,0)</f>
        <v>Appliances</v>
      </c>
      <c r="J1221" t="str">
        <f>VLOOKUP(G1221,Data!$N:$Q,4,0)</f>
        <v>Holmes Cool Mist Humidifier for the Whole House with 8-Gallon Output per Day, Extended Life Filter</v>
      </c>
      <c r="K1221">
        <f>ROUND(SUMIF(Data!N:N,G1221,Data!R:R),2)</f>
        <v>147.26</v>
      </c>
    </row>
    <row r="1222" spans="7:11" x14ac:dyDescent="0.2">
      <c r="G1222" t="s">
        <v>3595</v>
      </c>
      <c r="H1222" t="str">
        <f>VLOOKUP(G1222,Data!$N:$Q,2,0)</f>
        <v>Office Supplies</v>
      </c>
      <c r="I1222" t="str">
        <f>VLOOKUP(G1222,Data!$N:$Q,3,0)</f>
        <v>Binders</v>
      </c>
      <c r="J1222" t="str">
        <f>VLOOKUP(G1222,Data!$N:$Q,4,0)</f>
        <v>ACCOHIDE 3-Ring Binder, Blue, 1"</v>
      </c>
      <c r="K1222">
        <f>ROUND(SUMIF(Data!N:N,G1222,Data!R:R),2)</f>
        <v>147.03</v>
      </c>
    </row>
    <row r="1223" spans="7:11" x14ac:dyDescent="0.2">
      <c r="G1223" t="s">
        <v>5778</v>
      </c>
      <c r="H1223" t="str">
        <f>VLOOKUP(G1223,Data!$N:$Q,2,0)</f>
        <v>Office Supplies</v>
      </c>
      <c r="I1223" t="str">
        <f>VLOOKUP(G1223,Data!$N:$Q,3,0)</f>
        <v>Binders</v>
      </c>
      <c r="J1223" t="str">
        <f>VLOOKUP(G1223,Data!$N:$Q,4,0)</f>
        <v>GBC Laser Imprintable Binding System Covers, Desert Sand</v>
      </c>
      <c r="K1223">
        <f>ROUND(SUMIF(Data!N:N,G1223,Data!R:R),2)</f>
        <v>146.97999999999999</v>
      </c>
    </row>
    <row r="1224" spans="7:11" x14ac:dyDescent="0.2">
      <c r="G1224" t="s">
        <v>2140</v>
      </c>
      <c r="H1224" t="str">
        <f>VLOOKUP(G1224,Data!$N:$Q,2,0)</f>
        <v>Office Supplies</v>
      </c>
      <c r="I1224" t="str">
        <f>VLOOKUP(G1224,Data!$N:$Q,3,0)</f>
        <v>Fasteners</v>
      </c>
      <c r="J1224" t="str">
        <f>VLOOKUP(G1224,Data!$N:$Q,4,0)</f>
        <v>Staples</v>
      </c>
      <c r="K1224">
        <f>ROUND(SUMIF(Data!N:N,G1224,Data!R:R),2)</f>
        <v>146.75</v>
      </c>
    </row>
    <row r="1225" spans="7:11" x14ac:dyDescent="0.2">
      <c r="G1225" t="s">
        <v>2294</v>
      </c>
      <c r="H1225" t="str">
        <f>VLOOKUP(G1225,Data!$N:$Q,2,0)</f>
        <v>Office Supplies</v>
      </c>
      <c r="I1225" t="str">
        <f>VLOOKUP(G1225,Data!$N:$Q,3,0)</f>
        <v>Envelopes</v>
      </c>
      <c r="J1225" t="str">
        <f>VLOOKUP(G1225,Data!$N:$Q,4,0)</f>
        <v>#10- 4 1/8" x 9 1/2" Security-Tint Envelopes</v>
      </c>
      <c r="K1225">
        <f>ROUND(SUMIF(Data!N:N,G1225,Data!R:R),2)</f>
        <v>146.69</v>
      </c>
    </row>
    <row r="1226" spans="7:11" x14ac:dyDescent="0.2">
      <c r="G1226" t="s">
        <v>3256</v>
      </c>
      <c r="H1226" t="str">
        <f>VLOOKUP(G1226,Data!$N:$Q,2,0)</f>
        <v>Office Supplies</v>
      </c>
      <c r="I1226" t="str">
        <f>VLOOKUP(G1226,Data!$N:$Q,3,0)</f>
        <v>Paper</v>
      </c>
      <c r="J1226" t="str">
        <f>VLOOKUP(G1226,Data!$N:$Q,4,0)</f>
        <v>Xerox 1905</v>
      </c>
      <c r="K1226">
        <f>ROUND(SUMIF(Data!N:N,G1226,Data!R:R),2)</f>
        <v>146.44999999999999</v>
      </c>
    </row>
    <row r="1227" spans="7:11" x14ac:dyDescent="0.2">
      <c r="G1227" t="s">
        <v>9029</v>
      </c>
      <c r="H1227" t="str">
        <f>VLOOKUP(G1227,Data!$N:$Q,2,0)</f>
        <v>Furniture</v>
      </c>
      <c r="I1227" t="str">
        <f>VLOOKUP(G1227,Data!$N:$Q,3,0)</f>
        <v>Furnishings</v>
      </c>
      <c r="J1227" t="str">
        <f>VLOOKUP(G1227,Data!$N:$Q,4,0)</f>
        <v>Tensor Brushed Steel Torchiere Floor Lamp</v>
      </c>
      <c r="K1227">
        <f>ROUND(SUMIF(Data!N:N,G1227,Data!R:R),2)</f>
        <v>146.11000000000001</v>
      </c>
    </row>
    <row r="1228" spans="7:11" x14ac:dyDescent="0.2">
      <c r="G1228" t="s">
        <v>3430</v>
      </c>
      <c r="H1228" t="str">
        <f>VLOOKUP(G1228,Data!$N:$Q,2,0)</f>
        <v>Office Supplies</v>
      </c>
      <c r="I1228" t="str">
        <f>VLOOKUP(G1228,Data!$N:$Q,3,0)</f>
        <v>Art</v>
      </c>
      <c r="J1228" t="str">
        <f>VLOOKUP(G1228,Data!$N:$Q,4,0)</f>
        <v>Newell 315</v>
      </c>
      <c r="K1228">
        <f>ROUND(SUMIF(Data!N:N,G1228,Data!R:R),2)</f>
        <v>145.91</v>
      </c>
    </row>
    <row r="1229" spans="7:11" x14ac:dyDescent="0.2">
      <c r="G1229" t="s">
        <v>2352</v>
      </c>
      <c r="H1229" t="str">
        <f>VLOOKUP(G1229,Data!$N:$Q,2,0)</f>
        <v>Office Supplies</v>
      </c>
      <c r="I1229" t="str">
        <f>VLOOKUP(G1229,Data!$N:$Q,3,0)</f>
        <v>Storage</v>
      </c>
      <c r="J1229" t="str">
        <f>VLOOKUP(G1229,Data!$N:$Q,4,0)</f>
        <v>Personal Folder Holder, Ebony</v>
      </c>
      <c r="K1229">
        <f>ROUND(SUMIF(Data!N:N,G1229,Data!R:R),2)</f>
        <v>145.72999999999999</v>
      </c>
    </row>
    <row r="1230" spans="7:11" x14ac:dyDescent="0.2">
      <c r="G1230" t="s">
        <v>7661</v>
      </c>
      <c r="H1230" t="str">
        <f>VLOOKUP(G1230,Data!$N:$Q,2,0)</f>
        <v>Furniture</v>
      </c>
      <c r="I1230" t="str">
        <f>VLOOKUP(G1230,Data!$N:$Q,3,0)</f>
        <v>Furnishings</v>
      </c>
      <c r="J1230" t="str">
        <f>VLOOKUP(G1230,Data!$N:$Q,4,0)</f>
        <v>DAX Cubicle Frames, 8-1/2 x 11</v>
      </c>
      <c r="K1230">
        <f>ROUND(SUMIF(Data!N:N,G1230,Data!R:R),2)</f>
        <v>145.69</v>
      </c>
    </row>
    <row r="1231" spans="7:11" x14ac:dyDescent="0.2">
      <c r="G1231" t="s">
        <v>2278</v>
      </c>
      <c r="H1231" t="str">
        <f>VLOOKUP(G1231,Data!$N:$Q,2,0)</f>
        <v>Office Supplies</v>
      </c>
      <c r="I1231" t="str">
        <f>VLOOKUP(G1231,Data!$N:$Q,3,0)</f>
        <v>Paper</v>
      </c>
      <c r="J1231" t="str">
        <f>VLOOKUP(G1231,Data!$N:$Q,4,0)</f>
        <v>Xerox 220</v>
      </c>
      <c r="K1231">
        <f>ROUND(SUMIF(Data!N:N,G1231,Data!R:R),2)</f>
        <v>145.15</v>
      </c>
    </row>
    <row r="1232" spans="7:11" x14ac:dyDescent="0.2">
      <c r="G1232" t="s">
        <v>7933</v>
      </c>
      <c r="H1232" t="str">
        <f>VLOOKUP(G1232,Data!$N:$Q,2,0)</f>
        <v>Office Supplies</v>
      </c>
      <c r="I1232" t="str">
        <f>VLOOKUP(G1232,Data!$N:$Q,3,0)</f>
        <v>Paper</v>
      </c>
      <c r="J1232" t="str">
        <f>VLOOKUP(G1232,Data!$N:$Q,4,0)</f>
        <v>Astroparche Fine Business Paper</v>
      </c>
      <c r="K1232">
        <f>ROUND(SUMIF(Data!N:N,G1232,Data!R:R),2)</f>
        <v>144.66999999999999</v>
      </c>
    </row>
    <row r="1233" spans="7:11" x14ac:dyDescent="0.2">
      <c r="G1233" t="s">
        <v>1188</v>
      </c>
      <c r="H1233" t="str">
        <f>VLOOKUP(G1233,Data!$N:$Q,2,0)</f>
        <v>Furniture</v>
      </c>
      <c r="I1233" t="str">
        <f>VLOOKUP(G1233,Data!$N:$Q,3,0)</f>
        <v>Furnishings</v>
      </c>
      <c r="J1233" t="str">
        <f>VLOOKUP(G1233,Data!$N:$Q,4,0)</f>
        <v>Telescoping Adjustable Floor Lamp</v>
      </c>
      <c r="K1233">
        <f>ROUND(SUMIF(Data!N:N,G1233,Data!R:R),2)</f>
        <v>143.93</v>
      </c>
    </row>
    <row r="1234" spans="7:11" x14ac:dyDescent="0.2">
      <c r="G1234" t="s">
        <v>3879</v>
      </c>
      <c r="H1234" t="str">
        <f>VLOOKUP(G1234,Data!$N:$Q,2,0)</f>
        <v>Office Supplies</v>
      </c>
      <c r="I1234" t="str">
        <f>VLOOKUP(G1234,Data!$N:$Q,3,0)</f>
        <v>Paper</v>
      </c>
      <c r="J1234" t="str">
        <f>VLOOKUP(G1234,Data!$N:$Q,4,0)</f>
        <v>Xerox 203</v>
      </c>
      <c r="K1234">
        <f>ROUND(SUMIF(Data!N:N,G1234,Data!R:R),2)</f>
        <v>143.86000000000001</v>
      </c>
    </row>
    <row r="1235" spans="7:11" x14ac:dyDescent="0.2">
      <c r="G1235" t="s">
        <v>131</v>
      </c>
      <c r="H1235" t="str">
        <f>VLOOKUP(G1235,Data!$N:$Q,2,0)</f>
        <v>Office Supplies</v>
      </c>
      <c r="I1235" t="str">
        <f>VLOOKUP(G1235,Data!$N:$Q,3,0)</f>
        <v>Binders</v>
      </c>
      <c r="J1235" t="str">
        <f>VLOOKUP(G1235,Data!$N:$Q,4,0)</f>
        <v>Wilson Jones Hanging View Binder, White, 1"</v>
      </c>
      <c r="K1235">
        <f>ROUND(SUMIF(Data!N:N,G1235,Data!R:R),2)</f>
        <v>143.41999999999999</v>
      </c>
    </row>
    <row r="1236" spans="7:11" x14ac:dyDescent="0.2">
      <c r="G1236" t="s">
        <v>5224</v>
      </c>
      <c r="H1236" t="str">
        <f>VLOOKUP(G1236,Data!$N:$Q,2,0)</f>
        <v>Office Supplies</v>
      </c>
      <c r="I1236" t="str">
        <f>VLOOKUP(G1236,Data!$N:$Q,3,0)</f>
        <v>Binders</v>
      </c>
      <c r="J1236" t="str">
        <f>VLOOKUP(G1236,Data!$N:$Q,4,0)</f>
        <v>Avery Self-Adhesive Photo Pockets for Polaroid Photos</v>
      </c>
      <c r="K1236">
        <f>ROUND(SUMIF(Data!N:N,G1236,Data!R:R),2)</f>
        <v>143.01</v>
      </c>
    </row>
    <row r="1237" spans="7:11" x14ac:dyDescent="0.2">
      <c r="G1237" t="s">
        <v>3982</v>
      </c>
      <c r="H1237" t="str">
        <f>VLOOKUP(G1237,Data!$N:$Q,2,0)</f>
        <v>Office Supplies</v>
      </c>
      <c r="I1237" t="str">
        <f>VLOOKUP(G1237,Data!$N:$Q,3,0)</f>
        <v>Paper</v>
      </c>
      <c r="J1237" t="str">
        <f>VLOOKUP(G1237,Data!$N:$Q,4,0)</f>
        <v>Xerox 192</v>
      </c>
      <c r="K1237">
        <f>ROUND(SUMIF(Data!N:N,G1237,Data!R:R),2)</f>
        <v>142.56</v>
      </c>
    </row>
    <row r="1238" spans="7:11" x14ac:dyDescent="0.2">
      <c r="G1238" t="s">
        <v>420</v>
      </c>
      <c r="H1238" t="str">
        <f>VLOOKUP(G1238,Data!$N:$Q,2,0)</f>
        <v>Office Supplies</v>
      </c>
      <c r="I1238" t="str">
        <f>VLOOKUP(G1238,Data!$N:$Q,3,0)</f>
        <v>Binders</v>
      </c>
      <c r="J1238" t="str">
        <f>VLOOKUP(G1238,Data!$N:$Q,4,0)</f>
        <v>Flexible Leather- Look Classic Collection Ring Binder</v>
      </c>
      <c r="K1238">
        <f>ROUND(SUMIF(Data!N:N,G1238,Data!R:R),2)</f>
        <v>142.05000000000001</v>
      </c>
    </row>
    <row r="1239" spans="7:11" x14ac:dyDescent="0.2">
      <c r="G1239" t="s">
        <v>5628</v>
      </c>
      <c r="H1239" t="str">
        <f>VLOOKUP(G1239,Data!$N:$Q,2,0)</f>
        <v>Office Supplies</v>
      </c>
      <c r="I1239" t="str">
        <f>VLOOKUP(G1239,Data!$N:$Q,3,0)</f>
        <v>Binders</v>
      </c>
      <c r="J1239" t="str">
        <f>VLOOKUP(G1239,Data!$N:$Q,4,0)</f>
        <v>Avery Non-Stick Binders</v>
      </c>
      <c r="K1239">
        <f>ROUND(SUMIF(Data!N:N,G1239,Data!R:R),2)</f>
        <v>141.88</v>
      </c>
    </row>
    <row r="1240" spans="7:11" x14ac:dyDescent="0.2">
      <c r="G1240" t="s">
        <v>1208</v>
      </c>
      <c r="H1240" t="str">
        <f>VLOOKUP(G1240,Data!$N:$Q,2,0)</f>
        <v>Office Supplies</v>
      </c>
      <c r="I1240" t="str">
        <f>VLOOKUP(G1240,Data!$N:$Q,3,0)</f>
        <v>Binders</v>
      </c>
      <c r="J1240" t="str">
        <f>VLOOKUP(G1240,Data!$N:$Q,4,0)</f>
        <v>Ibico Recycled Grain-Textured Covers</v>
      </c>
      <c r="K1240">
        <f>ROUND(SUMIF(Data!N:N,G1240,Data!R:R),2)</f>
        <v>141.61000000000001</v>
      </c>
    </row>
    <row r="1241" spans="7:11" x14ac:dyDescent="0.2">
      <c r="G1241" t="s">
        <v>2931</v>
      </c>
      <c r="H1241" t="str">
        <f>VLOOKUP(G1241,Data!$N:$Q,2,0)</f>
        <v>Office Supplies</v>
      </c>
      <c r="I1241" t="str">
        <f>VLOOKUP(G1241,Data!$N:$Q,3,0)</f>
        <v>Paper</v>
      </c>
      <c r="J1241" t="str">
        <f>VLOOKUP(G1241,Data!$N:$Q,4,0)</f>
        <v>Xerox 212</v>
      </c>
      <c r="K1241">
        <f>ROUND(SUMIF(Data!N:N,G1241,Data!R:R),2)</f>
        <v>141.26</v>
      </c>
    </row>
    <row r="1242" spans="7:11" x14ac:dyDescent="0.2">
      <c r="G1242" t="s">
        <v>5537</v>
      </c>
      <c r="H1242" t="str">
        <f>VLOOKUP(G1242,Data!$N:$Q,2,0)</f>
        <v>Office Supplies</v>
      </c>
      <c r="I1242" t="str">
        <f>VLOOKUP(G1242,Data!$N:$Q,3,0)</f>
        <v>Paper</v>
      </c>
      <c r="J1242" t="str">
        <f>VLOOKUP(G1242,Data!$N:$Q,4,0)</f>
        <v>Xerox 23</v>
      </c>
      <c r="K1242">
        <f>ROUND(SUMIF(Data!N:N,G1242,Data!R:R),2)</f>
        <v>141.26</v>
      </c>
    </row>
    <row r="1243" spans="7:11" x14ac:dyDescent="0.2">
      <c r="G1243" t="s">
        <v>6116</v>
      </c>
      <c r="H1243" t="str">
        <f>VLOOKUP(G1243,Data!$N:$Q,2,0)</f>
        <v>Office Supplies</v>
      </c>
      <c r="I1243" t="str">
        <f>VLOOKUP(G1243,Data!$N:$Q,3,0)</f>
        <v>Art</v>
      </c>
      <c r="J1243" t="str">
        <f>VLOOKUP(G1243,Data!$N:$Q,4,0)</f>
        <v>Eberhard Faber 3 1/2" Golf Pencils</v>
      </c>
      <c r="K1243">
        <f>ROUND(SUMIF(Data!N:N,G1243,Data!R:R),2)</f>
        <v>139.87</v>
      </c>
    </row>
    <row r="1244" spans="7:11" x14ac:dyDescent="0.2">
      <c r="G1244" t="s">
        <v>498</v>
      </c>
      <c r="H1244" t="str">
        <f>VLOOKUP(G1244,Data!$N:$Q,2,0)</f>
        <v>Office Supplies</v>
      </c>
      <c r="I1244" t="str">
        <f>VLOOKUP(G1244,Data!$N:$Q,3,0)</f>
        <v>Fasteners</v>
      </c>
      <c r="J1244" t="str">
        <f>VLOOKUP(G1244,Data!$N:$Q,4,0)</f>
        <v>OIC Colored Binder Clips, Assorted Sizes</v>
      </c>
      <c r="K1244">
        <f>ROUND(SUMIF(Data!N:N,G1244,Data!R:R),2)</f>
        <v>139.62</v>
      </c>
    </row>
    <row r="1245" spans="7:11" x14ac:dyDescent="0.2">
      <c r="G1245" t="s">
        <v>838</v>
      </c>
      <c r="H1245" t="str">
        <f>VLOOKUP(G1245,Data!$N:$Q,2,0)</f>
        <v>Office Supplies</v>
      </c>
      <c r="I1245" t="str">
        <f>VLOOKUP(G1245,Data!$N:$Q,3,0)</f>
        <v>Fasteners</v>
      </c>
      <c r="J1245" t="str">
        <f>VLOOKUP(G1245,Data!$N:$Q,4,0)</f>
        <v>Advantus Push Pins, Aluminum Head</v>
      </c>
      <c r="K1245">
        <f>ROUND(SUMIF(Data!N:N,G1245,Data!R:R),2)</f>
        <v>139.44</v>
      </c>
    </row>
    <row r="1246" spans="7:11" x14ac:dyDescent="0.2">
      <c r="G1246" t="s">
        <v>914</v>
      </c>
      <c r="H1246" t="str">
        <f>VLOOKUP(G1246,Data!$N:$Q,2,0)</f>
        <v>Office Supplies</v>
      </c>
      <c r="I1246" t="str">
        <f>VLOOKUP(G1246,Data!$N:$Q,3,0)</f>
        <v>Paper</v>
      </c>
      <c r="J1246" t="str">
        <f>VLOOKUP(G1246,Data!$N:$Q,4,0)</f>
        <v>Xerox 4200 Series MultiUse Premium Copy Paper (20Lb. and 84 Bright)</v>
      </c>
      <c r="K1246">
        <f>ROUND(SUMIF(Data!N:N,G1246,Data!R:R),2)</f>
        <v>139.38999999999999</v>
      </c>
    </row>
    <row r="1247" spans="7:11" x14ac:dyDescent="0.2">
      <c r="G1247" t="s">
        <v>5444</v>
      </c>
      <c r="H1247" t="str">
        <f>VLOOKUP(G1247,Data!$N:$Q,2,0)</f>
        <v>Office Supplies</v>
      </c>
      <c r="I1247" t="str">
        <f>VLOOKUP(G1247,Data!$N:$Q,3,0)</f>
        <v>Paper</v>
      </c>
      <c r="J1247" t="str">
        <f>VLOOKUP(G1247,Data!$N:$Q,4,0)</f>
        <v>Xerox 1903</v>
      </c>
      <c r="K1247">
        <f>ROUND(SUMIF(Data!N:N,G1247,Data!R:R),2)</f>
        <v>138.74</v>
      </c>
    </row>
    <row r="1248" spans="7:11" x14ac:dyDescent="0.2">
      <c r="G1248" t="s">
        <v>1306</v>
      </c>
      <c r="H1248" t="str">
        <f>VLOOKUP(G1248,Data!$N:$Q,2,0)</f>
        <v>Office Supplies</v>
      </c>
      <c r="I1248" t="str">
        <f>VLOOKUP(G1248,Data!$N:$Q,3,0)</f>
        <v>Paper</v>
      </c>
      <c r="J1248" t="str">
        <f>VLOOKUP(G1248,Data!$N:$Q,4,0)</f>
        <v>Xerox 1930</v>
      </c>
      <c r="K1248">
        <f>ROUND(SUMIF(Data!N:N,G1248,Data!R:R),2)</f>
        <v>138.66999999999999</v>
      </c>
    </row>
    <row r="1249" spans="7:11" x14ac:dyDescent="0.2">
      <c r="G1249" t="s">
        <v>2768</v>
      </c>
      <c r="H1249" t="str">
        <f>VLOOKUP(G1249,Data!$N:$Q,2,0)</f>
        <v>Office Supplies</v>
      </c>
      <c r="I1249" t="str">
        <f>VLOOKUP(G1249,Data!$N:$Q,3,0)</f>
        <v>Paper</v>
      </c>
      <c r="J1249" t="str">
        <f>VLOOKUP(G1249,Data!$N:$Q,4,0)</f>
        <v>Things To Do Today Pad</v>
      </c>
      <c r="K1249">
        <f>ROUND(SUMIF(Data!N:N,G1249,Data!R:R),2)</f>
        <v>138.53</v>
      </c>
    </row>
    <row r="1250" spans="7:11" x14ac:dyDescent="0.2">
      <c r="G1250" t="s">
        <v>1571</v>
      </c>
      <c r="H1250" t="str">
        <f>VLOOKUP(G1250,Data!$N:$Q,2,0)</f>
        <v>Office Supplies</v>
      </c>
      <c r="I1250" t="str">
        <f>VLOOKUP(G1250,Data!$N:$Q,3,0)</f>
        <v>Art</v>
      </c>
      <c r="J1250" t="str">
        <f>VLOOKUP(G1250,Data!$N:$Q,4,0)</f>
        <v>50 Colored Long Pencils</v>
      </c>
      <c r="K1250">
        <f>ROUND(SUMIF(Data!N:N,G1250,Data!R:R),2)</f>
        <v>138.18</v>
      </c>
    </row>
    <row r="1251" spans="7:11" x14ac:dyDescent="0.2">
      <c r="G1251" t="s">
        <v>6090</v>
      </c>
      <c r="H1251" t="str">
        <f>VLOOKUP(G1251,Data!$N:$Q,2,0)</f>
        <v>Furniture</v>
      </c>
      <c r="I1251" t="str">
        <f>VLOOKUP(G1251,Data!$N:$Q,3,0)</f>
        <v>Furnishings</v>
      </c>
      <c r="J1251" t="str">
        <f>VLOOKUP(G1251,Data!$N:$Q,4,0)</f>
        <v>Eldon 200 Class Desk Accessories, Smoke</v>
      </c>
      <c r="K1251">
        <f>ROUND(SUMIF(Data!N:N,G1251,Data!R:R),2)</f>
        <v>138.16</v>
      </c>
    </row>
    <row r="1252" spans="7:11" x14ac:dyDescent="0.2">
      <c r="G1252" t="s">
        <v>3373</v>
      </c>
      <c r="H1252" t="str">
        <f>VLOOKUP(G1252,Data!$N:$Q,2,0)</f>
        <v>Office Supplies</v>
      </c>
      <c r="I1252" t="str">
        <f>VLOOKUP(G1252,Data!$N:$Q,3,0)</f>
        <v>Binders</v>
      </c>
      <c r="J1252" t="str">
        <f>VLOOKUP(G1252,Data!$N:$Q,4,0)</f>
        <v>Avery 3 1/2" Diskette Storage Pages, 10/Pack</v>
      </c>
      <c r="K1252">
        <f>ROUND(SUMIF(Data!N:N,G1252,Data!R:R),2)</f>
        <v>137.81</v>
      </c>
    </row>
    <row r="1253" spans="7:11" x14ac:dyDescent="0.2">
      <c r="G1253" t="s">
        <v>973</v>
      </c>
      <c r="H1253" t="str">
        <f>VLOOKUP(G1253,Data!$N:$Q,2,0)</f>
        <v>Office Supplies</v>
      </c>
      <c r="I1253" t="str">
        <f>VLOOKUP(G1253,Data!$N:$Q,3,0)</f>
        <v>Binders</v>
      </c>
      <c r="J1253" t="str">
        <f>VLOOKUP(G1253,Data!$N:$Q,4,0)</f>
        <v>Acco 3-Hole Punch</v>
      </c>
      <c r="K1253">
        <f>ROUND(SUMIF(Data!N:N,G1253,Data!R:R),2)</f>
        <v>137.53</v>
      </c>
    </row>
    <row r="1254" spans="7:11" x14ac:dyDescent="0.2">
      <c r="G1254" t="s">
        <v>1136</v>
      </c>
      <c r="H1254" t="str">
        <f>VLOOKUP(G1254,Data!$N:$Q,2,0)</f>
        <v>Furniture</v>
      </c>
      <c r="I1254" t="str">
        <f>VLOOKUP(G1254,Data!$N:$Q,3,0)</f>
        <v>Furnishings</v>
      </c>
      <c r="J1254" t="str">
        <f>VLOOKUP(G1254,Data!$N:$Q,4,0)</f>
        <v>C-Line Cubicle Keepers Polyproplyene Holder With Velcro Backings</v>
      </c>
      <c r="K1254">
        <f>ROUND(SUMIF(Data!N:N,G1254,Data!R:R),2)</f>
        <v>137.16999999999999</v>
      </c>
    </row>
    <row r="1255" spans="7:11" x14ac:dyDescent="0.2">
      <c r="G1255" t="s">
        <v>2418</v>
      </c>
      <c r="H1255" t="str">
        <f>VLOOKUP(G1255,Data!$N:$Q,2,0)</f>
        <v>Office Supplies</v>
      </c>
      <c r="I1255" t="str">
        <f>VLOOKUP(G1255,Data!$N:$Q,3,0)</f>
        <v>Labels</v>
      </c>
      <c r="J1255" t="str">
        <f>VLOOKUP(G1255,Data!$N:$Q,4,0)</f>
        <v>Avery 476</v>
      </c>
      <c r="K1255">
        <f>ROUND(SUMIF(Data!N:N,G1255,Data!R:R),2)</f>
        <v>137.12</v>
      </c>
    </row>
    <row r="1256" spans="7:11" x14ac:dyDescent="0.2">
      <c r="G1256" t="s">
        <v>7066</v>
      </c>
      <c r="H1256" t="str">
        <f>VLOOKUP(G1256,Data!$N:$Q,2,0)</f>
        <v>Office Supplies</v>
      </c>
      <c r="I1256" t="str">
        <f>VLOOKUP(G1256,Data!$N:$Q,3,0)</f>
        <v>Paper</v>
      </c>
      <c r="J1256" t="str">
        <f>VLOOKUP(G1256,Data!$N:$Q,4,0)</f>
        <v>Riverleaf Stik-Withit Designer Note Cubes</v>
      </c>
      <c r="K1256">
        <f>ROUND(SUMIF(Data!N:N,G1256,Data!R:R),2)</f>
        <v>136.82</v>
      </c>
    </row>
    <row r="1257" spans="7:11" x14ac:dyDescent="0.2">
      <c r="G1257" t="s">
        <v>3351</v>
      </c>
      <c r="H1257" t="str">
        <f>VLOOKUP(G1257,Data!$N:$Q,2,0)</f>
        <v>Office Supplies</v>
      </c>
      <c r="I1257" t="str">
        <f>VLOOKUP(G1257,Data!$N:$Q,3,0)</f>
        <v>Binders</v>
      </c>
      <c r="J1257" t="str">
        <f>VLOOKUP(G1257,Data!$N:$Q,4,0)</f>
        <v>Cardinal HOLDit! Binder Insert Strips,Extra Strips</v>
      </c>
      <c r="K1257">
        <f>ROUND(SUMIF(Data!N:N,G1257,Data!R:R),2)</f>
        <v>136.72999999999999</v>
      </c>
    </row>
    <row r="1258" spans="7:11" x14ac:dyDescent="0.2">
      <c r="G1258" t="s">
        <v>8095</v>
      </c>
      <c r="H1258" t="str">
        <f>VLOOKUP(G1258,Data!$N:$Q,2,0)</f>
        <v>Furniture</v>
      </c>
      <c r="I1258" t="str">
        <f>VLOOKUP(G1258,Data!$N:$Q,3,0)</f>
        <v>Tables</v>
      </c>
      <c r="J1258" t="str">
        <f>VLOOKUP(G1258,Data!$N:$Q,4,0)</f>
        <v>Barricks Non-Folding Utility Table with Steel Legs, Laminate Tops</v>
      </c>
      <c r="K1258">
        <f>ROUND(SUMIF(Data!N:N,G1258,Data!R:R),2)</f>
        <v>136.46</v>
      </c>
    </row>
    <row r="1259" spans="7:11" x14ac:dyDescent="0.2">
      <c r="G1259" t="s">
        <v>1122</v>
      </c>
      <c r="H1259" t="str">
        <f>VLOOKUP(G1259,Data!$N:$Q,2,0)</f>
        <v>Office Supplies</v>
      </c>
      <c r="I1259" t="str">
        <f>VLOOKUP(G1259,Data!$N:$Q,3,0)</f>
        <v>Binders</v>
      </c>
      <c r="J1259" t="str">
        <f>VLOOKUP(G1259,Data!$N:$Q,4,0)</f>
        <v>GBC Clear Cover, 8-1/2 x 11, unpunched, 25 covers per pack</v>
      </c>
      <c r="K1259">
        <f>ROUND(SUMIF(Data!N:N,G1259,Data!R:R),2)</f>
        <v>136.44</v>
      </c>
    </row>
    <row r="1260" spans="7:11" x14ac:dyDescent="0.2">
      <c r="G1260" t="s">
        <v>2452</v>
      </c>
      <c r="H1260" t="str">
        <f>VLOOKUP(G1260,Data!$N:$Q,2,0)</f>
        <v>Furniture</v>
      </c>
      <c r="I1260" t="str">
        <f>VLOOKUP(G1260,Data!$N:$Q,3,0)</f>
        <v>Furnishings</v>
      </c>
      <c r="J1260" t="str">
        <f>VLOOKUP(G1260,Data!$N:$Q,4,0)</f>
        <v>C-Line Magnetic Cubicle Keepers, Clear Polypropylene</v>
      </c>
      <c r="K1260">
        <f>ROUND(SUMIF(Data!N:N,G1260,Data!R:R),2)</f>
        <v>136.34</v>
      </c>
    </row>
    <row r="1261" spans="7:11" x14ac:dyDescent="0.2">
      <c r="G1261" t="s">
        <v>8697</v>
      </c>
      <c r="H1261" t="str">
        <f>VLOOKUP(G1261,Data!$N:$Q,2,0)</f>
        <v>Office Supplies</v>
      </c>
      <c r="I1261" t="str">
        <f>VLOOKUP(G1261,Data!$N:$Q,3,0)</f>
        <v>Paper</v>
      </c>
      <c r="J1261" t="str">
        <f>VLOOKUP(G1261,Data!$N:$Q,4,0)</f>
        <v>Xerox 1947</v>
      </c>
      <c r="K1261">
        <f>ROUND(SUMIF(Data!N:N,G1261,Data!R:R),2)</f>
        <v>136.34</v>
      </c>
    </row>
    <row r="1262" spans="7:11" x14ac:dyDescent="0.2">
      <c r="G1262" t="s">
        <v>6448</v>
      </c>
      <c r="H1262" t="str">
        <f>VLOOKUP(G1262,Data!$N:$Q,2,0)</f>
        <v>Office Supplies</v>
      </c>
      <c r="I1262" t="str">
        <f>VLOOKUP(G1262,Data!$N:$Q,3,0)</f>
        <v>Supplies</v>
      </c>
      <c r="J1262" t="str">
        <f>VLOOKUP(G1262,Data!$N:$Q,4,0)</f>
        <v>Stiletto Hand Letter Openers</v>
      </c>
      <c r="K1262">
        <f>ROUND(SUMIF(Data!N:N,G1262,Data!R:R),2)</f>
        <v>136.32</v>
      </c>
    </row>
    <row r="1263" spans="7:11" x14ac:dyDescent="0.2">
      <c r="G1263" t="s">
        <v>3564</v>
      </c>
      <c r="H1263" t="str">
        <f>VLOOKUP(G1263,Data!$N:$Q,2,0)</f>
        <v>Technology</v>
      </c>
      <c r="I1263" t="str">
        <f>VLOOKUP(G1263,Data!$N:$Q,3,0)</f>
        <v>Accessories</v>
      </c>
      <c r="J1263" t="str">
        <f>VLOOKUP(G1263,Data!$N:$Q,4,0)</f>
        <v>Memorex Froggy Flash Drive 4 GB</v>
      </c>
      <c r="K1263">
        <f>ROUND(SUMIF(Data!N:N,G1263,Data!R:R),2)</f>
        <v>136.28</v>
      </c>
    </row>
    <row r="1264" spans="7:11" x14ac:dyDescent="0.2">
      <c r="G1264" t="s">
        <v>6722</v>
      </c>
      <c r="H1264" t="str">
        <f>VLOOKUP(G1264,Data!$N:$Q,2,0)</f>
        <v>Office Supplies</v>
      </c>
      <c r="I1264" t="str">
        <f>VLOOKUP(G1264,Data!$N:$Q,3,0)</f>
        <v>Binders</v>
      </c>
      <c r="J1264" t="str">
        <f>VLOOKUP(G1264,Data!$N:$Q,4,0)</f>
        <v>Avery Metallic Poly Binders</v>
      </c>
      <c r="K1264">
        <f>ROUND(SUMIF(Data!N:N,G1264,Data!R:R),2)</f>
        <v>135.80000000000001</v>
      </c>
    </row>
    <row r="1265" spans="7:11" x14ac:dyDescent="0.2">
      <c r="G1265" t="s">
        <v>822</v>
      </c>
      <c r="H1265" t="str">
        <f>VLOOKUP(G1265,Data!$N:$Q,2,0)</f>
        <v>Furniture</v>
      </c>
      <c r="I1265" t="str">
        <f>VLOOKUP(G1265,Data!$N:$Q,3,0)</f>
        <v>Furnishings</v>
      </c>
      <c r="J1265" t="str">
        <f>VLOOKUP(G1265,Data!$N:$Q,4,0)</f>
        <v>Eldon 200 Class Desk Accessories, Burgundy</v>
      </c>
      <c r="K1265">
        <f>ROUND(SUMIF(Data!N:N,G1265,Data!R:R),2)</f>
        <v>135.65</v>
      </c>
    </row>
    <row r="1266" spans="7:11" x14ac:dyDescent="0.2">
      <c r="G1266" t="s">
        <v>1933</v>
      </c>
      <c r="H1266" t="str">
        <f>VLOOKUP(G1266,Data!$N:$Q,2,0)</f>
        <v>Office Supplies</v>
      </c>
      <c r="I1266" t="str">
        <f>VLOOKUP(G1266,Data!$N:$Q,3,0)</f>
        <v>Paper</v>
      </c>
      <c r="J1266" t="str">
        <f>VLOOKUP(G1266,Data!$N:$Q,4,0)</f>
        <v>Xerox 222</v>
      </c>
      <c r="K1266">
        <f>ROUND(SUMIF(Data!N:N,G1266,Data!R:R),2)</f>
        <v>134.78</v>
      </c>
    </row>
    <row r="1267" spans="7:11" x14ac:dyDescent="0.2">
      <c r="G1267" t="s">
        <v>6384</v>
      </c>
      <c r="H1267" t="str">
        <f>VLOOKUP(G1267,Data!$N:$Q,2,0)</f>
        <v>Office Supplies</v>
      </c>
      <c r="I1267" t="str">
        <f>VLOOKUP(G1267,Data!$N:$Q,3,0)</f>
        <v>Binders</v>
      </c>
      <c r="J1267" t="str">
        <f>VLOOKUP(G1267,Data!$N:$Q,4,0)</f>
        <v>Wilson Jones Impact Binders</v>
      </c>
      <c r="K1267">
        <f>ROUND(SUMIF(Data!N:N,G1267,Data!R:R),2)</f>
        <v>134.68</v>
      </c>
    </row>
    <row r="1268" spans="7:11" x14ac:dyDescent="0.2">
      <c r="G1268" t="s">
        <v>3669</v>
      </c>
      <c r="H1268" t="str">
        <f>VLOOKUP(G1268,Data!$N:$Q,2,0)</f>
        <v>Office Supplies</v>
      </c>
      <c r="I1268" t="str">
        <f>VLOOKUP(G1268,Data!$N:$Q,3,0)</f>
        <v>Binders</v>
      </c>
      <c r="J1268" t="str">
        <f>VLOOKUP(G1268,Data!$N:$Q,4,0)</f>
        <v>Fellowes Presentation Covers for Comb Binding Machines</v>
      </c>
      <c r="K1268">
        <f>ROUND(SUMIF(Data!N:N,G1268,Data!R:R),2)</f>
        <v>133.86000000000001</v>
      </c>
    </row>
    <row r="1269" spans="7:11" x14ac:dyDescent="0.2">
      <c r="G1269" t="s">
        <v>5233</v>
      </c>
      <c r="H1269" t="str">
        <f>VLOOKUP(G1269,Data!$N:$Q,2,0)</f>
        <v>Office Supplies</v>
      </c>
      <c r="I1269" t="str">
        <f>VLOOKUP(G1269,Data!$N:$Q,3,0)</f>
        <v>Paper</v>
      </c>
      <c r="J1269" t="str">
        <f>VLOOKUP(G1269,Data!$N:$Q,4,0)</f>
        <v>Xerox 1959</v>
      </c>
      <c r="K1269">
        <f>ROUND(SUMIF(Data!N:N,G1269,Data!R:R),2)</f>
        <v>133.6</v>
      </c>
    </row>
    <row r="1270" spans="7:11" x14ac:dyDescent="0.2">
      <c r="G1270" t="s">
        <v>2115</v>
      </c>
      <c r="H1270" t="str">
        <f>VLOOKUP(G1270,Data!$N:$Q,2,0)</f>
        <v>Furniture</v>
      </c>
      <c r="I1270" t="str">
        <f>VLOOKUP(G1270,Data!$N:$Q,3,0)</f>
        <v>Furnishings</v>
      </c>
      <c r="J1270" t="str">
        <f>VLOOKUP(G1270,Data!$N:$Q,4,0)</f>
        <v>Eldon 200 Class Desk Accessories</v>
      </c>
      <c r="K1270">
        <f>ROUND(SUMIF(Data!N:N,G1270,Data!R:R),2)</f>
        <v>133.13999999999999</v>
      </c>
    </row>
    <row r="1271" spans="7:11" x14ac:dyDescent="0.2">
      <c r="G1271" t="s">
        <v>3907</v>
      </c>
      <c r="H1271" t="str">
        <f>VLOOKUP(G1271,Data!$N:$Q,2,0)</f>
        <v>Technology</v>
      </c>
      <c r="I1271" t="str">
        <f>VLOOKUP(G1271,Data!$N:$Q,3,0)</f>
        <v>Phones</v>
      </c>
      <c r="J1271" t="str">
        <f>VLOOKUP(G1271,Data!$N:$Q,4,0)</f>
        <v>OtterBox Defender Series Case - iPhone 5c</v>
      </c>
      <c r="K1271">
        <f>ROUND(SUMIF(Data!N:N,G1271,Data!R:R),2)</f>
        <v>133.13</v>
      </c>
    </row>
    <row r="1272" spans="7:11" x14ac:dyDescent="0.2">
      <c r="G1272" t="s">
        <v>4012</v>
      </c>
      <c r="H1272" t="str">
        <f>VLOOKUP(G1272,Data!$N:$Q,2,0)</f>
        <v>Office Supplies</v>
      </c>
      <c r="I1272" t="str">
        <f>VLOOKUP(G1272,Data!$N:$Q,3,0)</f>
        <v>Paper</v>
      </c>
      <c r="J1272" t="str">
        <f>VLOOKUP(G1272,Data!$N:$Q,4,0)</f>
        <v>Adams Telephone Message Book W/Dividers/Space For Phone Numbers, 5 1/4"X8 1/2", 300/Messages</v>
      </c>
      <c r="K1272">
        <f>ROUND(SUMIF(Data!N:N,G1272,Data!R:R),2)</f>
        <v>132.88999999999999</v>
      </c>
    </row>
    <row r="1273" spans="7:11" x14ac:dyDescent="0.2">
      <c r="G1273" t="s">
        <v>2715</v>
      </c>
      <c r="H1273" t="str">
        <f>VLOOKUP(G1273,Data!$N:$Q,2,0)</f>
        <v>Office Supplies</v>
      </c>
      <c r="I1273" t="str">
        <f>VLOOKUP(G1273,Data!$N:$Q,3,0)</f>
        <v>Binders</v>
      </c>
      <c r="J1273" t="str">
        <f>VLOOKUP(G1273,Data!$N:$Q,4,0)</f>
        <v>Acco Pressboard Covers with Storage Hooks, 14 7/8" x 11", Light Blue</v>
      </c>
      <c r="K1273">
        <f>ROUND(SUMIF(Data!N:N,G1273,Data!R:R),2)</f>
        <v>131.1</v>
      </c>
    </row>
    <row r="1274" spans="7:11" x14ac:dyDescent="0.2">
      <c r="G1274" t="s">
        <v>8113</v>
      </c>
      <c r="H1274" t="str">
        <f>VLOOKUP(G1274,Data!$N:$Q,2,0)</f>
        <v>Technology</v>
      </c>
      <c r="I1274" t="str">
        <f>VLOOKUP(G1274,Data!$N:$Q,3,0)</f>
        <v>Machines</v>
      </c>
      <c r="J1274" t="str">
        <f>VLOOKUP(G1274,Data!$N:$Q,4,0)</f>
        <v>Hewlett-Packard 300S Scientific Calculator</v>
      </c>
      <c r="K1274">
        <f>ROUND(SUMIF(Data!N:N,G1274,Data!R:R),2)</f>
        <v>131.1</v>
      </c>
    </row>
    <row r="1275" spans="7:11" x14ac:dyDescent="0.2">
      <c r="G1275" t="s">
        <v>2251</v>
      </c>
      <c r="H1275" t="str">
        <f>VLOOKUP(G1275,Data!$N:$Q,2,0)</f>
        <v>Office Supplies</v>
      </c>
      <c r="I1275" t="str">
        <f>VLOOKUP(G1275,Data!$N:$Q,3,0)</f>
        <v>Paper</v>
      </c>
      <c r="J1275" t="str">
        <f>VLOOKUP(G1275,Data!$N:$Q,4,0)</f>
        <v>Xerox 1977</v>
      </c>
      <c r="K1275">
        <f>ROUND(SUMIF(Data!N:N,G1275,Data!R:R),2)</f>
        <v>130.93</v>
      </c>
    </row>
    <row r="1276" spans="7:11" x14ac:dyDescent="0.2">
      <c r="G1276" t="s">
        <v>669</v>
      </c>
      <c r="H1276" t="str">
        <f>VLOOKUP(G1276,Data!$N:$Q,2,0)</f>
        <v>Office Supplies</v>
      </c>
      <c r="I1276" t="str">
        <f>VLOOKUP(G1276,Data!$N:$Q,3,0)</f>
        <v>Envelopes</v>
      </c>
      <c r="J1276" t="str">
        <f>VLOOKUP(G1276,Data!$N:$Q,4,0)</f>
        <v>Staple envelope</v>
      </c>
      <c r="K1276">
        <f>ROUND(SUMIF(Data!N:N,G1276,Data!R:R),2)</f>
        <v>130.63999999999999</v>
      </c>
    </row>
    <row r="1277" spans="7:11" x14ac:dyDescent="0.2">
      <c r="G1277" t="s">
        <v>450</v>
      </c>
      <c r="H1277" t="str">
        <f>VLOOKUP(G1277,Data!$N:$Q,2,0)</f>
        <v>Office Supplies</v>
      </c>
      <c r="I1277" t="str">
        <f>VLOOKUP(G1277,Data!$N:$Q,3,0)</f>
        <v>Paper</v>
      </c>
      <c r="J1277" t="str">
        <f>VLOOKUP(G1277,Data!$N:$Q,4,0)</f>
        <v>Universal Premium White Copier/Laser Paper (20Lb. and 87 Bright)</v>
      </c>
      <c r="K1277">
        <f>ROUND(SUMIF(Data!N:N,G1277,Data!R:R),2)</f>
        <v>129.16999999999999</v>
      </c>
    </row>
    <row r="1278" spans="7:11" x14ac:dyDescent="0.2">
      <c r="G1278" t="s">
        <v>5142</v>
      </c>
      <c r="H1278" t="str">
        <f>VLOOKUP(G1278,Data!$N:$Q,2,0)</f>
        <v>Office Supplies</v>
      </c>
      <c r="I1278" t="str">
        <f>VLOOKUP(G1278,Data!$N:$Q,3,0)</f>
        <v>Appliances</v>
      </c>
      <c r="J1278" t="str">
        <f>VLOOKUP(G1278,Data!$N:$Q,4,0)</f>
        <v>Harmony HEPA Quiet Air Purifiers</v>
      </c>
      <c r="K1278">
        <f>ROUND(SUMIF(Data!N:N,G1278,Data!R:R),2)</f>
        <v>128.69999999999999</v>
      </c>
    </row>
    <row r="1279" spans="7:11" x14ac:dyDescent="0.2">
      <c r="G1279" t="s">
        <v>1176</v>
      </c>
      <c r="H1279" t="str">
        <f>VLOOKUP(G1279,Data!$N:$Q,2,0)</f>
        <v>Office Supplies</v>
      </c>
      <c r="I1279" t="str">
        <f>VLOOKUP(G1279,Data!$N:$Q,3,0)</f>
        <v>Fasteners</v>
      </c>
      <c r="J1279" t="str">
        <f>VLOOKUP(G1279,Data!$N:$Q,4,0)</f>
        <v>OIC Binder Clips</v>
      </c>
      <c r="K1279">
        <f>ROUND(SUMIF(Data!N:N,G1279,Data!R:R),2)</f>
        <v>128.16</v>
      </c>
    </row>
    <row r="1280" spans="7:11" x14ac:dyDescent="0.2">
      <c r="G1280" t="s">
        <v>4061</v>
      </c>
      <c r="H1280" t="str">
        <f>VLOOKUP(G1280,Data!$N:$Q,2,0)</f>
        <v>Office Supplies</v>
      </c>
      <c r="I1280" t="str">
        <f>VLOOKUP(G1280,Data!$N:$Q,3,0)</f>
        <v>Art</v>
      </c>
      <c r="J1280" t="str">
        <f>VLOOKUP(G1280,Data!$N:$Q,4,0)</f>
        <v>Newell 325</v>
      </c>
      <c r="K1280">
        <f>ROUND(SUMIF(Data!N:N,G1280,Data!R:R),2)</f>
        <v>128.03</v>
      </c>
    </row>
    <row r="1281" spans="7:11" x14ac:dyDescent="0.2">
      <c r="G1281" t="s">
        <v>3349</v>
      </c>
      <c r="H1281" t="str">
        <f>VLOOKUP(G1281,Data!$N:$Q,2,0)</f>
        <v>Technology</v>
      </c>
      <c r="I1281" t="str">
        <f>VLOOKUP(G1281,Data!$N:$Q,3,0)</f>
        <v>Phones</v>
      </c>
      <c r="J1281" t="str">
        <f>VLOOKUP(G1281,Data!$N:$Q,4,0)</f>
        <v>PowerGen Dual USB Car Charger</v>
      </c>
      <c r="K1281">
        <f>ROUND(SUMIF(Data!N:N,G1281,Data!R:R),2)</f>
        <v>127.87</v>
      </c>
    </row>
    <row r="1282" spans="7:11" x14ac:dyDescent="0.2">
      <c r="G1282" t="s">
        <v>4170</v>
      </c>
      <c r="H1282" t="str">
        <f>VLOOKUP(G1282,Data!$N:$Q,2,0)</f>
        <v>Office Supplies</v>
      </c>
      <c r="I1282" t="str">
        <f>VLOOKUP(G1282,Data!$N:$Q,3,0)</f>
        <v>Art</v>
      </c>
      <c r="J1282" t="str">
        <f>VLOOKUP(G1282,Data!$N:$Q,4,0)</f>
        <v>Newell 347</v>
      </c>
      <c r="K1282">
        <f>ROUND(SUMIF(Data!N:N,G1282,Data!R:R),2)</f>
        <v>127.54</v>
      </c>
    </row>
    <row r="1283" spans="7:11" x14ac:dyDescent="0.2">
      <c r="G1283" t="s">
        <v>6291</v>
      </c>
      <c r="H1283" t="str">
        <f>VLOOKUP(G1283,Data!$N:$Q,2,0)</f>
        <v>Office Supplies</v>
      </c>
      <c r="I1283" t="str">
        <f>VLOOKUP(G1283,Data!$N:$Q,3,0)</f>
        <v>Paper</v>
      </c>
      <c r="J1283" t="str">
        <f>VLOOKUP(G1283,Data!$N:$Q,4,0)</f>
        <v>Xerox 230</v>
      </c>
      <c r="K1283">
        <f>ROUND(SUMIF(Data!N:N,G1283,Data!R:R),2)</f>
        <v>127.01</v>
      </c>
    </row>
    <row r="1284" spans="7:11" x14ac:dyDescent="0.2">
      <c r="G1284" t="s">
        <v>527</v>
      </c>
      <c r="H1284" t="str">
        <f>VLOOKUP(G1284,Data!$N:$Q,2,0)</f>
        <v>Technology</v>
      </c>
      <c r="I1284" t="str">
        <f>VLOOKUP(G1284,Data!$N:$Q,3,0)</f>
        <v>Phones</v>
      </c>
      <c r="J1284" t="str">
        <f>VLOOKUP(G1284,Data!$N:$Q,4,0)</f>
        <v>KLD Oscar II Style Snap-on Ultra Thin Side Flip Synthetic Leather Cover Case for HTC One HTC M7</v>
      </c>
      <c r="K1284">
        <f>ROUND(SUMIF(Data!N:N,G1284,Data!R:R),2)</f>
        <v>126.36</v>
      </c>
    </row>
    <row r="1285" spans="7:11" x14ac:dyDescent="0.2">
      <c r="G1285" t="s">
        <v>1442</v>
      </c>
      <c r="H1285" t="str">
        <f>VLOOKUP(G1285,Data!$N:$Q,2,0)</f>
        <v>Office Supplies</v>
      </c>
      <c r="I1285" t="str">
        <f>VLOOKUP(G1285,Data!$N:$Q,3,0)</f>
        <v>Paper</v>
      </c>
      <c r="J1285" t="str">
        <f>VLOOKUP(G1285,Data!$N:$Q,4,0)</f>
        <v>Wirebound Service Call Books, 5 1/2" x 4"</v>
      </c>
      <c r="K1285">
        <f>ROUND(SUMIF(Data!N:N,G1285,Data!R:R),2)</f>
        <v>125.84</v>
      </c>
    </row>
    <row r="1286" spans="7:11" x14ac:dyDescent="0.2">
      <c r="G1286" t="s">
        <v>4560</v>
      </c>
      <c r="H1286" t="str">
        <f>VLOOKUP(G1286,Data!$N:$Q,2,0)</f>
        <v>Furniture</v>
      </c>
      <c r="I1286" t="str">
        <f>VLOOKUP(G1286,Data!$N:$Q,3,0)</f>
        <v>Furnishings</v>
      </c>
      <c r="J1286" t="str">
        <f>VLOOKUP(G1286,Data!$N:$Q,4,0)</f>
        <v>DAX Cubicle Frames - 8x10</v>
      </c>
      <c r="K1286">
        <f>ROUND(SUMIF(Data!N:N,G1286,Data!R:R),2)</f>
        <v>125.79</v>
      </c>
    </row>
    <row r="1287" spans="7:11" x14ac:dyDescent="0.2">
      <c r="G1287" t="s">
        <v>3885</v>
      </c>
      <c r="H1287" t="str">
        <f>VLOOKUP(G1287,Data!$N:$Q,2,0)</f>
        <v>Office Supplies</v>
      </c>
      <c r="I1287" t="str">
        <f>VLOOKUP(G1287,Data!$N:$Q,3,0)</f>
        <v>Binders</v>
      </c>
      <c r="J1287" t="str">
        <f>VLOOKUP(G1287,Data!$N:$Q,4,0)</f>
        <v>Storex Dura Pro Binders</v>
      </c>
      <c r="K1287">
        <f>ROUND(SUMIF(Data!N:N,G1287,Data!R:R),2)</f>
        <v>125.33</v>
      </c>
    </row>
    <row r="1288" spans="7:11" x14ac:dyDescent="0.2">
      <c r="G1288" t="s">
        <v>2340</v>
      </c>
      <c r="H1288" t="str">
        <f>VLOOKUP(G1288,Data!$N:$Q,2,0)</f>
        <v>Office Supplies</v>
      </c>
      <c r="I1288" t="str">
        <f>VLOOKUP(G1288,Data!$N:$Q,3,0)</f>
        <v>Envelopes</v>
      </c>
      <c r="J1288" t="str">
        <f>VLOOKUP(G1288,Data!$N:$Q,4,0)</f>
        <v>Manila Recycled Extra-Heavyweight Clasp Envelopes, 6" x 9"</v>
      </c>
      <c r="K1288">
        <f>ROUND(SUMIF(Data!N:N,G1288,Data!R:R),2)</f>
        <v>125.17</v>
      </c>
    </row>
    <row r="1289" spans="7:11" x14ac:dyDescent="0.2">
      <c r="G1289" t="s">
        <v>5658</v>
      </c>
      <c r="H1289" t="str">
        <f>VLOOKUP(G1289,Data!$N:$Q,2,0)</f>
        <v>Technology</v>
      </c>
      <c r="I1289" t="str">
        <f>VLOOKUP(G1289,Data!$N:$Q,3,0)</f>
        <v>Accessories</v>
      </c>
      <c r="J1289" t="str">
        <f>VLOOKUP(G1289,Data!$N:$Q,4,0)</f>
        <v>Dell Slim USB Multimedia Keyboard</v>
      </c>
      <c r="K1289">
        <f>ROUND(SUMIF(Data!N:N,G1289,Data!R:R),2)</f>
        <v>125</v>
      </c>
    </row>
    <row r="1290" spans="7:11" x14ac:dyDescent="0.2">
      <c r="G1290" t="s">
        <v>3545</v>
      </c>
      <c r="H1290" t="str">
        <f>VLOOKUP(G1290,Data!$N:$Q,2,0)</f>
        <v>Office Supplies</v>
      </c>
      <c r="I1290" t="str">
        <f>VLOOKUP(G1290,Data!$N:$Q,3,0)</f>
        <v>Paper</v>
      </c>
      <c r="J1290" t="str">
        <f>VLOOKUP(G1290,Data!$N:$Q,4,0)</f>
        <v>Ampad Phone Message Book, Recycled, 400 Message Capacity, 5 æî x 11î</v>
      </c>
      <c r="K1290">
        <f>ROUND(SUMIF(Data!N:N,G1290,Data!R:R),2)</f>
        <v>124.8</v>
      </c>
    </row>
    <row r="1291" spans="7:11" x14ac:dyDescent="0.2">
      <c r="G1291" t="s">
        <v>1720</v>
      </c>
      <c r="H1291" t="str">
        <f>VLOOKUP(G1291,Data!$N:$Q,2,0)</f>
        <v>Furniture</v>
      </c>
      <c r="I1291" t="str">
        <f>VLOOKUP(G1291,Data!$N:$Q,3,0)</f>
        <v>Furnishings</v>
      </c>
      <c r="J1291" t="str">
        <f>VLOOKUP(G1291,Data!$N:$Q,4,0)</f>
        <v>Deflect-O Glasstique Clear Desk Accessories</v>
      </c>
      <c r="K1291">
        <f>ROUND(SUMIF(Data!N:N,G1291,Data!R:R),2)</f>
        <v>124.74</v>
      </c>
    </row>
    <row r="1292" spans="7:11" x14ac:dyDescent="0.2">
      <c r="G1292" t="s">
        <v>7110</v>
      </c>
      <c r="H1292" t="str">
        <f>VLOOKUP(G1292,Data!$N:$Q,2,0)</f>
        <v>Office Supplies</v>
      </c>
      <c r="I1292" t="str">
        <f>VLOOKUP(G1292,Data!$N:$Q,3,0)</f>
        <v>Paper</v>
      </c>
      <c r="J1292" t="str">
        <f>VLOOKUP(G1292,Data!$N:$Q,4,0)</f>
        <v>Xerox 1928</v>
      </c>
      <c r="K1292">
        <f>ROUND(SUMIF(Data!N:N,G1292,Data!R:R),2)</f>
        <v>124.61</v>
      </c>
    </row>
    <row r="1293" spans="7:11" x14ac:dyDescent="0.2">
      <c r="G1293" t="s">
        <v>346</v>
      </c>
      <c r="H1293" t="str">
        <f>VLOOKUP(G1293,Data!$N:$Q,2,0)</f>
        <v>Furniture</v>
      </c>
      <c r="I1293" t="str">
        <f>VLOOKUP(G1293,Data!$N:$Q,3,0)</f>
        <v>Furnishings</v>
      </c>
      <c r="J1293" t="str">
        <f>VLOOKUP(G1293,Data!$N:$Q,4,0)</f>
        <v>6" Cubicle Wall Clock, Black</v>
      </c>
      <c r="K1293">
        <f>ROUND(SUMIF(Data!N:N,G1293,Data!R:R),2)</f>
        <v>124.59</v>
      </c>
    </row>
    <row r="1294" spans="7:11" x14ac:dyDescent="0.2">
      <c r="G1294" t="s">
        <v>4482</v>
      </c>
      <c r="H1294" t="str">
        <f>VLOOKUP(G1294,Data!$N:$Q,2,0)</f>
        <v>Office Supplies</v>
      </c>
      <c r="I1294" t="str">
        <f>VLOOKUP(G1294,Data!$N:$Q,3,0)</f>
        <v>Binders</v>
      </c>
      <c r="J1294" t="str">
        <f>VLOOKUP(G1294,Data!$N:$Q,4,0)</f>
        <v>DXL Angle-View Binders with Locking Rings, Black</v>
      </c>
      <c r="K1294">
        <f>ROUND(SUMIF(Data!N:N,G1294,Data!R:R),2)</f>
        <v>124.59</v>
      </c>
    </row>
    <row r="1295" spans="7:11" x14ac:dyDescent="0.2">
      <c r="G1295" t="s">
        <v>5103</v>
      </c>
      <c r="H1295" t="str">
        <f>VLOOKUP(G1295,Data!$N:$Q,2,0)</f>
        <v>Office Supplies</v>
      </c>
      <c r="I1295" t="str">
        <f>VLOOKUP(G1295,Data!$N:$Q,3,0)</f>
        <v>Art</v>
      </c>
      <c r="J1295" t="str">
        <f>VLOOKUP(G1295,Data!$N:$Q,4,0)</f>
        <v>Panasonic KP-350BK Electric Pencil Sharpener with Auto Stop</v>
      </c>
      <c r="K1295">
        <f>ROUND(SUMIF(Data!N:N,G1295,Data!R:R),2)</f>
        <v>124.49</v>
      </c>
    </row>
    <row r="1296" spans="7:11" x14ac:dyDescent="0.2">
      <c r="G1296" t="s">
        <v>1156</v>
      </c>
      <c r="H1296" t="str">
        <f>VLOOKUP(G1296,Data!$N:$Q,2,0)</f>
        <v>Office Supplies</v>
      </c>
      <c r="I1296" t="str">
        <f>VLOOKUP(G1296,Data!$N:$Q,3,0)</f>
        <v>Paper</v>
      </c>
      <c r="J1296" t="str">
        <f>VLOOKUP(G1296,Data!$N:$Q,4,0)</f>
        <v>Xerox 21</v>
      </c>
      <c r="K1296">
        <f>ROUND(SUMIF(Data!N:N,G1296,Data!R:R),2)</f>
        <v>124.42</v>
      </c>
    </row>
    <row r="1297" spans="7:11" x14ac:dyDescent="0.2">
      <c r="G1297" t="s">
        <v>4648</v>
      </c>
      <c r="H1297" t="str">
        <f>VLOOKUP(G1297,Data!$N:$Q,2,0)</f>
        <v>Office Supplies</v>
      </c>
      <c r="I1297" t="str">
        <f>VLOOKUP(G1297,Data!$N:$Q,3,0)</f>
        <v>Art</v>
      </c>
      <c r="J1297" t="str">
        <f>VLOOKUP(G1297,Data!$N:$Q,4,0)</f>
        <v>Staples in misc. colors</v>
      </c>
      <c r="K1297">
        <f>ROUND(SUMIF(Data!N:N,G1297,Data!R:R),2)</f>
        <v>123.9</v>
      </c>
    </row>
    <row r="1298" spans="7:11" x14ac:dyDescent="0.2">
      <c r="G1298" t="s">
        <v>7513</v>
      </c>
      <c r="H1298" t="str">
        <f>VLOOKUP(G1298,Data!$N:$Q,2,0)</f>
        <v>Office Supplies</v>
      </c>
      <c r="I1298" t="str">
        <f>VLOOKUP(G1298,Data!$N:$Q,3,0)</f>
        <v>Art</v>
      </c>
      <c r="J1298" t="str">
        <f>VLOOKUP(G1298,Data!$N:$Q,4,0)</f>
        <v>Avery Hi-Liter Smear-Safe Highlighters</v>
      </c>
      <c r="K1298">
        <f>ROUND(SUMIF(Data!N:N,G1298,Data!R:R),2)</f>
        <v>123.81</v>
      </c>
    </row>
    <row r="1299" spans="7:11" x14ac:dyDescent="0.2">
      <c r="G1299" t="s">
        <v>1248</v>
      </c>
      <c r="H1299" t="str">
        <f>VLOOKUP(G1299,Data!$N:$Q,2,0)</f>
        <v>Office Supplies</v>
      </c>
      <c r="I1299" t="str">
        <f>VLOOKUP(G1299,Data!$N:$Q,3,0)</f>
        <v>Art</v>
      </c>
      <c r="J1299" t="str">
        <f>VLOOKUP(G1299,Data!$N:$Q,4,0)</f>
        <v>BIC Brite Liner Highlighters, Chisel Tip</v>
      </c>
      <c r="K1299">
        <f>ROUND(SUMIF(Data!N:N,G1299,Data!R:R),2)</f>
        <v>123.12</v>
      </c>
    </row>
    <row r="1300" spans="7:11" x14ac:dyDescent="0.2">
      <c r="G1300" t="s">
        <v>6346</v>
      </c>
      <c r="H1300" t="str">
        <f>VLOOKUP(G1300,Data!$N:$Q,2,0)</f>
        <v>Office Supplies</v>
      </c>
      <c r="I1300" t="str">
        <f>VLOOKUP(G1300,Data!$N:$Q,3,0)</f>
        <v>Paper</v>
      </c>
      <c r="J1300" t="str">
        <f>VLOOKUP(G1300,Data!$N:$Q,4,0)</f>
        <v>Xerox 1907</v>
      </c>
      <c r="K1300">
        <f>ROUND(SUMIF(Data!N:N,G1300,Data!R:R),2)</f>
        <v>122.8</v>
      </c>
    </row>
    <row r="1301" spans="7:11" x14ac:dyDescent="0.2">
      <c r="G1301" t="s">
        <v>3866</v>
      </c>
      <c r="H1301" t="str">
        <f>VLOOKUP(G1301,Data!$N:$Q,2,0)</f>
        <v>Office Supplies</v>
      </c>
      <c r="I1301" t="str">
        <f>VLOOKUP(G1301,Data!$N:$Q,3,0)</f>
        <v>Binders</v>
      </c>
      <c r="J1301" t="str">
        <f>VLOOKUP(G1301,Data!$N:$Q,4,0)</f>
        <v>Acco Four Pocket Poly Ring Binder with Label Holder, Smoke, 1"</v>
      </c>
      <c r="K1301">
        <f>ROUND(SUMIF(Data!N:N,G1301,Data!R:R),2)</f>
        <v>122.18</v>
      </c>
    </row>
    <row r="1302" spans="7:11" x14ac:dyDescent="0.2">
      <c r="G1302" t="s">
        <v>403</v>
      </c>
      <c r="H1302" t="str">
        <f>VLOOKUP(G1302,Data!$N:$Q,2,0)</f>
        <v>Office Supplies</v>
      </c>
      <c r="I1302" t="str">
        <f>VLOOKUP(G1302,Data!$N:$Q,3,0)</f>
        <v>Paper</v>
      </c>
      <c r="J1302" t="str">
        <f>VLOOKUP(G1302,Data!$N:$Q,4,0)</f>
        <v>Xerox 1995</v>
      </c>
      <c r="K1302">
        <f>ROUND(SUMIF(Data!N:N,G1302,Data!R:R),2)</f>
        <v>121.82</v>
      </c>
    </row>
    <row r="1303" spans="7:11" x14ac:dyDescent="0.2">
      <c r="G1303" t="s">
        <v>4546</v>
      </c>
      <c r="H1303" t="str">
        <f>VLOOKUP(G1303,Data!$N:$Q,2,0)</f>
        <v>Office Supplies</v>
      </c>
      <c r="I1303" t="str">
        <f>VLOOKUP(G1303,Data!$N:$Q,3,0)</f>
        <v>Paper</v>
      </c>
      <c r="J1303" t="str">
        <f>VLOOKUP(G1303,Data!$N:$Q,4,0)</f>
        <v>Ink Jet Note and Greeting Cards, 8-1/2" x 5-1/2" Card Size</v>
      </c>
      <c r="K1303">
        <f>ROUND(SUMIF(Data!N:N,G1303,Data!R:R),2)</f>
        <v>121.39</v>
      </c>
    </row>
    <row r="1304" spans="7:11" x14ac:dyDescent="0.2">
      <c r="G1304" t="s">
        <v>650</v>
      </c>
      <c r="H1304" t="str">
        <f>VLOOKUP(G1304,Data!$N:$Q,2,0)</f>
        <v>Office Supplies</v>
      </c>
      <c r="I1304" t="str">
        <f>VLOOKUP(G1304,Data!$N:$Q,3,0)</f>
        <v>Labels</v>
      </c>
      <c r="J1304" t="str">
        <f>VLOOKUP(G1304,Data!$N:$Q,4,0)</f>
        <v>Avery 519</v>
      </c>
      <c r="K1304">
        <f>ROUND(SUMIF(Data!N:N,G1304,Data!R:R),2)</f>
        <v>121.35</v>
      </c>
    </row>
    <row r="1305" spans="7:11" x14ac:dyDescent="0.2">
      <c r="G1305" t="s">
        <v>3439</v>
      </c>
      <c r="H1305" t="str">
        <f>VLOOKUP(G1305,Data!$N:$Q,2,0)</f>
        <v>Furniture</v>
      </c>
      <c r="I1305" t="str">
        <f>VLOOKUP(G1305,Data!$N:$Q,3,0)</f>
        <v>Furnishings</v>
      </c>
      <c r="J1305" t="str">
        <f>VLOOKUP(G1305,Data!$N:$Q,4,0)</f>
        <v>Eldon Expressions Punched Metal &amp; Wood Desk Accessories, Pewter &amp; Cherry</v>
      </c>
      <c r="K1305">
        <f>ROUND(SUMIF(Data!N:N,G1305,Data!R:R),2)</f>
        <v>121.3</v>
      </c>
    </row>
    <row r="1306" spans="7:11" x14ac:dyDescent="0.2">
      <c r="G1306" t="s">
        <v>1370</v>
      </c>
      <c r="H1306" t="str">
        <f>VLOOKUP(G1306,Data!$N:$Q,2,0)</f>
        <v>Office Supplies</v>
      </c>
      <c r="I1306" t="str">
        <f>VLOOKUP(G1306,Data!$N:$Q,3,0)</f>
        <v>Art</v>
      </c>
      <c r="J1306" t="str">
        <f>VLOOKUP(G1306,Data!$N:$Q,4,0)</f>
        <v>Crayola Colored Pencils</v>
      </c>
      <c r="K1306">
        <f>ROUND(SUMIF(Data!N:N,G1306,Data!R:R),2)</f>
        <v>120.7</v>
      </c>
    </row>
    <row r="1307" spans="7:11" x14ac:dyDescent="0.2">
      <c r="G1307" t="s">
        <v>278</v>
      </c>
      <c r="H1307" t="str">
        <f>VLOOKUP(G1307,Data!$N:$Q,2,0)</f>
        <v>Office Supplies</v>
      </c>
      <c r="I1307" t="str">
        <f>VLOOKUP(G1307,Data!$N:$Q,3,0)</f>
        <v>Paper</v>
      </c>
      <c r="J1307" t="str">
        <f>VLOOKUP(G1307,Data!$N:$Q,4,0)</f>
        <v>Xerox 232</v>
      </c>
      <c r="K1307">
        <f>ROUND(SUMIF(Data!N:N,G1307,Data!R:R),2)</f>
        <v>120.53</v>
      </c>
    </row>
    <row r="1308" spans="7:11" x14ac:dyDescent="0.2">
      <c r="G1308" t="s">
        <v>5271</v>
      </c>
      <c r="H1308" t="str">
        <f>VLOOKUP(G1308,Data!$N:$Q,2,0)</f>
        <v>Office Supplies</v>
      </c>
      <c r="I1308" t="str">
        <f>VLOOKUP(G1308,Data!$N:$Q,3,0)</f>
        <v>Paper</v>
      </c>
      <c r="J1308" t="str">
        <f>VLOOKUP(G1308,Data!$N:$Q,4,0)</f>
        <v>Xerox 227</v>
      </c>
      <c r="K1308">
        <f>ROUND(SUMIF(Data!N:N,G1308,Data!R:R),2)</f>
        <v>120.53</v>
      </c>
    </row>
    <row r="1309" spans="7:11" x14ac:dyDescent="0.2">
      <c r="G1309" t="s">
        <v>5838</v>
      </c>
      <c r="H1309" t="str">
        <f>VLOOKUP(G1309,Data!$N:$Q,2,0)</f>
        <v>Office Supplies</v>
      </c>
      <c r="I1309" t="str">
        <f>VLOOKUP(G1309,Data!$N:$Q,3,0)</f>
        <v>Paper</v>
      </c>
      <c r="J1309" t="str">
        <f>VLOOKUP(G1309,Data!$N:$Q,4,0)</f>
        <v>Wirebound Four 2-3/4 x 5 Forms per Page, 400 Sets per Book</v>
      </c>
      <c r="K1309">
        <f>ROUND(SUMIF(Data!N:N,G1309,Data!R:R),2)</f>
        <v>119.97</v>
      </c>
    </row>
    <row r="1310" spans="7:11" x14ac:dyDescent="0.2">
      <c r="G1310" t="s">
        <v>3301</v>
      </c>
      <c r="H1310" t="str">
        <f>VLOOKUP(G1310,Data!$N:$Q,2,0)</f>
        <v>Office Supplies</v>
      </c>
      <c r="I1310" t="str">
        <f>VLOOKUP(G1310,Data!$N:$Q,3,0)</f>
        <v>Binders</v>
      </c>
      <c r="J1310" t="str">
        <f>VLOOKUP(G1310,Data!$N:$Q,4,0)</f>
        <v>Cardinal Slant-D Ring Binders</v>
      </c>
      <c r="K1310">
        <f>ROUND(SUMIF(Data!N:N,G1310,Data!R:R),2)</f>
        <v>119.92</v>
      </c>
    </row>
    <row r="1311" spans="7:11" x14ac:dyDescent="0.2">
      <c r="G1311" t="s">
        <v>3260</v>
      </c>
      <c r="H1311" t="str">
        <f>VLOOKUP(G1311,Data!$N:$Q,2,0)</f>
        <v>Furniture</v>
      </c>
      <c r="I1311" t="str">
        <f>VLOOKUP(G1311,Data!$N:$Q,3,0)</f>
        <v>Bookcases</v>
      </c>
      <c r="J1311" t="str">
        <f>VLOOKUP(G1311,Data!$N:$Q,4,0)</f>
        <v>Bush Saratoga Collection 5-Shelf Bookcase, Hanover Cherry, *Special Order</v>
      </c>
      <c r="K1311">
        <f>ROUND(SUMIF(Data!N:N,G1311,Data!R:R),2)</f>
        <v>119.83</v>
      </c>
    </row>
    <row r="1312" spans="7:11" x14ac:dyDescent="0.2">
      <c r="G1312" t="s">
        <v>6247</v>
      </c>
      <c r="H1312" t="str">
        <f>VLOOKUP(G1312,Data!$N:$Q,2,0)</f>
        <v>Furniture</v>
      </c>
      <c r="I1312" t="str">
        <f>VLOOKUP(G1312,Data!$N:$Q,3,0)</f>
        <v>Furnishings</v>
      </c>
      <c r="J1312" t="str">
        <f>VLOOKUP(G1312,Data!$N:$Q,4,0)</f>
        <v>DAX Clear Channel Poster Frame</v>
      </c>
      <c r="K1312">
        <f>ROUND(SUMIF(Data!N:N,G1312,Data!R:R),2)</f>
        <v>119.56</v>
      </c>
    </row>
    <row r="1313" spans="7:11" x14ac:dyDescent="0.2">
      <c r="G1313" t="s">
        <v>3062</v>
      </c>
      <c r="H1313" t="str">
        <f>VLOOKUP(G1313,Data!$N:$Q,2,0)</f>
        <v>Technology</v>
      </c>
      <c r="I1313" t="str">
        <f>VLOOKUP(G1313,Data!$N:$Q,3,0)</f>
        <v>Phones</v>
      </c>
      <c r="J1313" t="str">
        <f>VLOOKUP(G1313,Data!$N:$Q,4,0)</f>
        <v>Cyber Acoustics AC-202b Speech Recognition Stereo Headset</v>
      </c>
      <c r="K1313">
        <f>ROUND(SUMIF(Data!N:N,G1313,Data!R:R),2)</f>
        <v>119.51</v>
      </c>
    </row>
    <row r="1314" spans="7:11" x14ac:dyDescent="0.2">
      <c r="G1314" t="s">
        <v>5059</v>
      </c>
      <c r="H1314" t="str">
        <f>VLOOKUP(G1314,Data!$N:$Q,2,0)</f>
        <v>Office Supplies</v>
      </c>
      <c r="I1314" t="str">
        <f>VLOOKUP(G1314,Data!$N:$Q,3,0)</f>
        <v>Paper</v>
      </c>
      <c r="J1314" t="str">
        <f>VLOOKUP(G1314,Data!$N:$Q,4,0)</f>
        <v>Message Book, Phone, Wirebound Standard Line Memo, 2 3/4" X 5"</v>
      </c>
      <c r="K1314">
        <f>ROUND(SUMIF(Data!N:N,G1314,Data!R:R),2)</f>
        <v>119.21</v>
      </c>
    </row>
    <row r="1315" spans="7:11" x14ac:dyDescent="0.2">
      <c r="G1315" t="s">
        <v>2955</v>
      </c>
      <c r="H1315" t="str">
        <f>VLOOKUP(G1315,Data!$N:$Q,2,0)</f>
        <v>Office Supplies</v>
      </c>
      <c r="I1315" t="str">
        <f>VLOOKUP(G1315,Data!$N:$Q,3,0)</f>
        <v>Art</v>
      </c>
      <c r="J1315" t="str">
        <f>VLOOKUP(G1315,Data!$N:$Q,4,0)</f>
        <v>BIC Brite Liner Grip Highlighters, Assorted, 5/Pack</v>
      </c>
      <c r="K1315">
        <f>ROUND(SUMIF(Data!N:N,G1315,Data!R:R),2)</f>
        <v>118.72</v>
      </c>
    </row>
    <row r="1316" spans="7:11" x14ac:dyDescent="0.2">
      <c r="G1316" t="s">
        <v>3192</v>
      </c>
      <c r="H1316" t="str">
        <f>VLOOKUP(G1316,Data!$N:$Q,2,0)</f>
        <v>Office Supplies</v>
      </c>
      <c r="I1316" t="str">
        <f>VLOOKUP(G1316,Data!$N:$Q,3,0)</f>
        <v>Paper</v>
      </c>
      <c r="J1316" t="str">
        <f>VLOOKUP(G1316,Data!$N:$Q,4,0)</f>
        <v>Easy-staple paper</v>
      </c>
      <c r="K1316">
        <f>ROUND(SUMIF(Data!N:N,G1316,Data!R:R),2)</f>
        <v>118.52</v>
      </c>
    </row>
    <row r="1317" spans="7:11" x14ac:dyDescent="0.2">
      <c r="G1317" t="s">
        <v>1234</v>
      </c>
      <c r="H1317" t="str">
        <f>VLOOKUP(G1317,Data!$N:$Q,2,0)</f>
        <v>Office Supplies</v>
      </c>
      <c r="I1317" t="str">
        <f>VLOOKUP(G1317,Data!$N:$Q,3,0)</f>
        <v>Art</v>
      </c>
      <c r="J1317" t="str">
        <f>VLOOKUP(G1317,Data!$N:$Q,4,0)</f>
        <v>Newell 314</v>
      </c>
      <c r="K1317">
        <f>ROUND(SUMIF(Data!N:N,G1317,Data!R:R),2)</f>
        <v>118.3</v>
      </c>
    </row>
    <row r="1318" spans="7:11" x14ac:dyDescent="0.2">
      <c r="G1318" t="s">
        <v>4323</v>
      </c>
      <c r="H1318" t="str">
        <f>VLOOKUP(G1318,Data!$N:$Q,2,0)</f>
        <v>Office Supplies</v>
      </c>
      <c r="I1318" t="str">
        <f>VLOOKUP(G1318,Data!$N:$Q,3,0)</f>
        <v>Binders</v>
      </c>
      <c r="J1318" t="str">
        <f>VLOOKUP(G1318,Data!$N:$Q,4,0)</f>
        <v>Wilson Jones 1" Hanging DublLock Ring Binders</v>
      </c>
      <c r="K1318">
        <f>ROUND(SUMIF(Data!N:N,G1318,Data!R:R),2)</f>
        <v>117.74</v>
      </c>
    </row>
    <row r="1319" spans="7:11" x14ac:dyDescent="0.2">
      <c r="G1319" t="s">
        <v>6234</v>
      </c>
      <c r="H1319" t="str">
        <f>VLOOKUP(G1319,Data!$N:$Q,2,0)</f>
        <v>Office Supplies</v>
      </c>
      <c r="I1319" t="str">
        <f>VLOOKUP(G1319,Data!$N:$Q,3,0)</f>
        <v>Binders</v>
      </c>
      <c r="J1319" t="str">
        <f>VLOOKUP(G1319,Data!$N:$Q,4,0)</f>
        <v>SlimView Poly Binder, 3/8"</v>
      </c>
      <c r="K1319">
        <f>ROUND(SUMIF(Data!N:N,G1319,Data!R:R),2)</f>
        <v>117.59</v>
      </c>
    </row>
    <row r="1320" spans="7:11" x14ac:dyDescent="0.2">
      <c r="G1320" t="s">
        <v>4580</v>
      </c>
      <c r="H1320" t="str">
        <f>VLOOKUP(G1320,Data!$N:$Q,2,0)</f>
        <v>Furniture</v>
      </c>
      <c r="I1320" t="str">
        <f>VLOOKUP(G1320,Data!$N:$Q,3,0)</f>
        <v>Furnishings</v>
      </c>
      <c r="J1320" t="str">
        <f>VLOOKUP(G1320,Data!$N:$Q,4,0)</f>
        <v>Electrix Incandescent Magnifying Lamp, Black</v>
      </c>
      <c r="K1320">
        <f>ROUND(SUMIF(Data!N:N,G1320,Data!R:R),2)</f>
        <v>117.28</v>
      </c>
    </row>
    <row r="1321" spans="7:11" x14ac:dyDescent="0.2">
      <c r="G1321" t="s">
        <v>6333</v>
      </c>
      <c r="H1321" t="str">
        <f>VLOOKUP(G1321,Data!$N:$Q,2,0)</f>
        <v>Office Supplies</v>
      </c>
      <c r="I1321" t="str">
        <f>VLOOKUP(G1321,Data!$N:$Q,3,0)</f>
        <v>Paper</v>
      </c>
      <c r="J1321" t="str">
        <f>VLOOKUP(G1321,Data!$N:$Q,4,0)</f>
        <v>Strathmore Photo Frame Cards</v>
      </c>
      <c r="K1321">
        <f>ROUND(SUMIF(Data!N:N,G1321,Data!R:R),2)</f>
        <v>116.96</v>
      </c>
    </row>
    <row r="1322" spans="7:11" x14ac:dyDescent="0.2">
      <c r="G1322" t="s">
        <v>3132</v>
      </c>
      <c r="H1322" t="str">
        <f>VLOOKUP(G1322,Data!$N:$Q,2,0)</f>
        <v>Office Supplies</v>
      </c>
      <c r="I1322" t="str">
        <f>VLOOKUP(G1322,Data!$N:$Q,3,0)</f>
        <v>Binders</v>
      </c>
      <c r="J1322" t="str">
        <f>VLOOKUP(G1322,Data!$N:$Q,4,0)</f>
        <v>Avery Hole Reinforcements</v>
      </c>
      <c r="K1322">
        <f>ROUND(SUMIF(Data!N:N,G1322,Data!R:R),2)</f>
        <v>116.5</v>
      </c>
    </row>
    <row r="1323" spans="7:11" x14ac:dyDescent="0.2">
      <c r="G1323" t="s">
        <v>491</v>
      </c>
      <c r="H1323" t="str">
        <f>VLOOKUP(G1323,Data!$N:$Q,2,0)</f>
        <v>Office Supplies</v>
      </c>
      <c r="I1323" t="str">
        <f>VLOOKUP(G1323,Data!$N:$Q,3,0)</f>
        <v>Binders</v>
      </c>
      <c r="J1323" t="str">
        <f>VLOOKUP(G1323,Data!$N:$Q,4,0)</f>
        <v>Avery Durable Plastic 1" Binders</v>
      </c>
      <c r="K1323">
        <f>ROUND(SUMIF(Data!N:N,G1323,Data!R:R),2)</f>
        <v>116.22</v>
      </c>
    </row>
    <row r="1324" spans="7:11" x14ac:dyDescent="0.2">
      <c r="G1324" t="s">
        <v>6081</v>
      </c>
      <c r="H1324" t="str">
        <f>VLOOKUP(G1324,Data!$N:$Q,2,0)</f>
        <v>Office Supplies</v>
      </c>
      <c r="I1324" t="str">
        <f>VLOOKUP(G1324,Data!$N:$Q,3,0)</f>
        <v>Paper</v>
      </c>
      <c r="J1324" t="str">
        <f>VLOOKUP(G1324,Data!$N:$Q,4,0)</f>
        <v>Wirebound Message Books, Four 2 3/4 x 5 Forms per Page, 200 Sets per Book</v>
      </c>
      <c r="K1324">
        <f>ROUND(SUMIF(Data!N:N,G1324,Data!R:R),2)</f>
        <v>115.43</v>
      </c>
    </row>
    <row r="1325" spans="7:11" x14ac:dyDescent="0.2">
      <c r="G1325" t="s">
        <v>1867</v>
      </c>
      <c r="H1325" t="str">
        <f>VLOOKUP(G1325,Data!$N:$Q,2,0)</f>
        <v>Office Supplies</v>
      </c>
      <c r="I1325" t="str">
        <f>VLOOKUP(G1325,Data!$N:$Q,3,0)</f>
        <v>Binders</v>
      </c>
      <c r="J1325" t="str">
        <f>VLOOKUP(G1325,Data!$N:$Q,4,0)</f>
        <v>Avery Printable Repositionable Plastic Tabs</v>
      </c>
      <c r="K1325">
        <f>ROUND(SUMIF(Data!N:N,G1325,Data!R:R),2)</f>
        <v>115.24</v>
      </c>
    </row>
    <row r="1326" spans="7:11" x14ac:dyDescent="0.2">
      <c r="G1326" t="s">
        <v>258</v>
      </c>
      <c r="H1326" t="str">
        <f>VLOOKUP(G1326,Data!$N:$Q,2,0)</f>
        <v>Furniture</v>
      </c>
      <c r="I1326" t="str">
        <f>VLOOKUP(G1326,Data!$N:$Q,3,0)</f>
        <v>Furnishings</v>
      </c>
      <c r="J1326" t="str">
        <f>VLOOKUP(G1326,Data!$N:$Q,4,0)</f>
        <v>Longer-Life Soft White Bulbs</v>
      </c>
      <c r="K1326">
        <f>ROUND(SUMIF(Data!N:N,G1326,Data!R:R),2)</f>
        <v>115.19</v>
      </c>
    </row>
    <row r="1327" spans="7:11" x14ac:dyDescent="0.2">
      <c r="G1327" t="s">
        <v>157</v>
      </c>
      <c r="H1327" t="str">
        <f>VLOOKUP(G1327,Data!$N:$Q,2,0)</f>
        <v>Office Supplies</v>
      </c>
      <c r="I1327" t="str">
        <f>VLOOKUP(G1327,Data!$N:$Q,3,0)</f>
        <v>Binders</v>
      </c>
      <c r="J1327" t="str">
        <f>VLOOKUP(G1327,Data!$N:$Q,4,0)</f>
        <v>Wilson Jones Active Use Binders</v>
      </c>
      <c r="K1327">
        <f>ROUND(SUMIF(Data!N:N,G1327,Data!R:R),2)</f>
        <v>115.02</v>
      </c>
    </row>
    <row r="1328" spans="7:11" x14ac:dyDescent="0.2">
      <c r="G1328" t="s">
        <v>4187</v>
      </c>
      <c r="H1328" t="str">
        <f>VLOOKUP(G1328,Data!$N:$Q,2,0)</f>
        <v>Office Supplies</v>
      </c>
      <c r="I1328" t="str">
        <f>VLOOKUP(G1328,Data!$N:$Q,3,0)</f>
        <v>Paper</v>
      </c>
      <c r="J1328" t="str">
        <f>VLOOKUP(G1328,Data!$N:$Q,4,0)</f>
        <v>Xerox 1949</v>
      </c>
      <c r="K1328">
        <f>ROUND(SUMIF(Data!N:N,G1328,Data!R:R),2)</f>
        <v>114.54</v>
      </c>
    </row>
    <row r="1329" spans="7:11" x14ac:dyDescent="0.2">
      <c r="G1329" t="s">
        <v>6104</v>
      </c>
      <c r="H1329" t="str">
        <f>VLOOKUP(G1329,Data!$N:$Q,2,0)</f>
        <v>Office Supplies</v>
      </c>
      <c r="I1329" t="str">
        <f>VLOOKUP(G1329,Data!$N:$Q,3,0)</f>
        <v>Paper</v>
      </c>
      <c r="J1329" t="str">
        <f>VLOOKUP(G1329,Data!$N:$Q,4,0)</f>
        <v>Xerox 1971</v>
      </c>
      <c r="K1329">
        <f>ROUND(SUMIF(Data!N:N,G1329,Data!R:R),2)</f>
        <v>113.85</v>
      </c>
    </row>
    <row r="1330" spans="7:11" x14ac:dyDescent="0.2">
      <c r="G1330" t="s">
        <v>2924</v>
      </c>
      <c r="H1330" t="str">
        <f>VLOOKUP(G1330,Data!$N:$Q,2,0)</f>
        <v>Office Supplies</v>
      </c>
      <c r="I1330" t="str">
        <f>VLOOKUP(G1330,Data!$N:$Q,3,0)</f>
        <v>Labels</v>
      </c>
      <c r="J1330" t="str">
        <f>VLOOKUP(G1330,Data!$N:$Q,4,0)</f>
        <v>Avery File Folder Labels</v>
      </c>
      <c r="K1330">
        <f>ROUND(SUMIF(Data!N:N,G1330,Data!R:R),2)</f>
        <v>113.47</v>
      </c>
    </row>
    <row r="1331" spans="7:11" x14ac:dyDescent="0.2">
      <c r="G1331" t="s">
        <v>1336</v>
      </c>
      <c r="H1331" t="str">
        <f>VLOOKUP(G1331,Data!$N:$Q,2,0)</f>
        <v>Office Supplies</v>
      </c>
      <c r="I1331" t="str">
        <f>VLOOKUP(G1331,Data!$N:$Q,3,0)</f>
        <v>Storage</v>
      </c>
      <c r="J1331" t="str">
        <f>VLOOKUP(G1331,Data!$N:$Q,4,0)</f>
        <v>Akro-Mils 12-Gallon Tote</v>
      </c>
      <c r="K1331">
        <f>ROUND(SUMIF(Data!N:N,G1331,Data!R:R),2)</f>
        <v>113.2</v>
      </c>
    </row>
    <row r="1332" spans="7:11" x14ac:dyDescent="0.2">
      <c r="G1332" t="s">
        <v>4745</v>
      </c>
      <c r="H1332" t="str">
        <f>VLOOKUP(G1332,Data!$N:$Q,2,0)</f>
        <v>Office Supplies</v>
      </c>
      <c r="I1332" t="str">
        <f>VLOOKUP(G1332,Data!$N:$Q,3,0)</f>
        <v>Binders</v>
      </c>
      <c r="J1332" t="str">
        <f>VLOOKUP(G1332,Data!$N:$Q,4,0)</f>
        <v>Pressboard Hanging Data Binders for Unburst Sheets</v>
      </c>
      <c r="K1332">
        <f>ROUND(SUMIF(Data!N:N,G1332,Data!R:R),2)</f>
        <v>112.67</v>
      </c>
    </row>
    <row r="1333" spans="7:11" x14ac:dyDescent="0.2">
      <c r="G1333" t="s">
        <v>2862</v>
      </c>
      <c r="H1333" t="str">
        <f>VLOOKUP(G1333,Data!$N:$Q,2,0)</f>
        <v>Office Supplies</v>
      </c>
      <c r="I1333" t="str">
        <f>VLOOKUP(G1333,Data!$N:$Q,3,0)</f>
        <v>Paper</v>
      </c>
      <c r="J1333" t="str">
        <f>VLOOKUP(G1333,Data!$N:$Q,4,0)</f>
        <v>Xerox 213</v>
      </c>
      <c r="K1333">
        <f>ROUND(SUMIF(Data!N:N,G1333,Data!R:R),2)</f>
        <v>111.46</v>
      </c>
    </row>
    <row r="1334" spans="7:11" x14ac:dyDescent="0.2">
      <c r="G1334" t="s">
        <v>1266</v>
      </c>
      <c r="H1334" t="str">
        <f>VLOOKUP(G1334,Data!$N:$Q,2,0)</f>
        <v>Office Supplies</v>
      </c>
      <c r="I1334" t="str">
        <f>VLOOKUP(G1334,Data!$N:$Q,3,0)</f>
        <v>Art</v>
      </c>
      <c r="J1334" t="str">
        <f>VLOOKUP(G1334,Data!$N:$Q,4,0)</f>
        <v>Dixon Prang Watercolor Pencils, 10-Color Set with Brush</v>
      </c>
      <c r="K1334">
        <f>ROUND(SUMIF(Data!N:N,G1334,Data!R:R),2)</f>
        <v>110.76</v>
      </c>
    </row>
    <row r="1335" spans="7:11" x14ac:dyDescent="0.2">
      <c r="G1335" t="s">
        <v>5396</v>
      </c>
      <c r="H1335" t="str">
        <f>VLOOKUP(G1335,Data!$N:$Q,2,0)</f>
        <v>Office Supplies</v>
      </c>
      <c r="I1335" t="str">
        <f>VLOOKUP(G1335,Data!$N:$Q,3,0)</f>
        <v>Binders</v>
      </c>
      <c r="J1335" t="str">
        <f>VLOOKUP(G1335,Data!$N:$Q,4,0)</f>
        <v>SpineVue Locking Slant-D Ring Binders by Cardinal</v>
      </c>
      <c r="K1335">
        <f>ROUND(SUMIF(Data!N:N,G1335,Data!R:R),2)</f>
        <v>110.59</v>
      </c>
    </row>
    <row r="1336" spans="7:11" x14ac:dyDescent="0.2">
      <c r="G1336" t="s">
        <v>360</v>
      </c>
      <c r="H1336" t="str">
        <f>VLOOKUP(G1336,Data!$N:$Q,2,0)</f>
        <v>Office Supplies</v>
      </c>
      <c r="I1336" t="str">
        <f>VLOOKUP(G1336,Data!$N:$Q,3,0)</f>
        <v>Binders</v>
      </c>
      <c r="J1336" t="str">
        <f>VLOOKUP(G1336,Data!$N:$Q,4,0)</f>
        <v>Avery Heavy-Duty EZD  Binder With Locking Rings</v>
      </c>
      <c r="K1336">
        <f>ROUND(SUMIF(Data!N:N,G1336,Data!R:R),2)</f>
        <v>110.48</v>
      </c>
    </row>
    <row r="1337" spans="7:11" x14ac:dyDescent="0.2">
      <c r="G1337" t="s">
        <v>1444</v>
      </c>
      <c r="H1337" t="str">
        <f>VLOOKUP(G1337,Data!$N:$Q,2,0)</f>
        <v>Office Supplies</v>
      </c>
      <c r="I1337" t="str">
        <f>VLOOKUP(G1337,Data!$N:$Q,3,0)</f>
        <v>Labels</v>
      </c>
      <c r="J1337" t="str">
        <f>VLOOKUP(G1337,Data!$N:$Q,4,0)</f>
        <v>Self-Adhesive Removable Labels</v>
      </c>
      <c r="K1337">
        <f>ROUND(SUMIF(Data!N:N,G1337,Data!R:R),2)</f>
        <v>110.25</v>
      </c>
    </row>
    <row r="1338" spans="7:11" x14ac:dyDescent="0.2">
      <c r="G1338" t="s">
        <v>6022</v>
      </c>
      <c r="H1338" t="str">
        <f>VLOOKUP(G1338,Data!$N:$Q,2,0)</f>
        <v>Office Supplies</v>
      </c>
      <c r="I1338" t="str">
        <f>VLOOKUP(G1338,Data!$N:$Q,3,0)</f>
        <v>Paper</v>
      </c>
      <c r="J1338" t="str">
        <f>VLOOKUP(G1338,Data!$N:$Q,4,0)</f>
        <v>Xerox 201</v>
      </c>
      <c r="K1338">
        <f>ROUND(SUMIF(Data!N:N,G1338,Data!R:R),2)</f>
        <v>110.16</v>
      </c>
    </row>
    <row r="1339" spans="7:11" x14ac:dyDescent="0.2">
      <c r="G1339" t="s">
        <v>3640</v>
      </c>
      <c r="H1339" t="str">
        <f>VLOOKUP(G1339,Data!$N:$Q,2,0)</f>
        <v>Office Supplies</v>
      </c>
      <c r="I1339" t="str">
        <f>VLOOKUP(G1339,Data!$N:$Q,3,0)</f>
        <v>Paper</v>
      </c>
      <c r="J1339" t="str">
        <f>VLOOKUP(G1339,Data!$N:$Q,4,0)</f>
        <v>Eureka Recycled Copy Paper 8 1/2" x 11", Ream</v>
      </c>
      <c r="K1339">
        <f>ROUND(SUMIF(Data!N:N,G1339,Data!R:R),2)</f>
        <v>110.16</v>
      </c>
    </row>
    <row r="1340" spans="7:11" x14ac:dyDescent="0.2">
      <c r="G1340" t="s">
        <v>6680</v>
      </c>
      <c r="H1340" t="str">
        <f>VLOOKUP(G1340,Data!$N:$Q,2,0)</f>
        <v>Office Supplies</v>
      </c>
      <c r="I1340" t="str">
        <f>VLOOKUP(G1340,Data!$N:$Q,3,0)</f>
        <v>Paper</v>
      </c>
      <c r="J1340" t="str">
        <f>VLOOKUP(G1340,Data!$N:$Q,4,0)</f>
        <v>Xerox 204</v>
      </c>
      <c r="K1340">
        <f>ROUND(SUMIF(Data!N:N,G1340,Data!R:R),2)</f>
        <v>110.16</v>
      </c>
    </row>
    <row r="1341" spans="7:11" x14ac:dyDescent="0.2">
      <c r="G1341" t="s">
        <v>5437</v>
      </c>
      <c r="H1341" t="str">
        <f>VLOOKUP(G1341,Data!$N:$Q,2,0)</f>
        <v>Office Supplies</v>
      </c>
      <c r="I1341" t="str">
        <f>VLOOKUP(G1341,Data!$N:$Q,3,0)</f>
        <v>Binders</v>
      </c>
      <c r="J1341" t="str">
        <f>VLOOKUP(G1341,Data!$N:$Q,4,0)</f>
        <v>Recycled Premium Regency Composition Covers</v>
      </c>
      <c r="K1341">
        <f>ROUND(SUMIF(Data!N:N,G1341,Data!R:R),2)</f>
        <v>110.02</v>
      </c>
    </row>
    <row r="1342" spans="7:11" x14ac:dyDescent="0.2">
      <c r="G1342" t="s">
        <v>3246</v>
      </c>
      <c r="H1342" t="str">
        <f>VLOOKUP(G1342,Data!$N:$Q,2,0)</f>
        <v>Office Supplies</v>
      </c>
      <c r="I1342" t="str">
        <f>VLOOKUP(G1342,Data!$N:$Q,3,0)</f>
        <v>Paper</v>
      </c>
      <c r="J1342" t="str">
        <f>VLOOKUP(G1342,Data!$N:$Q,4,0)</f>
        <v>Rediform Wirebound "Phone Memo" Message Book, 11 x 5-3/4</v>
      </c>
      <c r="K1342">
        <f>ROUND(SUMIF(Data!N:N,G1342,Data!R:R),2)</f>
        <v>110.02</v>
      </c>
    </row>
    <row r="1343" spans="7:11" x14ac:dyDescent="0.2">
      <c r="G1343" t="s">
        <v>2231</v>
      </c>
      <c r="H1343" t="str">
        <f>VLOOKUP(G1343,Data!$N:$Q,2,0)</f>
        <v>Office Supplies</v>
      </c>
      <c r="I1343" t="str">
        <f>VLOOKUP(G1343,Data!$N:$Q,3,0)</f>
        <v>Labels</v>
      </c>
      <c r="J1343" t="str">
        <f>VLOOKUP(G1343,Data!$N:$Q,4,0)</f>
        <v>Avery 516</v>
      </c>
      <c r="K1343">
        <f>ROUND(SUMIF(Data!N:N,G1343,Data!R:R),2)</f>
        <v>109.65</v>
      </c>
    </row>
    <row r="1344" spans="7:11" x14ac:dyDescent="0.2">
      <c r="G1344" t="s">
        <v>950</v>
      </c>
      <c r="H1344" t="str">
        <f>VLOOKUP(G1344,Data!$N:$Q,2,0)</f>
        <v>Office Supplies</v>
      </c>
      <c r="I1344" t="str">
        <f>VLOOKUP(G1344,Data!$N:$Q,3,0)</f>
        <v>Paper</v>
      </c>
      <c r="J1344" t="str">
        <f>VLOOKUP(G1344,Data!$N:$Q,4,0)</f>
        <v>Wirebound Message Books, Two 4 1/4" x 5" Forms per Page</v>
      </c>
      <c r="K1344">
        <f>ROUND(SUMIF(Data!N:N,G1344,Data!R:R),2)</f>
        <v>109.58</v>
      </c>
    </row>
    <row r="1345" spans="7:11" x14ac:dyDescent="0.2">
      <c r="G1345" t="s">
        <v>4469</v>
      </c>
      <c r="H1345" t="str">
        <f>VLOOKUP(G1345,Data!$N:$Q,2,0)</f>
        <v>Office Supplies</v>
      </c>
      <c r="I1345" t="str">
        <f>VLOOKUP(G1345,Data!$N:$Q,3,0)</f>
        <v>Paper</v>
      </c>
      <c r="J1345" t="str">
        <f>VLOOKUP(G1345,Data!$N:$Q,4,0)</f>
        <v>Xerox 1962</v>
      </c>
      <c r="K1345">
        <f>ROUND(SUMIF(Data!N:N,G1345,Data!R:R),2)</f>
        <v>109.57</v>
      </c>
    </row>
    <row r="1346" spans="7:11" x14ac:dyDescent="0.2">
      <c r="G1346" t="s">
        <v>6063</v>
      </c>
      <c r="H1346" t="str">
        <f>VLOOKUP(G1346,Data!$N:$Q,2,0)</f>
        <v>Furniture</v>
      </c>
      <c r="I1346" t="str">
        <f>VLOOKUP(G1346,Data!$N:$Q,3,0)</f>
        <v>Furnishings</v>
      </c>
      <c r="J1346" t="str">
        <f>VLOOKUP(G1346,Data!$N:$Q,4,0)</f>
        <v>Dana Swing-Arm Lamps</v>
      </c>
      <c r="K1346">
        <f>ROUND(SUMIF(Data!N:N,G1346,Data!R:R),2)</f>
        <v>108.94</v>
      </c>
    </row>
    <row r="1347" spans="7:11" x14ac:dyDescent="0.2">
      <c r="G1347" t="s">
        <v>6253</v>
      </c>
      <c r="H1347" t="str">
        <f>VLOOKUP(G1347,Data!$N:$Q,2,0)</f>
        <v>Office Supplies</v>
      </c>
      <c r="I1347" t="str">
        <f>VLOOKUP(G1347,Data!$N:$Q,3,0)</f>
        <v>Envelopes</v>
      </c>
      <c r="J1347" t="str">
        <f>VLOOKUP(G1347,Data!$N:$Q,4,0)</f>
        <v>#10 Self-Seal White Envelopes</v>
      </c>
      <c r="K1347">
        <f>ROUND(SUMIF(Data!N:N,G1347,Data!R:R),2)</f>
        <v>108.68</v>
      </c>
    </row>
    <row r="1348" spans="7:11" x14ac:dyDescent="0.2">
      <c r="G1348" t="s">
        <v>5677</v>
      </c>
      <c r="H1348" t="str">
        <f>VLOOKUP(G1348,Data!$N:$Q,2,0)</f>
        <v>Office Supplies</v>
      </c>
      <c r="I1348" t="str">
        <f>VLOOKUP(G1348,Data!$N:$Q,3,0)</f>
        <v>Binders</v>
      </c>
      <c r="J1348" t="str">
        <f>VLOOKUP(G1348,Data!$N:$Q,4,0)</f>
        <v>GBC Standard Plastic Binding Systems' Combs</v>
      </c>
      <c r="K1348">
        <f>ROUND(SUMIF(Data!N:N,G1348,Data!R:R),2)</f>
        <v>108.64</v>
      </c>
    </row>
    <row r="1349" spans="7:11" x14ac:dyDescent="0.2">
      <c r="G1349" t="s">
        <v>2852</v>
      </c>
      <c r="H1349" t="str">
        <f>VLOOKUP(G1349,Data!$N:$Q,2,0)</f>
        <v>Office Supplies</v>
      </c>
      <c r="I1349" t="str">
        <f>VLOOKUP(G1349,Data!$N:$Q,3,0)</f>
        <v>Paper</v>
      </c>
      <c r="J1349" t="str">
        <f>VLOOKUP(G1349,Data!$N:$Q,4,0)</f>
        <v>Wirebound Message Books, 2 7/8" x 5", 3 Forms per Page</v>
      </c>
      <c r="K1349">
        <f>ROUND(SUMIF(Data!N:N,G1349,Data!R:R),2)</f>
        <v>108.42</v>
      </c>
    </row>
    <row r="1350" spans="7:11" x14ac:dyDescent="0.2">
      <c r="G1350" t="s">
        <v>351</v>
      </c>
      <c r="H1350" t="str">
        <f>VLOOKUP(G1350,Data!$N:$Q,2,0)</f>
        <v>Furniture</v>
      </c>
      <c r="I1350" t="str">
        <f>VLOOKUP(G1350,Data!$N:$Q,3,0)</f>
        <v>Furnishings</v>
      </c>
      <c r="J1350" t="str">
        <f>VLOOKUP(G1350,Data!$N:$Q,4,0)</f>
        <v>Eldon Expressions Desk Accessory, Wood Pencil Holder, Oak</v>
      </c>
      <c r="K1350">
        <f>ROUND(SUMIF(Data!N:N,G1350,Data!R:R),2)</f>
        <v>108.08</v>
      </c>
    </row>
    <row r="1351" spans="7:11" x14ac:dyDescent="0.2">
      <c r="G1351" t="s">
        <v>1365</v>
      </c>
      <c r="H1351" t="str">
        <f>VLOOKUP(G1351,Data!$N:$Q,2,0)</f>
        <v>Furniture</v>
      </c>
      <c r="I1351" t="str">
        <f>VLOOKUP(G1351,Data!$N:$Q,3,0)</f>
        <v>Furnishings</v>
      </c>
      <c r="J1351" t="str">
        <f>VLOOKUP(G1351,Data!$N:$Q,4,0)</f>
        <v>3M Hangers With Command Adhesive</v>
      </c>
      <c r="K1351">
        <f>ROUND(SUMIF(Data!N:N,G1351,Data!R:R),2)</f>
        <v>108.04</v>
      </c>
    </row>
    <row r="1352" spans="7:11" x14ac:dyDescent="0.2">
      <c r="G1352" t="s">
        <v>7053</v>
      </c>
      <c r="H1352" t="str">
        <f>VLOOKUP(G1352,Data!$N:$Q,2,0)</f>
        <v>Technology</v>
      </c>
      <c r="I1352" t="str">
        <f>VLOOKUP(G1352,Data!$N:$Q,3,0)</f>
        <v>Accessories</v>
      </c>
      <c r="J1352" t="str">
        <f>VLOOKUP(G1352,Data!$N:$Q,4,0)</f>
        <v>Micro Innovations Wireless Classic Keyboard with Mouse</v>
      </c>
      <c r="K1352">
        <f>ROUND(SUMIF(Data!N:N,G1352,Data!R:R),2)</f>
        <v>107.96</v>
      </c>
    </row>
    <row r="1353" spans="7:11" x14ac:dyDescent="0.2">
      <c r="G1353" t="s">
        <v>7689</v>
      </c>
      <c r="H1353" t="str">
        <f>VLOOKUP(G1353,Data!$N:$Q,2,0)</f>
        <v>Technology</v>
      </c>
      <c r="I1353" t="str">
        <f>VLOOKUP(G1353,Data!$N:$Q,3,0)</f>
        <v>Accessories</v>
      </c>
      <c r="J1353" t="str">
        <f>VLOOKUP(G1353,Data!$N:$Q,4,0)</f>
        <v>SanDisk Cruzer 16 GB USB Flash Drive</v>
      </c>
      <c r="K1353">
        <f>ROUND(SUMIF(Data!N:N,G1353,Data!R:R),2)</f>
        <v>107.91</v>
      </c>
    </row>
    <row r="1354" spans="7:11" x14ac:dyDescent="0.2">
      <c r="G1354" t="s">
        <v>5293</v>
      </c>
      <c r="H1354" t="str">
        <f>VLOOKUP(G1354,Data!$N:$Q,2,0)</f>
        <v>Office Supplies</v>
      </c>
      <c r="I1354" t="str">
        <f>VLOOKUP(G1354,Data!$N:$Q,3,0)</f>
        <v>Appliances</v>
      </c>
      <c r="J1354" t="str">
        <f>VLOOKUP(G1354,Data!$N:$Q,4,0)</f>
        <v>Staple holder</v>
      </c>
      <c r="K1354">
        <f>ROUND(SUMIF(Data!N:N,G1354,Data!R:R),2)</f>
        <v>107.51</v>
      </c>
    </row>
    <row r="1355" spans="7:11" x14ac:dyDescent="0.2">
      <c r="G1355" t="s">
        <v>1030</v>
      </c>
      <c r="H1355" t="str">
        <f>VLOOKUP(G1355,Data!$N:$Q,2,0)</f>
        <v>Office Supplies</v>
      </c>
      <c r="I1355" t="str">
        <f>VLOOKUP(G1355,Data!$N:$Q,3,0)</f>
        <v>Paper</v>
      </c>
      <c r="J1355" t="str">
        <f>VLOOKUP(G1355,Data!$N:$Q,4,0)</f>
        <v>Ampad Gold Fibre Wirebound Steno Books, 6" x 9", Gregg Ruled</v>
      </c>
      <c r="K1355">
        <f>ROUND(SUMIF(Data!N:N,G1355,Data!R:R),2)</f>
        <v>106.72</v>
      </c>
    </row>
    <row r="1356" spans="7:11" x14ac:dyDescent="0.2">
      <c r="G1356" t="s">
        <v>4147</v>
      </c>
      <c r="H1356" t="str">
        <f>VLOOKUP(G1356,Data!$N:$Q,2,0)</f>
        <v>Office Supplies</v>
      </c>
      <c r="I1356" t="str">
        <f>VLOOKUP(G1356,Data!$N:$Q,3,0)</f>
        <v>Labels</v>
      </c>
      <c r="J1356" t="str">
        <f>VLOOKUP(G1356,Data!$N:$Q,4,0)</f>
        <v>Avery 518</v>
      </c>
      <c r="K1356">
        <f>ROUND(SUMIF(Data!N:N,G1356,Data!R:R),2)</f>
        <v>106.47</v>
      </c>
    </row>
    <row r="1357" spans="7:11" x14ac:dyDescent="0.2">
      <c r="G1357" t="s">
        <v>3984</v>
      </c>
      <c r="H1357" t="str">
        <f>VLOOKUP(G1357,Data!$N:$Q,2,0)</f>
        <v>Office Supplies</v>
      </c>
      <c r="I1357" t="str">
        <f>VLOOKUP(G1357,Data!$N:$Q,3,0)</f>
        <v>Paper</v>
      </c>
      <c r="J1357" t="str">
        <f>VLOOKUP(G1357,Data!$N:$Q,4,0)</f>
        <v>HP Office Recycled Paper (20Lb. and 87 Bright)</v>
      </c>
      <c r="K1357">
        <f>ROUND(SUMIF(Data!N:N,G1357,Data!R:R),2)</f>
        <v>106.35</v>
      </c>
    </row>
    <row r="1358" spans="7:11" x14ac:dyDescent="0.2">
      <c r="G1358" t="s">
        <v>282</v>
      </c>
      <c r="H1358" t="str">
        <f>VLOOKUP(G1358,Data!$N:$Q,2,0)</f>
        <v>Office Supplies</v>
      </c>
      <c r="I1358" t="str">
        <f>VLOOKUP(G1358,Data!$N:$Q,3,0)</f>
        <v>Paper</v>
      </c>
      <c r="J1358" t="str">
        <f>VLOOKUP(G1358,Data!$N:$Q,4,0)</f>
        <v>Array Parchment Paper, Assorted Colors</v>
      </c>
      <c r="K1358">
        <f>ROUND(SUMIF(Data!N:N,G1358,Data!R:R),2)</f>
        <v>106.29</v>
      </c>
    </row>
    <row r="1359" spans="7:11" x14ac:dyDescent="0.2">
      <c r="G1359" t="s">
        <v>9167</v>
      </c>
      <c r="H1359" t="str">
        <f>VLOOKUP(G1359,Data!$N:$Q,2,0)</f>
        <v>Office Supplies</v>
      </c>
      <c r="I1359" t="str">
        <f>VLOOKUP(G1359,Data!$N:$Q,3,0)</f>
        <v>Appliances</v>
      </c>
      <c r="J1359" t="str">
        <f>VLOOKUP(G1359,Data!$N:$Q,4,0)</f>
        <v>Belkin 7-Outlet SurgeMaster Home Series</v>
      </c>
      <c r="K1359">
        <f>ROUND(SUMIF(Data!N:N,G1359,Data!R:R),2)</f>
        <v>106.17</v>
      </c>
    </row>
    <row r="1360" spans="7:11" x14ac:dyDescent="0.2">
      <c r="G1360" t="s">
        <v>2218</v>
      </c>
      <c r="H1360" t="str">
        <f>VLOOKUP(G1360,Data!$N:$Q,2,0)</f>
        <v>Office Supplies</v>
      </c>
      <c r="I1360" t="str">
        <f>VLOOKUP(G1360,Data!$N:$Q,3,0)</f>
        <v>Binders</v>
      </c>
      <c r="J1360" t="str">
        <f>VLOOKUP(G1360,Data!$N:$Q,4,0)</f>
        <v>Avery Hanging File Binders</v>
      </c>
      <c r="K1360">
        <f>ROUND(SUMIF(Data!N:N,G1360,Data!R:R),2)</f>
        <v>105.85</v>
      </c>
    </row>
    <row r="1361" spans="7:11" x14ac:dyDescent="0.2">
      <c r="G1361" t="s">
        <v>6595</v>
      </c>
      <c r="H1361" t="str">
        <f>VLOOKUP(G1361,Data!$N:$Q,2,0)</f>
        <v>Office Supplies</v>
      </c>
      <c r="I1361" t="str">
        <f>VLOOKUP(G1361,Data!$N:$Q,3,0)</f>
        <v>Paper</v>
      </c>
      <c r="J1361" t="str">
        <f>VLOOKUP(G1361,Data!$N:$Q,4,0)</f>
        <v>Xerox 1900</v>
      </c>
      <c r="K1361">
        <f>ROUND(SUMIF(Data!N:N,G1361,Data!R:R),2)</f>
        <v>105.29</v>
      </c>
    </row>
    <row r="1362" spans="7:11" x14ac:dyDescent="0.2">
      <c r="G1362" t="s">
        <v>6780</v>
      </c>
      <c r="H1362" t="str">
        <f>VLOOKUP(G1362,Data!$N:$Q,2,0)</f>
        <v>Technology</v>
      </c>
      <c r="I1362" t="str">
        <f>VLOOKUP(G1362,Data!$N:$Q,3,0)</f>
        <v>Accessories</v>
      </c>
      <c r="J1362" t="str">
        <f>VLOOKUP(G1362,Data!$N:$Q,4,0)</f>
        <v>Rosewill 107 Normal Keys USB Wired Standard Keyboard</v>
      </c>
      <c r="K1362">
        <f>ROUND(SUMIF(Data!N:N,G1362,Data!R:R),2)</f>
        <v>105.14</v>
      </c>
    </row>
    <row r="1363" spans="7:11" x14ac:dyDescent="0.2">
      <c r="G1363" t="s">
        <v>4669</v>
      </c>
      <c r="H1363" t="str">
        <f>VLOOKUP(G1363,Data!$N:$Q,2,0)</f>
        <v>Office Supplies</v>
      </c>
      <c r="I1363" t="str">
        <f>VLOOKUP(G1363,Data!$N:$Q,3,0)</f>
        <v>Paper</v>
      </c>
      <c r="J1363" t="str">
        <f>VLOOKUP(G1363,Data!$N:$Q,4,0)</f>
        <v>Xerox 211</v>
      </c>
      <c r="K1363">
        <f>ROUND(SUMIF(Data!N:N,G1363,Data!R:R),2)</f>
        <v>104.98</v>
      </c>
    </row>
    <row r="1364" spans="7:11" x14ac:dyDescent="0.2">
      <c r="G1364" t="s">
        <v>3482</v>
      </c>
      <c r="H1364" t="str">
        <f>VLOOKUP(G1364,Data!$N:$Q,2,0)</f>
        <v>Technology</v>
      </c>
      <c r="I1364" t="str">
        <f>VLOOKUP(G1364,Data!$N:$Q,3,0)</f>
        <v>Phones</v>
      </c>
      <c r="J1364" t="str">
        <f>VLOOKUP(G1364,Data!$N:$Q,4,0)</f>
        <v>Samsung Replacement EH64AVFWE Premium Headset</v>
      </c>
      <c r="K1364">
        <f>ROUND(SUMIF(Data!N:N,G1364,Data!R:R),2)</f>
        <v>104.5</v>
      </c>
    </row>
    <row r="1365" spans="7:11" x14ac:dyDescent="0.2">
      <c r="G1365" t="s">
        <v>7428</v>
      </c>
      <c r="H1365" t="str">
        <f>VLOOKUP(G1365,Data!$N:$Q,2,0)</f>
        <v>Technology</v>
      </c>
      <c r="I1365" t="str">
        <f>VLOOKUP(G1365,Data!$N:$Q,3,0)</f>
        <v>Accessories</v>
      </c>
      <c r="J1365" t="str">
        <f>VLOOKUP(G1365,Data!$N:$Q,4,0)</f>
        <v>Memorex Micro Travel Drive 4 GB</v>
      </c>
      <c r="K1365">
        <f>ROUND(SUMIF(Data!N:N,G1365,Data!R:R),2)</f>
        <v>103.88</v>
      </c>
    </row>
    <row r="1366" spans="7:11" x14ac:dyDescent="0.2">
      <c r="G1366" t="s">
        <v>441</v>
      </c>
      <c r="H1366" t="str">
        <f>VLOOKUP(G1366,Data!$N:$Q,2,0)</f>
        <v>Office Supplies</v>
      </c>
      <c r="I1366" t="str">
        <f>VLOOKUP(G1366,Data!$N:$Q,3,0)</f>
        <v>Paper</v>
      </c>
      <c r="J1366" t="str">
        <f>VLOOKUP(G1366,Data!$N:$Q,4,0)</f>
        <v>Avery Personal Creations Heavyweight Cards</v>
      </c>
      <c r="K1366">
        <f>ROUND(SUMIF(Data!N:N,G1366,Data!R:R),2)</f>
        <v>103.86</v>
      </c>
    </row>
    <row r="1367" spans="7:11" x14ac:dyDescent="0.2">
      <c r="G1367" t="s">
        <v>795</v>
      </c>
      <c r="H1367" t="str">
        <f>VLOOKUP(G1367,Data!$N:$Q,2,0)</f>
        <v>Office Supplies</v>
      </c>
      <c r="I1367" t="str">
        <f>VLOOKUP(G1367,Data!$N:$Q,3,0)</f>
        <v>Binders</v>
      </c>
      <c r="J1367" t="str">
        <f>VLOOKUP(G1367,Data!$N:$Q,4,0)</f>
        <v>Pressboard Covers with Storage Hooks, 9 1/2" x 11", Light Blue</v>
      </c>
      <c r="K1367">
        <f>ROUND(SUMIF(Data!N:N,G1367,Data!R:R),2)</f>
        <v>102.62</v>
      </c>
    </row>
    <row r="1368" spans="7:11" x14ac:dyDescent="0.2">
      <c r="G1368" t="s">
        <v>8417</v>
      </c>
      <c r="H1368" t="str">
        <f>VLOOKUP(G1368,Data!$N:$Q,2,0)</f>
        <v>Office Supplies</v>
      </c>
      <c r="I1368" t="str">
        <f>VLOOKUP(G1368,Data!$N:$Q,3,0)</f>
        <v>Art</v>
      </c>
      <c r="J1368" t="str">
        <f>VLOOKUP(G1368,Data!$N:$Q,4,0)</f>
        <v>Boston 16765 Mini Stand Up Battery Pencil Sharpener</v>
      </c>
      <c r="K1368">
        <f>ROUND(SUMIF(Data!N:N,G1368,Data!R:R),2)</f>
        <v>102.61</v>
      </c>
    </row>
    <row r="1369" spans="7:11" x14ac:dyDescent="0.2">
      <c r="G1369" t="s">
        <v>6972</v>
      </c>
      <c r="H1369" t="str">
        <f>VLOOKUP(G1369,Data!$N:$Q,2,0)</f>
        <v>Office Supplies</v>
      </c>
      <c r="I1369" t="str">
        <f>VLOOKUP(G1369,Data!$N:$Q,3,0)</f>
        <v>Paper</v>
      </c>
      <c r="J1369" t="str">
        <f>VLOOKUP(G1369,Data!$N:$Q,4,0)</f>
        <v>TOPS 4 x 6 Fluorescent Color Memo Sheets, 500 Sheets per Pack</v>
      </c>
      <c r="K1369">
        <f>ROUND(SUMIF(Data!N:N,G1369,Data!R:R),2)</f>
        <v>102.49</v>
      </c>
    </row>
    <row r="1370" spans="7:11" x14ac:dyDescent="0.2">
      <c r="G1370" t="s">
        <v>2733</v>
      </c>
      <c r="H1370" t="str">
        <f>VLOOKUP(G1370,Data!$N:$Q,2,0)</f>
        <v>Office Supplies</v>
      </c>
      <c r="I1370" t="str">
        <f>VLOOKUP(G1370,Data!$N:$Q,3,0)</f>
        <v>Binders</v>
      </c>
      <c r="J1370" t="str">
        <f>VLOOKUP(G1370,Data!$N:$Q,4,0)</f>
        <v>Fellowes Black Plastic Comb Bindings</v>
      </c>
      <c r="K1370">
        <f>ROUND(SUMIF(Data!N:N,G1370,Data!R:R),2)</f>
        <v>102.26</v>
      </c>
    </row>
    <row r="1371" spans="7:11" x14ac:dyDescent="0.2">
      <c r="G1371" t="s">
        <v>8580</v>
      </c>
      <c r="H1371" t="str">
        <f>VLOOKUP(G1371,Data!$N:$Q,2,0)</f>
        <v>Office Supplies</v>
      </c>
      <c r="I1371" t="str">
        <f>VLOOKUP(G1371,Data!$N:$Q,3,0)</f>
        <v>Supplies</v>
      </c>
      <c r="J1371" t="str">
        <f>VLOOKUP(G1371,Data!$N:$Q,4,0)</f>
        <v>Acme Titanium Bonded Scissors</v>
      </c>
      <c r="K1371">
        <f>ROUND(SUMIF(Data!N:N,G1371,Data!R:R),2)</f>
        <v>102</v>
      </c>
    </row>
    <row r="1372" spans="7:11" x14ac:dyDescent="0.2">
      <c r="G1372" t="s">
        <v>10293</v>
      </c>
      <c r="H1372" t="str">
        <f>VLOOKUP(G1372,Data!$N:$Q,2,0)</f>
        <v>Technology</v>
      </c>
      <c r="I1372" t="str">
        <f>VLOOKUP(G1372,Data!$N:$Q,3,0)</f>
        <v>Machines</v>
      </c>
      <c r="J1372" t="str">
        <f>VLOOKUP(G1372,Data!$N:$Q,4,0)</f>
        <v>Hewlett-Packard Deskjet F4180 All-in-One Color Ink-jet - Printer / copier / scanner</v>
      </c>
      <c r="K1372">
        <f>ROUND(SUMIF(Data!N:N,G1372,Data!R:R),2)</f>
        <v>101.99</v>
      </c>
    </row>
    <row r="1373" spans="7:11" x14ac:dyDescent="0.2">
      <c r="G1373" t="s">
        <v>8980</v>
      </c>
      <c r="H1373" t="str">
        <f>VLOOKUP(G1373,Data!$N:$Q,2,0)</f>
        <v>Furniture</v>
      </c>
      <c r="I1373" t="str">
        <f>VLOOKUP(G1373,Data!$N:$Q,3,0)</f>
        <v>Furnishings</v>
      </c>
      <c r="J1373" t="str">
        <f>VLOOKUP(G1373,Data!$N:$Q,4,0)</f>
        <v>Linden 12" Wall Clock With Oak Frame</v>
      </c>
      <c r="K1373">
        <f>ROUND(SUMIF(Data!N:N,G1373,Data!R:R),2)</f>
        <v>101.94</v>
      </c>
    </row>
    <row r="1374" spans="7:11" x14ac:dyDescent="0.2">
      <c r="G1374" t="s">
        <v>4066</v>
      </c>
      <c r="H1374" t="str">
        <f>VLOOKUP(G1374,Data!$N:$Q,2,0)</f>
        <v>Office Supplies</v>
      </c>
      <c r="I1374" t="str">
        <f>VLOOKUP(G1374,Data!$N:$Q,3,0)</f>
        <v>Paper</v>
      </c>
      <c r="J1374" t="str">
        <f>VLOOKUP(G1374,Data!$N:$Q,4,0)</f>
        <v>Xerox 1970</v>
      </c>
      <c r="K1374">
        <f>ROUND(SUMIF(Data!N:N,G1374,Data!R:R),2)</f>
        <v>101.59</v>
      </c>
    </row>
    <row r="1375" spans="7:11" x14ac:dyDescent="0.2">
      <c r="G1375" t="s">
        <v>1893</v>
      </c>
      <c r="H1375" t="str">
        <f>VLOOKUP(G1375,Data!$N:$Q,2,0)</f>
        <v>Office Supplies</v>
      </c>
      <c r="I1375" t="str">
        <f>VLOOKUP(G1375,Data!$N:$Q,3,0)</f>
        <v>Art</v>
      </c>
      <c r="J1375" t="str">
        <f>VLOOKUP(G1375,Data!$N:$Q,4,0)</f>
        <v>Zebra Zazzle Fluorescent Highlighters</v>
      </c>
      <c r="K1375">
        <f>ROUND(SUMIF(Data!N:N,G1375,Data!R:R),2)</f>
        <v>100.93</v>
      </c>
    </row>
    <row r="1376" spans="7:11" x14ac:dyDescent="0.2">
      <c r="G1376" t="s">
        <v>1296</v>
      </c>
      <c r="H1376" t="str">
        <f>VLOOKUP(G1376,Data!$N:$Q,2,0)</f>
        <v>Office Supplies</v>
      </c>
      <c r="I1376" t="str">
        <f>VLOOKUP(G1376,Data!$N:$Q,3,0)</f>
        <v>Binders</v>
      </c>
      <c r="J1376" t="str">
        <f>VLOOKUP(G1376,Data!$N:$Q,4,0)</f>
        <v>Wilson Jones ìSnapî Scratch Pad Binder Tool for Ring Binders</v>
      </c>
      <c r="K1376">
        <f>ROUND(SUMIF(Data!N:N,G1376,Data!R:R),2)</f>
        <v>100.92</v>
      </c>
    </row>
    <row r="1377" spans="7:11" x14ac:dyDescent="0.2">
      <c r="G1377" t="s">
        <v>7080</v>
      </c>
      <c r="H1377" t="str">
        <f>VLOOKUP(G1377,Data!$N:$Q,2,0)</f>
        <v>Office Supplies</v>
      </c>
      <c r="I1377" t="str">
        <f>VLOOKUP(G1377,Data!$N:$Q,3,0)</f>
        <v>Envelopes</v>
      </c>
      <c r="J1377" t="str">
        <f>VLOOKUP(G1377,Data!$N:$Q,4,0)</f>
        <v>Staple envelope</v>
      </c>
      <c r="K1377">
        <f>ROUND(SUMIF(Data!N:N,G1377,Data!R:R),2)</f>
        <v>100.63</v>
      </c>
    </row>
    <row r="1378" spans="7:11" x14ac:dyDescent="0.2">
      <c r="G1378" t="s">
        <v>5523</v>
      </c>
      <c r="H1378" t="str">
        <f>VLOOKUP(G1378,Data!$N:$Q,2,0)</f>
        <v>Office Supplies</v>
      </c>
      <c r="I1378" t="str">
        <f>VLOOKUP(G1378,Data!$N:$Q,3,0)</f>
        <v>Binders</v>
      </c>
      <c r="J1378" t="str">
        <f>VLOOKUP(G1378,Data!$N:$Q,4,0)</f>
        <v>Cardinal Holdit Data Disk Pockets</v>
      </c>
      <c r="K1378">
        <f>ROUND(SUMIF(Data!N:N,G1378,Data!R:R),2)</f>
        <v>100.46</v>
      </c>
    </row>
    <row r="1379" spans="7:11" x14ac:dyDescent="0.2">
      <c r="G1379" t="s">
        <v>3726</v>
      </c>
      <c r="H1379" t="str">
        <f>VLOOKUP(G1379,Data!$N:$Q,2,0)</f>
        <v>Office Supplies</v>
      </c>
      <c r="I1379" t="str">
        <f>VLOOKUP(G1379,Data!$N:$Q,3,0)</f>
        <v>Binders</v>
      </c>
      <c r="J1379" t="str">
        <f>VLOOKUP(G1379,Data!$N:$Q,4,0)</f>
        <v>Wilson Jones 14 Line Acrylic Coated Pressboard Data Binders</v>
      </c>
      <c r="K1379">
        <f>ROUND(SUMIF(Data!N:N,G1379,Data!R:R),2)</f>
        <v>100.39</v>
      </c>
    </row>
    <row r="1380" spans="7:11" x14ac:dyDescent="0.2">
      <c r="G1380" t="s">
        <v>10441</v>
      </c>
      <c r="H1380" t="str">
        <f>VLOOKUP(G1380,Data!$N:$Q,2,0)</f>
        <v>Office Supplies</v>
      </c>
      <c r="I1380" t="str">
        <f>VLOOKUP(G1380,Data!$N:$Q,3,0)</f>
        <v>Paper</v>
      </c>
      <c r="J1380" t="str">
        <f>VLOOKUP(G1380,Data!$N:$Q,4,0)</f>
        <v>Xerox Blank Computer Paper</v>
      </c>
      <c r="K1380">
        <f>ROUND(SUMIF(Data!N:N,G1380,Data!R:R),2)</f>
        <v>99.9</v>
      </c>
    </row>
    <row r="1381" spans="7:11" x14ac:dyDescent="0.2">
      <c r="G1381" t="s">
        <v>4948</v>
      </c>
      <c r="H1381" t="str">
        <f>VLOOKUP(G1381,Data!$N:$Q,2,0)</f>
        <v>Office Supplies</v>
      </c>
      <c r="I1381" t="str">
        <f>VLOOKUP(G1381,Data!$N:$Q,3,0)</f>
        <v>Binders</v>
      </c>
      <c r="J1381" t="str">
        <f>VLOOKUP(G1381,Data!$N:$Q,4,0)</f>
        <v>Avery Framed View Binder, EZD Ring (Locking), Navy, 1 1/2"</v>
      </c>
      <c r="K1381">
        <f>ROUND(SUMIF(Data!N:N,G1381,Data!R:R),2)</f>
        <v>99.8</v>
      </c>
    </row>
    <row r="1382" spans="7:11" x14ac:dyDescent="0.2">
      <c r="G1382" t="s">
        <v>3432</v>
      </c>
      <c r="H1382" t="str">
        <f>VLOOKUP(G1382,Data!$N:$Q,2,0)</f>
        <v>Office Supplies</v>
      </c>
      <c r="I1382" t="str">
        <f>VLOOKUP(G1382,Data!$N:$Q,3,0)</f>
        <v>Binders</v>
      </c>
      <c r="J1382" t="str">
        <f>VLOOKUP(G1382,Data!$N:$Q,4,0)</f>
        <v>Pressboard Data Binders by Wilson Jones</v>
      </c>
      <c r="K1382">
        <f>ROUND(SUMIF(Data!N:N,G1382,Data!R:R),2)</f>
        <v>99.32</v>
      </c>
    </row>
    <row r="1383" spans="7:11" x14ac:dyDescent="0.2">
      <c r="G1383" t="s">
        <v>8368</v>
      </c>
      <c r="H1383" t="str">
        <f>VLOOKUP(G1383,Data!$N:$Q,2,0)</f>
        <v>Office Supplies</v>
      </c>
      <c r="I1383" t="str">
        <f>VLOOKUP(G1383,Data!$N:$Q,3,0)</f>
        <v>Storage</v>
      </c>
      <c r="J1383" t="str">
        <f>VLOOKUP(G1383,Data!$N:$Q,4,0)</f>
        <v>Portfile Personal File Boxes</v>
      </c>
      <c r="K1383">
        <f>ROUND(SUMIF(Data!N:N,G1383,Data!R:R),2)</f>
        <v>99.12</v>
      </c>
    </row>
    <row r="1384" spans="7:11" x14ac:dyDescent="0.2">
      <c r="G1384" t="s">
        <v>328</v>
      </c>
      <c r="H1384" t="str">
        <f>VLOOKUP(G1384,Data!$N:$Q,2,0)</f>
        <v>Office Supplies</v>
      </c>
      <c r="I1384" t="str">
        <f>VLOOKUP(G1384,Data!$N:$Q,3,0)</f>
        <v>Paper</v>
      </c>
      <c r="J1384" t="str">
        <f>VLOOKUP(G1384,Data!$N:$Q,4,0)</f>
        <v>Telephone Message Books with Fax/Mobile Section, 5 1/2" x 3 3/16"</v>
      </c>
      <c r="K1384">
        <f>ROUND(SUMIF(Data!N:N,G1384,Data!R:R),2)</f>
        <v>99.06</v>
      </c>
    </row>
    <row r="1385" spans="7:11" x14ac:dyDescent="0.2">
      <c r="G1385" t="s">
        <v>6046</v>
      </c>
      <c r="H1385" t="str">
        <f>VLOOKUP(G1385,Data!$N:$Q,2,0)</f>
        <v>Furniture</v>
      </c>
      <c r="I1385" t="str">
        <f>VLOOKUP(G1385,Data!$N:$Q,3,0)</f>
        <v>Furnishings</v>
      </c>
      <c r="J1385" t="str">
        <f>VLOOKUP(G1385,Data!$N:$Q,4,0)</f>
        <v>GE 4 Foot Flourescent Tube, 40 Watt</v>
      </c>
      <c r="K1385">
        <f>ROUND(SUMIF(Data!N:N,G1385,Data!R:R),2)</f>
        <v>98.87</v>
      </c>
    </row>
    <row r="1386" spans="7:11" x14ac:dyDescent="0.2">
      <c r="G1386" t="s">
        <v>409</v>
      </c>
      <c r="H1386" t="str">
        <f>VLOOKUP(G1386,Data!$N:$Q,2,0)</f>
        <v>Office Supplies</v>
      </c>
      <c r="I1386" t="str">
        <f>VLOOKUP(G1386,Data!$N:$Q,3,0)</f>
        <v>Paper</v>
      </c>
      <c r="J1386" t="str">
        <f>VLOOKUP(G1386,Data!$N:$Q,4,0)</f>
        <v>Xerox 1999</v>
      </c>
      <c r="K1386">
        <f>ROUND(SUMIF(Data!N:N,G1386,Data!R:R),2)</f>
        <v>98.5</v>
      </c>
    </row>
    <row r="1387" spans="7:11" x14ac:dyDescent="0.2">
      <c r="G1387" t="s">
        <v>6616</v>
      </c>
      <c r="H1387" t="str">
        <f>VLOOKUP(G1387,Data!$N:$Q,2,0)</f>
        <v>Furniture</v>
      </c>
      <c r="I1387" t="str">
        <f>VLOOKUP(G1387,Data!$N:$Q,3,0)</f>
        <v>Furnishings</v>
      </c>
      <c r="J1387" t="str">
        <f>VLOOKUP(G1387,Data!$N:$Q,4,0)</f>
        <v>Eldon Executive Woodline II Cherry Finish Desk Accessories</v>
      </c>
      <c r="K1387">
        <f>ROUND(SUMIF(Data!N:N,G1387,Data!R:R),2)</f>
        <v>98.14</v>
      </c>
    </row>
    <row r="1388" spans="7:11" x14ac:dyDescent="0.2">
      <c r="G1388" t="s">
        <v>9903</v>
      </c>
      <c r="H1388" t="str">
        <f>VLOOKUP(G1388,Data!$N:$Q,2,0)</f>
        <v>Furniture</v>
      </c>
      <c r="I1388" t="str">
        <f>VLOOKUP(G1388,Data!$N:$Q,3,0)</f>
        <v>Furnishings</v>
      </c>
      <c r="J1388" t="str">
        <f>VLOOKUP(G1388,Data!$N:$Q,4,0)</f>
        <v>Executive Impressions 14" Contract Wall Clock with Quartz Movement</v>
      </c>
      <c r="K1388">
        <f>ROUND(SUMIF(Data!N:N,G1388,Data!R:R),2)</f>
        <v>97.81</v>
      </c>
    </row>
    <row r="1389" spans="7:11" x14ac:dyDescent="0.2">
      <c r="G1389" t="s">
        <v>5216</v>
      </c>
      <c r="H1389" t="str">
        <f>VLOOKUP(G1389,Data!$N:$Q,2,0)</f>
        <v>Office Supplies</v>
      </c>
      <c r="I1389" t="str">
        <f>VLOOKUP(G1389,Data!$N:$Q,3,0)</f>
        <v>Supplies</v>
      </c>
      <c r="J1389" t="str">
        <f>VLOOKUP(G1389,Data!$N:$Q,4,0)</f>
        <v>Fiskars Home &amp; Office Scissors</v>
      </c>
      <c r="K1389">
        <f>ROUND(SUMIF(Data!N:N,G1389,Data!R:R),2)</f>
        <v>97.68</v>
      </c>
    </row>
    <row r="1390" spans="7:11" x14ac:dyDescent="0.2">
      <c r="G1390" t="s">
        <v>5442</v>
      </c>
      <c r="H1390" t="str">
        <f>VLOOKUP(G1390,Data!$N:$Q,2,0)</f>
        <v>Office Supplies</v>
      </c>
      <c r="I1390" t="str">
        <f>VLOOKUP(G1390,Data!$N:$Q,3,0)</f>
        <v>Paper</v>
      </c>
      <c r="J1390" t="str">
        <f>VLOOKUP(G1390,Data!$N:$Q,4,0)</f>
        <v>Xerox 219</v>
      </c>
      <c r="K1390">
        <f>ROUND(SUMIF(Data!N:N,G1390,Data!R:R),2)</f>
        <v>97.2</v>
      </c>
    </row>
    <row r="1391" spans="7:11" x14ac:dyDescent="0.2">
      <c r="G1391" t="s">
        <v>5994</v>
      </c>
      <c r="H1391" t="str">
        <f>VLOOKUP(G1391,Data!$N:$Q,2,0)</f>
        <v>Office Supplies</v>
      </c>
      <c r="I1391" t="str">
        <f>VLOOKUP(G1391,Data!$N:$Q,3,0)</f>
        <v>Paper</v>
      </c>
      <c r="J1391" t="str">
        <f>VLOOKUP(G1391,Data!$N:$Q,4,0)</f>
        <v>Xerox 228</v>
      </c>
      <c r="K1391">
        <f>ROUND(SUMIF(Data!N:N,G1391,Data!R:R),2)</f>
        <v>97.2</v>
      </c>
    </row>
    <row r="1392" spans="7:11" x14ac:dyDescent="0.2">
      <c r="G1392" t="s">
        <v>8132</v>
      </c>
      <c r="H1392" t="str">
        <f>VLOOKUP(G1392,Data!$N:$Q,2,0)</f>
        <v>Office Supplies</v>
      </c>
      <c r="I1392" t="str">
        <f>VLOOKUP(G1392,Data!$N:$Q,3,0)</f>
        <v>Labels</v>
      </c>
      <c r="J1392" t="str">
        <f>VLOOKUP(G1392,Data!$N:$Q,4,0)</f>
        <v>Avery 495</v>
      </c>
      <c r="K1392">
        <f>ROUND(SUMIF(Data!N:N,G1392,Data!R:R),2)</f>
        <v>97.02</v>
      </c>
    </row>
    <row r="1393" spans="7:11" x14ac:dyDescent="0.2">
      <c r="G1393" t="s">
        <v>127</v>
      </c>
      <c r="H1393" t="str">
        <f>VLOOKUP(G1393,Data!$N:$Q,2,0)</f>
        <v>Office Supplies</v>
      </c>
      <c r="I1393" t="str">
        <f>VLOOKUP(G1393,Data!$N:$Q,3,0)</f>
        <v>Art</v>
      </c>
      <c r="J1393" t="str">
        <f>VLOOKUP(G1393,Data!$N:$Q,4,0)</f>
        <v>Newell 341</v>
      </c>
      <c r="K1393">
        <f>ROUND(SUMIF(Data!N:N,G1393,Data!R:R),2)</f>
        <v>96.73</v>
      </c>
    </row>
    <row r="1394" spans="7:11" x14ac:dyDescent="0.2">
      <c r="G1394" t="s">
        <v>3437</v>
      </c>
      <c r="H1394" t="str">
        <f>VLOOKUP(G1394,Data!$N:$Q,2,0)</f>
        <v>Office Supplies</v>
      </c>
      <c r="I1394" t="str">
        <f>VLOOKUP(G1394,Data!$N:$Q,3,0)</f>
        <v>Binders</v>
      </c>
      <c r="J1394" t="str">
        <f>VLOOKUP(G1394,Data!$N:$Q,4,0)</f>
        <v>Wilson Jones Standard D-Ring Binders</v>
      </c>
      <c r="K1394">
        <f>ROUND(SUMIF(Data!N:N,G1394,Data!R:R),2)</f>
        <v>96.65</v>
      </c>
    </row>
    <row r="1395" spans="7:11" x14ac:dyDescent="0.2">
      <c r="G1395" t="s">
        <v>969</v>
      </c>
      <c r="H1395" t="str">
        <f>VLOOKUP(G1395,Data!$N:$Q,2,0)</f>
        <v>Technology</v>
      </c>
      <c r="I1395" t="str">
        <f>VLOOKUP(G1395,Data!$N:$Q,3,0)</f>
        <v>Accessories</v>
      </c>
      <c r="J1395" t="str">
        <f>VLOOKUP(G1395,Data!$N:$Q,4,0)</f>
        <v>Sabrent 4-Port USB 2.0 Hub</v>
      </c>
      <c r="K1395">
        <f>ROUND(SUMIF(Data!N:N,G1395,Data!R:R),2)</f>
        <v>96.42</v>
      </c>
    </row>
    <row r="1396" spans="7:11" x14ac:dyDescent="0.2">
      <c r="G1396" t="s">
        <v>2728</v>
      </c>
      <c r="H1396" t="str">
        <f>VLOOKUP(G1396,Data!$N:$Q,2,0)</f>
        <v>Furniture</v>
      </c>
      <c r="I1396" t="str">
        <f>VLOOKUP(G1396,Data!$N:$Q,3,0)</f>
        <v>Furnishings</v>
      </c>
      <c r="J1396" t="str">
        <f>VLOOKUP(G1396,Data!$N:$Q,4,0)</f>
        <v>Dax Clear Box Frame</v>
      </c>
      <c r="K1396">
        <f>ROUND(SUMIF(Data!N:N,G1396,Data!R:R),2)</f>
        <v>96.03</v>
      </c>
    </row>
    <row r="1397" spans="7:11" x14ac:dyDescent="0.2">
      <c r="G1397" t="s">
        <v>2457</v>
      </c>
      <c r="H1397" t="str">
        <f>VLOOKUP(G1397,Data!$N:$Q,2,0)</f>
        <v>Office Supplies</v>
      </c>
      <c r="I1397" t="str">
        <f>VLOOKUP(G1397,Data!$N:$Q,3,0)</f>
        <v>Art</v>
      </c>
      <c r="J1397" t="str">
        <f>VLOOKUP(G1397,Data!$N:$Q,4,0)</f>
        <v>Dixon My First Ticonderoga Pencil, #2</v>
      </c>
      <c r="K1397">
        <f>ROUND(SUMIF(Data!N:N,G1397,Data!R:R),2)</f>
        <v>95.94</v>
      </c>
    </row>
    <row r="1398" spans="7:11" x14ac:dyDescent="0.2">
      <c r="G1398" t="s">
        <v>3201</v>
      </c>
      <c r="H1398" t="str">
        <f>VLOOKUP(G1398,Data!$N:$Q,2,0)</f>
        <v>Office Supplies</v>
      </c>
      <c r="I1398" t="str">
        <f>VLOOKUP(G1398,Data!$N:$Q,3,0)</f>
        <v>Paper</v>
      </c>
      <c r="J1398" t="str">
        <f>VLOOKUP(G1398,Data!$N:$Q,4,0)</f>
        <v>Xerox 224</v>
      </c>
      <c r="K1398">
        <f>ROUND(SUMIF(Data!N:N,G1398,Data!R:R),2)</f>
        <v>95.9</v>
      </c>
    </row>
    <row r="1399" spans="7:11" x14ac:dyDescent="0.2">
      <c r="G1399" t="s">
        <v>2888</v>
      </c>
      <c r="H1399" t="str">
        <f>VLOOKUP(G1399,Data!$N:$Q,2,0)</f>
        <v>Office Supplies</v>
      </c>
      <c r="I1399" t="str">
        <f>VLOOKUP(G1399,Data!$N:$Q,3,0)</f>
        <v>Paper</v>
      </c>
      <c r="J1399" t="str">
        <f>VLOOKUP(G1399,Data!$N:$Q,4,0)</f>
        <v>Xerox 210</v>
      </c>
      <c r="K1399">
        <f>ROUND(SUMIF(Data!N:N,G1399,Data!R:R),2)</f>
        <v>95.9</v>
      </c>
    </row>
    <row r="1400" spans="7:11" x14ac:dyDescent="0.2">
      <c r="G1400" t="s">
        <v>919</v>
      </c>
      <c r="H1400" t="str">
        <f>VLOOKUP(G1400,Data!$N:$Q,2,0)</f>
        <v>Office Supplies</v>
      </c>
      <c r="I1400" t="str">
        <f>VLOOKUP(G1400,Data!$N:$Q,3,0)</f>
        <v>Paper</v>
      </c>
      <c r="J1400" t="str">
        <f>VLOOKUP(G1400,Data!$N:$Q,4,0)</f>
        <v>Xerox 1957</v>
      </c>
      <c r="K1400">
        <f>ROUND(SUMIF(Data!N:N,G1400,Data!R:R),2)</f>
        <v>95.9</v>
      </c>
    </row>
    <row r="1401" spans="7:11" x14ac:dyDescent="0.2">
      <c r="G1401" t="s">
        <v>709</v>
      </c>
      <c r="H1401" t="str">
        <f>VLOOKUP(G1401,Data!$N:$Q,2,0)</f>
        <v>Office Supplies</v>
      </c>
      <c r="I1401" t="str">
        <f>VLOOKUP(G1401,Data!$N:$Q,3,0)</f>
        <v>Labels</v>
      </c>
      <c r="J1401" t="str">
        <f>VLOOKUP(G1401,Data!$N:$Q,4,0)</f>
        <v>Avery 51</v>
      </c>
      <c r="K1401">
        <f>ROUND(SUMIF(Data!N:N,G1401,Data!R:R),2)</f>
        <v>95.76</v>
      </c>
    </row>
    <row r="1402" spans="7:11" x14ac:dyDescent="0.2">
      <c r="G1402" t="s">
        <v>6431</v>
      </c>
      <c r="H1402" t="str">
        <f>VLOOKUP(G1402,Data!$N:$Q,2,0)</f>
        <v>Office Supplies</v>
      </c>
      <c r="I1402" t="str">
        <f>VLOOKUP(G1402,Data!$N:$Q,3,0)</f>
        <v>Labels</v>
      </c>
      <c r="J1402" t="str">
        <f>VLOOKUP(G1402,Data!$N:$Q,4,0)</f>
        <v>Avery White Multi-Purpose Labels</v>
      </c>
      <c r="K1402">
        <f>ROUND(SUMIF(Data!N:N,G1402,Data!R:R),2)</f>
        <v>95.62</v>
      </c>
    </row>
    <row r="1403" spans="7:11" x14ac:dyDescent="0.2">
      <c r="G1403" t="s">
        <v>4225</v>
      </c>
      <c r="H1403" t="str">
        <f>VLOOKUP(G1403,Data!$N:$Q,2,0)</f>
        <v>Office Supplies</v>
      </c>
      <c r="I1403" t="str">
        <f>VLOOKUP(G1403,Data!$N:$Q,3,0)</f>
        <v>Supplies</v>
      </c>
      <c r="J1403" t="str">
        <f>VLOOKUP(G1403,Data!$N:$Q,4,0)</f>
        <v>Acme Elite Stainless Steel Scissors</v>
      </c>
      <c r="K1403">
        <f>ROUND(SUMIF(Data!N:N,G1403,Data!R:R),2)</f>
        <v>95.08</v>
      </c>
    </row>
    <row r="1404" spans="7:11" x14ac:dyDescent="0.2">
      <c r="G1404" t="s">
        <v>6814</v>
      </c>
      <c r="H1404" t="str">
        <f>VLOOKUP(G1404,Data!$N:$Q,2,0)</f>
        <v>Office Supplies</v>
      </c>
      <c r="I1404" t="str">
        <f>VLOOKUP(G1404,Data!$N:$Q,3,0)</f>
        <v>Art</v>
      </c>
      <c r="J1404" t="str">
        <f>VLOOKUP(G1404,Data!$N:$Q,4,0)</f>
        <v>Newell 31</v>
      </c>
      <c r="K1404">
        <f>ROUND(SUMIF(Data!N:N,G1404,Data!R:R),2)</f>
        <v>94.99</v>
      </c>
    </row>
    <row r="1405" spans="7:11" x14ac:dyDescent="0.2">
      <c r="G1405" t="s">
        <v>3125</v>
      </c>
      <c r="H1405" t="str">
        <f>VLOOKUP(G1405,Data!$N:$Q,2,0)</f>
        <v>Office Supplies</v>
      </c>
      <c r="I1405" t="str">
        <f>VLOOKUP(G1405,Data!$N:$Q,3,0)</f>
        <v>Art</v>
      </c>
      <c r="J1405" t="str">
        <f>VLOOKUP(G1405,Data!$N:$Q,4,0)</f>
        <v>DIXON Ticonderoga Erasable Checking Pencils</v>
      </c>
      <c r="K1405">
        <f>ROUND(SUMIF(Data!N:N,G1405,Data!R:R),2)</f>
        <v>94.86</v>
      </c>
    </row>
    <row r="1406" spans="7:11" x14ac:dyDescent="0.2">
      <c r="G1406" t="s">
        <v>2783</v>
      </c>
      <c r="H1406" t="str">
        <f>VLOOKUP(G1406,Data!$N:$Q,2,0)</f>
        <v>Office Supplies</v>
      </c>
      <c r="I1406" t="str">
        <f>VLOOKUP(G1406,Data!$N:$Q,3,0)</f>
        <v>Paper</v>
      </c>
      <c r="J1406" t="str">
        <f>VLOOKUP(G1406,Data!$N:$Q,4,0)</f>
        <v>Xerox 1923</v>
      </c>
      <c r="K1406">
        <f>ROUND(SUMIF(Data!N:N,G1406,Data!R:R),2)</f>
        <v>94.86</v>
      </c>
    </row>
    <row r="1407" spans="7:11" x14ac:dyDescent="0.2">
      <c r="G1407" t="s">
        <v>107</v>
      </c>
      <c r="H1407" t="str">
        <f>VLOOKUP(G1407,Data!$N:$Q,2,0)</f>
        <v>Office Supplies</v>
      </c>
      <c r="I1407" t="str">
        <f>VLOOKUP(G1407,Data!$N:$Q,3,0)</f>
        <v>Binders</v>
      </c>
      <c r="J1407" t="str">
        <f>VLOOKUP(G1407,Data!$N:$Q,4,0)</f>
        <v>Storex DuraTech Recycled Plastic Frosted Binders</v>
      </c>
      <c r="K1407">
        <f>ROUND(SUMIF(Data!N:N,G1407,Data!R:R),2)</f>
        <v>94.13</v>
      </c>
    </row>
    <row r="1408" spans="7:11" x14ac:dyDescent="0.2">
      <c r="G1408" t="s">
        <v>6833</v>
      </c>
      <c r="H1408" t="str">
        <f>VLOOKUP(G1408,Data!$N:$Q,2,0)</f>
        <v>Furniture</v>
      </c>
      <c r="I1408" t="str">
        <f>VLOOKUP(G1408,Data!$N:$Q,3,0)</f>
        <v>Furnishings</v>
      </c>
      <c r="J1408" t="str">
        <f>VLOOKUP(G1408,Data!$N:$Q,4,0)</f>
        <v>Acrylic Self-Standing Desk Frames</v>
      </c>
      <c r="K1408">
        <f>ROUND(SUMIF(Data!N:N,G1408,Data!R:R),2)</f>
        <v>93.98</v>
      </c>
    </row>
    <row r="1409" spans="7:11" x14ac:dyDescent="0.2">
      <c r="G1409" t="s">
        <v>4573</v>
      </c>
      <c r="H1409" t="str">
        <f>VLOOKUP(G1409,Data!$N:$Q,2,0)</f>
        <v>Office Supplies</v>
      </c>
      <c r="I1409" t="str">
        <f>VLOOKUP(G1409,Data!$N:$Q,3,0)</f>
        <v>Labels</v>
      </c>
      <c r="J1409" t="str">
        <f>VLOOKUP(G1409,Data!$N:$Q,4,0)</f>
        <v>Avery 513</v>
      </c>
      <c r="K1409">
        <f>ROUND(SUMIF(Data!N:N,G1409,Data!R:R),2)</f>
        <v>93.62</v>
      </c>
    </row>
    <row r="1410" spans="7:11" x14ac:dyDescent="0.2">
      <c r="G1410" t="s">
        <v>6189</v>
      </c>
      <c r="H1410" t="str">
        <f>VLOOKUP(G1410,Data!$N:$Q,2,0)</f>
        <v>Furniture</v>
      </c>
      <c r="I1410" t="str">
        <f>VLOOKUP(G1410,Data!$N:$Q,3,0)</f>
        <v>Furnishings</v>
      </c>
      <c r="J1410" t="str">
        <f>VLOOKUP(G1410,Data!$N:$Q,4,0)</f>
        <v>Eldon Expressions Mahogany Wood Desk Collection</v>
      </c>
      <c r="K1410">
        <f>ROUND(SUMIF(Data!N:N,G1410,Data!R:R),2)</f>
        <v>93.6</v>
      </c>
    </row>
    <row r="1411" spans="7:11" x14ac:dyDescent="0.2">
      <c r="G1411" t="s">
        <v>9602</v>
      </c>
      <c r="H1411" t="str">
        <f>VLOOKUP(G1411,Data!$N:$Q,2,0)</f>
        <v>Furniture</v>
      </c>
      <c r="I1411" t="str">
        <f>VLOOKUP(G1411,Data!$N:$Q,3,0)</f>
        <v>Furnishings</v>
      </c>
      <c r="J1411" t="str">
        <f>VLOOKUP(G1411,Data!$N:$Q,4,0)</f>
        <v>Tensor "Hersey Kiss" Styled Floor Lamp</v>
      </c>
      <c r="K1411">
        <f>ROUND(SUMIF(Data!N:N,G1411,Data!R:R),2)</f>
        <v>93.53</v>
      </c>
    </row>
    <row r="1412" spans="7:11" x14ac:dyDescent="0.2">
      <c r="G1412" t="s">
        <v>10227</v>
      </c>
      <c r="H1412" t="str">
        <f>VLOOKUP(G1412,Data!$N:$Q,2,0)</f>
        <v>Office Supplies</v>
      </c>
      <c r="I1412" t="str">
        <f>VLOOKUP(G1412,Data!$N:$Q,3,0)</f>
        <v>Paper</v>
      </c>
      <c r="J1412" t="str">
        <f>VLOOKUP(G1412,Data!$N:$Q,4,0)</f>
        <v>Snap-A-Way Black Print Carbonless Speed Message, No Reply Area, Duplicate</v>
      </c>
      <c r="K1412">
        <f>ROUND(SUMIF(Data!N:N,G1412,Data!R:R),2)</f>
        <v>93.25</v>
      </c>
    </row>
    <row r="1413" spans="7:11" x14ac:dyDescent="0.2">
      <c r="G1413" t="s">
        <v>500</v>
      </c>
      <c r="H1413" t="str">
        <f>VLOOKUP(G1413,Data!$N:$Q,2,0)</f>
        <v>Office Supplies</v>
      </c>
      <c r="I1413" t="str">
        <f>VLOOKUP(G1413,Data!$N:$Q,3,0)</f>
        <v>Envelopes</v>
      </c>
      <c r="J1413" t="str">
        <f>VLOOKUP(G1413,Data!$N:$Q,4,0)</f>
        <v>Redi-Strip #10 Envelopes, 4 1/8 x 9 1/2</v>
      </c>
      <c r="K1413">
        <f>ROUND(SUMIF(Data!N:N,G1413,Data!R:R),2)</f>
        <v>93.22</v>
      </c>
    </row>
    <row r="1414" spans="7:11" x14ac:dyDescent="0.2">
      <c r="G1414" t="s">
        <v>3724</v>
      </c>
      <c r="H1414" t="str">
        <f>VLOOKUP(G1414,Data!$N:$Q,2,0)</f>
        <v>Office Supplies</v>
      </c>
      <c r="I1414" t="str">
        <f>VLOOKUP(G1414,Data!$N:$Q,3,0)</f>
        <v>Art</v>
      </c>
      <c r="J1414" t="str">
        <f>VLOOKUP(G1414,Data!$N:$Q,4,0)</f>
        <v>Newell 35</v>
      </c>
      <c r="K1414">
        <f>ROUND(SUMIF(Data!N:N,G1414,Data!R:R),2)</f>
        <v>93.15</v>
      </c>
    </row>
    <row r="1415" spans="7:11" x14ac:dyDescent="0.2">
      <c r="G1415" t="s">
        <v>561</v>
      </c>
      <c r="H1415" t="str">
        <f>VLOOKUP(G1415,Data!$N:$Q,2,0)</f>
        <v>Office Supplies</v>
      </c>
      <c r="I1415" t="str">
        <f>VLOOKUP(G1415,Data!$N:$Q,3,0)</f>
        <v>Fasteners</v>
      </c>
      <c r="J1415" t="str">
        <f>VLOOKUP(G1415,Data!$N:$Q,4,0)</f>
        <v>Staples</v>
      </c>
      <c r="K1415">
        <f>ROUND(SUMIF(Data!N:N,G1415,Data!R:R),2)</f>
        <v>92.98</v>
      </c>
    </row>
    <row r="1416" spans="7:11" x14ac:dyDescent="0.2">
      <c r="G1416" t="s">
        <v>1024</v>
      </c>
      <c r="H1416" t="str">
        <f>VLOOKUP(G1416,Data!$N:$Q,2,0)</f>
        <v>Office Supplies</v>
      </c>
      <c r="I1416" t="str">
        <f>VLOOKUP(G1416,Data!$N:$Q,3,0)</f>
        <v>Binders</v>
      </c>
      <c r="J1416" t="str">
        <f>VLOOKUP(G1416,Data!$N:$Q,4,0)</f>
        <v>Presstex Flexible Ring Binders</v>
      </c>
      <c r="K1416">
        <f>ROUND(SUMIF(Data!N:N,G1416,Data!R:R),2)</f>
        <v>92.82</v>
      </c>
    </row>
    <row r="1417" spans="7:11" x14ac:dyDescent="0.2">
      <c r="G1417" t="s">
        <v>1469</v>
      </c>
      <c r="H1417" t="str">
        <f>VLOOKUP(G1417,Data!$N:$Q,2,0)</f>
        <v>Office Supplies</v>
      </c>
      <c r="I1417" t="str">
        <f>VLOOKUP(G1417,Data!$N:$Q,3,0)</f>
        <v>Paper</v>
      </c>
      <c r="J1417" t="str">
        <f>VLOOKUP(G1417,Data!$N:$Q,4,0)</f>
        <v>Xerox 1987</v>
      </c>
      <c r="K1417">
        <f>ROUND(SUMIF(Data!N:N,G1417,Data!R:R),2)</f>
        <v>92.48</v>
      </c>
    </row>
    <row r="1418" spans="7:11" x14ac:dyDescent="0.2">
      <c r="G1418" t="s">
        <v>2376</v>
      </c>
      <c r="H1418" t="str">
        <f>VLOOKUP(G1418,Data!$N:$Q,2,0)</f>
        <v>Office Supplies</v>
      </c>
      <c r="I1418" t="str">
        <f>VLOOKUP(G1418,Data!$N:$Q,3,0)</f>
        <v>Paper</v>
      </c>
      <c r="J1418" t="str">
        <f>VLOOKUP(G1418,Data!$N:$Q,4,0)</f>
        <v>Xerox 196</v>
      </c>
      <c r="K1418">
        <f>ROUND(SUMIF(Data!N:N,G1418,Data!R:R),2)</f>
        <v>92.48</v>
      </c>
    </row>
    <row r="1419" spans="7:11" x14ac:dyDescent="0.2">
      <c r="G1419" t="s">
        <v>868</v>
      </c>
      <c r="H1419" t="str">
        <f>VLOOKUP(G1419,Data!$N:$Q,2,0)</f>
        <v>Office Supplies</v>
      </c>
      <c r="I1419" t="str">
        <f>VLOOKUP(G1419,Data!$N:$Q,3,0)</f>
        <v>Fasteners</v>
      </c>
      <c r="J1419" t="str">
        <f>VLOOKUP(G1419,Data!$N:$Q,4,0)</f>
        <v>OIC Bulk Pack Metal Binder Clips</v>
      </c>
      <c r="K1419">
        <f>ROUND(SUMIF(Data!N:N,G1419,Data!R:R),2)</f>
        <v>92.14</v>
      </c>
    </row>
    <row r="1420" spans="7:11" x14ac:dyDescent="0.2">
      <c r="G1420" t="s">
        <v>2361</v>
      </c>
      <c r="H1420" t="str">
        <f>VLOOKUP(G1420,Data!$N:$Q,2,0)</f>
        <v>Office Supplies</v>
      </c>
      <c r="I1420" t="str">
        <f>VLOOKUP(G1420,Data!$N:$Q,3,0)</f>
        <v>Binders</v>
      </c>
      <c r="J1420" t="str">
        <f>VLOOKUP(G1420,Data!$N:$Q,4,0)</f>
        <v>Acco Translucent Poly Ring Binders</v>
      </c>
      <c r="K1420">
        <f>ROUND(SUMIF(Data!N:N,G1420,Data!R:R),2)</f>
        <v>91.73</v>
      </c>
    </row>
    <row r="1421" spans="7:11" x14ac:dyDescent="0.2">
      <c r="G1421" t="s">
        <v>4117</v>
      </c>
      <c r="H1421" t="str">
        <f>VLOOKUP(G1421,Data!$N:$Q,2,0)</f>
        <v>Office Supplies</v>
      </c>
      <c r="I1421" t="str">
        <f>VLOOKUP(G1421,Data!$N:$Q,3,0)</f>
        <v>Appliances</v>
      </c>
      <c r="J1421" t="str">
        <f>VLOOKUP(G1421,Data!$N:$Q,4,0)</f>
        <v>Hoover Commercial Soft Guard Upright Vacuum And Disposable Filtration Bags</v>
      </c>
      <c r="K1421">
        <f>ROUND(SUMIF(Data!N:N,G1421,Data!R:R),2)</f>
        <v>91.69</v>
      </c>
    </row>
    <row r="1422" spans="7:11" x14ac:dyDescent="0.2">
      <c r="G1422" t="s">
        <v>6766</v>
      </c>
      <c r="H1422" t="str">
        <f>VLOOKUP(G1422,Data!$N:$Q,2,0)</f>
        <v>Office Supplies</v>
      </c>
      <c r="I1422" t="str">
        <f>VLOOKUP(G1422,Data!$N:$Q,3,0)</f>
        <v>Storage</v>
      </c>
      <c r="J1422" t="str">
        <f>VLOOKUP(G1422,Data!$N:$Q,4,0)</f>
        <v>Akro Stacking Bins</v>
      </c>
      <c r="K1422">
        <f>ROUND(SUMIF(Data!N:N,G1422,Data!R:R),2)</f>
        <v>91.52</v>
      </c>
    </row>
    <row r="1423" spans="7:11" x14ac:dyDescent="0.2">
      <c r="G1423" t="s">
        <v>10642</v>
      </c>
      <c r="H1423" t="str">
        <f>VLOOKUP(G1423,Data!$N:$Q,2,0)</f>
        <v>Technology</v>
      </c>
      <c r="I1423" t="str">
        <f>VLOOKUP(G1423,Data!$N:$Q,3,0)</f>
        <v>Machines</v>
      </c>
      <c r="J1423" t="str">
        <f>VLOOKUP(G1423,Data!$N:$Q,4,0)</f>
        <v>Penpower WorldCard Pro Card Scanner</v>
      </c>
      <c r="K1423">
        <f>ROUND(SUMIF(Data!N:N,G1423,Data!R:R),2)</f>
        <v>91.48</v>
      </c>
    </row>
    <row r="1424" spans="7:11" x14ac:dyDescent="0.2">
      <c r="G1424" t="s">
        <v>2081</v>
      </c>
      <c r="H1424" t="str">
        <f>VLOOKUP(G1424,Data!$N:$Q,2,0)</f>
        <v>Office Supplies</v>
      </c>
      <c r="I1424" t="str">
        <f>VLOOKUP(G1424,Data!$N:$Q,3,0)</f>
        <v>Binders</v>
      </c>
      <c r="J1424" t="str">
        <f>VLOOKUP(G1424,Data!$N:$Q,4,0)</f>
        <v>Acco Pressboard Covers with Storage Hooks, 9 1/2" x 11", Executive Red</v>
      </c>
      <c r="K1424">
        <f>ROUND(SUMIF(Data!N:N,G1424,Data!R:R),2)</f>
        <v>91.44</v>
      </c>
    </row>
    <row r="1425" spans="7:11" x14ac:dyDescent="0.2">
      <c r="G1425" t="s">
        <v>4124</v>
      </c>
      <c r="H1425" t="str">
        <f>VLOOKUP(G1425,Data!$N:$Q,2,0)</f>
        <v>Office Supplies</v>
      </c>
      <c r="I1425" t="str">
        <f>VLOOKUP(G1425,Data!$N:$Q,3,0)</f>
        <v>Labels</v>
      </c>
      <c r="J1425" t="str">
        <f>VLOOKUP(G1425,Data!$N:$Q,4,0)</f>
        <v>Avery 481</v>
      </c>
      <c r="K1425">
        <f>ROUND(SUMIF(Data!N:N,G1425,Data!R:R),2)</f>
        <v>91.17</v>
      </c>
    </row>
    <row r="1426" spans="7:11" x14ac:dyDescent="0.2">
      <c r="G1426" t="s">
        <v>9766</v>
      </c>
      <c r="H1426" t="str">
        <f>VLOOKUP(G1426,Data!$N:$Q,2,0)</f>
        <v>Furniture</v>
      </c>
      <c r="I1426" t="str">
        <f>VLOOKUP(G1426,Data!$N:$Q,3,0)</f>
        <v>Bookcases</v>
      </c>
      <c r="J1426" t="str">
        <f>VLOOKUP(G1426,Data!$N:$Q,4,0)</f>
        <v>Bush Westfield Collection Bookcases, Dark Cherry Finish, Fully Assembled</v>
      </c>
      <c r="K1426">
        <f>ROUND(SUMIF(Data!N:N,G1426,Data!R:R),2)</f>
        <v>90.88</v>
      </c>
    </row>
    <row r="1427" spans="7:11" x14ac:dyDescent="0.2">
      <c r="G1427" t="s">
        <v>2623</v>
      </c>
      <c r="H1427" t="str">
        <f>VLOOKUP(G1427,Data!$N:$Q,2,0)</f>
        <v>Office Supplies</v>
      </c>
      <c r="I1427" t="str">
        <f>VLOOKUP(G1427,Data!$N:$Q,3,0)</f>
        <v>Supplies</v>
      </c>
      <c r="J1427" t="str">
        <f>VLOOKUP(G1427,Data!$N:$Q,4,0)</f>
        <v>Acme Preferred Stainless Steel Scissors</v>
      </c>
      <c r="K1427">
        <f>ROUND(SUMIF(Data!N:N,G1427,Data!R:R),2)</f>
        <v>90.88</v>
      </c>
    </row>
    <row r="1428" spans="7:11" x14ac:dyDescent="0.2">
      <c r="G1428" t="s">
        <v>2749</v>
      </c>
      <c r="H1428" t="str">
        <f>VLOOKUP(G1428,Data!$N:$Q,2,0)</f>
        <v>Office Supplies</v>
      </c>
      <c r="I1428" t="str">
        <f>VLOOKUP(G1428,Data!$N:$Q,3,0)</f>
        <v>Art</v>
      </c>
      <c r="J1428" t="str">
        <f>VLOOKUP(G1428,Data!$N:$Q,4,0)</f>
        <v>Fluorescent Highlighters by Dixon</v>
      </c>
      <c r="K1428">
        <f>ROUND(SUMIF(Data!N:N,G1428,Data!R:R),2)</f>
        <v>90.74</v>
      </c>
    </row>
    <row r="1429" spans="7:11" x14ac:dyDescent="0.2">
      <c r="G1429" t="s">
        <v>3573</v>
      </c>
      <c r="H1429" t="str">
        <f>VLOOKUP(G1429,Data!$N:$Q,2,0)</f>
        <v>Office Supplies</v>
      </c>
      <c r="I1429" t="str">
        <f>VLOOKUP(G1429,Data!$N:$Q,3,0)</f>
        <v>Labels</v>
      </c>
      <c r="J1429" t="str">
        <f>VLOOKUP(G1429,Data!$N:$Q,4,0)</f>
        <v>Avery 48</v>
      </c>
      <c r="K1429">
        <f>ROUND(SUMIF(Data!N:N,G1429,Data!R:R),2)</f>
        <v>90.72</v>
      </c>
    </row>
    <row r="1430" spans="7:11" x14ac:dyDescent="0.2">
      <c r="G1430" t="s">
        <v>3175</v>
      </c>
      <c r="H1430" t="str">
        <f>VLOOKUP(G1430,Data!$N:$Q,2,0)</f>
        <v>Office Supplies</v>
      </c>
      <c r="I1430" t="str">
        <f>VLOOKUP(G1430,Data!$N:$Q,3,0)</f>
        <v>Binders</v>
      </c>
      <c r="J1430" t="str">
        <f>VLOOKUP(G1430,Data!$N:$Q,4,0)</f>
        <v>Avery Durable Slant Ring Binders With Label Holder</v>
      </c>
      <c r="K1430">
        <f>ROUND(SUMIF(Data!N:N,G1430,Data!R:R),2)</f>
        <v>90.71</v>
      </c>
    </row>
    <row r="1431" spans="7:11" x14ac:dyDescent="0.2">
      <c r="G1431" t="s">
        <v>1654</v>
      </c>
      <c r="H1431" t="str">
        <f>VLOOKUP(G1431,Data!$N:$Q,2,0)</f>
        <v>Office Supplies</v>
      </c>
      <c r="I1431" t="str">
        <f>VLOOKUP(G1431,Data!$N:$Q,3,0)</f>
        <v>Art</v>
      </c>
      <c r="J1431" t="str">
        <f>VLOOKUP(G1431,Data!$N:$Q,4,0)</f>
        <v>Prang Colored Pencils</v>
      </c>
      <c r="K1431">
        <f>ROUND(SUMIF(Data!N:N,G1431,Data!R:R),2)</f>
        <v>90.55</v>
      </c>
    </row>
    <row r="1432" spans="7:11" x14ac:dyDescent="0.2">
      <c r="G1432" t="s">
        <v>7623</v>
      </c>
      <c r="H1432" t="str">
        <f>VLOOKUP(G1432,Data!$N:$Q,2,0)</f>
        <v>Office Supplies</v>
      </c>
      <c r="I1432" t="str">
        <f>VLOOKUP(G1432,Data!$N:$Q,3,0)</f>
        <v>Paper</v>
      </c>
      <c r="J1432" t="str">
        <f>VLOOKUP(G1432,Data!$N:$Q,4,0)</f>
        <v>Xerox 1956</v>
      </c>
      <c r="K1432">
        <f>ROUND(SUMIF(Data!N:N,G1432,Data!R:R),2)</f>
        <v>89.7</v>
      </c>
    </row>
    <row r="1433" spans="7:11" x14ac:dyDescent="0.2">
      <c r="G1433" t="s">
        <v>657</v>
      </c>
      <c r="H1433" t="str">
        <f>VLOOKUP(G1433,Data!$N:$Q,2,0)</f>
        <v>Office Supplies</v>
      </c>
      <c r="I1433" t="str">
        <f>VLOOKUP(G1433,Data!$N:$Q,3,0)</f>
        <v>Paper</v>
      </c>
      <c r="J1433" t="str">
        <f>VLOOKUP(G1433,Data!$N:$Q,4,0)</f>
        <v>Xerox 1920</v>
      </c>
      <c r="K1433">
        <f>ROUND(SUMIF(Data!N:N,G1433,Data!R:R),2)</f>
        <v>89.7</v>
      </c>
    </row>
    <row r="1434" spans="7:11" x14ac:dyDescent="0.2">
      <c r="G1434" t="s">
        <v>544</v>
      </c>
      <c r="H1434" t="str">
        <f>VLOOKUP(G1434,Data!$N:$Q,2,0)</f>
        <v>Office Supplies</v>
      </c>
      <c r="I1434" t="str">
        <f>VLOOKUP(G1434,Data!$N:$Q,3,0)</f>
        <v>Binders</v>
      </c>
      <c r="J1434" t="str">
        <f>VLOOKUP(G1434,Data!$N:$Q,4,0)</f>
        <v>Avery Durable Slant Ring Binders, No Labels</v>
      </c>
      <c r="K1434">
        <f>ROUND(SUMIF(Data!N:N,G1434,Data!R:R),2)</f>
        <v>89.55</v>
      </c>
    </row>
    <row r="1435" spans="7:11" x14ac:dyDescent="0.2">
      <c r="G1435" t="s">
        <v>88</v>
      </c>
      <c r="H1435" t="str">
        <f>VLOOKUP(G1435,Data!$N:$Q,2,0)</f>
        <v>Office Supplies</v>
      </c>
      <c r="I1435" t="str">
        <f>VLOOKUP(G1435,Data!$N:$Q,3,0)</f>
        <v>Paper</v>
      </c>
      <c r="J1435" t="str">
        <f>VLOOKUP(G1435,Data!$N:$Q,4,0)</f>
        <v>Xerox 1967</v>
      </c>
      <c r="K1435">
        <f>ROUND(SUMIF(Data!N:N,G1435,Data!R:R),2)</f>
        <v>89.42</v>
      </c>
    </row>
    <row r="1436" spans="7:11" x14ac:dyDescent="0.2">
      <c r="G1436" t="s">
        <v>2123</v>
      </c>
      <c r="H1436" t="str">
        <f>VLOOKUP(G1436,Data!$N:$Q,2,0)</f>
        <v>Office Supplies</v>
      </c>
      <c r="I1436" t="str">
        <f>VLOOKUP(G1436,Data!$N:$Q,3,0)</f>
        <v>Labels</v>
      </c>
      <c r="J1436" t="str">
        <f>VLOOKUP(G1436,Data!$N:$Q,4,0)</f>
        <v>Avery 480</v>
      </c>
      <c r="K1436">
        <f>ROUND(SUMIF(Data!N:N,G1436,Data!R:R),2)</f>
        <v>89.25</v>
      </c>
    </row>
    <row r="1437" spans="7:11" x14ac:dyDescent="0.2">
      <c r="G1437" t="s">
        <v>8090</v>
      </c>
      <c r="H1437" t="str">
        <f>VLOOKUP(G1437,Data!$N:$Q,2,0)</f>
        <v>Office Supplies</v>
      </c>
      <c r="I1437" t="str">
        <f>VLOOKUP(G1437,Data!$N:$Q,3,0)</f>
        <v>Supplies</v>
      </c>
      <c r="J1437" t="str">
        <f>VLOOKUP(G1437,Data!$N:$Q,4,0)</f>
        <v>Acme Design Stainless Steel Bent Scissors</v>
      </c>
      <c r="K1437">
        <f>ROUND(SUMIF(Data!N:N,G1437,Data!R:R),2)</f>
        <v>88.92</v>
      </c>
    </row>
    <row r="1438" spans="7:11" x14ac:dyDescent="0.2">
      <c r="G1438" t="s">
        <v>781</v>
      </c>
      <c r="H1438" t="str">
        <f>VLOOKUP(G1438,Data!$N:$Q,2,0)</f>
        <v>Office Supplies</v>
      </c>
      <c r="I1438" t="str">
        <f>VLOOKUP(G1438,Data!$N:$Q,3,0)</f>
        <v>Art</v>
      </c>
      <c r="J1438" t="str">
        <f>VLOOKUP(G1438,Data!$N:$Q,4,0)</f>
        <v>Binney &amp; Smith Crayola Metallic Colored Pencils, 8-Color Set</v>
      </c>
      <c r="K1438">
        <f>ROUND(SUMIF(Data!N:N,G1438,Data!R:R),2)</f>
        <v>88.9</v>
      </c>
    </row>
    <row r="1439" spans="7:11" x14ac:dyDescent="0.2">
      <c r="G1439" t="s">
        <v>4491</v>
      </c>
      <c r="H1439" t="str">
        <f>VLOOKUP(G1439,Data!$N:$Q,2,0)</f>
        <v>Office Supplies</v>
      </c>
      <c r="I1439" t="str">
        <f>VLOOKUP(G1439,Data!$N:$Q,3,0)</f>
        <v>Labels</v>
      </c>
      <c r="J1439" t="str">
        <f>VLOOKUP(G1439,Data!$N:$Q,4,0)</f>
        <v>Avery 478</v>
      </c>
      <c r="K1439">
        <f>ROUND(SUMIF(Data!N:N,G1439,Data!R:R),2)</f>
        <v>88.38</v>
      </c>
    </row>
    <row r="1440" spans="7:11" x14ac:dyDescent="0.2">
      <c r="G1440" t="s">
        <v>5213</v>
      </c>
      <c r="H1440" t="str">
        <f>VLOOKUP(G1440,Data!$N:$Q,2,0)</f>
        <v>Office Supplies</v>
      </c>
      <c r="I1440" t="str">
        <f>VLOOKUP(G1440,Data!$N:$Q,3,0)</f>
        <v>Art</v>
      </c>
      <c r="J1440" t="str">
        <f>VLOOKUP(G1440,Data!$N:$Q,4,0)</f>
        <v>Manco Dry-Lighter Erasable Highlighter</v>
      </c>
      <c r="K1440">
        <f>ROUND(SUMIF(Data!N:N,G1440,Data!R:R),2)</f>
        <v>88.16</v>
      </c>
    </row>
    <row r="1441" spans="7:11" x14ac:dyDescent="0.2">
      <c r="G1441" t="s">
        <v>8945</v>
      </c>
      <c r="H1441" t="str">
        <f>VLOOKUP(G1441,Data!$N:$Q,2,0)</f>
        <v>Office Supplies</v>
      </c>
      <c r="I1441" t="str">
        <f>VLOOKUP(G1441,Data!$N:$Q,3,0)</f>
        <v>Paper</v>
      </c>
      <c r="J1441" t="str">
        <f>VLOOKUP(G1441,Data!$N:$Q,4,0)</f>
        <v>TOPS Money Receipt Book, Consecutively Numbered in Red,</v>
      </c>
      <c r="K1441">
        <f>ROUND(SUMIF(Data!N:N,G1441,Data!R:R),2)</f>
        <v>88.11</v>
      </c>
    </row>
    <row r="1442" spans="7:11" x14ac:dyDescent="0.2">
      <c r="G1442" t="s">
        <v>7749</v>
      </c>
      <c r="H1442" t="str">
        <f>VLOOKUP(G1442,Data!$N:$Q,2,0)</f>
        <v>Technology</v>
      </c>
      <c r="I1442" t="str">
        <f>VLOOKUP(G1442,Data!$N:$Q,3,0)</f>
        <v>Accessories</v>
      </c>
      <c r="J1442" t="str">
        <f>VLOOKUP(G1442,Data!$N:$Q,4,0)</f>
        <v>AmazonBasics 3-Button USB Wired Mouse</v>
      </c>
      <c r="K1442">
        <f>ROUND(SUMIF(Data!N:N,G1442,Data!R:R),2)</f>
        <v>88.07</v>
      </c>
    </row>
    <row r="1443" spans="7:11" x14ac:dyDescent="0.2">
      <c r="G1443" t="s">
        <v>8062</v>
      </c>
      <c r="H1443" t="str">
        <f>VLOOKUP(G1443,Data!$N:$Q,2,0)</f>
        <v>Office Supplies</v>
      </c>
      <c r="I1443" t="str">
        <f>VLOOKUP(G1443,Data!$N:$Q,3,0)</f>
        <v>Envelopes</v>
      </c>
      <c r="J1443" t="str">
        <f>VLOOKUP(G1443,Data!$N:$Q,4,0)</f>
        <v>Peel &amp; Seel Recycled Catalog Envelopes, Brown</v>
      </c>
      <c r="K1443">
        <f>ROUND(SUMIF(Data!N:N,G1443,Data!R:R),2)</f>
        <v>88.01</v>
      </c>
    </row>
    <row r="1444" spans="7:11" x14ac:dyDescent="0.2">
      <c r="G1444" t="s">
        <v>811</v>
      </c>
      <c r="H1444" t="str">
        <f>VLOOKUP(G1444,Data!$N:$Q,2,0)</f>
        <v>Office Supplies</v>
      </c>
      <c r="I1444" t="str">
        <f>VLOOKUP(G1444,Data!$N:$Q,3,0)</f>
        <v>Appliances</v>
      </c>
      <c r="J1444" t="str">
        <f>VLOOKUP(G1444,Data!$N:$Q,4,0)</f>
        <v>Bravo II Megaboss 12-Amp Hard Body Upright, Replacement Belts, 2 Belts per Pack</v>
      </c>
      <c r="K1444">
        <f>ROUND(SUMIF(Data!N:N,G1444,Data!R:R),2)</f>
        <v>87.75</v>
      </c>
    </row>
    <row r="1445" spans="7:11" x14ac:dyDescent="0.2">
      <c r="G1445" t="s">
        <v>5974</v>
      </c>
      <c r="H1445" t="str">
        <f>VLOOKUP(G1445,Data!$N:$Q,2,0)</f>
        <v>Office Supplies</v>
      </c>
      <c r="I1445" t="str">
        <f>VLOOKUP(G1445,Data!$N:$Q,3,0)</f>
        <v>Fasteners</v>
      </c>
      <c r="J1445" t="str">
        <f>VLOOKUP(G1445,Data!$N:$Q,4,0)</f>
        <v>Advantus Map Pennant Flags and Round Head Tacks</v>
      </c>
      <c r="K1445">
        <f>ROUND(SUMIF(Data!N:N,G1445,Data!R:R),2)</f>
        <v>87.69</v>
      </c>
    </row>
    <row r="1446" spans="7:11" x14ac:dyDescent="0.2">
      <c r="G1446" t="s">
        <v>2305</v>
      </c>
      <c r="H1446" t="str">
        <f>VLOOKUP(G1446,Data!$N:$Q,2,0)</f>
        <v>Office Supplies</v>
      </c>
      <c r="I1446" t="str">
        <f>VLOOKUP(G1446,Data!$N:$Q,3,0)</f>
        <v>Binders</v>
      </c>
      <c r="J1446" t="str">
        <f>VLOOKUP(G1446,Data!$N:$Q,4,0)</f>
        <v>Cardinal Holdit Business Card Pockets</v>
      </c>
      <c r="K1446">
        <f>ROUND(SUMIF(Data!N:N,G1446,Data!R:R),2)</f>
        <v>87.65</v>
      </c>
    </row>
    <row r="1447" spans="7:11" x14ac:dyDescent="0.2">
      <c r="G1447" t="s">
        <v>1914</v>
      </c>
      <c r="H1447" t="str">
        <f>VLOOKUP(G1447,Data!$N:$Q,2,0)</f>
        <v>Furniture</v>
      </c>
      <c r="I1447" t="str">
        <f>VLOOKUP(G1447,Data!$N:$Q,3,0)</f>
        <v>Furnishings</v>
      </c>
      <c r="J1447" t="str">
        <f>VLOOKUP(G1447,Data!$N:$Q,4,0)</f>
        <v>Advantus Panel Wall Acrylic Frame</v>
      </c>
      <c r="K1447">
        <f>ROUND(SUMIF(Data!N:N,G1447,Data!R:R),2)</f>
        <v>87.52</v>
      </c>
    </row>
    <row r="1448" spans="7:11" x14ac:dyDescent="0.2">
      <c r="G1448" t="s">
        <v>2369</v>
      </c>
      <c r="H1448" t="str">
        <f>VLOOKUP(G1448,Data!$N:$Q,2,0)</f>
        <v>Office Supplies</v>
      </c>
      <c r="I1448" t="str">
        <f>VLOOKUP(G1448,Data!$N:$Q,3,0)</f>
        <v>Labels</v>
      </c>
      <c r="J1448" t="str">
        <f>VLOOKUP(G1448,Data!$N:$Q,4,0)</f>
        <v>Avery 508</v>
      </c>
      <c r="K1448">
        <f>ROUND(SUMIF(Data!N:N,G1448,Data!R:R),2)</f>
        <v>87.4</v>
      </c>
    </row>
    <row r="1449" spans="7:11" x14ac:dyDescent="0.2">
      <c r="G1449" t="s">
        <v>2395</v>
      </c>
      <c r="H1449" t="str">
        <f>VLOOKUP(G1449,Data!$N:$Q,2,0)</f>
        <v>Office Supplies</v>
      </c>
      <c r="I1449" t="str">
        <f>VLOOKUP(G1449,Data!$N:$Q,3,0)</f>
        <v>Binders</v>
      </c>
      <c r="J1449" t="str">
        <f>VLOOKUP(G1449,Data!$N:$Q,4,0)</f>
        <v>Avery Durable Binders</v>
      </c>
      <c r="K1449">
        <f>ROUND(SUMIF(Data!N:N,G1449,Data!R:R),2)</f>
        <v>87.26</v>
      </c>
    </row>
    <row r="1450" spans="7:11" x14ac:dyDescent="0.2">
      <c r="G1450" t="s">
        <v>7071</v>
      </c>
      <c r="H1450" t="str">
        <f>VLOOKUP(G1450,Data!$N:$Q,2,0)</f>
        <v>Office Supplies</v>
      </c>
      <c r="I1450" t="str">
        <f>VLOOKUP(G1450,Data!$N:$Q,3,0)</f>
        <v>Paper</v>
      </c>
      <c r="J1450" t="str">
        <f>VLOOKUP(G1450,Data!$N:$Q,4,0)</f>
        <v>HP Office Paper (20Lb. and 87 Bright)</v>
      </c>
      <c r="K1450">
        <f>ROUND(SUMIF(Data!N:N,G1450,Data!R:R),2)</f>
        <v>86.84</v>
      </c>
    </row>
    <row r="1451" spans="7:11" x14ac:dyDescent="0.2">
      <c r="G1451" t="s">
        <v>1284</v>
      </c>
      <c r="H1451" t="str">
        <f>VLOOKUP(G1451,Data!$N:$Q,2,0)</f>
        <v>Office Supplies</v>
      </c>
      <c r="I1451" t="str">
        <f>VLOOKUP(G1451,Data!$N:$Q,3,0)</f>
        <v>Art</v>
      </c>
      <c r="J1451" t="str">
        <f>VLOOKUP(G1451,Data!$N:$Q,4,0)</f>
        <v>Newell 333</v>
      </c>
      <c r="K1451">
        <f>ROUND(SUMIF(Data!N:N,G1451,Data!R:R),2)</f>
        <v>86.74</v>
      </c>
    </row>
    <row r="1452" spans="7:11" x14ac:dyDescent="0.2">
      <c r="G1452" t="s">
        <v>680</v>
      </c>
      <c r="H1452" t="str">
        <f>VLOOKUP(G1452,Data!$N:$Q,2,0)</f>
        <v>Office Supplies</v>
      </c>
      <c r="I1452" t="str">
        <f>VLOOKUP(G1452,Data!$N:$Q,3,0)</f>
        <v>Art</v>
      </c>
      <c r="J1452" t="str">
        <f>VLOOKUP(G1452,Data!$N:$Q,4,0)</f>
        <v>BIC Brite Liner Highlighters</v>
      </c>
      <c r="K1452">
        <f>ROUND(SUMIF(Data!N:N,G1452,Data!R:R),2)</f>
        <v>86.11</v>
      </c>
    </row>
    <row r="1453" spans="7:11" x14ac:dyDescent="0.2">
      <c r="G1453" t="s">
        <v>3717</v>
      </c>
      <c r="H1453" t="str">
        <f>VLOOKUP(G1453,Data!$N:$Q,2,0)</f>
        <v>Office Supplies</v>
      </c>
      <c r="I1453" t="str">
        <f>VLOOKUP(G1453,Data!$N:$Q,3,0)</f>
        <v>Art</v>
      </c>
      <c r="J1453" t="str">
        <f>VLOOKUP(G1453,Data!$N:$Q,4,0)</f>
        <v>Boston 16701 Slimline Battery Pencil Sharpener</v>
      </c>
      <c r="K1453">
        <f>ROUND(SUMIF(Data!N:N,G1453,Data!R:R),2)</f>
        <v>86.08</v>
      </c>
    </row>
    <row r="1454" spans="7:11" x14ac:dyDescent="0.2">
      <c r="G1454" t="s">
        <v>254</v>
      </c>
      <c r="H1454" t="str">
        <f>VLOOKUP(G1454,Data!$N:$Q,2,0)</f>
        <v>Office Supplies</v>
      </c>
      <c r="I1454" t="str">
        <f>VLOOKUP(G1454,Data!$N:$Q,3,0)</f>
        <v>Binders</v>
      </c>
      <c r="J1454" t="str">
        <f>VLOOKUP(G1454,Data!$N:$Q,4,0)</f>
        <v>C-Line Peel &amp; Stick Add-On Filing Pockets, 8-3/4 x 5-1/8, 10/Pack</v>
      </c>
      <c r="K1454">
        <f>ROUND(SUMIF(Data!N:N,G1454,Data!R:R),2)</f>
        <v>86</v>
      </c>
    </row>
    <row r="1455" spans="7:11" x14ac:dyDescent="0.2">
      <c r="G1455" t="s">
        <v>2042</v>
      </c>
      <c r="H1455" t="str">
        <f>VLOOKUP(G1455,Data!$N:$Q,2,0)</f>
        <v>Office Supplies</v>
      </c>
      <c r="I1455" t="str">
        <f>VLOOKUP(G1455,Data!$N:$Q,3,0)</f>
        <v>Binders</v>
      </c>
      <c r="J1455" t="str">
        <f>VLOOKUP(G1455,Data!$N:$Q,4,0)</f>
        <v>Prestige Round Ring Binders</v>
      </c>
      <c r="K1455">
        <f>ROUND(SUMIF(Data!N:N,G1455,Data!R:R),2)</f>
        <v>85.73</v>
      </c>
    </row>
    <row r="1456" spans="7:11" x14ac:dyDescent="0.2">
      <c r="G1456" t="s">
        <v>9094</v>
      </c>
      <c r="H1456" t="str">
        <f>VLOOKUP(G1456,Data!$N:$Q,2,0)</f>
        <v>Office Supplies</v>
      </c>
      <c r="I1456" t="str">
        <f>VLOOKUP(G1456,Data!$N:$Q,3,0)</f>
        <v>Paper</v>
      </c>
      <c r="J1456" t="str">
        <f>VLOOKUP(G1456,Data!$N:$Q,4,0)</f>
        <v>Xerox 229</v>
      </c>
      <c r="K1456">
        <f>ROUND(SUMIF(Data!N:N,G1456,Data!R:R),2)</f>
        <v>85.54</v>
      </c>
    </row>
    <row r="1457" spans="7:11" x14ac:dyDescent="0.2">
      <c r="G1457" t="s">
        <v>4316</v>
      </c>
      <c r="H1457" t="str">
        <f>VLOOKUP(G1457,Data!$N:$Q,2,0)</f>
        <v>Office Supplies</v>
      </c>
      <c r="I1457" t="str">
        <f>VLOOKUP(G1457,Data!$N:$Q,3,0)</f>
        <v>Paper</v>
      </c>
      <c r="J1457" t="str">
        <f>VLOOKUP(G1457,Data!$N:$Q,4,0)</f>
        <v>Xerox 1986</v>
      </c>
      <c r="K1457">
        <f>ROUND(SUMIF(Data!N:N,G1457,Data!R:R),2)</f>
        <v>85.5</v>
      </c>
    </row>
    <row r="1458" spans="7:11" x14ac:dyDescent="0.2">
      <c r="G1458" t="s">
        <v>8879</v>
      </c>
      <c r="H1458" t="str">
        <f>VLOOKUP(G1458,Data!$N:$Q,2,0)</f>
        <v>Office Supplies</v>
      </c>
      <c r="I1458" t="str">
        <f>VLOOKUP(G1458,Data!$N:$Q,3,0)</f>
        <v>Binders</v>
      </c>
      <c r="J1458" t="str">
        <f>VLOOKUP(G1458,Data!$N:$Q,4,0)</f>
        <v>Acco Recycled 2" Capacity Laser Printer Hanging Data Binders</v>
      </c>
      <c r="K1458">
        <f>ROUND(SUMIF(Data!N:N,G1458,Data!R:R),2)</f>
        <v>85.26</v>
      </c>
    </row>
    <row r="1459" spans="7:11" x14ac:dyDescent="0.2">
      <c r="G1459" t="s">
        <v>7389</v>
      </c>
      <c r="H1459" t="str">
        <f>VLOOKUP(G1459,Data!$N:$Q,2,0)</f>
        <v>Office Supplies</v>
      </c>
      <c r="I1459" t="str">
        <f>VLOOKUP(G1459,Data!$N:$Q,3,0)</f>
        <v>Labels</v>
      </c>
      <c r="J1459" t="str">
        <f>VLOOKUP(G1459,Data!$N:$Q,4,0)</f>
        <v>Avery 487</v>
      </c>
      <c r="K1459">
        <f>ROUND(SUMIF(Data!N:N,G1459,Data!R:R),2)</f>
        <v>84.87</v>
      </c>
    </row>
    <row r="1460" spans="7:11" x14ac:dyDescent="0.2">
      <c r="G1460" t="s">
        <v>1484</v>
      </c>
      <c r="H1460" t="str">
        <f>VLOOKUP(G1460,Data!$N:$Q,2,0)</f>
        <v>Furniture</v>
      </c>
      <c r="I1460" t="str">
        <f>VLOOKUP(G1460,Data!$N:$Q,3,0)</f>
        <v>Furnishings</v>
      </c>
      <c r="J1460" t="str">
        <f>VLOOKUP(G1460,Data!$N:$Q,4,0)</f>
        <v>Westinghouse Mesh Shade Clip-On Gooseneck Lamp, Black</v>
      </c>
      <c r="K1460">
        <f>ROUND(SUMIF(Data!N:N,G1460,Data!R:R),2)</f>
        <v>84.84</v>
      </c>
    </row>
    <row r="1461" spans="7:11" x14ac:dyDescent="0.2">
      <c r="G1461" t="s">
        <v>2995</v>
      </c>
      <c r="H1461" t="str">
        <f>VLOOKUP(G1461,Data!$N:$Q,2,0)</f>
        <v>Furniture</v>
      </c>
      <c r="I1461" t="str">
        <f>VLOOKUP(G1461,Data!$N:$Q,3,0)</f>
        <v>Furnishings</v>
      </c>
      <c r="J1461" t="str">
        <f>VLOOKUP(G1461,Data!$N:$Q,4,0)</f>
        <v>Magna Visual Magnetic Picture Hangers</v>
      </c>
      <c r="K1461">
        <f>ROUND(SUMIF(Data!N:N,G1461,Data!R:R),2)</f>
        <v>84.83</v>
      </c>
    </row>
    <row r="1462" spans="7:11" x14ac:dyDescent="0.2">
      <c r="G1462" t="s">
        <v>6008</v>
      </c>
      <c r="H1462" t="str">
        <f>VLOOKUP(G1462,Data!$N:$Q,2,0)</f>
        <v>Office Supplies</v>
      </c>
      <c r="I1462" t="str">
        <f>VLOOKUP(G1462,Data!$N:$Q,3,0)</f>
        <v>Paper</v>
      </c>
      <c r="J1462" t="str">
        <f>VLOOKUP(G1462,Data!$N:$Q,4,0)</f>
        <v>Xerox 1954</v>
      </c>
      <c r="K1462">
        <f>ROUND(SUMIF(Data!N:N,G1462,Data!R:R),2)</f>
        <v>84.48</v>
      </c>
    </row>
    <row r="1463" spans="7:11" x14ac:dyDescent="0.2">
      <c r="G1463" t="s">
        <v>1074</v>
      </c>
      <c r="H1463" t="str">
        <f>VLOOKUP(G1463,Data!$N:$Q,2,0)</f>
        <v>Office Supplies</v>
      </c>
      <c r="I1463" t="str">
        <f>VLOOKUP(G1463,Data!$N:$Q,3,0)</f>
        <v>Labels</v>
      </c>
      <c r="J1463" t="str">
        <f>VLOOKUP(G1463,Data!$N:$Q,4,0)</f>
        <v>Avery 512</v>
      </c>
      <c r="K1463">
        <f>ROUND(SUMIF(Data!N:N,G1463,Data!R:R),2)</f>
        <v>84.39</v>
      </c>
    </row>
    <row r="1464" spans="7:11" x14ac:dyDescent="0.2">
      <c r="G1464" t="s">
        <v>5780</v>
      </c>
      <c r="H1464" t="str">
        <f>VLOOKUP(G1464,Data!$N:$Q,2,0)</f>
        <v>Office Supplies</v>
      </c>
      <c r="I1464" t="str">
        <f>VLOOKUP(G1464,Data!$N:$Q,3,0)</f>
        <v>Paper</v>
      </c>
      <c r="J1464" t="str">
        <f>VLOOKUP(G1464,Data!$N:$Q,4,0)</f>
        <v>Xerox 2000</v>
      </c>
      <c r="K1464">
        <f>ROUND(SUMIF(Data!N:N,G1464,Data!R:R),2)</f>
        <v>84.24</v>
      </c>
    </row>
    <row r="1465" spans="7:11" x14ac:dyDescent="0.2">
      <c r="G1465" t="s">
        <v>6751</v>
      </c>
      <c r="H1465" t="str">
        <f>VLOOKUP(G1465,Data!$N:$Q,2,0)</f>
        <v>Office Supplies</v>
      </c>
      <c r="I1465" t="str">
        <f>VLOOKUP(G1465,Data!$N:$Q,3,0)</f>
        <v>Paper</v>
      </c>
      <c r="J1465" t="str">
        <f>VLOOKUP(G1465,Data!$N:$Q,4,0)</f>
        <v>Xerox 200</v>
      </c>
      <c r="K1465">
        <f>ROUND(SUMIF(Data!N:N,G1465,Data!R:R),2)</f>
        <v>84.24</v>
      </c>
    </row>
    <row r="1466" spans="7:11" x14ac:dyDescent="0.2">
      <c r="G1466" t="s">
        <v>4529</v>
      </c>
      <c r="H1466" t="str">
        <f>VLOOKUP(G1466,Data!$N:$Q,2,0)</f>
        <v>Office Supplies</v>
      </c>
      <c r="I1466" t="str">
        <f>VLOOKUP(G1466,Data!$N:$Q,3,0)</f>
        <v>Art</v>
      </c>
      <c r="J1466" t="str">
        <f>VLOOKUP(G1466,Data!$N:$Q,4,0)</f>
        <v>Hunt BOSTON Vista Battery-Operated Pencil Sharpener, Black</v>
      </c>
      <c r="K1466">
        <f>ROUND(SUMIF(Data!N:N,G1466,Data!R:R),2)</f>
        <v>83.95</v>
      </c>
    </row>
    <row r="1467" spans="7:11" x14ac:dyDescent="0.2">
      <c r="G1467" t="s">
        <v>2385</v>
      </c>
      <c r="H1467" t="str">
        <f>VLOOKUP(G1467,Data!$N:$Q,2,0)</f>
        <v>Technology</v>
      </c>
      <c r="I1467" t="str">
        <f>VLOOKUP(G1467,Data!$N:$Q,3,0)</f>
        <v>Phones</v>
      </c>
      <c r="J1467" t="str">
        <f>VLOOKUP(G1467,Data!$N:$Q,4,0)</f>
        <v>Belkin iPhone and iPad Lightning Cable</v>
      </c>
      <c r="K1467">
        <f>ROUND(SUMIF(Data!N:N,G1467,Data!R:R),2)</f>
        <v>83.94</v>
      </c>
    </row>
    <row r="1468" spans="7:11" x14ac:dyDescent="0.2">
      <c r="G1468" t="s">
        <v>5303</v>
      </c>
      <c r="H1468" t="str">
        <f>VLOOKUP(G1468,Data!$N:$Q,2,0)</f>
        <v>Office Supplies</v>
      </c>
      <c r="I1468" t="str">
        <f>VLOOKUP(G1468,Data!$N:$Q,3,0)</f>
        <v>Appliances</v>
      </c>
      <c r="J1468" t="str">
        <f>VLOOKUP(G1468,Data!$N:$Q,4,0)</f>
        <v>Eureka Sanitaire  Multi-Pro Heavy-Duty Upright, Disposable Bags</v>
      </c>
      <c r="K1468">
        <f>ROUND(SUMIF(Data!N:N,G1468,Data!R:R),2)</f>
        <v>83.9</v>
      </c>
    </row>
    <row r="1469" spans="7:11" x14ac:dyDescent="0.2">
      <c r="G1469" t="s">
        <v>4903</v>
      </c>
      <c r="H1469" t="str">
        <f>VLOOKUP(G1469,Data!$N:$Q,2,0)</f>
        <v>Office Supplies</v>
      </c>
      <c r="I1469" t="str">
        <f>VLOOKUP(G1469,Data!$N:$Q,3,0)</f>
        <v>Paper</v>
      </c>
      <c r="J1469" t="str">
        <f>VLOOKUP(G1469,Data!$N:$Q,4,0)</f>
        <v>Southworth Parchment Paper &amp; Envelopes</v>
      </c>
      <c r="K1469">
        <f>ROUND(SUMIF(Data!N:N,G1469,Data!R:R),2)</f>
        <v>83.71</v>
      </c>
    </row>
    <row r="1470" spans="7:11" x14ac:dyDescent="0.2">
      <c r="G1470" t="s">
        <v>2687</v>
      </c>
      <c r="H1470" t="str">
        <f>VLOOKUP(G1470,Data!$N:$Q,2,0)</f>
        <v>Office Supplies</v>
      </c>
      <c r="I1470" t="str">
        <f>VLOOKUP(G1470,Data!$N:$Q,3,0)</f>
        <v>Labels</v>
      </c>
      <c r="J1470" t="str">
        <f>VLOOKUP(G1470,Data!$N:$Q,4,0)</f>
        <v>Avery 483</v>
      </c>
      <c r="K1470">
        <f>ROUND(SUMIF(Data!N:N,G1470,Data!R:R),2)</f>
        <v>83.66</v>
      </c>
    </row>
    <row r="1471" spans="7:11" x14ac:dyDescent="0.2">
      <c r="G1471" t="s">
        <v>2185</v>
      </c>
      <c r="H1471" t="str">
        <f>VLOOKUP(G1471,Data!$N:$Q,2,0)</f>
        <v>Furniture</v>
      </c>
      <c r="I1471" t="str">
        <f>VLOOKUP(G1471,Data!$N:$Q,3,0)</f>
        <v>Furnishings</v>
      </c>
      <c r="J1471" t="str">
        <f>VLOOKUP(G1471,Data!$N:$Q,4,0)</f>
        <v>Master Giant Foot Doorstop, Safety Yellow</v>
      </c>
      <c r="K1471">
        <f>ROUND(SUMIF(Data!N:N,G1471,Data!R:R),2)</f>
        <v>83.49</v>
      </c>
    </row>
    <row r="1472" spans="7:11" x14ac:dyDescent="0.2">
      <c r="G1472" t="s">
        <v>2093</v>
      </c>
      <c r="H1472" t="str">
        <f>VLOOKUP(G1472,Data!$N:$Q,2,0)</f>
        <v>Technology</v>
      </c>
      <c r="I1472" t="str">
        <f>VLOOKUP(G1472,Data!$N:$Q,3,0)</f>
        <v>Accessories</v>
      </c>
      <c r="J1472" t="str">
        <f>VLOOKUP(G1472,Data!$N:$Q,4,0)</f>
        <v>Verbatim 25 GB 6x Blu-ray Single Layer Recordable Disc, 1/Pack</v>
      </c>
      <c r="K1472">
        <f>ROUND(SUMIF(Data!N:N,G1472,Data!R:R),2)</f>
        <v>83.44</v>
      </c>
    </row>
    <row r="1473" spans="7:11" x14ac:dyDescent="0.2">
      <c r="G1473" t="s">
        <v>471</v>
      </c>
      <c r="H1473" t="str">
        <f>VLOOKUP(G1473,Data!$N:$Q,2,0)</f>
        <v>Office Supplies</v>
      </c>
      <c r="I1473" t="str">
        <f>VLOOKUP(G1473,Data!$N:$Q,3,0)</f>
        <v>Art</v>
      </c>
      <c r="J1473" t="str">
        <f>VLOOKUP(G1473,Data!$N:$Q,4,0)</f>
        <v>Newell Chalk Holder</v>
      </c>
      <c r="K1473">
        <f>ROUND(SUMIF(Data!N:N,G1473,Data!R:R),2)</f>
        <v>83.43</v>
      </c>
    </row>
    <row r="1474" spans="7:11" x14ac:dyDescent="0.2">
      <c r="G1474" t="s">
        <v>3170</v>
      </c>
      <c r="H1474" t="str">
        <f>VLOOKUP(G1474,Data!$N:$Q,2,0)</f>
        <v>Office Supplies</v>
      </c>
      <c r="I1474" t="str">
        <f>VLOOKUP(G1474,Data!$N:$Q,3,0)</f>
        <v>Binders</v>
      </c>
      <c r="J1474" t="str">
        <f>VLOOKUP(G1474,Data!$N:$Q,4,0)</f>
        <v>3M Organizer Strips</v>
      </c>
      <c r="K1474">
        <f>ROUND(SUMIF(Data!N:N,G1474,Data!R:R),2)</f>
        <v>83.16</v>
      </c>
    </row>
    <row r="1475" spans="7:11" x14ac:dyDescent="0.2">
      <c r="G1475" t="s">
        <v>2160</v>
      </c>
      <c r="H1475" t="str">
        <f>VLOOKUP(G1475,Data!$N:$Q,2,0)</f>
        <v>Office Supplies</v>
      </c>
      <c r="I1475" t="str">
        <f>VLOOKUP(G1475,Data!$N:$Q,3,0)</f>
        <v>Binders</v>
      </c>
      <c r="J1475" t="str">
        <f>VLOOKUP(G1475,Data!$N:$Q,4,0)</f>
        <v>Avery Durable Poly Binders</v>
      </c>
      <c r="K1475">
        <f>ROUND(SUMIF(Data!N:N,G1475,Data!R:R),2)</f>
        <v>82.95</v>
      </c>
    </row>
    <row r="1476" spans="7:11" x14ac:dyDescent="0.2">
      <c r="G1476" t="s">
        <v>6598</v>
      </c>
      <c r="H1476" t="str">
        <f>VLOOKUP(G1476,Data!$N:$Q,2,0)</f>
        <v>Furniture</v>
      </c>
      <c r="I1476" t="str">
        <f>VLOOKUP(G1476,Data!$N:$Q,3,0)</f>
        <v>Furnishings</v>
      </c>
      <c r="J1476" t="str">
        <f>VLOOKUP(G1476,Data!$N:$Q,4,0)</f>
        <v>OIC Stacking Trays</v>
      </c>
      <c r="K1476">
        <f>ROUND(SUMIF(Data!N:N,G1476,Data!R:R),2)</f>
        <v>82.83</v>
      </c>
    </row>
    <row r="1477" spans="7:11" x14ac:dyDescent="0.2">
      <c r="G1477" t="s">
        <v>3275</v>
      </c>
      <c r="H1477" t="str">
        <f>VLOOKUP(G1477,Data!$N:$Q,2,0)</f>
        <v>Office Supplies</v>
      </c>
      <c r="I1477" t="str">
        <f>VLOOKUP(G1477,Data!$N:$Q,3,0)</f>
        <v>Art</v>
      </c>
      <c r="J1477" t="str">
        <f>VLOOKUP(G1477,Data!$N:$Q,4,0)</f>
        <v>Newell 351</v>
      </c>
      <c r="K1477">
        <f>ROUND(SUMIF(Data!N:N,G1477,Data!R:R),2)</f>
        <v>82.66</v>
      </c>
    </row>
    <row r="1478" spans="7:11" x14ac:dyDescent="0.2">
      <c r="G1478" t="s">
        <v>6983</v>
      </c>
      <c r="H1478" t="str">
        <f>VLOOKUP(G1478,Data!$N:$Q,2,0)</f>
        <v>Office Supplies</v>
      </c>
      <c r="I1478" t="str">
        <f>VLOOKUP(G1478,Data!$N:$Q,3,0)</f>
        <v>Paper</v>
      </c>
      <c r="J1478" t="str">
        <f>VLOOKUP(G1478,Data!$N:$Q,4,0)</f>
        <v>Things To Do Today Spiral Book</v>
      </c>
      <c r="K1478">
        <f>ROUND(SUMIF(Data!N:N,G1478,Data!R:R),2)</f>
        <v>82.37</v>
      </c>
    </row>
    <row r="1479" spans="7:11" x14ac:dyDescent="0.2">
      <c r="G1479" t="s">
        <v>8565</v>
      </c>
      <c r="H1479" t="str">
        <f>VLOOKUP(G1479,Data!$N:$Q,2,0)</f>
        <v>Office Supplies</v>
      </c>
      <c r="I1479" t="str">
        <f>VLOOKUP(G1479,Data!$N:$Q,3,0)</f>
        <v>Paper</v>
      </c>
      <c r="J1479" t="str">
        <f>VLOOKUP(G1479,Data!$N:$Q,4,0)</f>
        <v>Xerox 1902</v>
      </c>
      <c r="K1479">
        <f>ROUND(SUMIF(Data!N:N,G1479,Data!R:R),2)</f>
        <v>82.22</v>
      </c>
    </row>
    <row r="1480" spans="7:11" x14ac:dyDescent="0.2">
      <c r="G1480" t="s">
        <v>2919</v>
      </c>
      <c r="H1480" t="str">
        <f>VLOOKUP(G1480,Data!$N:$Q,2,0)</f>
        <v>Office Supplies</v>
      </c>
      <c r="I1480" t="str">
        <f>VLOOKUP(G1480,Data!$N:$Q,3,0)</f>
        <v>Binders</v>
      </c>
      <c r="J1480" t="str">
        <f>VLOOKUP(G1480,Data!$N:$Q,4,0)</f>
        <v>Zipper Ring Binder Pockets</v>
      </c>
      <c r="K1480">
        <f>ROUND(SUMIF(Data!N:N,G1480,Data!R:R),2)</f>
        <v>81.739999999999995</v>
      </c>
    </row>
    <row r="1481" spans="7:11" x14ac:dyDescent="0.2">
      <c r="G1481" t="s">
        <v>365</v>
      </c>
      <c r="H1481" t="str">
        <f>VLOOKUP(G1481,Data!$N:$Q,2,0)</f>
        <v>Office Supplies</v>
      </c>
      <c r="I1481" t="str">
        <f>VLOOKUP(G1481,Data!$N:$Q,3,0)</f>
        <v>Art</v>
      </c>
      <c r="J1481" t="str">
        <f>VLOOKUP(G1481,Data!$N:$Q,4,0)</f>
        <v>Premium Writing Pencils, Soft, #2 by Central Association for the Blind</v>
      </c>
      <c r="K1481">
        <f>ROUND(SUMIF(Data!N:N,G1481,Data!R:R),2)</f>
        <v>81.650000000000006</v>
      </c>
    </row>
    <row r="1482" spans="7:11" x14ac:dyDescent="0.2">
      <c r="G1482" t="s">
        <v>2003</v>
      </c>
      <c r="H1482" t="str">
        <f>VLOOKUP(G1482,Data!$N:$Q,2,0)</f>
        <v>Office Supplies</v>
      </c>
      <c r="I1482" t="str">
        <f>VLOOKUP(G1482,Data!$N:$Q,3,0)</f>
        <v>Supplies</v>
      </c>
      <c r="J1482" t="str">
        <f>VLOOKUP(G1482,Data!$N:$Q,4,0)</f>
        <v>Acme Stainless Steel Office Snips</v>
      </c>
      <c r="K1482">
        <f>ROUND(SUMIF(Data!N:N,G1482,Data!R:R),2)</f>
        <v>81.42</v>
      </c>
    </row>
    <row r="1483" spans="7:11" x14ac:dyDescent="0.2">
      <c r="G1483" t="s">
        <v>3958</v>
      </c>
      <c r="H1483" t="str">
        <f>VLOOKUP(G1483,Data!$N:$Q,2,0)</f>
        <v>Office Supplies</v>
      </c>
      <c r="I1483" t="str">
        <f>VLOOKUP(G1483,Data!$N:$Q,3,0)</f>
        <v>Art</v>
      </c>
      <c r="J1483" t="str">
        <f>VLOOKUP(G1483,Data!$N:$Q,4,0)</f>
        <v>Newell 320</v>
      </c>
      <c r="K1483">
        <f>ROUND(SUMIF(Data!N:N,G1483,Data!R:R),2)</f>
        <v>81.319999999999993</v>
      </c>
    </row>
    <row r="1484" spans="7:11" x14ac:dyDescent="0.2">
      <c r="G1484" t="s">
        <v>6352</v>
      </c>
      <c r="H1484" t="str">
        <f>VLOOKUP(G1484,Data!$N:$Q,2,0)</f>
        <v>Furniture</v>
      </c>
      <c r="I1484" t="str">
        <f>VLOOKUP(G1484,Data!$N:$Q,3,0)</f>
        <v>Furnishings</v>
      </c>
      <c r="J1484" t="str">
        <f>VLOOKUP(G1484,Data!$N:$Q,4,0)</f>
        <v>G.E. Longer-Life Indoor Recessed Floodlight Bulbs</v>
      </c>
      <c r="K1484">
        <f>ROUND(SUMIF(Data!N:N,G1484,Data!R:R),2)</f>
        <v>81.010000000000005</v>
      </c>
    </row>
    <row r="1485" spans="7:11" x14ac:dyDescent="0.2">
      <c r="G1485" t="s">
        <v>571</v>
      </c>
      <c r="H1485" t="str">
        <f>VLOOKUP(G1485,Data!$N:$Q,2,0)</f>
        <v>Office Supplies</v>
      </c>
      <c r="I1485" t="str">
        <f>VLOOKUP(G1485,Data!$N:$Q,3,0)</f>
        <v>Art</v>
      </c>
      <c r="J1485" t="str">
        <f>VLOOKUP(G1485,Data!$N:$Q,4,0)</f>
        <v>Sanford Colorific Colored Pencils, 12/Box</v>
      </c>
      <c r="K1485">
        <f>ROUND(SUMIF(Data!N:N,G1485,Data!R:R),2)</f>
        <v>80.95</v>
      </c>
    </row>
    <row r="1486" spans="7:11" x14ac:dyDescent="0.2">
      <c r="G1486" t="s">
        <v>2606</v>
      </c>
      <c r="H1486" t="str">
        <f>VLOOKUP(G1486,Data!$N:$Q,2,0)</f>
        <v>Office Supplies</v>
      </c>
      <c r="I1486" t="str">
        <f>VLOOKUP(G1486,Data!$N:$Q,3,0)</f>
        <v>Paper</v>
      </c>
      <c r="J1486" t="str">
        <f>VLOOKUP(G1486,Data!$N:$Q,4,0)</f>
        <v>Adams Telephone Message Books, 5 1/4î x 11î</v>
      </c>
      <c r="K1486">
        <f>ROUND(SUMIF(Data!N:N,G1486,Data!R:R),2)</f>
        <v>80.94</v>
      </c>
    </row>
    <row r="1487" spans="7:11" x14ac:dyDescent="0.2">
      <c r="G1487" t="s">
        <v>6879</v>
      </c>
      <c r="H1487" t="str">
        <f>VLOOKUP(G1487,Data!$N:$Q,2,0)</f>
        <v>Technology</v>
      </c>
      <c r="I1487" t="str">
        <f>VLOOKUP(G1487,Data!$N:$Q,3,0)</f>
        <v>Accessories</v>
      </c>
      <c r="J1487" t="str">
        <f>VLOOKUP(G1487,Data!$N:$Q,4,0)</f>
        <v>Verbatim Slim CD and DVD Storage Cases, 50/Pack</v>
      </c>
      <c r="K1487">
        <f>ROUND(SUMIF(Data!N:N,G1487,Data!R:R),2)</f>
        <v>80.78</v>
      </c>
    </row>
    <row r="1488" spans="7:11" x14ac:dyDescent="0.2">
      <c r="G1488" t="s">
        <v>1000</v>
      </c>
      <c r="H1488" t="str">
        <f>VLOOKUP(G1488,Data!$N:$Q,2,0)</f>
        <v>Office Supplies</v>
      </c>
      <c r="I1488" t="str">
        <f>VLOOKUP(G1488,Data!$N:$Q,3,0)</f>
        <v>Art</v>
      </c>
      <c r="J1488" t="str">
        <f>VLOOKUP(G1488,Data!$N:$Q,4,0)</f>
        <v>Quartet Omega Colored Chalk, 12/Pack</v>
      </c>
      <c r="K1488">
        <f>ROUND(SUMIF(Data!N:N,G1488,Data!R:R),2)</f>
        <v>80.59</v>
      </c>
    </row>
    <row r="1489" spans="7:11" x14ac:dyDescent="0.2">
      <c r="G1489" t="s">
        <v>1225</v>
      </c>
      <c r="H1489" t="str">
        <f>VLOOKUP(G1489,Data!$N:$Q,2,0)</f>
        <v>Office Supplies</v>
      </c>
      <c r="I1489" t="str">
        <f>VLOOKUP(G1489,Data!$N:$Q,3,0)</f>
        <v>Binders</v>
      </c>
      <c r="J1489" t="str">
        <f>VLOOKUP(G1489,Data!$N:$Q,4,0)</f>
        <v>Tuff Stuff Recycled Round Ring Binders</v>
      </c>
      <c r="K1489">
        <f>ROUND(SUMIF(Data!N:N,G1489,Data!R:R),2)</f>
        <v>80.489999999999995</v>
      </c>
    </row>
    <row r="1490" spans="7:11" x14ac:dyDescent="0.2">
      <c r="G1490" t="s">
        <v>6491</v>
      </c>
      <c r="H1490" t="str">
        <f>VLOOKUP(G1490,Data!$N:$Q,2,0)</f>
        <v>Office Supplies</v>
      </c>
      <c r="I1490" t="str">
        <f>VLOOKUP(G1490,Data!$N:$Q,3,0)</f>
        <v>Paper</v>
      </c>
      <c r="J1490" t="str">
        <f>VLOOKUP(G1490,Data!$N:$Q,4,0)</f>
        <v>Xerox 221</v>
      </c>
      <c r="K1490">
        <f>ROUND(SUMIF(Data!N:N,G1490,Data!R:R),2)</f>
        <v>80.349999999999994</v>
      </c>
    </row>
    <row r="1491" spans="7:11" x14ac:dyDescent="0.2">
      <c r="G1491" t="s">
        <v>1298</v>
      </c>
      <c r="H1491" t="str">
        <f>VLOOKUP(G1491,Data!$N:$Q,2,0)</f>
        <v>Office Supplies</v>
      </c>
      <c r="I1491" t="str">
        <f>VLOOKUP(G1491,Data!$N:$Q,3,0)</f>
        <v>Supplies</v>
      </c>
      <c r="J1491" t="str">
        <f>VLOOKUP(G1491,Data!$N:$Q,4,0)</f>
        <v>Staple remover</v>
      </c>
      <c r="K1491">
        <f>ROUND(SUMIF(Data!N:N,G1491,Data!R:R),2)</f>
        <v>80.22</v>
      </c>
    </row>
    <row r="1492" spans="7:11" x14ac:dyDescent="0.2">
      <c r="G1492" t="s">
        <v>1762</v>
      </c>
      <c r="H1492" t="str">
        <f>VLOOKUP(G1492,Data!$N:$Q,2,0)</f>
        <v>Office Supplies</v>
      </c>
      <c r="I1492" t="str">
        <f>VLOOKUP(G1492,Data!$N:$Q,3,0)</f>
        <v>Art</v>
      </c>
      <c r="J1492" t="str">
        <f>VLOOKUP(G1492,Data!$N:$Q,4,0)</f>
        <v>Newell 317</v>
      </c>
      <c r="K1492">
        <f>ROUND(SUMIF(Data!N:N,G1492,Data!R:R),2)</f>
        <v>79.97</v>
      </c>
    </row>
    <row r="1493" spans="7:11" x14ac:dyDescent="0.2">
      <c r="G1493" t="s">
        <v>6867</v>
      </c>
      <c r="H1493" t="str">
        <f>VLOOKUP(G1493,Data!$N:$Q,2,0)</f>
        <v>Office Supplies</v>
      </c>
      <c r="I1493" t="str">
        <f>VLOOKUP(G1493,Data!$N:$Q,3,0)</f>
        <v>Storage</v>
      </c>
      <c r="J1493" t="str">
        <f>VLOOKUP(G1493,Data!$N:$Q,4,0)</f>
        <v>Eldon File Chest Portable File</v>
      </c>
      <c r="K1493">
        <f>ROUND(SUMIF(Data!N:N,G1493,Data!R:R),2)</f>
        <v>79.400000000000006</v>
      </c>
    </row>
    <row r="1494" spans="7:11" x14ac:dyDescent="0.2">
      <c r="G1494" t="s">
        <v>4348</v>
      </c>
      <c r="H1494" t="str">
        <f>VLOOKUP(G1494,Data!$N:$Q,2,0)</f>
        <v>Technology</v>
      </c>
      <c r="I1494" t="str">
        <f>VLOOKUP(G1494,Data!$N:$Q,3,0)</f>
        <v>Phones</v>
      </c>
      <c r="J1494" t="str">
        <f>VLOOKUP(G1494,Data!$N:$Q,4,0)</f>
        <v>QVS USB Car Charger 2-Port 2.1Amp for iPod/iPhone/iPad/iPad 2/iPad 3</v>
      </c>
      <c r="K1494">
        <f>ROUND(SUMIF(Data!N:N,G1494,Data!R:R),2)</f>
        <v>79.23</v>
      </c>
    </row>
    <row r="1495" spans="7:11" x14ac:dyDescent="0.2">
      <c r="G1495" t="s">
        <v>3955</v>
      </c>
      <c r="H1495" t="str">
        <f>VLOOKUP(G1495,Data!$N:$Q,2,0)</f>
        <v>Office Supplies</v>
      </c>
      <c r="I1495" t="str">
        <f>VLOOKUP(G1495,Data!$N:$Q,3,0)</f>
        <v>Paper</v>
      </c>
      <c r="J1495" t="str">
        <f>VLOOKUP(G1495,Data!$N:$Q,4,0)</f>
        <v>Xerox 1946</v>
      </c>
      <c r="K1495">
        <f>ROUND(SUMIF(Data!N:N,G1495,Data!R:R),2)</f>
        <v>79.06</v>
      </c>
    </row>
    <row r="1496" spans="7:11" x14ac:dyDescent="0.2">
      <c r="G1496" t="s">
        <v>4454</v>
      </c>
      <c r="H1496" t="str">
        <f>VLOOKUP(G1496,Data!$N:$Q,2,0)</f>
        <v>Office Supplies</v>
      </c>
      <c r="I1496" t="str">
        <f>VLOOKUP(G1496,Data!$N:$Q,3,0)</f>
        <v>Paper</v>
      </c>
      <c r="J1496" t="str">
        <f>VLOOKUP(G1496,Data!$N:$Q,4,0)</f>
        <v>Xerox 231</v>
      </c>
      <c r="K1496">
        <f>ROUND(SUMIF(Data!N:N,G1496,Data!R:R),2)</f>
        <v>79.06</v>
      </c>
    </row>
    <row r="1497" spans="7:11" x14ac:dyDescent="0.2">
      <c r="G1497" t="s">
        <v>4765</v>
      </c>
      <c r="H1497" t="str">
        <f>VLOOKUP(G1497,Data!$N:$Q,2,0)</f>
        <v>Office Supplies</v>
      </c>
      <c r="I1497" t="str">
        <f>VLOOKUP(G1497,Data!$N:$Q,3,0)</f>
        <v>Labels</v>
      </c>
      <c r="J1497" t="str">
        <f>VLOOKUP(G1497,Data!$N:$Q,4,0)</f>
        <v>Avery 474</v>
      </c>
      <c r="K1497">
        <f>ROUND(SUMIF(Data!N:N,G1497,Data!R:R),2)</f>
        <v>78.34</v>
      </c>
    </row>
    <row r="1498" spans="7:11" x14ac:dyDescent="0.2">
      <c r="G1498" t="s">
        <v>4695</v>
      </c>
      <c r="H1498" t="str">
        <f>VLOOKUP(G1498,Data!$N:$Q,2,0)</f>
        <v>Office Supplies</v>
      </c>
      <c r="I1498" t="str">
        <f>VLOOKUP(G1498,Data!$N:$Q,3,0)</f>
        <v>Envelopes</v>
      </c>
      <c r="J1498" t="str">
        <f>VLOOKUP(G1498,Data!$N:$Q,4,0)</f>
        <v>Staple envelope</v>
      </c>
      <c r="K1498">
        <f>ROUND(SUMIF(Data!N:N,G1498,Data!R:R),2)</f>
        <v>78.239999999999995</v>
      </c>
    </row>
    <row r="1499" spans="7:11" x14ac:dyDescent="0.2">
      <c r="G1499" t="s">
        <v>6410</v>
      </c>
      <c r="H1499" t="str">
        <f>VLOOKUP(G1499,Data!$N:$Q,2,0)</f>
        <v>Office Supplies</v>
      </c>
      <c r="I1499" t="str">
        <f>VLOOKUP(G1499,Data!$N:$Q,3,0)</f>
        <v>Storage</v>
      </c>
      <c r="J1499" t="str">
        <f>VLOOKUP(G1499,Data!$N:$Q,4,0)</f>
        <v>Sterilite Show Offs Storage Containers</v>
      </c>
      <c r="K1499">
        <f>ROUND(SUMIF(Data!N:N,G1499,Data!R:R),2)</f>
        <v>78.14</v>
      </c>
    </row>
    <row r="1500" spans="7:11" x14ac:dyDescent="0.2">
      <c r="G1500" t="s">
        <v>749</v>
      </c>
      <c r="H1500" t="str">
        <f>VLOOKUP(G1500,Data!$N:$Q,2,0)</f>
        <v>Office Supplies</v>
      </c>
      <c r="I1500" t="str">
        <f>VLOOKUP(G1500,Data!$N:$Q,3,0)</f>
        <v>Binders</v>
      </c>
      <c r="J1500" t="str">
        <f>VLOOKUP(G1500,Data!$N:$Q,4,0)</f>
        <v>Avery Poly Binder Pockets</v>
      </c>
      <c r="K1500">
        <f>ROUND(SUMIF(Data!N:N,G1500,Data!R:R),2)</f>
        <v>78.040000000000006</v>
      </c>
    </row>
    <row r="1501" spans="7:11" x14ac:dyDescent="0.2">
      <c r="G1501" t="s">
        <v>3491</v>
      </c>
      <c r="H1501" t="str">
        <f>VLOOKUP(G1501,Data!$N:$Q,2,0)</f>
        <v>Office Supplies</v>
      </c>
      <c r="I1501" t="str">
        <f>VLOOKUP(G1501,Data!$N:$Q,3,0)</f>
        <v>Envelopes</v>
      </c>
      <c r="J1501" t="str">
        <f>VLOOKUP(G1501,Data!$N:$Q,4,0)</f>
        <v>Fashion Color Clasp Envelopes</v>
      </c>
      <c r="K1501">
        <f>ROUND(SUMIF(Data!N:N,G1501,Data!R:R),2)</f>
        <v>77.900000000000006</v>
      </c>
    </row>
    <row r="1502" spans="7:11" x14ac:dyDescent="0.2">
      <c r="G1502" t="s">
        <v>2972</v>
      </c>
      <c r="H1502" t="str">
        <f>VLOOKUP(G1502,Data!$N:$Q,2,0)</f>
        <v>Office Supplies</v>
      </c>
      <c r="I1502" t="str">
        <f>VLOOKUP(G1502,Data!$N:$Q,3,0)</f>
        <v>Art</v>
      </c>
      <c r="J1502" t="str">
        <f>VLOOKUP(G1502,Data!$N:$Q,4,0)</f>
        <v>Bulldog Table or Wall-Mount Pencil Sharpener</v>
      </c>
      <c r="K1502">
        <f>ROUND(SUMIF(Data!N:N,G1502,Data!R:R),2)</f>
        <v>77.87</v>
      </c>
    </row>
    <row r="1503" spans="7:11" x14ac:dyDescent="0.2">
      <c r="G1503" t="s">
        <v>8739</v>
      </c>
      <c r="H1503" t="str">
        <f>VLOOKUP(G1503,Data!$N:$Q,2,0)</f>
        <v>Office Supplies</v>
      </c>
      <c r="I1503" t="str">
        <f>VLOOKUP(G1503,Data!$N:$Q,3,0)</f>
        <v>Paper</v>
      </c>
      <c r="J1503" t="str">
        <f>VLOOKUP(G1503,Data!$N:$Q,4,0)</f>
        <v>Xerox 193</v>
      </c>
      <c r="K1503">
        <f>ROUND(SUMIF(Data!N:N,G1503,Data!R:R),2)</f>
        <v>77.739999999999995</v>
      </c>
    </row>
    <row r="1504" spans="7:11" x14ac:dyDescent="0.2">
      <c r="G1504" t="s">
        <v>4874</v>
      </c>
      <c r="H1504" t="str">
        <f>VLOOKUP(G1504,Data!$N:$Q,2,0)</f>
        <v>Office Supplies</v>
      </c>
      <c r="I1504" t="str">
        <f>VLOOKUP(G1504,Data!$N:$Q,3,0)</f>
        <v>Fasteners</v>
      </c>
      <c r="J1504" t="str">
        <f>VLOOKUP(G1504,Data!$N:$Q,4,0)</f>
        <v>Plymouth Boxed Rubber Bands by Plymouth</v>
      </c>
      <c r="K1504">
        <f>ROUND(SUMIF(Data!N:N,G1504,Data!R:R),2)</f>
        <v>77.239999999999995</v>
      </c>
    </row>
    <row r="1505" spans="7:11" x14ac:dyDescent="0.2">
      <c r="G1505" t="s">
        <v>4945</v>
      </c>
      <c r="H1505" t="str">
        <f>VLOOKUP(G1505,Data!$N:$Q,2,0)</f>
        <v>Office Supplies</v>
      </c>
      <c r="I1505" t="str">
        <f>VLOOKUP(G1505,Data!$N:$Q,3,0)</f>
        <v>Fasteners</v>
      </c>
      <c r="J1505" t="str">
        <f>VLOOKUP(G1505,Data!$N:$Q,4,0)</f>
        <v>Staples</v>
      </c>
      <c r="K1505">
        <f>ROUND(SUMIF(Data!N:N,G1505,Data!R:R),2)</f>
        <v>77.11</v>
      </c>
    </row>
    <row r="1506" spans="7:11" x14ac:dyDescent="0.2">
      <c r="G1506" t="s">
        <v>8228</v>
      </c>
      <c r="H1506" t="str">
        <f>VLOOKUP(G1506,Data!$N:$Q,2,0)</f>
        <v>Office Supplies</v>
      </c>
      <c r="I1506" t="str">
        <f>VLOOKUP(G1506,Data!$N:$Q,3,0)</f>
        <v>Paper</v>
      </c>
      <c r="J1506" t="str">
        <f>VLOOKUP(G1506,Data!$N:$Q,4,0)</f>
        <v>Xerox 1963</v>
      </c>
      <c r="K1506">
        <f>ROUND(SUMIF(Data!N:N,G1506,Data!R:R),2)</f>
        <v>77.09</v>
      </c>
    </row>
    <row r="1507" spans="7:11" x14ac:dyDescent="0.2">
      <c r="G1507" t="s">
        <v>3722</v>
      </c>
      <c r="H1507" t="str">
        <f>VLOOKUP(G1507,Data!$N:$Q,2,0)</f>
        <v>Office Supplies</v>
      </c>
      <c r="I1507" t="str">
        <f>VLOOKUP(G1507,Data!$N:$Q,3,0)</f>
        <v>Paper</v>
      </c>
      <c r="J1507" t="str">
        <f>VLOOKUP(G1507,Data!$N:$Q,4,0)</f>
        <v>Memo Book, 100 Message Capacity, 5 3/8î x 11î</v>
      </c>
      <c r="K1507">
        <f>ROUND(SUMIF(Data!N:N,G1507,Data!R:R),2)</f>
        <v>76.84</v>
      </c>
    </row>
    <row r="1508" spans="7:11" x14ac:dyDescent="0.2">
      <c r="G1508" t="s">
        <v>1953</v>
      </c>
      <c r="H1508" t="str">
        <f>VLOOKUP(G1508,Data!$N:$Q,2,0)</f>
        <v>Office Supplies</v>
      </c>
      <c r="I1508" t="str">
        <f>VLOOKUP(G1508,Data!$N:$Q,3,0)</f>
        <v>Supplies</v>
      </c>
      <c r="J1508" t="str">
        <f>VLOOKUP(G1508,Data!$N:$Q,4,0)</f>
        <v>Acme Value Line Scissors</v>
      </c>
      <c r="K1508">
        <f>ROUND(SUMIF(Data!N:N,G1508,Data!R:R),2)</f>
        <v>76.650000000000006</v>
      </c>
    </row>
    <row r="1509" spans="7:11" x14ac:dyDescent="0.2">
      <c r="G1509" t="s">
        <v>5365</v>
      </c>
      <c r="H1509" t="str">
        <f>VLOOKUP(G1509,Data!$N:$Q,2,0)</f>
        <v>Office Supplies</v>
      </c>
      <c r="I1509" t="str">
        <f>VLOOKUP(G1509,Data!$N:$Q,3,0)</f>
        <v>Paper</v>
      </c>
      <c r="J1509" t="str">
        <f>VLOOKUP(G1509,Data!$N:$Q,4,0)</f>
        <v>Xerox 1994</v>
      </c>
      <c r="K1509">
        <f>ROUND(SUMIF(Data!N:N,G1509,Data!R:R),2)</f>
        <v>76.459999999999994</v>
      </c>
    </row>
    <row r="1510" spans="7:11" x14ac:dyDescent="0.2">
      <c r="G1510" t="s">
        <v>3366</v>
      </c>
      <c r="H1510" t="str">
        <f>VLOOKUP(G1510,Data!$N:$Q,2,0)</f>
        <v>Office Supplies</v>
      </c>
      <c r="I1510" t="str">
        <f>VLOOKUP(G1510,Data!$N:$Q,3,0)</f>
        <v>Paper</v>
      </c>
      <c r="J1510" t="str">
        <f>VLOOKUP(G1510,Data!$N:$Q,4,0)</f>
        <v>Geographics Note Cards, Blank, White, 8 1/2" x 11"</v>
      </c>
      <c r="K1510">
        <f>ROUND(SUMIF(Data!N:N,G1510,Data!R:R),2)</f>
        <v>76.09</v>
      </c>
    </row>
    <row r="1511" spans="7:11" x14ac:dyDescent="0.2">
      <c r="G1511" t="s">
        <v>3182</v>
      </c>
      <c r="H1511" t="str">
        <f>VLOOKUP(G1511,Data!$N:$Q,2,0)</f>
        <v>Office Supplies</v>
      </c>
      <c r="I1511" t="str">
        <f>VLOOKUP(G1511,Data!$N:$Q,3,0)</f>
        <v>Art</v>
      </c>
      <c r="J1511" t="str">
        <f>VLOOKUP(G1511,Data!$N:$Q,4,0)</f>
        <v>Newell 328</v>
      </c>
      <c r="K1511">
        <f>ROUND(SUMIF(Data!N:N,G1511,Data!R:R),2)</f>
        <v>75.92</v>
      </c>
    </row>
    <row r="1512" spans="7:11" x14ac:dyDescent="0.2">
      <c r="G1512" t="s">
        <v>6171</v>
      </c>
      <c r="H1512" t="str">
        <f>VLOOKUP(G1512,Data!$N:$Q,2,0)</f>
        <v>Office Supplies</v>
      </c>
      <c r="I1512" t="str">
        <f>VLOOKUP(G1512,Data!$N:$Q,3,0)</f>
        <v>Paper</v>
      </c>
      <c r="J1512" t="str">
        <f>VLOOKUP(G1512,Data!$N:$Q,4,0)</f>
        <v>Xerox 198</v>
      </c>
      <c r="K1512">
        <f>ROUND(SUMIF(Data!N:N,G1512,Data!R:R),2)</f>
        <v>75.7</v>
      </c>
    </row>
    <row r="1513" spans="7:11" x14ac:dyDescent="0.2">
      <c r="G1513" t="s">
        <v>1741</v>
      </c>
      <c r="H1513" t="str">
        <f>VLOOKUP(G1513,Data!$N:$Q,2,0)</f>
        <v>Office Supplies</v>
      </c>
      <c r="I1513" t="str">
        <f>VLOOKUP(G1513,Data!$N:$Q,3,0)</f>
        <v>Art</v>
      </c>
      <c r="J1513" t="str">
        <f>VLOOKUP(G1513,Data!$N:$Q,4,0)</f>
        <v>Rogers Handheld Barrel Pencil Sharpener</v>
      </c>
      <c r="K1513">
        <f>ROUND(SUMIF(Data!N:N,G1513,Data!R:R),2)</f>
        <v>75.62</v>
      </c>
    </row>
    <row r="1514" spans="7:11" x14ac:dyDescent="0.2">
      <c r="G1514" t="s">
        <v>5557</v>
      </c>
      <c r="H1514" t="str">
        <f>VLOOKUP(G1514,Data!$N:$Q,2,0)</f>
        <v>Office Supplies</v>
      </c>
      <c r="I1514" t="str">
        <f>VLOOKUP(G1514,Data!$N:$Q,3,0)</f>
        <v>Supplies</v>
      </c>
      <c r="J1514" t="str">
        <f>VLOOKUP(G1514,Data!$N:$Q,4,0)</f>
        <v>Fiskars Spring-Action Scissors</v>
      </c>
      <c r="K1514">
        <f>ROUND(SUMIF(Data!N:N,G1514,Data!R:R),2)</f>
        <v>75.489999999999995</v>
      </c>
    </row>
    <row r="1515" spans="7:11" x14ac:dyDescent="0.2">
      <c r="G1515" t="s">
        <v>7885</v>
      </c>
      <c r="H1515" t="str">
        <f>VLOOKUP(G1515,Data!$N:$Q,2,0)</f>
        <v>Technology</v>
      </c>
      <c r="I1515" t="str">
        <f>VLOOKUP(G1515,Data!$N:$Q,3,0)</f>
        <v>Phones</v>
      </c>
      <c r="J1515" t="str">
        <f>VLOOKUP(G1515,Data!$N:$Q,4,0)</f>
        <v>SmartStand Mobile Device Holder, Assorted Colors</v>
      </c>
      <c r="K1515">
        <f>ROUND(SUMIF(Data!N:N,G1515,Data!R:R),2)</f>
        <v>75.489999999999995</v>
      </c>
    </row>
    <row r="1516" spans="7:11" x14ac:dyDescent="0.2">
      <c r="G1516" t="s">
        <v>1220</v>
      </c>
      <c r="H1516" t="str">
        <f>VLOOKUP(G1516,Data!$N:$Q,2,0)</f>
        <v>Office Supplies</v>
      </c>
      <c r="I1516" t="str">
        <f>VLOOKUP(G1516,Data!$N:$Q,3,0)</f>
        <v>Binders</v>
      </c>
      <c r="J1516" t="str">
        <f>VLOOKUP(G1516,Data!$N:$Q,4,0)</f>
        <v>Avery Non-Stick Binders</v>
      </c>
      <c r="K1516">
        <f>ROUND(SUMIF(Data!N:N,G1516,Data!R:R),2)</f>
        <v>75.430000000000007</v>
      </c>
    </row>
    <row r="1517" spans="7:11" x14ac:dyDescent="0.2">
      <c r="G1517" t="s">
        <v>4204</v>
      </c>
      <c r="H1517" t="str">
        <f>VLOOKUP(G1517,Data!$N:$Q,2,0)</f>
        <v>Office Supplies</v>
      </c>
      <c r="I1517" t="str">
        <f>VLOOKUP(G1517,Data!$N:$Q,3,0)</f>
        <v>Art</v>
      </c>
      <c r="J1517" t="str">
        <f>VLOOKUP(G1517,Data!$N:$Q,4,0)</f>
        <v>Dixon Ticonderoga Erasable Colored Pencil Set, 12-Color</v>
      </c>
      <c r="K1517">
        <f>ROUND(SUMIF(Data!N:N,G1517,Data!R:R),2)</f>
        <v>75.349999999999994</v>
      </c>
    </row>
    <row r="1518" spans="7:11" x14ac:dyDescent="0.2">
      <c r="G1518" t="s">
        <v>2194</v>
      </c>
      <c r="H1518" t="str">
        <f>VLOOKUP(G1518,Data!$N:$Q,2,0)</f>
        <v>Office Supplies</v>
      </c>
      <c r="I1518" t="str">
        <f>VLOOKUP(G1518,Data!$N:$Q,3,0)</f>
        <v>Art</v>
      </c>
      <c r="J1518" t="str">
        <f>VLOOKUP(G1518,Data!$N:$Q,4,0)</f>
        <v>Newell 331</v>
      </c>
      <c r="K1518">
        <f>ROUND(SUMIF(Data!N:N,G1518,Data!R:R),2)</f>
        <v>75.31</v>
      </c>
    </row>
    <row r="1519" spans="7:11" x14ac:dyDescent="0.2">
      <c r="G1519" t="s">
        <v>4867</v>
      </c>
      <c r="H1519" t="str">
        <f>VLOOKUP(G1519,Data!$N:$Q,2,0)</f>
        <v>Office Supplies</v>
      </c>
      <c r="I1519" t="str">
        <f>VLOOKUP(G1519,Data!$N:$Q,3,0)</f>
        <v>Envelopes</v>
      </c>
      <c r="J1519" t="str">
        <f>VLOOKUP(G1519,Data!$N:$Q,4,0)</f>
        <v>#10- 4 1/8" x 9 1/2" Recycled Envelopes</v>
      </c>
      <c r="K1519">
        <f>ROUND(SUMIF(Data!N:N,G1519,Data!R:R),2)</f>
        <v>75.16</v>
      </c>
    </row>
    <row r="1520" spans="7:11" x14ac:dyDescent="0.2">
      <c r="G1520" t="s">
        <v>5670</v>
      </c>
      <c r="H1520" t="str">
        <f>VLOOKUP(G1520,Data!$N:$Q,2,0)</f>
        <v>Technology</v>
      </c>
      <c r="I1520" t="str">
        <f>VLOOKUP(G1520,Data!$N:$Q,3,0)</f>
        <v>Accessories</v>
      </c>
      <c r="J1520" t="str">
        <f>VLOOKUP(G1520,Data!$N:$Q,4,0)</f>
        <v>KeyTronic†KT800P2 -†Keyboard†- Black</v>
      </c>
      <c r="K1520">
        <f>ROUND(SUMIF(Data!N:N,G1520,Data!R:R),2)</f>
        <v>75.099999999999994</v>
      </c>
    </row>
    <row r="1521" spans="7:11" x14ac:dyDescent="0.2">
      <c r="G1521" t="s">
        <v>4512</v>
      </c>
      <c r="H1521" t="str">
        <f>VLOOKUP(G1521,Data!$N:$Q,2,0)</f>
        <v>Office Supplies</v>
      </c>
      <c r="I1521" t="str">
        <f>VLOOKUP(G1521,Data!$N:$Q,3,0)</f>
        <v>Paper</v>
      </c>
      <c r="J1521" t="str">
        <f>VLOOKUP(G1521,Data!$N:$Q,4,0)</f>
        <v>Tops Wirebound Message Log Books</v>
      </c>
      <c r="K1521">
        <f>ROUND(SUMIF(Data!N:N,G1521,Data!R:R),2)</f>
        <v>73.7</v>
      </c>
    </row>
    <row r="1522" spans="7:11" x14ac:dyDescent="0.2">
      <c r="G1522" t="s">
        <v>1780</v>
      </c>
      <c r="H1522" t="str">
        <f>VLOOKUP(G1522,Data!$N:$Q,2,0)</f>
        <v>Office Supplies</v>
      </c>
      <c r="I1522" t="str">
        <f>VLOOKUP(G1522,Data!$N:$Q,3,0)</f>
        <v>Binders</v>
      </c>
      <c r="J1522" t="str">
        <f>VLOOKUP(G1522,Data!$N:$Q,4,0)</f>
        <v>XtraLife ClearVue Slant-D Ring Binders by Cardinal</v>
      </c>
      <c r="K1522">
        <f>ROUND(SUMIF(Data!N:N,G1522,Data!R:R),2)</f>
        <v>72.91</v>
      </c>
    </row>
    <row r="1523" spans="7:11" x14ac:dyDescent="0.2">
      <c r="G1523" t="s">
        <v>5832</v>
      </c>
      <c r="H1523" t="str">
        <f>VLOOKUP(G1523,Data!$N:$Q,2,0)</f>
        <v>Office Supplies</v>
      </c>
      <c r="I1523" t="str">
        <f>VLOOKUP(G1523,Data!$N:$Q,3,0)</f>
        <v>Paper</v>
      </c>
      <c r="J1523" t="str">
        <f>VLOOKUP(G1523,Data!$N:$Q,4,0)</f>
        <v>Adams "While You Were Out" Message Pads</v>
      </c>
      <c r="K1523">
        <f>ROUND(SUMIF(Data!N:N,G1523,Data!R:R),2)</f>
        <v>72.849999999999994</v>
      </c>
    </row>
    <row r="1524" spans="7:11" x14ac:dyDescent="0.2">
      <c r="G1524" t="s">
        <v>6323</v>
      </c>
      <c r="H1524" t="str">
        <f>VLOOKUP(G1524,Data!$N:$Q,2,0)</f>
        <v>Office Supplies</v>
      </c>
      <c r="I1524" t="str">
        <f>VLOOKUP(G1524,Data!$N:$Q,3,0)</f>
        <v>Binders</v>
      </c>
      <c r="J1524" t="str">
        <f>VLOOKUP(G1524,Data!$N:$Q,4,0)</f>
        <v>Universal Recycled Hanging Pressboard Report Binders, Letter Size</v>
      </c>
      <c r="K1524">
        <f>ROUND(SUMIF(Data!N:N,G1524,Data!R:R),2)</f>
        <v>72.81</v>
      </c>
    </row>
    <row r="1525" spans="7:11" x14ac:dyDescent="0.2">
      <c r="G1525" t="s">
        <v>1343</v>
      </c>
      <c r="H1525" t="str">
        <f>VLOOKUP(G1525,Data!$N:$Q,2,0)</f>
        <v>Office Supplies</v>
      </c>
      <c r="I1525" t="str">
        <f>VLOOKUP(G1525,Data!$N:$Q,3,0)</f>
        <v>Paper</v>
      </c>
      <c r="J1525" t="str">
        <f>VLOOKUP(G1525,Data!$N:$Q,4,0)</f>
        <v>Southworth Structures Collection</v>
      </c>
      <c r="K1525">
        <f>ROUND(SUMIF(Data!N:N,G1525,Data!R:R),2)</f>
        <v>72.8</v>
      </c>
    </row>
    <row r="1526" spans="7:11" x14ac:dyDescent="0.2">
      <c r="G1526" t="s">
        <v>6198</v>
      </c>
      <c r="H1526" t="str">
        <f>VLOOKUP(G1526,Data!$N:$Q,2,0)</f>
        <v>Furniture</v>
      </c>
      <c r="I1526" t="str">
        <f>VLOOKUP(G1526,Data!$N:$Q,3,0)</f>
        <v>Furnishings</v>
      </c>
      <c r="J1526" t="str">
        <f>VLOOKUP(G1526,Data!$N:$Q,4,0)</f>
        <v>Stacking Trays by OIC</v>
      </c>
      <c r="K1526">
        <f>ROUND(SUMIF(Data!N:N,G1526,Data!R:R),2)</f>
        <v>72.709999999999994</v>
      </c>
    </row>
    <row r="1527" spans="7:11" x14ac:dyDescent="0.2">
      <c r="G1527" t="s">
        <v>797</v>
      </c>
      <c r="H1527" t="str">
        <f>VLOOKUP(G1527,Data!$N:$Q,2,0)</f>
        <v>Office Supplies</v>
      </c>
      <c r="I1527" t="str">
        <f>VLOOKUP(G1527,Data!$N:$Q,3,0)</f>
        <v>Paper</v>
      </c>
      <c r="J1527" t="str">
        <f>VLOOKUP(G1527,Data!$N:$Q,4,0)</f>
        <v>Wirebound Message Books, 5-1/2 x 4 Forms, 2 or 4 Forms per Page</v>
      </c>
      <c r="K1527">
        <f>ROUND(SUMIF(Data!N:N,G1527,Data!R:R),2)</f>
        <v>72.25</v>
      </c>
    </row>
    <row r="1528" spans="7:11" x14ac:dyDescent="0.2">
      <c r="G1528" t="s">
        <v>5829</v>
      </c>
      <c r="H1528" t="str">
        <f>VLOOKUP(G1528,Data!$N:$Q,2,0)</f>
        <v>Office Supplies</v>
      </c>
      <c r="I1528" t="str">
        <f>VLOOKUP(G1528,Data!$N:$Q,3,0)</f>
        <v>Binders</v>
      </c>
      <c r="J1528" t="str">
        <f>VLOOKUP(G1528,Data!$N:$Q,4,0)</f>
        <v>Ibico Presentation Index for Binding Systems</v>
      </c>
      <c r="K1528">
        <f>ROUND(SUMIF(Data!N:N,G1528,Data!R:R),2)</f>
        <v>72.040000000000006</v>
      </c>
    </row>
    <row r="1529" spans="7:11" x14ac:dyDescent="0.2">
      <c r="G1529" t="s">
        <v>8492</v>
      </c>
      <c r="H1529" t="str">
        <f>VLOOKUP(G1529,Data!$N:$Q,2,0)</f>
        <v>Technology</v>
      </c>
      <c r="I1529" t="str">
        <f>VLOOKUP(G1529,Data!$N:$Q,3,0)</f>
        <v>Machines</v>
      </c>
      <c r="J1529" t="str">
        <f>VLOOKUP(G1529,Data!$N:$Q,4,0)</f>
        <v>Vtech AT&amp;T CL2940 Corded Speakerphone, Black</v>
      </c>
      <c r="K1529">
        <f>ROUND(SUMIF(Data!N:N,G1529,Data!R:R),2)</f>
        <v>71.98</v>
      </c>
    </row>
    <row r="1530" spans="7:11" x14ac:dyDescent="0.2">
      <c r="G1530" t="s">
        <v>898</v>
      </c>
      <c r="H1530" t="str">
        <f>VLOOKUP(G1530,Data!$N:$Q,2,0)</f>
        <v>Office Supplies</v>
      </c>
      <c r="I1530" t="str">
        <f>VLOOKUP(G1530,Data!$N:$Q,3,0)</f>
        <v>Binders</v>
      </c>
      <c r="J1530" t="str">
        <f>VLOOKUP(G1530,Data!$N:$Q,4,0)</f>
        <v>GBC Instant Index System for Binding Systems</v>
      </c>
      <c r="K1530">
        <f>ROUND(SUMIF(Data!N:N,G1530,Data!R:R),2)</f>
        <v>71.930000000000007</v>
      </c>
    </row>
    <row r="1531" spans="7:11" x14ac:dyDescent="0.2">
      <c r="G1531" t="s">
        <v>7432</v>
      </c>
      <c r="H1531" t="str">
        <f>VLOOKUP(G1531,Data!$N:$Q,2,0)</f>
        <v>Office Supplies</v>
      </c>
      <c r="I1531" t="str">
        <f>VLOOKUP(G1531,Data!$N:$Q,3,0)</f>
        <v>Envelopes</v>
      </c>
      <c r="J1531" t="str">
        <f>VLOOKUP(G1531,Data!$N:$Q,4,0)</f>
        <v>#6 3/4 Gummed Flap White Envelopes</v>
      </c>
      <c r="K1531">
        <f>ROUND(SUMIF(Data!N:N,G1531,Data!R:R),2)</f>
        <v>71.28</v>
      </c>
    </row>
    <row r="1532" spans="7:11" x14ac:dyDescent="0.2">
      <c r="G1532" t="s">
        <v>6738</v>
      </c>
      <c r="H1532" t="str">
        <f>VLOOKUP(G1532,Data!$N:$Q,2,0)</f>
        <v>Office Supplies</v>
      </c>
      <c r="I1532" t="str">
        <f>VLOOKUP(G1532,Data!$N:$Q,3,0)</f>
        <v>Labels</v>
      </c>
      <c r="J1532" t="str">
        <f>VLOOKUP(G1532,Data!$N:$Q,4,0)</f>
        <v>Smead Alpha-Z Color-Coded Name Labels First Letter Starter Set</v>
      </c>
      <c r="K1532">
        <f>ROUND(SUMIF(Data!N:N,G1532,Data!R:R),2)</f>
        <v>71.25</v>
      </c>
    </row>
    <row r="1533" spans="7:11" x14ac:dyDescent="0.2">
      <c r="G1533" t="s">
        <v>4643</v>
      </c>
      <c r="H1533" t="str">
        <f>VLOOKUP(G1533,Data!$N:$Q,2,0)</f>
        <v>Office Supplies</v>
      </c>
      <c r="I1533" t="str">
        <f>VLOOKUP(G1533,Data!$N:$Q,3,0)</f>
        <v>Paper</v>
      </c>
      <c r="J1533" t="str">
        <f>VLOOKUP(G1533,Data!$N:$Q,4,0)</f>
        <v>Xerox 1981</v>
      </c>
      <c r="K1533">
        <f>ROUND(SUMIF(Data!N:N,G1533,Data!R:R),2)</f>
        <v>70.75</v>
      </c>
    </row>
    <row r="1534" spans="7:11" x14ac:dyDescent="0.2">
      <c r="G1534" t="s">
        <v>7566</v>
      </c>
      <c r="H1534" t="str">
        <f>VLOOKUP(G1534,Data!$N:$Q,2,0)</f>
        <v>Office Supplies</v>
      </c>
      <c r="I1534" t="str">
        <f>VLOOKUP(G1534,Data!$N:$Q,3,0)</f>
        <v>Paper</v>
      </c>
      <c r="J1534" t="str">
        <f>VLOOKUP(G1534,Data!$N:$Q,4,0)</f>
        <v>TOPS "Important Message" Pads, Canary, 4-1/4 x 5-1/2, 50 Sheets per Pad</v>
      </c>
      <c r="K1534">
        <f>ROUND(SUMIF(Data!N:N,G1534,Data!R:R),2)</f>
        <v>70.19</v>
      </c>
    </row>
    <row r="1535" spans="7:11" x14ac:dyDescent="0.2">
      <c r="G1535" t="s">
        <v>7341</v>
      </c>
      <c r="H1535" t="str">
        <f>VLOOKUP(G1535,Data!$N:$Q,2,0)</f>
        <v>Office Supplies</v>
      </c>
      <c r="I1535" t="str">
        <f>VLOOKUP(G1535,Data!$N:$Q,3,0)</f>
        <v>Paper</v>
      </c>
      <c r="J1535" t="str">
        <f>VLOOKUP(G1535,Data!$N:$Q,4,0)</f>
        <v>Xerox 1975</v>
      </c>
      <c r="K1535">
        <f>ROUND(SUMIF(Data!N:N,G1535,Data!R:R),2)</f>
        <v>69.98</v>
      </c>
    </row>
    <row r="1536" spans="7:11" x14ac:dyDescent="0.2">
      <c r="G1536" t="s">
        <v>1970</v>
      </c>
      <c r="H1536" t="str">
        <f>VLOOKUP(G1536,Data!$N:$Q,2,0)</f>
        <v>Office Supplies</v>
      </c>
      <c r="I1536" t="str">
        <f>VLOOKUP(G1536,Data!$N:$Q,3,0)</f>
        <v>Binders</v>
      </c>
      <c r="J1536" t="str">
        <f>VLOOKUP(G1536,Data!$N:$Q,4,0)</f>
        <v>Recycled Pressboard Report Cover with Reinforced Top Hinge</v>
      </c>
      <c r="K1536">
        <f>ROUND(SUMIF(Data!N:N,G1536,Data!R:R),2)</f>
        <v>69.77</v>
      </c>
    </row>
    <row r="1537" spans="7:11" x14ac:dyDescent="0.2">
      <c r="G1537" t="s">
        <v>3304</v>
      </c>
      <c r="H1537" t="str">
        <f>VLOOKUP(G1537,Data!$N:$Q,2,0)</f>
        <v>Office Supplies</v>
      </c>
      <c r="I1537" t="str">
        <f>VLOOKUP(G1537,Data!$N:$Q,3,0)</f>
        <v>Fasteners</v>
      </c>
      <c r="J1537" t="str">
        <f>VLOOKUP(G1537,Data!$N:$Q,4,0)</f>
        <v>Stockwell Push Pins</v>
      </c>
      <c r="K1537">
        <f>ROUND(SUMIF(Data!N:N,G1537,Data!R:R),2)</f>
        <v>69.760000000000005</v>
      </c>
    </row>
    <row r="1538" spans="7:11" x14ac:dyDescent="0.2">
      <c r="G1538" t="s">
        <v>9716</v>
      </c>
      <c r="H1538" t="str">
        <f>VLOOKUP(G1538,Data!$N:$Q,2,0)</f>
        <v>Office Supplies</v>
      </c>
      <c r="I1538" t="str">
        <f>VLOOKUP(G1538,Data!$N:$Q,3,0)</f>
        <v>Paper</v>
      </c>
      <c r="J1538" t="str">
        <f>VLOOKUP(G1538,Data!$N:$Q,4,0)</f>
        <v>Xerox 1899</v>
      </c>
      <c r="K1538">
        <f>ROUND(SUMIF(Data!N:N,G1538,Data!R:R),2)</f>
        <v>69.36</v>
      </c>
    </row>
    <row r="1539" spans="7:11" x14ac:dyDescent="0.2">
      <c r="G1539" t="s">
        <v>1517</v>
      </c>
      <c r="H1539" t="str">
        <f>VLOOKUP(G1539,Data!$N:$Q,2,0)</f>
        <v>Office Supplies</v>
      </c>
      <c r="I1539" t="str">
        <f>VLOOKUP(G1539,Data!$N:$Q,3,0)</f>
        <v>Storage</v>
      </c>
      <c r="J1539" t="str">
        <f>VLOOKUP(G1539,Data!$N:$Q,4,0)</f>
        <v>Woodgrain Magazine Files by Perma</v>
      </c>
      <c r="K1539">
        <f>ROUND(SUMIF(Data!N:N,G1539,Data!R:R),2)</f>
        <v>69.14</v>
      </c>
    </row>
    <row r="1540" spans="7:11" x14ac:dyDescent="0.2">
      <c r="G1540" t="s">
        <v>5941</v>
      </c>
      <c r="H1540" t="str">
        <f>VLOOKUP(G1540,Data!$N:$Q,2,0)</f>
        <v>Office Supplies</v>
      </c>
      <c r="I1540" t="str">
        <f>VLOOKUP(G1540,Data!$N:$Q,3,0)</f>
        <v>Binders</v>
      </c>
      <c r="J1540" t="str">
        <f>VLOOKUP(G1540,Data!$N:$Q,4,0)</f>
        <v>GBC Plasticlear Binding Covers</v>
      </c>
      <c r="K1540">
        <f>ROUND(SUMIF(Data!N:N,G1540,Data!R:R),2)</f>
        <v>68.88</v>
      </c>
    </row>
    <row r="1541" spans="7:11" x14ac:dyDescent="0.2">
      <c r="G1541" t="s">
        <v>4984</v>
      </c>
      <c r="H1541" t="str">
        <f>VLOOKUP(G1541,Data!$N:$Q,2,0)</f>
        <v>Office Supplies</v>
      </c>
      <c r="I1541" t="str">
        <f>VLOOKUP(G1541,Data!$N:$Q,3,0)</f>
        <v>Labels</v>
      </c>
      <c r="J1541" t="str">
        <f>VLOOKUP(G1541,Data!$N:$Q,4,0)</f>
        <v>Avery 52</v>
      </c>
      <c r="K1541">
        <f>ROUND(SUMIF(Data!N:N,G1541,Data!R:R),2)</f>
        <v>68.63</v>
      </c>
    </row>
    <row r="1542" spans="7:11" x14ac:dyDescent="0.2">
      <c r="G1542" t="s">
        <v>3086</v>
      </c>
      <c r="H1542" t="str">
        <f>VLOOKUP(G1542,Data!$N:$Q,2,0)</f>
        <v>Office Supplies</v>
      </c>
      <c r="I1542" t="str">
        <f>VLOOKUP(G1542,Data!$N:$Q,3,0)</f>
        <v>Art</v>
      </c>
      <c r="J1542" t="str">
        <f>VLOOKUP(G1542,Data!$N:$Q,4,0)</f>
        <v>Newell 336</v>
      </c>
      <c r="K1542">
        <f>ROUND(SUMIF(Data!N:N,G1542,Data!R:R),2)</f>
        <v>68.48</v>
      </c>
    </row>
    <row r="1543" spans="7:11" x14ac:dyDescent="0.2">
      <c r="G1543" t="s">
        <v>3252</v>
      </c>
      <c r="H1543" t="str">
        <f>VLOOKUP(G1543,Data!$N:$Q,2,0)</f>
        <v>Office Supplies</v>
      </c>
      <c r="I1543" t="str">
        <f>VLOOKUP(G1543,Data!$N:$Q,3,0)</f>
        <v>Envelopes</v>
      </c>
      <c r="J1543" t="str">
        <f>VLOOKUP(G1543,Data!$N:$Q,4,0)</f>
        <v>Recycled Interoffice Envelopes with Re-Use-A-Seal Closure, 10 x 13</v>
      </c>
      <c r="K1543">
        <f>ROUND(SUMIF(Data!N:N,G1543,Data!R:R),2)</f>
        <v>68.28</v>
      </c>
    </row>
    <row r="1544" spans="7:11" x14ac:dyDescent="0.2">
      <c r="G1544" t="s">
        <v>3663</v>
      </c>
      <c r="H1544" t="str">
        <f>VLOOKUP(G1544,Data!$N:$Q,2,0)</f>
        <v>Office Supplies</v>
      </c>
      <c r="I1544" t="str">
        <f>VLOOKUP(G1544,Data!$N:$Q,3,0)</f>
        <v>Paper</v>
      </c>
      <c r="J1544" t="str">
        <f>VLOOKUP(G1544,Data!$N:$Q,4,0)</f>
        <v>Avoid Verbal Orders Carbonless Minifold Book</v>
      </c>
      <c r="K1544">
        <f>ROUND(SUMIF(Data!N:N,G1544,Data!R:R),2)</f>
        <v>68.28</v>
      </c>
    </row>
    <row r="1545" spans="7:11" x14ac:dyDescent="0.2">
      <c r="G1545" t="s">
        <v>3728</v>
      </c>
      <c r="H1545" t="str">
        <f>VLOOKUP(G1545,Data!$N:$Q,2,0)</f>
        <v>Office Supplies</v>
      </c>
      <c r="I1545" t="str">
        <f>VLOOKUP(G1545,Data!$N:$Q,3,0)</f>
        <v>Binders</v>
      </c>
      <c r="J1545" t="str">
        <f>VLOOKUP(G1545,Data!$N:$Q,4,0)</f>
        <v>Avery Non-Stick Heavy Duty View Round Locking Ring Binders</v>
      </c>
      <c r="K1545">
        <f>ROUND(SUMIF(Data!N:N,G1545,Data!R:R),2)</f>
        <v>68.17</v>
      </c>
    </row>
    <row r="1546" spans="7:11" x14ac:dyDescent="0.2">
      <c r="G1546" t="s">
        <v>171</v>
      </c>
      <c r="H1546" t="str">
        <f>VLOOKUP(G1546,Data!$N:$Q,2,0)</f>
        <v>Office Supplies</v>
      </c>
      <c r="I1546" t="str">
        <f>VLOOKUP(G1546,Data!$N:$Q,3,0)</f>
        <v>Envelopes</v>
      </c>
      <c r="J1546" t="str">
        <f>VLOOKUP(G1546,Data!$N:$Q,4,0)</f>
        <v>Poly String Tie Envelopes</v>
      </c>
      <c r="K1546">
        <f>ROUND(SUMIF(Data!N:N,G1546,Data!R:R),2)</f>
        <v>68.14</v>
      </c>
    </row>
    <row r="1547" spans="7:11" x14ac:dyDescent="0.2">
      <c r="G1547" t="s">
        <v>8256</v>
      </c>
      <c r="H1547" t="str">
        <f>VLOOKUP(G1547,Data!$N:$Q,2,0)</f>
        <v>Office Supplies</v>
      </c>
      <c r="I1547" t="str">
        <f>VLOOKUP(G1547,Data!$N:$Q,3,0)</f>
        <v>Art</v>
      </c>
      <c r="J1547" t="str">
        <f>VLOOKUP(G1547,Data!$N:$Q,4,0)</f>
        <v>Barrel Sharpener</v>
      </c>
      <c r="K1547">
        <f>ROUND(SUMIF(Data!N:N,G1547,Data!R:R),2)</f>
        <v>67.83</v>
      </c>
    </row>
    <row r="1548" spans="7:11" x14ac:dyDescent="0.2">
      <c r="G1548" t="s">
        <v>1538</v>
      </c>
      <c r="H1548" t="str">
        <f>VLOOKUP(G1548,Data!$N:$Q,2,0)</f>
        <v>Office Supplies</v>
      </c>
      <c r="I1548" t="str">
        <f>VLOOKUP(G1548,Data!$N:$Q,3,0)</f>
        <v>Paper</v>
      </c>
      <c r="J1548" t="str">
        <f>VLOOKUP(G1548,Data!$N:$Q,4,0)</f>
        <v>Xerox 1897</v>
      </c>
      <c r="K1548">
        <f>ROUND(SUMIF(Data!N:N,G1548,Data!R:R),2)</f>
        <v>67.73</v>
      </c>
    </row>
    <row r="1549" spans="7:11" x14ac:dyDescent="0.2">
      <c r="G1549" t="s">
        <v>3817</v>
      </c>
      <c r="H1549" t="str">
        <f>VLOOKUP(G1549,Data!$N:$Q,2,0)</f>
        <v>Office Supplies</v>
      </c>
      <c r="I1549" t="str">
        <f>VLOOKUP(G1549,Data!$N:$Q,3,0)</f>
        <v>Binders</v>
      </c>
      <c r="J1549" t="str">
        <f>VLOOKUP(G1549,Data!$N:$Q,4,0)</f>
        <v>Acco PRESSTEX Data Binder with Storage Hooks, Light Blue, 9 1/2" X 11"</v>
      </c>
      <c r="K1549">
        <f>ROUND(SUMIF(Data!N:N,G1549,Data!R:R),2)</f>
        <v>67.25</v>
      </c>
    </row>
    <row r="1550" spans="7:11" x14ac:dyDescent="0.2">
      <c r="G1550" t="s">
        <v>5413</v>
      </c>
      <c r="H1550" t="str">
        <f>VLOOKUP(G1550,Data!$N:$Q,2,0)</f>
        <v>Office Supplies</v>
      </c>
      <c r="I1550" t="str">
        <f>VLOOKUP(G1550,Data!$N:$Q,3,0)</f>
        <v>Fasteners</v>
      </c>
      <c r="J1550" t="str">
        <f>VLOOKUP(G1550,Data!$N:$Q,4,0)</f>
        <v>Acco Hot Clips Clips to Go</v>
      </c>
      <c r="K1550">
        <f>ROUND(SUMIF(Data!N:N,G1550,Data!R:R),2)</f>
        <v>67.12</v>
      </c>
    </row>
    <row r="1551" spans="7:11" x14ac:dyDescent="0.2">
      <c r="G1551" t="s">
        <v>1946</v>
      </c>
      <c r="H1551" t="str">
        <f>VLOOKUP(G1551,Data!$N:$Q,2,0)</f>
        <v>Office Supplies</v>
      </c>
      <c r="I1551" t="str">
        <f>VLOOKUP(G1551,Data!$N:$Q,3,0)</f>
        <v>Art</v>
      </c>
      <c r="J1551" t="str">
        <f>VLOOKUP(G1551,Data!$N:$Q,4,0)</f>
        <v>Newell 332</v>
      </c>
      <c r="K1551">
        <f>ROUND(SUMIF(Data!N:N,G1551,Data!R:R),2)</f>
        <v>67.03</v>
      </c>
    </row>
    <row r="1552" spans="7:11" x14ac:dyDescent="0.2">
      <c r="G1552" t="s">
        <v>5617</v>
      </c>
      <c r="H1552" t="str">
        <f>VLOOKUP(G1552,Data!$N:$Q,2,0)</f>
        <v>Office Supplies</v>
      </c>
      <c r="I1552" t="str">
        <f>VLOOKUP(G1552,Data!$N:$Q,3,0)</f>
        <v>Labels</v>
      </c>
      <c r="J1552" t="str">
        <f>VLOOKUP(G1552,Data!$N:$Q,4,0)</f>
        <v>Avery 49</v>
      </c>
      <c r="K1552">
        <f>ROUND(SUMIF(Data!N:N,G1552,Data!R:R),2)</f>
        <v>66.819999999999993</v>
      </c>
    </row>
    <row r="1553" spans="7:11" x14ac:dyDescent="0.2">
      <c r="G1553" t="s">
        <v>5120</v>
      </c>
      <c r="H1553" t="str">
        <f>VLOOKUP(G1553,Data!$N:$Q,2,0)</f>
        <v>Office Supplies</v>
      </c>
      <c r="I1553" t="str">
        <f>VLOOKUP(G1553,Data!$N:$Q,3,0)</f>
        <v>Binders</v>
      </c>
      <c r="J1553" t="str">
        <f>VLOOKUP(G1553,Data!$N:$Q,4,0)</f>
        <v>Wilson Jones data.warehouse D-Ring Binders with DublLock</v>
      </c>
      <c r="K1553">
        <f>ROUND(SUMIF(Data!N:N,G1553,Data!R:R),2)</f>
        <v>66.66</v>
      </c>
    </row>
    <row r="1554" spans="7:11" x14ac:dyDescent="0.2">
      <c r="G1554" t="s">
        <v>1526</v>
      </c>
      <c r="H1554" t="str">
        <f>VLOOKUP(G1554,Data!$N:$Q,2,0)</f>
        <v>Office Supplies</v>
      </c>
      <c r="I1554" t="str">
        <f>VLOOKUP(G1554,Data!$N:$Q,3,0)</f>
        <v>Binders</v>
      </c>
      <c r="J1554" t="str">
        <f>VLOOKUP(G1554,Data!$N:$Q,4,0)</f>
        <v>Insertable Tab Post Binder Dividers</v>
      </c>
      <c r="K1554">
        <f>ROUND(SUMIF(Data!N:N,G1554,Data!R:R),2)</f>
        <v>66.569999999999993</v>
      </c>
    </row>
    <row r="1555" spans="7:11" x14ac:dyDescent="0.2">
      <c r="G1555" t="s">
        <v>4662</v>
      </c>
      <c r="H1555" t="str">
        <f>VLOOKUP(G1555,Data!$N:$Q,2,0)</f>
        <v>Furniture</v>
      </c>
      <c r="I1555" t="str">
        <f>VLOOKUP(G1555,Data!$N:$Q,3,0)</f>
        <v>Furnishings</v>
      </c>
      <c r="J1555" t="str">
        <f>VLOOKUP(G1555,Data!$N:$Q,4,0)</f>
        <v>Executive Impressions 8-1/2" Career Panel/Partition Cubicle Clock</v>
      </c>
      <c r="K1555">
        <f>ROUND(SUMIF(Data!N:N,G1555,Data!R:R),2)</f>
        <v>66.56</v>
      </c>
    </row>
    <row r="1556" spans="7:11" x14ac:dyDescent="0.2">
      <c r="G1556" t="s">
        <v>4570</v>
      </c>
      <c r="H1556" t="str">
        <f>VLOOKUP(G1556,Data!$N:$Q,2,0)</f>
        <v>Office Supplies</v>
      </c>
      <c r="I1556" t="str">
        <f>VLOOKUP(G1556,Data!$N:$Q,3,0)</f>
        <v>Labels</v>
      </c>
      <c r="J1556" t="str">
        <f>VLOOKUP(G1556,Data!$N:$Q,4,0)</f>
        <v>Avery 501</v>
      </c>
      <c r="K1556">
        <f>ROUND(SUMIF(Data!N:N,G1556,Data!R:R),2)</f>
        <v>66.42</v>
      </c>
    </row>
    <row r="1557" spans="7:11" x14ac:dyDescent="0.2">
      <c r="G1557" t="s">
        <v>4375</v>
      </c>
      <c r="H1557" t="str">
        <f>VLOOKUP(G1557,Data!$N:$Q,2,0)</f>
        <v>Office Supplies</v>
      </c>
      <c r="I1557" t="str">
        <f>VLOOKUP(G1557,Data!$N:$Q,3,0)</f>
        <v>Binders</v>
      </c>
      <c r="J1557" t="str">
        <f>VLOOKUP(G1557,Data!$N:$Q,4,0)</f>
        <v>GBC ProClick Spines for 32-Hole Punch</v>
      </c>
      <c r="K1557">
        <f>ROUND(SUMIF(Data!N:N,G1557,Data!R:R),2)</f>
        <v>66.41</v>
      </c>
    </row>
    <row r="1558" spans="7:11" x14ac:dyDescent="0.2">
      <c r="G1558" t="s">
        <v>3973</v>
      </c>
      <c r="H1558" t="str">
        <f>VLOOKUP(G1558,Data!$N:$Q,2,0)</f>
        <v>Office Supplies</v>
      </c>
      <c r="I1558" t="str">
        <f>VLOOKUP(G1558,Data!$N:$Q,3,0)</f>
        <v>Labels</v>
      </c>
      <c r="J1558" t="str">
        <f>VLOOKUP(G1558,Data!$N:$Q,4,0)</f>
        <v>Avery 506</v>
      </c>
      <c r="K1558">
        <f>ROUND(SUMIF(Data!N:N,G1558,Data!R:R),2)</f>
        <v>66.08</v>
      </c>
    </row>
    <row r="1559" spans="7:11" x14ac:dyDescent="0.2">
      <c r="G1559" t="s">
        <v>4195</v>
      </c>
      <c r="H1559" t="str">
        <f>VLOOKUP(G1559,Data!$N:$Q,2,0)</f>
        <v>Office Supplies</v>
      </c>
      <c r="I1559" t="str">
        <f>VLOOKUP(G1559,Data!$N:$Q,3,0)</f>
        <v>Fasteners</v>
      </c>
      <c r="J1559" t="str">
        <f>VLOOKUP(G1559,Data!$N:$Q,4,0)</f>
        <v>Acco Clips to Go Binder Clips, 24 Clips in Two Sizes</v>
      </c>
      <c r="K1559">
        <f>ROUND(SUMIF(Data!N:N,G1559,Data!R:R),2)</f>
        <v>66.03</v>
      </c>
    </row>
    <row r="1560" spans="7:11" x14ac:dyDescent="0.2">
      <c r="G1560" t="s">
        <v>4850</v>
      </c>
      <c r="H1560" t="str">
        <f>VLOOKUP(G1560,Data!$N:$Q,2,0)</f>
        <v>Office Supplies</v>
      </c>
      <c r="I1560" t="str">
        <f>VLOOKUP(G1560,Data!$N:$Q,3,0)</f>
        <v>Art</v>
      </c>
      <c r="J1560" t="str">
        <f>VLOOKUP(G1560,Data!$N:$Q,4,0)</f>
        <v>Newell 321</v>
      </c>
      <c r="K1560">
        <f>ROUND(SUMIF(Data!N:N,G1560,Data!R:R),2)</f>
        <v>65.599999999999994</v>
      </c>
    </row>
    <row r="1561" spans="7:11" x14ac:dyDescent="0.2">
      <c r="G1561" t="s">
        <v>7104</v>
      </c>
      <c r="H1561" t="str">
        <f>VLOOKUP(G1561,Data!$N:$Q,2,0)</f>
        <v>Office Supplies</v>
      </c>
      <c r="I1561" t="str">
        <f>VLOOKUP(G1561,Data!$N:$Q,3,0)</f>
        <v>Art</v>
      </c>
      <c r="J1561" t="str">
        <f>VLOOKUP(G1561,Data!$N:$Q,4,0)</f>
        <v>Newell 348</v>
      </c>
      <c r="K1561">
        <f>ROUND(SUMIF(Data!N:N,G1561,Data!R:R),2)</f>
        <v>65.599999999999994</v>
      </c>
    </row>
    <row r="1562" spans="7:11" x14ac:dyDescent="0.2">
      <c r="G1562" t="s">
        <v>4173</v>
      </c>
      <c r="H1562" t="str">
        <f>VLOOKUP(G1562,Data!$N:$Q,2,0)</f>
        <v>Office Supplies</v>
      </c>
      <c r="I1562" t="str">
        <f>VLOOKUP(G1562,Data!$N:$Q,3,0)</f>
        <v>Envelopes</v>
      </c>
      <c r="J1562" t="str">
        <f>VLOOKUP(G1562,Data!$N:$Q,4,0)</f>
        <v>Pastel Pink Envelopes</v>
      </c>
      <c r="K1562">
        <f>ROUND(SUMIF(Data!N:N,G1562,Data!R:R),2)</f>
        <v>65.52</v>
      </c>
    </row>
    <row r="1563" spans="7:11" x14ac:dyDescent="0.2">
      <c r="G1563" t="s">
        <v>5852</v>
      </c>
      <c r="H1563" t="str">
        <f>VLOOKUP(G1563,Data!$N:$Q,2,0)</f>
        <v>Office Supplies</v>
      </c>
      <c r="I1563" t="str">
        <f>VLOOKUP(G1563,Data!$N:$Q,3,0)</f>
        <v>Art</v>
      </c>
      <c r="J1563" t="str">
        <f>VLOOKUP(G1563,Data!$N:$Q,4,0)</f>
        <v>Avery Fluorescent Highlighter Four-Color Set</v>
      </c>
      <c r="K1563">
        <f>ROUND(SUMIF(Data!N:N,G1563,Data!R:R),2)</f>
        <v>65.459999999999994</v>
      </c>
    </row>
    <row r="1564" spans="7:11" x14ac:dyDescent="0.2">
      <c r="G1564" t="s">
        <v>1940</v>
      </c>
      <c r="H1564" t="str">
        <f>VLOOKUP(G1564,Data!$N:$Q,2,0)</f>
        <v>Technology</v>
      </c>
      <c r="I1564" t="str">
        <f>VLOOKUP(G1564,Data!$N:$Q,3,0)</f>
        <v>Phones</v>
      </c>
      <c r="J1564" t="str">
        <f>VLOOKUP(G1564,Data!$N:$Q,4,0)</f>
        <v>Cush Cases Heavy Duty Rugged Cover Case for Samsung Galaxy S5 - Purple</v>
      </c>
      <c r="K1564">
        <f>ROUND(SUMIF(Data!N:N,G1564,Data!R:R),2)</f>
        <v>65.34</v>
      </c>
    </row>
    <row r="1565" spans="7:11" x14ac:dyDescent="0.2">
      <c r="G1565" t="s">
        <v>5760</v>
      </c>
      <c r="H1565" t="str">
        <f>VLOOKUP(G1565,Data!$N:$Q,2,0)</f>
        <v>Furniture</v>
      </c>
      <c r="I1565" t="str">
        <f>VLOOKUP(G1565,Data!$N:$Q,3,0)</f>
        <v>Furnishings</v>
      </c>
      <c r="J1565" t="str">
        <f>VLOOKUP(G1565,Data!$N:$Q,4,0)</f>
        <v>Stackable Trays</v>
      </c>
      <c r="K1565">
        <f>ROUND(SUMIF(Data!N:N,G1565,Data!R:R),2)</f>
        <v>65.3</v>
      </c>
    </row>
    <row r="1566" spans="7:11" x14ac:dyDescent="0.2">
      <c r="G1566" t="s">
        <v>586</v>
      </c>
      <c r="H1566" t="str">
        <f>VLOOKUP(G1566,Data!$N:$Q,2,0)</f>
        <v>Office Supplies</v>
      </c>
      <c r="I1566" t="str">
        <f>VLOOKUP(G1566,Data!$N:$Q,3,0)</f>
        <v>Art</v>
      </c>
      <c r="J1566" t="str">
        <f>VLOOKUP(G1566,Data!$N:$Q,4,0)</f>
        <v>Newell 343</v>
      </c>
      <c r="K1566">
        <f>ROUND(SUMIF(Data!N:N,G1566,Data!R:R),2)</f>
        <v>65.27</v>
      </c>
    </row>
    <row r="1567" spans="7:11" x14ac:dyDescent="0.2">
      <c r="G1567" t="s">
        <v>3369</v>
      </c>
      <c r="H1567" t="str">
        <f>VLOOKUP(G1567,Data!$N:$Q,2,0)</f>
        <v>Office Supplies</v>
      </c>
      <c r="I1567" t="str">
        <f>VLOOKUP(G1567,Data!$N:$Q,3,0)</f>
        <v>Binders</v>
      </c>
      <c r="J1567" t="str">
        <f>VLOOKUP(G1567,Data!$N:$Q,4,0)</f>
        <v>ACCOHIDE Binder by Acco</v>
      </c>
      <c r="K1567">
        <f>ROUND(SUMIF(Data!N:N,G1567,Data!R:R),2)</f>
        <v>65.25</v>
      </c>
    </row>
    <row r="1568" spans="7:11" x14ac:dyDescent="0.2">
      <c r="G1568" t="s">
        <v>2462</v>
      </c>
      <c r="H1568" t="str">
        <f>VLOOKUP(G1568,Data!$N:$Q,2,0)</f>
        <v>Office Supplies</v>
      </c>
      <c r="I1568" t="str">
        <f>VLOOKUP(G1568,Data!$N:$Q,3,0)</f>
        <v>Paper</v>
      </c>
      <c r="J1568" t="str">
        <f>VLOOKUP(G1568,Data!$N:$Q,4,0)</f>
        <v>Xerox 1927</v>
      </c>
      <c r="K1568">
        <f>ROUND(SUMIF(Data!N:N,G1568,Data!R:R),2)</f>
        <v>65.06</v>
      </c>
    </row>
    <row r="1569" spans="7:11" x14ac:dyDescent="0.2">
      <c r="G1569" t="s">
        <v>1575</v>
      </c>
      <c r="H1569" t="str">
        <f>VLOOKUP(G1569,Data!$N:$Q,2,0)</f>
        <v>Technology</v>
      </c>
      <c r="I1569" t="str">
        <f>VLOOKUP(G1569,Data!$N:$Q,3,0)</f>
        <v>Phones</v>
      </c>
      <c r="J1569" t="str">
        <f>VLOOKUP(G1569,Data!$N:$Q,4,0)</f>
        <v>Belkin Grip Candy Sheer Case / Cover for iPhone 5 and 5S</v>
      </c>
      <c r="K1569">
        <f>ROUND(SUMIF(Data!N:N,G1569,Data!R:R),2)</f>
        <v>64.97</v>
      </c>
    </row>
    <row r="1570" spans="7:11" x14ac:dyDescent="0.2">
      <c r="G1570" t="s">
        <v>8340</v>
      </c>
      <c r="H1570" t="str">
        <f>VLOOKUP(G1570,Data!$N:$Q,2,0)</f>
        <v>Office Supplies</v>
      </c>
      <c r="I1570" t="str">
        <f>VLOOKUP(G1570,Data!$N:$Q,3,0)</f>
        <v>Paper</v>
      </c>
      <c r="J1570" t="str">
        <f>VLOOKUP(G1570,Data!$N:$Q,4,0)</f>
        <v>Black Print Carbonless 8 1/2" x 8 1/4" Rapid Memo Book</v>
      </c>
      <c r="K1570">
        <f>ROUND(SUMIF(Data!N:N,G1570,Data!R:R),2)</f>
        <v>64.06</v>
      </c>
    </row>
    <row r="1571" spans="7:11" x14ac:dyDescent="0.2">
      <c r="G1571" t="s">
        <v>1884</v>
      </c>
      <c r="H1571" t="str">
        <f>VLOOKUP(G1571,Data!$N:$Q,2,0)</f>
        <v>Office Supplies</v>
      </c>
      <c r="I1571" t="str">
        <f>VLOOKUP(G1571,Data!$N:$Q,3,0)</f>
        <v>Fasteners</v>
      </c>
      <c r="J1571" t="str">
        <f>VLOOKUP(G1571,Data!$N:$Q,4,0)</f>
        <v>Advantus T-Pin Paper Clips</v>
      </c>
      <c r="K1571">
        <f>ROUND(SUMIF(Data!N:N,G1571,Data!R:R),2)</f>
        <v>64.040000000000006</v>
      </c>
    </row>
    <row r="1572" spans="7:11" x14ac:dyDescent="0.2">
      <c r="G1572" t="s">
        <v>8810</v>
      </c>
      <c r="H1572" t="str">
        <f>VLOOKUP(G1572,Data!$N:$Q,2,0)</f>
        <v>Furniture</v>
      </c>
      <c r="I1572" t="str">
        <f>VLOOKUP(G1572,Data!$N:$Q,3,0)</f>
        <v>Furnishings</v>
      </c>
      <c r="J1572" t="str">
        <f>VLOOKUP(G1572,Data!$N:$Q,4,0)</f>
        <v>Ultra Commercial Grade Dual Valve Door Closer</v>
      </c>
      <c r="K1572">
        <f>ROUND(SUMIF(Data!N:N,G1572,Data!R:R),2)</f>
        <v>63.82</v>
      </c>
    </row>
    <row r="1573" spans="7:11" x14ac:dyDescent="0.2">
      <c r="G1573" t="s">
        <v>176</v>
      </c>
      <c r="H1573" t="str">
        <f>VLOOKUP(G1573,Data!$N:$Q,2,0)</f>
        <v>Office Supplies</v>
      </c>
      <c r="I1573" t="str">
        <f>VLOOKUP(G1573,Data!$N:$Q,3,0)</f>
        <v>Binders</v>
      </c>
      <c r="J1573" t="str">
        <f>VLOOKUP(G1573,Data!$N:$Q,4,0)</f>
        <v>Acco Pressboard Covers with Storage Hooks, 14 7/8" x 11", Executive Red</v>
      </c>
      <c r="K1573">
        <f>ROUND(SUMIF(Data!N:N,G1573,Data!R:R),2)</f>
        <v>63.63</v>
      </c>
    </row>
    <row r="1574" spans="7:11" x14ac:dyDescent="0.2">
      <c r="G1574" t="s">
        <v>3317</v>
      </c>
      <c r="H1574" t="str">
        <f>VLOOKUP(G1574,Data!$N:$Q,2,0)</f>
        <v>Technology</v>
      </c>
      <c r="I1574" t="str">
        <f>VLOOKUP(G1574,Data!$N:$Q,3,0)</f>
        <v>Phones</v>
      </c>
      <c r="J1574" t="str">
        <f>VLOOKUP(G1574,Data!$N:$Q,4,0)</f>
        <v>Shocksock Galaxy S4 Armband</v>
      </c>
      <c r="K1574">
        <f>ROUND(SUMIF(Data!N:N,G1574,Data!R:R),2)</f>
        <v>63.51</v>
      </c>
    </row>
    <row r="1575" spans="7:11" x14ac:dyDescent="0.2">
      <c r="G1575" t="s">
        <v>2484</v>
      </c>
      <c r="H1575" t="str">
        <f>VLOOKUP(G1575,Data!$N:$Q,2,0)</f>
        <v>Office Supplies</v>
      </c>
      <c r="I1575" t="str">
        <f>VLOOKUP(G1575,Data!$N:$Q,3,0)</f>
        <v>Binders</v>
      </c>
      <c r="J1575" t="str">
        <f>VLOOKUP(G1575,Data!$N:$Q,4,0)</f>
        <v>Acco PRESSTEX Data Binder with Storage Hooks, Dark Blue, 9 1/2" X 11"</v>
      </c>
      <c r="K1575">
        <f>ROUND(SUMIF(Data!N:N,G1575,Data!R:R),2)</f>
        <v>62.95</v>
      </c>
    </row>
    <row r="1576" spans="7:11" x14ac:dyDescent="0.2">
      <c r="G1576" t="s">
        <v>3048</v>
      </c>
      <c r="H1576" t="str">
        <f>VLOOKUP(G1576,Data!$N:$Q,2,0)</f>
        <v>Office Supplies</v>
      </c>
      <c r="I1576" t="str">
        <f>VLOOKUP(G1576,Data!$N:$Q,3,0)</f>
        <v>Envelopes</v>
      </c>
      <c r="J1576" t="str">
        <f>VLOOKUP(G1576,Data!$N:$Q,4,0)</f>
        <v>Peel &amp; Seel Envelopes</v>
      </c>
      <c r="K1576">
        <f>ROUND(SUMIF(Data!N:N,G1576,Data!R:R),2)</f>
        <v>62.86</v>
      </c>
    </row>
    <row r="1577" spans="7:11" x14ac:dyDescent="0.2">
      <c r="G1577" t="s">
        <v>3033</v>
      </c>
      <c r="H1577" t="str">
        <f>VLOOKUP(G1577,Data!$N:$Q,2,0)</f>
        <v>Furniture</v>
      </c>
      <c r="I1577" t="str">
        <f>VLOOKUP(G1577,Data!$N:$Q,3,0)</f>
        <v>Furnishings</v>
      </c>
      <c r="J1577" t="str">
        <f>VLOOKUP(G1577,Data!$N:$Q,4,0)</f>
        <v>G.E. Halogen Desk Lamp Bulbs</v>
      </c>
      <c r="K1577">
        <f>ROUND(SUMIF(Data!N:N,G1577,Data!R:R),2)</f>
        <v>62.82</v>
      </c>
    </row>
    <row r="1578" spans="7:11" x14ac:dyDescent="0.2">
      <c r="G1578" t="s">
        <v>6966</v>
      </c>
      <c r="H1578" t="str">
        <f>VLOOKUP(G1578,Data!$N:$Q,2,0)</f>
        <v>Office Supplies</v>
      </c>
      <c r="I1578" t="str">
        <f>VLOOKUP(G1578,Data!$N:$Q,3,0)</f>
        <v>Labels</v>
      </c>
      <c r="J1578" t="str">
        <f>VLOOKUP(G1578,Data!$N:$Q,4,0)</f>
        <v>Avery 515</v>
      </c>
      <c r="K1578">
        <f>ROUND(SUMIF(Data!N:N,G1578,Data!R:R),2)</f>
        <v>62.65</v>
      </c>
    </row>
    <row r="1579" spans="7:11" x14ac:dyDescent="0.2">
      <c r="G1579" t="s">
        <v>1037</v>
      </c>
      <c r="H1579" t="str">
        <f>VLOOKUP(G1579,Data!$N:$Q,2,0)</f>
        <v>Office Supplies</v>
      </c>
      <c r="I1579" t="str">
        <f>VLOOKUP(G1579,Data!$N:$Q,3,0)</f>
        <v>Paper</v>
      </c>
      <c r="J1579" t="str">
        <f>VLOOKUP(G1579,Data!$N:$Q,4,0)</f>
        <v>Post-it ìImportant Messageî Note Pad, Neon Colors, 50 Sheets/Pad</v>
      </c>
      <c r="K1579">
        <f>ROUND(SUMIF(Data!N:N,G1579,Data!R:R),2)</f>
        <v>62.61</v>
      </c>
    </row>
    <row r="1580" spans="7:11" x14ac:dyDescent="0.2">
      <c r="G1580" t="s">
        <v>1116</v>
      </c>
      <c r="H1580" t="str">
        <f>VLOOKUP(G1580,Data!$N:$Q,2,0)</f>
        <v>Office Supplies</v>
      </c>
      <c r="I1580" t="str">
        <f>VLOOKUP(G1580,Data!$N:$Q,3,0)</f>
        <v>Art</v>
      </c>
      <c r="J1580" t="str">
        <f>VLOOKUP(G1580,Data!$N:$Q,4,0)</f>
        <v>Newell 350</v>
      </c>
      <c r="K1580">
        <f>ROUND(SUMIF(Data!N:N,G1580,Data!R:R),2)</f>
        <v>62.32</v>
      </c>
    </row>
    <row r="1581" spans="7:11" x14ac:dyDescent="0.2">
      <c r="G1581" t="s">
        <v>7324</v>
      </c>
      <c r="H1581" t="str">
        <f>VLOOKUP(G1581,Data!$N:$Q,2,0)</f>
        <v>Office Supplies</v>
      </c>
      <c r="I1581" t="str">
        <f>VLOOKUP(G1581,Data!$N:$Q,3,0)</f>
        <v>Envelopes</v>
      </c>
      <c r="J1581" t="str">
        <f>VLOOKUP(G1581,Data!$N:$Q,4,0)</f>
        <v>Park Ridge Embossed Executive Business Envelopes</v>
      </c>
      <c r="K1581">
        <f>ROUND(SUMIF(Data!N:N,G1581,Data!R:R),2)</f>
        <v>62.28</v>
      </c>
    </row>
    <row r="1582" spans="7:11" x14ac:dyDescent="0.2">
      <c r="G1582" t="s">
        <v>6407</v>
      </c>
      <c r="H1582" t="str">
        <f>VLOOKUP(G1582,Data!$N:$Q,2,0)</f>
        <v>Office Supplies</v>
      </c>
      <c r="I1582" t="str">
        <f>VLOOKUP(G1582,Data!$N:$Q,3,0)</f>
        <v>Binders</v>
      </c>
      <c r="J1582" t="str">
        <f>VLOOKUP(G1582,Data!$N:$Q,4,0)</f>
        <v>Wilson Jones Four-Pocket Poly Binders</v>
      </c>
      <c r="K1582">
        <f>ROUND(SUMIF(Data!N:N,G1582,Data!R:R),2)</f>
        <v>62.13</v>
      </c>
    </row>
    <row r="1583" spans="7:11" x14ac:dyDescent="0.2">
      <c r="G1583" t="s">
        <v>2207</v>
      </c>
      <c r="H1583" t="str">
        <f>VLOOKUP(G1583,Data!$N:$Q,2,0)</f>
        <v>Office Supplies</v>
      </c>
      <c r="I1583" t="str">
        <f>VLOOKUP(G1583,Data!$N:$Q,3,0)</f>
        <v>Appliances</v>
      </c>
      <c r="J1583" t="str">
        <f>VLOOKUP(G1583,Data!$N:$Q,4,0)</f>
        <v>Hoover Portapower Portable Vacuum</v>
      </c>
      <c r="K1583">
        <f>ROUND(SUMIF(Data!N:N,G1583,Data!R:R),2)</f>
        <v>61.82</v>
      </c>
    </row>
    <row r="1584" spans="7:11" x14ac:dyDescent="0.2">
      <c r="G1584" t="s">
        <v>138</v>
      </c>
      <c r="H1584" t="str">
        <f>VLOOKUP(G1584,Data!$N:$Q,2,0)</f>
        <v>Office Supplies</v>
      </c>
      <c r="I1584" t="str">
        <f>VLOOKUP(G1584,Data!$N:$Q,3,0)</f>
        <v>Art</v>
      </c>
      <c r="J1584" t="str">
        <f>VLOOKUP(G1584,Data!$N:$Q,4,0)</f>
        <v>Newell 318</v>
      </c>
      <c r="K1584">
        <f>ROUND(SUMIF(Data!N:N,G1584,Data!R:R),2)</f>
        <v>61.72</v>
      </c>
    </row>
    <row r="1585" spans="7:11" x14ac:dyDescent="0.2">
      <c r="G1585" t="s">
        <v>5561</v>
      </c>
      <c r="H1585" t="str">
        <f>VLOOKUP(G1585,Data!$N:$Q,2,0)</f>
        <v>Technology</v>
      </c>
      <c r="I1585" t="str">
        <f>VLOOKUP(G1585,Data!$N:$Q,3,0)</f>
        <v>Phones</v>
      </c>
      <c r="J1585" t="str">
        <f>VLOOKUP(G1585,Data!$N:$Q,4,0)</f>
        <v>Anker 24W Portable Micro USB Car Charger</v>
      </c>
      <c r="K1585">
        <f>ROUND(SUMIF(Data!N:N,G1585,Data!R:R),2)</f>
        <v>61.54</v>
      </c>
    </row>
    <row r="1586" spans="7:11" x14ac:dyDescent="0.2">
      <c r="G1586" t="s">
        <v>640</v>
      </c>
      <c r="H1586" t="str">
        <f>VLOOKUP(G1586,Data!$N:$Q,2,0)</f>
        <v>Office Supplies</v>
      </c>
      <c r="I1586" t="str">
        <f>VLOOKUP(G1586,Data!$N:$Q,3,0)</f>
        <v>Art</v>
      </c>
      <c r="J1586" t="str">
        <f>VLOOKUP(G1586,Data!$N:$Q,4,0)</f>
        <v>Newell 311</v>
      </c>
      <c r="K1586">
        <f>ROUND(SUMIF(Data!N:N,G1586,Data!R:R),2)</f>
        <v>61.44</v>
      </c>
    </row>
    <row r="1587" spans="7:11" x14ac:dyDescent="0.2">
      <c r="G1587" t="s">
        <v>4587</v>
      </c>
      <c r="H1587" t="str">
        <f>VLOOKUP(G1587,Data!$N:$Q,2,0)</f>
        <v>Office Supplies</v>
      </c>
      <c r="I1587" t="str">
        <f>VLOOKUP(G1587,Data!$N:$Q,3,0)</f>
        <v>Paper</v>
      </c>
      <c r="J1587" t="str">
        <f>VLOOKUP(G1587,Data!$N:$Q,4,0)</f>
        <v>Xerox 206</v>
      </c>
      <c r="K1587">
        <f>ROUND(SUMIF(Data!N:N,G1587,Data!R:R),2)</f>
        <v>60.91</v>
      </c>
    </row>
    <row r="1588" spans="7:11" x14ac:dyDescent="0.2">
      <c r="G1588" t="s">
        <v>3041</v>
      </c>
      <c r="H1588" t="str">
        <f>VLOOKUP(G1588,Data!$N:$Q,2,0)</f>
        <v>Office Supplies</v>
      </c>
      <c r="I1588" t="str">
        <f>VLOOKUP(G1588,Data!$N:$Q,3,0)</f>
        <v>Art</v>
      </c>
      <c r="J1588" t="str">
        <f>VLOOKUP(G1588,Data!$N:$Q,4,0)</f>
        <v>Staples in misc. colors</v>
      </c>
      <c r="K1588">
        <f>ROUND(SUMIF(Data!N:N,G1588,Data!R:R),2)</f>
        <v>60.64</v>
      </c>
    </row>
    <row r="1589" spans="7:11" x14ac:dyDescent="0.2">
      <c r="G1589" t="s">
        <v>3410</v>
      </c>
      <c r="H1589" t="str">
        <f>VLOOKUP(G1589,Data!$N:$Q,2,0)</f>
        <v>Office Supplies</v>
      </c>
      <c r="I1589" t="str">
        <f>VLOOKUP(G1589,Data!$N:$Q,3,0)</f>
        <v>Paper</v>
      </c>
      <c r="J1589" t="str">
        <f>VLOOKUP(G1589,Data!$N:$Q,4,0)</f>
        <v>Xerox 1924</v>
      </c>
      <c r="K1589">
        <f>ROUND(SUMIF(Data!N:N,G1589,Data!R:R),2)</f>
        <v>60.11</v>
      </c>
    </row>
    <row r="1590" spans="7:11" x14ac:dyDescent="0.2">
      <c r="G1590" t="s">
        <v>4212</v>
      </c>
      <c r="H1590" t="str">
        <f>VLOOKUP(G1590,Data!$N:$Q,2,0)</f>
        <v>Office Supplies</v>
      </c>
      <c r="I1590" t="str">
        <f>VLOOKUP(G1590,Data!$N:$Q,3,0)</f>
        <v>Paper</v>
      </c>
      <c r="J1590" t="str">
        <f>VLOOKUP(G1590,Data!$N:$Q,4,0)</f>
        <v>Spiral Phone Message Books with Labels by Adams</v>
      </c>
      <c r="K1590">
        <f>ROUND(SUMIF(Data!N:N,G1590,Data!R:R),2)</f>
        <v>60.03</v>
      </c>
    </row>
    <row r="1591" spans="7:11" x14ac:dyDescent="0.2">
      <c r="G1591" t="s">
        <v>9667</v>
      </c>
      <c r="H1591" t="str">
        <f>VLOOKUP(G1591,Data!$N:$Q,2,0)</f>
        <v>Technology</v>
      </c>
      <c r="I1591" t="str">
        <f>VLOOKUP(G1591,Data!$N:$Q,3,0)</f>
        <v>Accessories</v>
      </c>
      <c r="J1591" t="str">
        <f>VLOOKUP(G1591,Data!$N:$Q,4,0)</f>
        <v>NETGEAR RangeMax WNR1000 Wireless Router</v>
      </c>
      <c r="K1591">
        <f>ROUND(SUMIF(Data!N:N,G1591,Data!R:R),2)</f>
        <v>59.98</v>
      </c>
    </row>
    <row r="1592" spans="7:11" x14ac:dyDescent="0.2">
      <c r="G1592" t="s">
        <v>2873</v>
      </c>
      <c r="H1592" t="str">
        <f>VLOOKUP(G1592,Data!$N:$Q,2,0)</f>
        <v>Office Supplies</v>
      </c>
      <c r="I1592" t="str">
        <f>VLOOKUP(G1592,Data!$N:$Q,3,0)</f>
        <v>Binders</v>
      </c>
      <c r="J1592" t="str">
        <f>VLOOKUP(G1592,Data!$N:$Q,4,0)</f>
        <v>Acco Pressboard Covers with Storage Hooks, 14 7/8" x 11", Dark Blue</v>
      </c>
      <c r="K1592">
        <f>ROUND(SUMIF(Data!N:N,G1592,Data!R:R),2)</f>
        <v>59.82</v>
      </c>
    </row>
    <row r="1593" spans="7:11" x14ac:dyDescent="0.2">
      <c r="G1593" t="s">
        <v>1032</v>
      </c>
      <c r="H1593" t="str">
        <f>VLOOKUP(G1593,Data!$N:$Q,2,0)</f>
        <v>Office Supplies</v>
      </c>
      <c r="I1593" t="str">
        <f>VLOOKUP(G1593,Data!$N:$Q,3,0)</f>
        <v>Art</v>
      </c>
      <c r="J1593" t="str">
        <f>VLOOKUP(G1593,Data!$N:$Q,4,0)</f>
        <v>Newell 330</v>
      </c>
      <c r="K1593">
        <f>ROUND(SUMIF(Data!N:N,G1593,Data!R:R),2)</f>
        <v>59.8</v>
      </c>
    </row>
    <row r="1594" spans="7:11" x14ac:dyDescent="0.2">
      <c r="G1594" t="s">
        <v>7607</v>
      </c>
      <c r="H1594" t="str">
        <f>VLOOKUP(G1594,Data!$N:$Q,2,0)</f>
        <v>Furniture</v>
      </c>
      <c r="I1594" t="str">
        <f>VLOOKUP(G1594,Data!$N:$Q,3,0)</f>
        <v>Furnishings</v>
      </c>
      <c r="J1594" t="str">
        <f>VLOOKUP(G1594,Data!$N:$Q,4,0)</f>
        <v>Master Caster Door Stop, Large Brown</v>
      </c>
      <c r="K1594">
        <f>ROUND(SUMIF(Data!N:N,G1594,Data!R:R),2)</f>
        <v>59.7</v>
      </c>
    </row>
    <row r="1595" spans="7:11" x14ac:dyDescent="0.2">
      <c r="G1595" t="s">
        <v>3327</v>
      </c>
      <c r="H1595" t="str">
        <f>VLOOKUP(G1595,Data!$N:$Q,2,0)</f>
        <v>Office Supplies</v>
      </c>
      <c r="I1595" t="str">
        <f>VLOOKUP(G1595,Data!$N:$Q,3,0)</f>
        <v>Art</v>
      </c>
      <c r="J1595" t="str">
        <f>VLOOKUP(G1595,Data!$N:$Q,4,0)</f>
        <v>Crayola Anti Dust Chalk, 12/Pack</v>
      </c>
      <c r="K1595">
        <f>ROUND(SUMIF(Data!N:N,G1595,Data!R:R),2)</f>
        <v>59.7</v>
      </c>
    </row>
    <row r="1596" spans="7:11" x14ac:dyDescent="0.2">
      <c r="G1596" t="s">
        <v>7351</v>
      </c>
      <c r="H1596" t="str">
        <f>VLOOKUP(G1596,Data!$N:$Q,2,0)</f>
        <v>Office Supplies</v>
      </c>
      <c r="I1596" t="str">
        <f>VLOOKUP(G1596,Data!$N:$Q,3,0)</f>
        <v>Art</v>
      </c>
      <c r="J1596" t="str">
        <f>VLOOKUP(G1596,Data!$N:$Q,4,0)</f>
        <v>Boston 1827 Commercial Additional Cutter, Drive Gear &amp; Gear Rack for 1606</v>
      </c>
      <c r="K1596">
        <f>ROUND(SUMIF(Data!N:N,G1596,Data!R:R),2)</f>
        <v>59.49</v>
      </c>
    </row>
    <row r="1597" spans="7:11" x14ac:dyDescent="0.2">
      <c r="G1597" t="s">
        <v>9804</v>
      </c>
      <c r="H1597" t="str">
        <f>VLOOKUP(G1597,Data!$N:$Q,2,0)</f>
        <v>Furniture</v>
      </c>
      <c r="I1597" t="str">
        <f>VLOOKUP(G1597,Data!$N:$Q,3,0)</f>
        <v>Furnishings</v>
      </c>
      <c r="J1597" t="str">
        <f>VLOOKUP(G1597,Data!$N:$Q,4,0)</f>
        <v>Executive Impressions 16-1/2" Circular Wall Clock</v>
      </c>
      <c r="K1597">
        <f>ROUND(SUMIF(Data!N:N,G1597,Data!R:R),2)</f>
        <v>58.78</v>
      </c>
    </row>
    <row r="1598" spans="7:11" x14ac:dyDescent="0.2">
      <c r="G1598" t="s">
        <v>573</v>
      </c>
      <c r="H1598" t="str">
        <f>VLOOKUP(G1598,Data!$N:$Q,2,0)</f>
        <v>Office Supplies</v>
      </c>
      <c r="I1598" t="str">
        <f>VLOOKUP(G1598,Data!$N:$Q,3,0)</f>
        <v>Fasteners</v>
      </c>
      <c r="J1598" t="str">
        <f>VLOOKUP(G1598,Data!$N:$Q,4,0)</f>
        <v>Ideal Clamps</v>
      </c>
      <c r="K1598">
        <f>ROUND(SUMIF(Data!N:N,G1598,Data!R:R),2)</f>
        <v>58.69</v>
      </c>
    </row>
    <row r="1599" spans="7:11" x14ac:dyDescent="0.2">
      <c r="G1599" t="s">
        <v>588</v>
      </c>
      <c r="H1599" t="str">
        <f>VLOOKUP(G1599,Data!$N:$Q,2,0)</f>
        <v>Office Supplies</v>
      </c>
      <c r="I1599" t="str">
        <f>VLOOKUP(G1599,Data!$N:$Q,3,0)</f>
        <v>Envelopes</v>
      </c>
      <c r="J1599" t="str">
        <f>VLOOKUP(G1599,Data!$N:$Q,4,0)</f>
        <v>Convenience Packs of Business Envelopes</v>
      </c>
      <c r="K1599">
        <f>ROUND(SUMIF(Data!N:N,G1599,Data!R:R),2)</f>
        <v>58.64</v>
      </c>
    </row>
    <row r="1600" spans="7:11" x14ac:dyDescent="0.2">
      <c r="G1600" t="s">
        <v>4407</v>
      </c>
      <c r="H1600" t="str">
        <f>VLOOKUP(G1600,Data!$N:$Q,2,0)</f>
        <v>Office Supplies</v>
      </c>
      <c r="I1600" t="str">
        <f>VLOOKUP(G1600,Data!$N:$Q,3,0)</f>
        <v>Labels</v>
      </c>
      <c r="J1600" t="str">
        <f>VLOOKUP(G1600,Data!$N:$Q,4,0)</f>
        <v>Avery 500</v>
      </c>
      <c r="K1600">
        <f>ROUND(SUMIF(Data!N:N,G1600,Data!R:R),2)</f>
        <v>58.48</v>
      </c>
    </row>
    <row r="1601" spans="7:11" x14ac:dyDescent="0.2">
      <c r="G1601" t="s">
        <v>4075</v>
      </c>
      <c r="H1601" t="str">
        <f>VLOOKUP(G1601,Data!$N:$Q,2,0)</f>
        <v>Office Supplies</v>
      </c>
      <c r="I1601" t="str">
        <f>VLOOKUP(G1601,Data!$N:$Q,3,0)</f>
        <v>Fasteners</v>
      </c>
      <c r="J1601" t="str">
        <f>VLOOKUP(G1601,Data!$N:$Q,4,0)</f>
        <v>Rubber Band Ball</v>
      </c>
      <c r="K1601">
        <f>ROUND(SUMIF(Data!N:N,G1601,Data!R:R),2)</f>
        <v>58.34</v>
      </c>
    </row>
    <row r="1602" spans="7:11" x14ac:dyDescent="0.2">
      <c r="G1602" t="s">
        <v>1096</v>
      </c>
      <c r="H1602" t="str">
        <f>VLOOKUP(G1602,Data!$N:$Q,2,0)</f>
        <v>Office Supplies</v>
      </c>
      <c r="I1602" t="str">
        <f>VLOOKUP(G1602,Data!$N:$Q,3,0)</f>
        <v>Paper</v>
      </c>
      <c r="J1602" t="str">
        <f>VLOOKUP(G1602,Data!$N:$Q,4,0)</f>
        <v>Xerox 223</v>
      </c>
      <c r="K1602">
        <f>ROUND(SUMIF(Data!N:N,G1602,Data!R:R),2)</f>
        <v>58.32</v>
      </c>
    </row>
    <row r="1603" spans="7:11" x14ac:dyDescent="0.2">
      <c r="G1603" t="s">
        <v>1423</v>
      </c>
      <c r="H1603" t="str">
        <f>VLOOKUP(G1603,Data!$N:$Q,2,0)</f>
        <v>Office Supplies</v>
      </c>
      <c r="I1603" t="str">
        <f>VLOOKUP(G1603,Data!$N:$Q,3,0)</f>
        <v>Paper</v>
      </c>
      <c r="J1603" t="str">
        <f>VLOOKUP(G1603,Data!$N:$Q,4,0)</f>
        <v>Xerox 1974</v>
      </c>
      <c r="K1603">
        <f>ROUND(SUMIF(Data!N:N,G1603,Data!R:R),2)</f>
        <v>57.41</v>
      </c>
    </row>
    <row r="1604" spans="7:11" x14ac:dyDescent="0.2">
      <c r="G1604" t="s">
        <v>4863</v>
      </c>
      <c r="H1604" t="str">
        <f>VLOOKUP(G1604,Data!$N:$Q,2,0)</f>
        <v>Office Supplies</v>
      </c>
      <c r="I1604" t="str">
        <f>VLOOKUP(G1604,Data!$N:$Q,3,0)</f>
        <v>Binders</v>
      </c>
      <c r="J1604" t="str">
        <f>VLOOKUP(G1604,Data!$N:$Q,4,0)</f>
        <v>Binder Posts</v>
      </c>
      <c r="K1604">
        <f>ROUND(SUMIF(Data!N:N,G1604,Data!R:R),2)</f>
        <v>57.4</v>
      </c>
    </row>
    <row r="1605" spans="7:11" x14ac:dyDescent="0.2">
      <c r="G1605" t="s">
        <v>3989</v>
      </c>
      <c r="H1605" t="str">
        <f>VLOOKUP(G1605,Data!$N:$Q,2,0)</f>
        <v>Office Supplies</v>
      </c>
      <c r="I1605" t="str">
        <f>VLOOKUP(G1605,Data!$N:$Q,3,0)</f>
        <v>Paper</v>
      </c>
      <c r="J1605" t="str">
        <f>VLOOKUP(G1605,Data!$N:$Q,4,0)</f>
        <v>Xerox 199</v>
      </c>
      <c r="K1605">
        <f>ROUND(SUMIF(Data!N:N,G1605,Data!R:R),2)</f>
        <v>57.35</v>
      </c>
    </row>
    <row r="1606" spans="7:11" x14ac:dyDescent="0.2">
      <c r="G1606" t="s">
        <v>391</v>
      </c>
      <c r="H1606" t="str">
        <f>VLOOKUP(G1606,Data!$N:$Q,2,0)</f>
        <v>Office Supplies</v>
      </c>
      <c r="I1606" t="str">
        <f>VLOOKUP(G1606,Data!$N:$Q,3,0)</f>
        <v>Labels</v>
      </c>
      <c r="J1606" t="str">
        <f>VLOOKUP(G1606,Data!$N:$Q,4,0)</f>
        <v>Avery 511</v>
      </c>
      <c r="K1606">
        <f>ROUND(SUMIF(Data!N:N,G1606,Data!R:R),2)</f>
        <v>56.67</v>
      </c>
    </row>
    <row r="1607" spans="7:11" x14ac:dyDescent="0.2">
      <c r="G1607" t="s">
        <v>3719</v>
      </c>
      <c r="H1607" t="str">
        <f>VLOOKUP(G1607,Data!$N:$Q,2,0)</f>
        <v>Office Supplies</v>
      </c>
      <c r="I1607" t="str">
        <f>VLOOKUP(G1607,Data!$N:$Q,3,0)</f>
        <v>Labels</v>
      </c>
      <c r="J1607" t="str">
        <f>VLOOKUP(G1607,Data!$N:$Q,4,0)</f>
        <v>Avery 494</v>
      </c>
      <c r="K1607">
        <f>ROUND(SUMIF(Data!N:N,G1607,Data!R:R),2)</f>
        <v>56.38</v>
      </c>
    </row>
    <row r="1608" spans="7:11" x14ac:dyDescent="0.2">
      <c r="G1608" t="s">
        <v>5297</v>
      </c>
      <c r="H1608" t="str">
        <f>VLOOKUP(G1608,Data!$N:$Q,2,0)</f>
        <v>Office Supplies</v>
      </c>
      <c r="I1608" t="str">
        <f>VLOOKUP(G1608,Data!$N:$Q,3,0)</f>
        <v>Paper</v>
      </c>
      <c r="J1608" t="str">
        <f>VLOOKUP(G1608,Data!$N:$Q,4,0)</f>
        <v>Xerox 1965</v>
      </c>
      <c r="K1608">
        <f>ROUND(SUMIF(Data!N:N,G1608,Data!R:R),2)</f>
        <v>56.21</v>
      </c>
    </row>
    <row r="1609" spans="7:11" x14ac:dyDescent="0.2">
      <c r="G1609" t="s">
        <v>7192</v>
      </c>
      <c r="H1609" t="str">
        <f>VLOOKUP(G1609,Data!$N:$Q,2,0)</f>
        <v>Office Supplies</v>
      </c>
      <c r="I1609" t="str">
        <f>VLOOKUP(G1609,Data!$N:$Q,3,0)</f>
        <v>Art</v>
      </c>
      <c r="J1609" t="str">
        <f>VLOOKUP(G1609,Data!$N:$Q,4,0)</f>
        <v>Prang Drawing Pencil Set</v>
      </c>
      <c r="K1609">
        <f>ROUND(SUMIF(Data!N:N,G1609,Data!R:R),2)</f>
        <v>56.16</v>
      </c>
    </row>
    <row r="1610" spans="7:11" x14ac:dyDescent="0.2">
      <c r="G1610" t="s">
        <v>4735</v>
      </c>
      <c r="H1610" t="str">
        <f>VLOOKUP(G1610,Data!$N:$Q,2,0)</f>
        <v>Technology</v>
      </c>
      <c r="I1610" t="str">
        <f>VLOOKUP(G1610,Data!$N:$Q,3,0)</f>
        <v>Phones</v>
      </c>
      <c r="J1610" t="str">
        <f>VLOOKUP(G1610,Data!$N:$Q,4,0)</f>
        <v>SKILCRAFT Telephone Shoulder Rest, 2" x 6.5" x 2.5", Black</v>
      </c>
      <c r="K1610">
        <f>ROUND(SUMIF(Data!N:N,G1610,Data!R:R),2)</f>
        <v>56.16</v>
      </c>
    </row>
    <row r="1611" spans="7:11" x14ac:dyDescent="0.2">
      <c r="G1611" t="s">
        <v>6138</v>
      </c>
      <c r="H1611" t="str">
        <f>VLOOKUP(G1611,Data!$N:$Q,2,0)</f>
        <v>Furniture</v>
      </c>
      <c r="I1611" t="str">
        <f>VLOOKUP(G1611,Data!$N:$Q,3,0)</f>
        <v>Furnishings</v>
      </c>
      <c r="J1611" t="str">
        <f>VLOOKUP(G1611,Data!$N:$Q,4,0)</f>
        <v>Executive Impressions 13-1/2" Indoor/Outdoor Wall Clock</v>
      </c>
      <c r="K1611">
        <f>ROUND(SUMIF(Data!N:N,G1611,Data!R:R),2)</f>
        <v>56.1</v>
      </c>
    </row>
    <row r="1612" spans="7:11" x14ac:dyDescent="0.2">
      <c r="G1612" t="s">
        <v>7641</v>
      </c>
      <c r="H1612" t="str">
        <f>VLOOKUP(G1612,Data!$N:$Q,2,0)</f>
        <v>Office Supplies</v>
      </c>
      <c r="I1612" t="str">
        <f>VLOOKUP(G1612,Data!$N:$Q,3,0)</f>
        <v>Appliances</v>
      </c>
      <c r="J1612" t="str">
        <f>VLOOKUP(G1612,Data!$N:$Q,4,0)</f>
        <v>Hoover Replacement Belts For Soft Guard &amp; Commercial Ltweight Upright Vacs, 2/Pk</v>
      </c>
      <c r="K1612">
        <f>ROUND(SUMIF(Data!N:N,G1612,Data!R:R),2)</f>
        <v>56.09</v>
      </c>
    </row>
    <row r="1613" spans="7:11" x14ac:dyDescent="0.2">
      <c r="G1613" t="s">
        <v>2029</v>
      </c>
      <c r="H1613" t="str">
        <f>VLOOKUP(G1613,Data!$N:$Q,2,0)</f>
        <v>Office Supplies</v>
      </c>
      <c r="I1613" t="str">
        <f>VLOOKUP(G1613,Data!$N:$Q,3,0)</f>
        <v>Labels</v>
      </c>
      <c r="J1613" t="str">
        <f>VLOOKUP(G1613,Data!$N:$Q,4,0)</f>
        <v>Avery 493</v>
      </c>
      <c r="K1613">
        <f>ROUND(SUMIF(Data!N:N,G1613,Data!R:R),2)</f>
        <v>55.97</v>
      </c>
    </row>
    <row r="1614" spans="7:11" x14ac:dyDescent="0.2">
      <c r="G1614" t="s">
        <v>502</v>
      </c>
      <c r="H1614" t="str">
        <f>VLOOKUP(G1614,Data!$N:$Q,2,0)</f>
        <v>Office Supplies</v>
      </c>
      <c r="I1614" t="str">
        <f>VLOOKUP(G1614,Data!$N:$Q,3,0)</f>
        <v>Paper</v>
      </c>
      <c r="J1614" t="str">
        <f>VLOOKUP(G1614,Data!$N:$Q,4,0)</f>
        <v>Xerox 1921</v>
      </c>
      <c r="K1614">
        <f>ROUND(SUMIF(Data!N:N,G1614,Data!R:R),2)</f>
        <v>55.94</v>
      </c>
    </row>
    <row r="1615" spans="7:11" x14ac:dyDescent="0.2">
      <c r="G1615" t="s">
        <v>2371</v>
      </c>
      <c r="H1615" t="str">
        <f>VLOOKUP(G1615,Data!$N:$Q,2,0)</f>
        <v>Office Supplies</v>
      </c>
      <c r="I1615" t="str">
        <f>VLOOKUP(G1615,Data!$N:$Q,3,0)</f>
        <v>Binders</v>
      </c>
      <c r="J1615" t="str">
        <f>VLOOKUP(G1615,Data!$N:$Q,4,0)</f>
        <v>GBC Standard Plastic Binding Systems Combs</v>
      </c>
      <c r="K1615">
        <f>ROUND(SUMIF(Data!N:N,G1615,Data!R:R),2)</f>
        <v>55.76</v>
      </c>
    </row>
    <row r="1616" spans="7:11" x14ac:dyDescent="0.2">
      <c r="G1616" t="s">
        <v>267</v>
      </c>
      <c r="H1616" t="str">
        <f>VLOOKUP(G1616,Data!$N:$Q,2,0)</f>
        <v>Office Supplies</v>
      </c>
      <c r="I1616" t="str">
        <f>VLOOKUP(G1616,Data!$N:$Q,3,0)</f>
        <v>Fasteners</v>
      </c>
      <c r="J1616" t="str">
        <f>VLOOKUP(G1616,Data!$N:$Q,4,0)</f>
        <v>Advantus Push Pins</v>
      </c>
      <c r="K1616">
        <f>ROUND(SUMIF(Data!N:N,G1616,Data!R:R),2)</f>
        <v>54.94</v>
      </c>
    </row>
    <row r="1617" spans="7:11" x14ac:dyDescent="0.2">
      <c r="G1617" t="s">
        <v>5110</v>
      </c>
      <c r="H1617" t="str">
        <f>VLOOKUP(G1617,Data!$N:$Q,2,0)</f>
        <v>Office Supplies</v>
      </c>
      <c r="I1617" t="str">
        <f>VLOOKUP(G1617,Data!$N:$Q,3,0)</f>
        <v>Paper</v>
      </c>
      <c r="J1617" t="str">
        <f>VLOOKUP(G1617,Data!$N:$Q,4,0)</f>
        <v>Array Memo Cubes</v>
      </c>
      <c r="K1617">
        <f>ROUND(SUMIF(Data!N:N,G1617,Data!R:R),2)</f>
        <v>54.91</v>
      </c>
    </row>
    <row r="1618" spans="7:11" x14ac:dyDescent="0.2">
      <c r="G1618" t="s">
        <v>1594</v>
      </c>
      <c r="H1618" t="str">
        <f>VLOOKUP(G1618,Data!$N:$Q,2,0)</f>
        <v>Office Supplies</v>
      </c>
      <c r="I1618" t="str">
        <f>VLOOKUP(G1618,Data!$N:$Q,3,0)</f>
        <v>Envelopes</v>
      </c>
      <c r="J1618" t="str">
        <f>VLOOKUP(G1618,Data!$N:$Q,4,0)</f>
        <v>Staple envelope</v>
      </c>
      <c r="K1618">
        <f>ROUND(SUMIF(Data!N:N,G1618,Data!R:R),2)</f>
        <v>54.68</v>
      </c>
    </row>
    <row r="1619" spans="7:11" x14ac:dyDescent="0.2">
      <c r="G1619" t="s">
        <v>3118</v>
      </c>
      <c r="H1619" t="str">
        <f>VLOOKUP(G1619,Data!$N:$Q,2,0)</f>
        <v>Office Supplies</v>
      </c>
      <c r="I1619" t="str">
        <f>VLOOKUP(G1619,Data!$N:$Q,3,0)</f>
        <v>Paper</v>
      </c>
      <c r="J1619" t="str">
        <f>VLOOKUP(G1619,Data!$N:$Q,4,0)</f>
        <v>Important Message Pads, 50 4-1/4 x 5-1/2 Forms per Pad</v>
      </c>
      <c r="K1619">
        <f>ROUND(SUMIF(Data!N:N,G1619,Data!R:R),2)</f>
        <v>54.6</v>
      </c>
    </row>
    <row r="1620" spans="7:11" x14ac:dyDescent="0.2">
      <c r="G1620" t="s">
        <v>6829</v>
      </c>
      <c r="H1620" t="str">
        <f>VLOOKUP(G1620,Data!$N:$Q,2,0)</f>
        <v>Technology</v>
      </c>
      <c r="I1620" t="str">
        <f>VLOOKUP(G1620,Data!$N:$Q,3,0)</f>
        <v>Accessories</v>
      </c>
      <c r="J1620" t="str">
        <f>VLOOKUP(G1620,Data!$N:$Q,4,0)</f>
        <v>Imation†Swivel†Flash Drive†USB†flash drive†- 8 GB</v>
      </c>
      <c r="K1620">
        <f>ROUND(SUMIF(Data!N:N,G1620,Data!R:R),2)</f>
        <v>54.58</v>
      </c>
    </row>
    <row r="1621" spans="7:11" x14ac:dyDescent="0.2">
      <c r="G1621" t="s">
        <v>7372</v>
      </c>
      <c r="H1621" t="str">
        <f>VLOOKUP(G1621,Data!$N:$Q,2,0)</f>
        <v>Office Supplies</v>
      </c>
      <c r="I1621" t="str">
        <f>VLOOKUP(G1621,Data!$N:$Q,3,0)</f>
        <v>Binders</v>
      </c>
      <c r="J1621" t="str">
        <f>VLOOKUP(G1621,Data!$N:$Q,4,0)</f>
        <v>Mead 1st Gear 2" Zipper Binder, Asst. Colors</v>
      </c>
      <c r="K1621">
        <f>ROUND(SUMIF(Data!N:N,G1621,Data!R:R),2)</f>
        <v>54.47</v>
      </c>
    </row>
    <row r="1622" spans="7:11" x14ac:dyDescent="0.2">
      <c r="G1622" t="s">
        <v>7421</v>
      </c>
      <c r="H1622" t="str">
        <f>VLOOKUP(G1622,Data!$N:$Q,2,0)</f>
        <v>Office Supplies</v>
      </c>
      <c r="I1622" t="str">
        <f>VLOOKUP(G1622,Data!$N:$Q,3,0)</f>
        <v>Paper</v>
      </c>
      <c r="J1622" t="str">
        <f>VLOOKUP(G1622,Data!$N:$Q,4,0)</f>
        <v>Xerox 208</v>
      </c>
      <c r="K1622">
        <f>ROUND(SUMIF(Data!N:N,G1622,Data!R:R),2)</f>
        <v>54.43</v>
      </c>
    </row>
    <row r="1623" spans="7:11" x14ac:dyDescent="0.2">
      <c r="G1623" t="s">
        <v>3502</v>
      </c>
      <c r="H1623" t="str">
        <f>VLOOKUP(G1623,Data!$N:$Q,2,0)</f>
        <v>Office Supplies</v>
      </c>
      <c r="I1623" t="str">
        <f>VLOOKUP(G1623,Data!$N:$Q,3,0)</f>
        <v>Art</v>
      </c>
      <c r="J1623" t="str">
        <f>VLOOKUP(G1623,Data!$N:$Q,4,0)</f>
        <v>Staples in misc. colors</v>
      </c>
      <c r="K1623">
        <f>ROUND(SUMIF(Data!N:N,G1623,Data!R:R),2)</f>
        <v>54.35</v>
      </c>
    </row>
    <row r="1624" spans="7:11" x14ac:dyDescent="0.2">
      <c r="G1624" t="s">
        <v>3314</v>
      </c>
      <c r="H1624" t="str">
        <f>VLOOKUP(G1624,Data!$N:$Q,2,0)</f>
        <v>Office Supplies</v>
      </c>
      <c r="I1624" t="str">
        <f>VLOOKUP(G1624,Data!$N:$Q,3,0)</f>
        <v>Fasteners</v>
      </c>
      <c r="J1624" t="str">
        <f>VLOOKUP(G1624,Data!$N:$Q,4,0)</f>
        <v>Staples</v>
      </c>
      <c r="K1624">
        <f>ROUND(SUMIF(Data!N:N,G1624,Data!R:R),2)</f>
        <v>54.31</v>
      </c>
    </row>
    <row r="1625" spans="7:11" x14ac:dyDescent="0.2">
      <c r="G1625" t="s">
        <v>5516</v>
      </c>
      <c r="H1625" t="str">
        <f>VLOOKUP(G1625,Data!$N:$Q,2,0)</f>
        <v>Office Supplies</v>
      </c>
      <c r="I1625" t="str">
        <f>VLOOKUP(G1625,Data!$N:$Q,3,0)</f>
        <v>Envelopes</v>
      </c>
      <c r="J1625" t="str">
        <f>VLOOKUP(G1625,Data!$N:$Q,4,0)</f>
        <v>Ampad #10 Peel &amp; Seel Holiday Envelopes</v>
      </c>
      <c r="K1625">
        <f>ROUND(SUMIF(Data!N:N,G1625,Data!R:R),2)</f>
        <v>53.76</v>
      </c>
    </row>
    <row r="1626" spans="7:11" x14ac:dyDescent="0.2">
      <c r="G1626" t="s">
        <v>3379</v>
      </c>
      <c r="H1626" t="str">
        <f>VLOOKUP(G1626,Data!$N:$Q,2,0)</f>
        <v>Office Supplies</v>
      </c>
      <c r="I1626" t="str">
        <f>VLOOKUP(G1626,Data!$N:$Q,3,0)</f>
        <v>Labels</v>
      </c>
      <c r="J1626" t="str">
        <f>VLOOKUP(G1626,Data!$N:$Q,4,0)</f>
        <v>Staple-on labels</v>
      </c>
      <c r="K1626">
        <f>ROUND(SUMIF(Data!N:N,G1626,Data!R:R),2)</f>
        <v>53.75</v>
      </c>
    </row>
    <row r="1627" spans="7:11" x14ac:dyDescent="0.2">
      <c r="G1627" t="s">
        <v>6843</v>
      </c>
      <c r="H1627" t="str">
        <f>VLOOKUP(G1627,Data!$N:$Q,2,0)</f>
        <v>Office Supplies</v>
      </c>
      <c r="I1627" t="str">
        <f>VLOOKUP(G1627,Data!$N:$Q,3,0)</f>
        <v>Labels</v>
      </c>
      <c r="J1627" t="str">
        <f>VLOOKUP(G1627,Data!$N:$Q,4,0)</f>
        <v>Avery 492</v>
      </c>
      <c r="K1627">
        <f>ROUND(SUMIF(Data!N:N,G1627,Data!R:R),2)</f>
        <v>53.57</v>
      </c>
    </row>
    <row r="1628" spans="7:11" x14ac:dyDescent="0.2">
      <c r="G1628" t="s">
        <v>8010</v>
      </c>
      <c r="H1628" t="str">
        <f>VLOOKUP(G1628,Data!$N:$Q,2,0)</f>
        <v>Furniture</v>
      </c>
      <c r="I1628" t="str">
        <f>VLOOKUP(G1628,Data!$N:$Q,3,0)</f>
        <v>Furnishings</v>
      </c>
      <c r="J1628" t="str">
        <f>VLOOKUP(G1628,Data!$N:$Q,4,0)</f>
        <v>Eldon Im‡ge Series Desk Accessories, Clear</v>
      </c>
      <c r="K1628">
        <f>ROUND(SUMIF(Data!N:N,G1628,Data!R:R),2)</f>
        <v>53.46</v>
      </c>
    </row>
    <row r="1629" spans="7:11" x14ac:dyDescent="0.2">
      <c r="G1629" t="s">
        <v>2659</v>
      </c>
      <c r="H1629" t="str">
        <f>VLOOKUP(G1629,Data!$N:$Q,2,0)</f>
        <v>Office Supplies</v>
      </c>
      <c r="I1629" t="str">
        <f>VLOOKUP(G1629,Data!$N:$Q,3,0)</f>
        <v>Storage</v>
      </c>
      <c r="J1629" t="str">
        <f>VLOOKUP(G1629,Data!$N:$Q,4,0)</f>
        <v>Staple magnet</v>
      </c>
      <c r="K1629">
        <f>ROUND(SUMIF(Data!N:N,G1629,Data!R:R),2)</f>
        <v>53.4</v>
      </c>
    </row>
    <row r="1630" spans="7:11" x14ac:dyDescent="0.2">
      <c r="G1630" t="s">
        <v>8222</v>
      </c>
      <c r="H1630" t="str">
        <f>VLOOKUP(G1630,Data!$N:$Q,2,0)</f>
        <v>Office Supplies</v>
      </c>
      <c r="I1630" t="str">
        <f>VLOOKUP(G1630,Data!$N:$Q,3,0)</f>
        <v>Binders</v>
      </c>
      <c r="J1630" t="str">
        <f>VLOOKUP(G1630,Data!$N:$Q,4,0)</f>
        <v>GBC VeloBinder Strips</v>
      </c>
      <c r="K1630">
        <f>ROUND(SUMIF(Data!N:N,G1630,Data!R:R),2)</f>
        <v>52.99</v>
      </c>
    </row>
    <row r="1631" spans="7:11" x14ac:dyDescent="0.2">
      <c r="G1631" t="s">
        <v>8174</v>
      </c>
      <c r="H1631" t="str">
        <f>VLOOKUP(G1631,Data!$N:$Q,2,0)</f>
        <v>Office Supplies</v>
      </c>
      <c r="I1631" t="str">
        <f>VLOOKUP(G1631,Data!$N:$Q,3,0)</f>
        <v>Paper</v>
      </c>
      <c r="J1631" t="str">
        <f>VLOOKUP(G1631,Data!$N:$Q,4,0)</f>
        <v>EcoTones Memo Sheets</v>
      </c>
      <c r="K1631">
        <f>ROUND(SUMIF(Data!N:N,G1631,Data!R:R),2)</f>
        <v>52.8</v>
      </c>
    </row>
    <row r="1632" spans="7:11" x14ac:dyDescent="0.2">
      <c r="G1632" t="s">
        <v>6275</v>
      </c>
      <c r="H1632" t="str">
        <f>VLOOKUP(G1632,Data!$N:$Q,2,0)</f>
        <v>Furniture</v>
      </c>
      <c r="I1632" t="str">
        <f>VLOOKUP(G1632,Data!$N:$Q,3,0)</f>
        <v>Tables</v>
      </c>
      <c r="J1632" t="str">
        <f>VLOOKUP(G1632,Data!$N:$Q,4,0)</f>
        <v>Anderson Hickey Conga Table Tops &amp; Accessories</v>
      </c>
      <c r="K1632">
        <f>ROUND(SUMIF(Data!N:N,G1632,Data!R:R),2)</f>
        <v>51.78</v>
      </c>
    </row>
    <row r="1633" spans="7:11" x14ac:dyDescent="0.2">
      <c r="G1633" t="s">
        <v>3587</v>
      </c>
      <c r="H1633" t="str">
        <f>VLOOKUP(G1633,Data!$N:$Q,2,0)</f>
        <v>Office Supplies</v>
      </c>
      <c r="I1633" t="str">
        <f>VLOOKUP(G1633,Data!$N:$Q,3,0)</f>
        <v>Art</v>
      </c>
      <c r="J1633" t="str">
        <f>VLOOKUP(G1633,Data!$N:$Q,4,0)</f>
        <v>Colorific Watercolor Pencils</v>
      </c>
      <c r="K1633">
        <f>ROUND(SUMIF(Data!N:N,G1633,Data!R:R),2)</f>
        <v>51.6</v>
      </c>
    </row>
    <row r="1634" spans="7:11" x14ac:dyDescent="0.2">
      <c r="G1634" t="s">
        <v>2942</v>
      </c>
      <c r="H1634" t="str">
        <f>VLOOKUP(G1634,Data!$N:$Q,2,0)</f>
        <v>Office Supplies</v>
      </c>
      <c r="I1634" t="str">
        <f>VLOOKUP(G1634,Data!$N:$Q,3,0)</f>
        <v>Binders</v>
      </c>
      <c r="J1634" t="str">
        <f>VLOOKUP(G1634,Data!$N:$Q,4,0)</f>
        <v>Wilson Jones Easy Flow II Sheet Lifters</v>
      </c>
      <c r="K1634">
        <f>ROUND(SUMIF(Data!N:N,G1634,Data!R:R),2)</f>
        <v>51.48</v>
      </c>
    </row>
    <row r="1635" spans="7:11" x14ac:dyDescent="0.2">
      <c r="G1635" t="s">
        <v>2904</v>
      </c>
      <c r="H1635" t="str">
        <f>VLOOKUP(G1635,Data!$N:$Q,2,0)</f>
        <v>Office Supplies</v>
      </c>
      <c r="I1635" t="str">
        <f>VLOOKUP(G1635,Data!$N:$Q,3,0)</f>
        <v>Binders</v>
      </c>
      <c r="J1635" t="str">
        <f>VLOOKUP(G1635,Data!$N:$Q,4,0)</f>
        <v>Avery Durable Slant Ring Binders</v>
      </c>
      <c r="K1635">
        <f>ROUND(SUMIF(Data!N:N,G1635,Data!R:R),2)</f>
        <v>51.48</v>
      </c>
    </row>
    <row r="1636" spans="7:11" x14ac:dyDescent="0.2">
      <c r="G1636" t="s">
        <v>2869</v>
      </c>
      <c r="H1636" t="str">
        <f>VLOOKUP(G1636,Data!$N:$Q,2,0)</f>
        <v>Office Supplies</v>
      </c>
      <c r="I1636" t="str">
        <f>VLOOKUP(G1636,Data!$N:$Q,3,0)</f>
        <v>Paper</v>
      </c>
      <c r="J1636" t="str">
        <f>VLOOKUP(G1636,Data!$N:$Q,4,0)</f>
        <v>Message Book, Standard Line "While You Were Out", 5 1/2" X 4", 200 Sets/Book</v>
      </c>
      <c r="K1636">
        <f>ROUND(SUMIF(Data!N:N,G1636,Data!R:R),2)</f>
        <v>51.36</v>
      </c>
    </row>
    <row r="1637" spans="7:11" x14ac:dyDescent="0.2">
      <c r="G1637" t="s">
        <v>4827</v>
      </c>
      <c r="H1637" t="str">
        <f>VLOOKUP(G1637,Data!$N:$Q,2,0)</f>
        <v>Office Supplies</v>
      </c>
      <c r="I1637" t="str">
        <f>VLOOKUP(G1637,Data!$N:$Q,3,0)</f>
        <v>Binders</v>
      </c>
      <c r="J1637" t="str">
        <f>VLOOKUP(G1637,Data!$N:$Q,4,0)</f>
        <v>Newell 3-Hole Punched Plastic Slotted Magazine Holders for Binders</v>
      </c>
      <c r="K1637">
        <f>ROUND(SUMIF(Data!N:N,G1637,Data!R:R),2)</f>
        <v>51.18</v>
      </c>
    </row>
    <row r="1638" spans="7:11" x14ac:dyDescent="0.2">
      <c r="G1638" t="s">
        <v>6748</v>
      </c>
      <c r="H1638" t="str">
        <f>VLOOKUP(G1638,Data!$N:$Q,2,0)</f>
        <v>Office Supplies</v>
      </c>
      <c r="I1638" t="str">
        <f>VLOOKUP(G1638,Data!$N:$Q,3,0)</f>
        <v>Paper</v>
      </c>
      <c r="J1638" t="str">
        <f>VLOOKUP(G1638,Data!$N:$Q,4,0)</f>
        <v>Telephone Message Books with Fax/Mobile Section, 4 1/4" x 6"</v>
      </c>
      <c r="K1638">
        <f>ROUND(SUMIF(Data!N:N,G1638,Data!R:R),2)</f>
        <v>51.12</v>
      </c>
    </row>
    <row r="1639" spans="7:11" x14ac:dyDescent="0.2">
      <c r="G1639" t="s">
        <v>3207</v>
      </c>
      <c r="H1639" t="str">
        <f>VLOOKUP(G1639,Data!$N:$Q,2,0)</f>
        <v>Office Supplies</v>
      </c>
      <c r="I1639" t="str">
        <f>VLOOKUP(G1639,Data!$N:$Q,3,0)</f>
        <v>Labels</v>
      </c>
      <c r="J1639" t="str">
        <f>VLOOKUP(G1639,Data!$N:$Q,4,0)</f>
        <v>Avery 488</v>
      </c>
      <c r="K1639">
        <f>ROUND(SUMIF(Data!N:N,G1639,Data!R:R),2)</f>
        <v>51.03</v>
      </c>
    </row>
    <row r="1640" spans="7:11" x14ac:dyDescent="0.2">
      <c r="G1640" t="s">
        <v>1695</v>
      </c>
      <c r="H1640" t="str">
        <f>VLOOKUP(G1640,Data!$N:$Q,2,0)</f>
        <v>Office Supplies</v>
      </c>
      <c r="I1640" t="str">
        <f>VLOOKUP(G1640,Data!$N:$Q,3,0)</f>
        <v>Envelopes</v>
      </c>
      <c r="J1640" t="str">
        <f>VLOOKUP(G1640,Data!$N:$Q,4,0)</f>
        <v>Colored Envelopes</v>
      </c>
      <c r="K1640">
        <f>ROUND(SUMIF(Data!N:N,G1640,Data!R:R),2)</f>
        <v>50.92</v>
      </c>
    </row>
    <row r="1641" spans="7:11" x14ac:dyDescent="0.2">
      <c r="G1641" t="s">
        <v>4872</v>
      </c>
      <c r="H1641" t="str">
        <f>VLOOKUP(G1641,Data!$N:$Q,2,0)</f>
        <v>Office Supplies</v>
      </c>
      <c r="I1641" t="str">
        <f>VLOOKUP(G1641,Data!$N:$Q,3,0)</f>
        <v>Art</v>
      </c>
      <c r="J1641" t="str">
        <f>VLOOKUP(G1641,Data!$N:$Q,4,0)</f>
        <v>Eldon Spacemaker Box, Quick-Snap Lid, Clear</v>
      </c>
      <c r="K1641">
        <f>ROUND(SUMIF(Data!N:N,G1641,Data!R:R),2)</f>
        <v>50.77</v>
      </c>
    </row>
    <row r="1642" spans="7:11" x14ac:dyDescent="0.2">
      <c r="G1642" t="s">
        <v>1792</v>
      </c>
      <c r="H1642" t="str">
        <f>VLOOKUP(G1642,Data!$N:$Q,2,0)</f>
        <v>Office Supplies</v>
      </c>
      <c r="I1642" t="str">
        <f>VLOOKUP(G1642,Data!$N:$Q,3,0)</f>
        <v>Fasteners</v>
      </c>
      <c r="J1642" t="str">
        <f>VLOOKUP(G1642,Data!$N:$Q,4,0)</f>
        <v>Staples</v>
      </c>
      <c r="K1642">
        <f>ROUND(SUMIF(Data!N:N,G1642,Data!R:R),2)</f>
        <v>50.62</v>
      </c>
    </row>
    <row r="1643" spans="7:11" x14ac:dyDescent="0.2">
      <c r="G1643" t="s">
        <v>4099</v>
      </c>
      <c r="H1643" t="str">
        <f>VLOOKUP(G1643,Data!$N:$Q,2,0)</f>
        <v>Office Supplies</v>
      </c>
      <c r="I1643" t="str">
        <f>VLOOKUP(G1643,Data!$N:$Q,3,0)</f>
        <v>Appliances</v>
      </c>
      <c r="J1643" t="str">
        <f>VLOOKUP(G1643,Data!$N:$Q,4,0)</f>
        <v>Commercial WindTunnel Clean Air Upright Vacuum, Replacement Belts, Filtration Bags</v>
      </c>
      <c r="K1643">
        <f>ROUND(SUMIF(Data!N:N,G1643,Data!R:R),2)</f>
        <v>50.57</v>
      </c>
    </row>
    <row r="1644" spans="7:11" x14ac:dyDescent="0.2">
      <c r="G1644" t="s">
        <v>4401</v>
      </c>
      <c r="H1644" t="str">
        <f>VLOOKUP(G1644,Data!$N:$Q,2,0)</f>
        <v>Office Supplies</v>
      </c>
      <c r="I1644" t="str">
        <f>VLOOKUP(G1644,Data!$N:$Q,3,0)</f>
        <v>Fasteners</v>
      </c>
      <c r="J1644" t="str">
        <f>VLOOKUP(G1644,Data!$N:$Q,4,0)</f>
        <v>Staples</v>
      </c>
      <c r="K1644">
        <f>ROUND(SUMIF(Data!N:N,G1644,Data!R:R),2)</f>
        <v>50.39</v>
      </c>
    </row>
    <row r="1645" spans="7:11" x14ac:dyDescent="0.2">
      <c r="G1645" t="s">
        <v>5526</v>
      </c>
      <c r="H1645" t="str">
        <f>VLOOKUP(G1645,Data!$N:$Q,2,0)</f>
        <v>Office Supplies</v>
      </c>
      <c r="I1645" t="str">
        <f>VLOOKUP(G1645,Data!$N:$Q,3,0)</f>
        <v>Labels</v>
      </c>
      <c r="J1645" t="str">
        <f>VLOOKUP(G1645,Data!$N:$Q,4,0)</f>
        <v>Avery 496</v>
      </c>
      <c r="K1645">
        <f>ROUND(SUMIF(Data!N:N,G1645,Data!R:R),2)</f>
        <v>50.25</v>
      </c>
    </row>
    <row r="1646" spans="7:11" x14ac:dyDescent="0.2">
      <c r="G1646" t="s">
        <v>5348</v>
      </c>
      <c r="H1646" t="str">
        <f>VLOOKUP(G1646,Data!$N:$Q,2,0)</f>
        <v>Office Supplies</v>
      </c>
      <c r="I1646" t="str">
        <f>VLOOKUP(G1646,Data!$N:$Q,3,0)</f>
        <v>Envelopes</v>
      </c>
      <c r="J1646" t="str">
        <f>VLOOKUP(G1646,Data!$N:$Q,4,0)</f>
        <v>Wausau Papers Astrobrights Colored Envelopes</v>
      </c>
      <c r="K1646">
        <f>ROUND(SUMIF(Data!N:N,G1646,Data!R:R),2)</f>
        <v>50.23</v>
      </c>
    </row>
    <row r="1647" spans="7:11" x14ac:dyDescent="0.2">
      <c r="G1647" t="s">
        <v>870</v>
      </c>
      <c r="H1647" t="str">
        <f>VLOOKUP(G1647,Data!$N:$Q,2,0)</f>
        <v>Office Supplies</v>
      </c>
      <c r="I1647" t="str">
        <f>VLOOKUP(G1647,Data!$N:$Q,3,0)</f>
        <v>Paper</v>
      </c>
      <c r="J1647" t="str">
        <f>VLOOKUP(G1647,Data!$N:$Q,4,0)</f>
        <v>While You Were Out Pads, 50 per Pad, 4 x 5 1/4, Green Cycle</v>
      </c>
      <c r="K1647">
        <f>ROUND(SUMIF(Data!N:N,G1647,Data!R:R),2)</f>
        <v>50.14</v>
      </c>
    </row>
    <row r="1648" spans="7:11" x14ac:dyDescent="0.2">
      <c r="G1648" t="s">
        <v>10264</v>
      </c>
      <c r="H1648" t="str">
        <f>VLOOKUP(G1648,Data!$N:$Q,2,0)</f>
        <v>Office Supplies</v>
      </c>
      <c r="I1648" t="str">
        <f>VLOOKUP(G1648,Data!$N:$Q,3,0)</f>
        <v>Paper</v>
      </c>
      <c r="J1648" t="str">
        <f>VLOOKUP(G1648,Data!$N:$Q,4,0)</f>
        <v>1/4 Fold Party Design Invitations &amp; White Envelopes, 24 8-1/2" X 11" Cards, 25 Env./Pack</v>
      </c>
      <c r="K1648">
        <f>ROUND(SUMIF(Data!N:N,G1648,Data!R:R),2)</f>
        <v>49.98</v>
      </c>
    </row>
    <row r="1649" spans="7:11" x14ac:dyDescent="0.2">
      <c r="G1649" t="s">
        <v>3299</v>
      </c>
      <c r="H1649" t="str">
        <f>VLOOKUP(G1649,Data!$N:$Q,2,0)</f>
        <v>Office Supplies</v>
      </c>
      <c r="I1649" t="str">
        <f>VLOOKUP(G1649,Data!$N:$Q,3,0)</f>
        <v>Paper</v>
      </c>
      <c r="J1649" t="str">
        <f>VLOOKUP(G1649,Data!$N:$Q,4,0)</f>
        <v>Xerox 1896</v>
      </c>
      <c r="K1649">
        <f>ROUND(SUMIF(Data!N:N,G1649,Data!R:R),2)</f>
        <v>49.95</v>
      </c>
    </row>
    <row r="1650" spans="7:11" x14ac:dyDescent="0.2">
      <c r="G1650" t="s">
        <v>3221</v>
      </c>
      <c r="H1650" t="str">
        <f>VLOOKUP(G1650,Data!$N:$Q,2,0)</f>
        <v>Office Supplies</v>
      </c>
      <c r="I1650" t="str">
        <f>VLOOKUP(G1650,Data!$N:$Q,3,0)</f>
        <v>Paper</v>
      </c>
      <c r="J1650" t="str">
        <f>VLOOKUP(G1650,Data!$N:$Q,4,0)</f>
        <v>Xerox 1950</v>
      </c>
      <c r="K1650">
        <f>ROUND(SUMIF(Data!N:N,G1650,Data!R:R),2)</f>
        <v>49.71</v>
      </c>
    </row>
    <row r="1651" spans="7:11" x14ac:dyDescent="0.2">
      <c r="G1651" t="s">
        <v>5768</v>
      </c>
      <c r="H1651" t="str">
        <f>VLOOKUP(G1651,Data!$N:$Q,2,0)</f>
        <v>Office Supplies</v>
      </c>
      <c r="I1651" t="str">
        <f>VLOOKUP(G1651,Data!$N:$Q,3,0)</f>
        <v>Paper</v>
      </c>
      <c r="J1651" t="str">
        <f>VLOOKUP(G1651,Data!$N:$Q,4,0)</f>
        <v>TOPS Voice Message Log Book, Flash Format</v>
      </c>
      <c r="K1651">
        <f>ROUND(SUMIF(Data!N:N,G1651,Data!R:R),2)</f>
        <v>49.5</v>
      </c>
    </row>
    <row r="1652" spans="7:11" x14ac:dyDescent="0.2">
      <c r="G1652" t="s">
        <v>2522</v>
      </c>
      <c r="H1652" t="str">
        <f>VLOOKUP(G1652,Data!$N:$Q,2,0)</f>
        <v>Office Supplies</v>
      </c>
      <c r="I1652" t="str">
        <f>VLOOKUP(G1652,Data!$N:$Q,3,0)</f>
        <v>Paper</v>
      </c>
      <c r="J1652" t="str">
        <f>VLOOKUP(G1652,Data!$N:$Q,4,0)</f>
        <v>Xerox 218</v>
      </c>
      <c r="K1652">
        <f>ROUND(SUMIF(Data!N:N,G1652,Data!R:R),2)</f>
        <v>49.25</v>
      </c>
    </row>
    <row r="1653" spans="7:11" x14ac:dyDescent="0.2">
      <c r="G1653" t="s">
        <v>4505</v>
      </c>
      <c r="H1653" t="str">
        <f>VLOOKUP(G1653,Data!$N:$Q,2,0)</f>
        <v>Office Supplies</v>
      </c>
      <c r="I1653" t="str">
        <f>VLOOKUP(G1653,Data!$N:$Q,3,0)</f>
        <v>Art</v>
      </c>
      <c r="J1653" t="str">
        <f>VLOOKUP(G1653,Data!$N:$Q,4,0)</f>
        <v>Blackstonian Pencils</v>
      </c>
      <c r="K1653">
        <f>ROUND(SUMIF(Data!N:N,G1653,Data!R:R),2)</f>
        <v>49.13</v>
      </c>
    </row>
    <row r="1654" spans="7:11" x14ac:dyDescent="0.2">
      <c r="G1654" t="s">
        <v>1472</v>
      </c>
      <c r="H1654" t="str">
        <f>VLOOKUP(G1654,Data!$N:$Q,2,0)</f>
        <v>Office Supplies</v>
      </c>
      <c r="I1654" t="str">
        <f>VLOOKUP(G1654,Data!$N:$Q,3,0)</f>
        <v>Art</v>
      </c>
      <c r="J1654" t="str">
        <f>VLOOKUP(G1654,Data!$N:$Q,4,0)</f>
        <v>American Pencil</v>
      </c>
      <c r="K1654">
        <f>ROUND(SUMIF(Data!N:N,G1654,Data!R:R),2)</f>
        <v>48.93</v>
      </c>
    </row>
    <row r="1655" spans="7:11" x14ac:dyDescent="0.2">
      <c r="G1655" t="s">
        <v>5695</v>
      </c>
      <c r="H1655" t="str">
        <f>VLOOKUP(G1655,Data!$N:$Q,2,0)</f>
        <v>Furniture</v>
      </c>
      <c r="I1655" t="str">
        <f>VLOOKUP(G1655,Data!$N:$Q,3,0)</f>
        <v>Furnishings</v>
      </c>
      <c r="J1655" t="str">
        <f>VLOOKUP(G1655,Data!$N:$Q,4,0)</f>
        <v>Eldon Image Series Black Desk Accessories</v>
      </c>
      <c r="K1655">
        <f>ROUND(SUMIF(Data!N:N,G1655,Data!R:R),2)</f>
        <v>48.85</v>
      </c>
    </row>
    <row r="1656" spans="7:11" x14ac:dyDescent="0.2">
      <c r="G1656" t="s">
        <v>4458</v>
      </c>
      <c r="H1656" t="str">
        <f>VLOOKUP(G1656,Data!$N:$Q,2,0)</f>
        <v>Office Supplies</v>
      </c>
      <c r="I1656" t="str">
        <f>VLOOKUP(G1656,Data!$N:$Q,3,0)</f>
        <v>Paper</v>
      </c>
      <c r="J1656" t="str">
        <f>VLOOKUP(G1656,Data!$N:$Q,4,0)</f>
        <v>Easy-staple paper</v>
      </c>
      <c r="K1656">
        <f>ROUND(SUMIF(Data!N:N,G1656,Data!R:R),2)</f>
        <v>48.79</v>
      </c>
    </row>
    <row r="1657" spans="7:11" x14ac:dyDescent="0.2">
      <c r="G1657" t="s">
        <v>2505</v>
      </c>
      <c r="H1657" t="str">
        <f>VLOOKUP(G1657,Data!$N:$Q,2,0)</f>
        <v>Office Supplies</v>
      </c>
      <c r="I1657" t="str">
        <f>VLOOKUP(G1657,Data!$N:$Q,3,0)</f>
        <v>Labels</v>
      </c>
      <c r="J1657" t="str">
        <f>VLOOKUP(G1657,Data!$N:$Q,4,0)</f>
        <v>Smead Alpha-Z Color-Coded Second Alphabetical Labels and Starter Set</v>
      </c>
      <c r="K1657">
        <f>ROUND(SUMIF(Data!N:N,G1657,Data!R:R),2)</f>
        <v>48.05</v>
      </c>
    </row>
    <row r="1658" spans="7:11" x14ac:dyDescent="0.2">
      <c r="G1658" t="s">
        <v>3803</v>
      </c>
      <c r="H1658" t="str">
        <f>VLOOKUP(G1658,Data!$N:$Q,2,0)</f>
        <v>Office Supplies</v>
      </c>
      <c r="I1658" t="str">
        <f>VLOOKUP(G1658,Data!$N:$Q,3,0)</f>
        <v>Fasteners</v>
      </c>
      <c r="J1658" t="str">
        <f>VLOOKUP(G1658,Data!$N:$Q,4,0)</f>
        <v>Revere Boxed Rubber Bands by Revere</v>
      </c>
      <c r="K1658">
        <f>ROUND(SUMIF(Data!N:N,G1658,Data!R:R),2)</f>
        <v>48.01</v>
      </c>
    </row>
    <row r="1659" spans="7:11" x14ac:dyDescent="0.2">
      <c r="G1659" t="s">
        <v>5098</v>
      </c>
      <c r="H1659" t="str">
        <f>VLOOKUP(G1659,Data!$N:$Q,2,0)</f>
        <v>Office Supplies</v>
      </c>
      <c r="I1659" t="str">
        <f>VLOOKUP(G1659,Data!$N:$Q,3,0)</f>
        <v>Art</v>
      </c>
      <c r="J1659" t="str">
        <f>VLOOKUP(G1659,Data!$N:$Q,4,0)</f>
        <v>Newell 33</v>
      </c>
      <c r="K1659">
        <f>ROUND(SUMIF(Data!N:N,G1659,Data!R:R),2)</f>
        <v>47.99</v>
      </c>
    </row>
    <row r="1660" spans="7:11" x14ac:dyDescent="0.2">
      <c r="G1660" t="s">
        <v>3088</v>
      </c>
      <c r="H1660" t="str">
        <f>VLOOKUP(G1660,Data!$N:$Q,2,0)</f>
        <v>Office Supplies</v>
      </c>
      <c r="I1660" t="str">
        <f>VLOOKUP(G1660,Data!$N:$Q,3,0)</f>
        <v>Art</v>
      </c>
      <c r="J1660" t="str">
        <f>VLOOKUP(G1660,Data!$N:$Q,4,0)</f>
        <v>Staples in misc. colors</v>
      </c>
      <c r="K1660">
        <f>ROUND(SUMIF(Data!N:N,G1660,Data!R:R),2)</f>
        <v>47.88</v>
      </c>
    </row>
    <row r="1661" spans="7:11" x14ac:dyDescent="0.2">
      <c r="G1661" t="s">
        <v>3067</v>
      </c>
      <c r="H1661" t="str">
        <f>VLOOKUP(G1661,Data!$N:$Q,2,0)</f>
        <v>Office Supplies</v>
      </c>
      <c r="I1661" t="str">
        <f>VLOOKUP(G1661,Data!$N:$Q,3,0)</f>
        <v>Labels</v>
      </c>
      <c r="J1661" t="str">
        <f>VLOOKUP(G1661,Data!$N:$Q,4,0)</f>
        <v>Avery 514</v>
      </c>
      <c r="K1661">
        <f>ROUND(SUMIF(Data!N:N,G1661,Data!R:R),2)</f>
        <v>47.81</v>
      </c>
    </row>
    <row r="1662" spans="7:11" x14ac:dyDescent="0.2">
      <c r="G1662" t="s">
        <v>6548</v>
      </c>
      <c r="H1662" t="str">
        <f>VLOOKUP(G1662,Data!$N:$Q,2,0)</f>
        <v>Furniture</v>
      </c>
      <c r="I1662" t="str">
        <f>VLOOKUP(G1662,Data!$N:$Q,3,0)</f>
        <v>Furnishings</v>
      </c>
      <c r="J1662" t="str">
        <f>VLOOKUP(G1662,Data!$N:$Q,4,0)</f>
        <v>Master Caster Door Stop, Gray</v>
      </c>
      <c r="K1662">
        <f>ROUND(SUMIF(Data!N:N,G1662,Data!R:R),2)</f>
        <v>47.75</v>
      </c>
    </row>
    <row r="1663" spans="7:11" x14ac:dyDescent="0.2">
      <c r="G1663" t="s">
        <v>7218</v>
      </c>
      <c r="H1663" t="str">
        <f>VLOOKUP(G1663,Data!$N:$Q,2,0)</f>
        <v>Office Supplies</v>
      </c>
      <c r="I1663" t="str">
        <f>VLOOKUP(G1663,Data!$N:$Q,3,0)</f>
        <v>Appliances</v>
      </c>
      <c r="J1663" t="str">
        <f>VLOOKUP(G1663,Data!$N:$Q,4,0)</f>
        <v>Holmes Visible Mist Ultrasonic Humidifier with 2.3-Gallon Output per Day, Replacement Filter</v>
      </c>
      <c r="K1663">
        <f>ROUND(SUMIF(Data!N:N,G1663,Data!R:R),2)</f>
        <v>47.54</v>
      </c>
    </row>
    <row r="1664" spans="7:11" x14ac:dyDescent="0.2">
      <c r="G1664" t="s">
        <v>2540</v>
      </c>
      <c r="H1664" t="str">
        <f>VLOOKUP(G1664,Data!$N:$Q,2,0)</f>
        <v>Office Supplies</v>
      </c>
      <c r="I1664" t="str">
        <f>VLOOKUP(G1664,Data!$N:$Q,3,0)</f>
        <v>Art</v>
      </c>
      <c r="J1664" t="str">
        <f>VLOOKUP(G1664,Data!$N:$Q,4,0)</f>
        <v>Newell 32</v>
      </c>
      <c r="K1664">
        <f>ROUND(SUMIF(Data!N:N,G1664,Data!R:R),2)</f>
        <v>47.23</v>
      </c>
    </row>
    <row r="1665" spans="7:11" x14ac:dyDescent="0.2">
      <c r="G1665" t="s">
        <v>5056</v>
      </c>
      <c r="H1665" t="str">
        <f>VLOOKUP(G1665,Data!$N:$Q,2,0)</f>
        <v>Office Supplies</v>
      </c>
      <c r="I1665" t="str">
        <f>VLOOKUP(G1665,Data!$N:$Q,3,0)</f>
        <v>Art</v>
      </c>
      <c r="J1665" t="str">
        <f>VLOOKUP(G1665,Data!$N:$Q,4,0)</f>
        <v>Sanford Colorific Scented Colored Pencils, 12/Pack</v>
      </c>
      <c r="K1665">
        <f>ROUND(SUMIF(Data!N:N,G1665,Data!R:R),2)</f>
        <v>47.08</v>
      </c>
    </row>
    <row r="1666" spans="7:11" x14ac:dyDescent="0.2">
      <c r="G1666" t="s">
        <v>5988</v>
      </c>
      <c r="H1666" t="str">
        <f>VLOOKUP(G1666,Data!$N:$Q,2,0)</f>
        <v>Office Supplies</v>
      </c>
      <c r="I1666" t="str">
        <f>VLOOKUP(G1666,Data!$N:$Q,3,0)</f>
        <v>Paper</v>
      </c>
      <c r="J1666" t="str">
        <f>VLOOKUP(G1666,Data!$N:$Q,4,0)</f>
        <v>Xerox 1953</v>
      </c>
      <c r="K1666">
        <f>ROUND(SUMIF(Data!N:N,G1666,Data!R:R),2)</f>
        <v>47.08</v>
      </c>
    </row>
    <row r="1667" spans="7:11" x14ac:dyDescent="0.2">
      <c r="G1667" t="s">
        <v>7507</v>
      </c>
      <c r="H1667" t="str">
        <f>VLOOKUP(G1667,Data!$N:$Q,2,0)</f>
        <v>Office Supplies</v>
      </c>
      <c r="I1667" t="str">
        <f>VLOOKUP(G1667,Data!$N:$Q,3,0)</f>
        <v>Art</v>
      </c>
      <c r="J1667" t="str">
        <f>VLOOKUP(G1667,Data!$N:$Q,4,0)</f>
        <v>Newell 316</v>
      </c>
      <c r="K1667">
        <f>ROUND(SUMIF(Data!N:N,G1667,Data!R:R),2)</f>
        <v>46.94</v>
      </c>
    </row>
    <row r="1668" spans="7:11" x14ac:dyDescent="0.2">
      <c r="G1668" t="s">
        <v>4613</v>
      </c>
      <c r="H1668" t="str">
        <f>VLOOKUP(G1668,Data!$N:$Q,2,0)</f>
        <v>Office Supplies</v>
      </c>
      <c r="I1668" t="str">
        <f>VLOOKUP(G1668,Data!$N:$Q,3,0)</f>
        <v>Paper</v>
      </c>
      <c r="J1668" t="str">
        <f>VLOOKUP(G1668,Data!$N:$Q,4,0)</f>
        <v>Xerox 1998</v>
      </c>
      <c r="K1668">
        <f>ROUND(SUMIF(Data!N:N,G1668,Data!R:R),2)</f>
        <v>46.66</v>
      </c>
    </row>
    <row r="1669" spans="7:11" x14ac:dyDescent="0.2">
      <c r="G1669" t="s">
        <v>1554</v>
      </c>
      <c r="H1669" t="str">
        <f>VLOOKUP(G1669,Data!$N:$Q,2,0)</f>
        <v>Office Supplies</v>
      </c>
      <c r="I1669" t="str">
        <f>VLOOKUP(G1669,Data!$N:$Q,3,0)</f>
        <v>Labels</v>
      </c>
      <c r="J1669" t="str">
        <f>VLOOKUP(G1669,Data!$N:$Q,4,0)</f>
        <v>Avery 520</v>
      </c>
      <c r="K1669">
        <f>ROUND(SUMIF(Data!N:N,G1669,Data!R:R),2)</f>
        <v>46.62</v>
      </c>
    </row>
    <row r="1670" spans="7:11" x14ac:dyDescent="0.2">
      <c r="G1670" t="s">
        <v>4278</v>
      </c>
      <c r="H1670" t="str">
        <f>VLOOKUP(G1670,Data!$N:$Q,2,0)</f>
        <v>Furniture</v>
      </c>
      <c r="I1670" t="str">
        <f>VLOOKUP(G1670,Data!$N:$Q,3,0)</f>
        <v>Furnishings</v>
      </c>
      <c r="J1670" t="str">
        <f>VLOOKUP(G1670,Data!$N:$Q,4,0)</f>
        <v>Stacking Tray, Side-Loading, Legal, Smoke</v>
      </c>
      <c r="K1670">
        <f>ROUND(SUMIF(Data!N:N,G1670,Data!R:R),2)</f>
        <v>46.59</v>
      </c>
    </row>
    <row r="1671" spans="7:11" x14ac:dyDescent="0.2">
      <c r="G1671" t="s">
        <v>2034</v>
      </c>
      <c r="H1671" t="str">
        <f>VLOOKUP(G1671,Data!$N:$Q,2,0)</f>
        <v>Office Supplies</v>
      </c>
      <c r="I1671" t="str">
        <f>VLOOKUP(G1671,Data!$N:$Q,3,0)</f>
        <v>Paper</v>
      </c>
      <c r="J1671" t="str">
        <f>VLOOKUP(G1671,Data!$N:$Q,4,0)</f>
        <v>Xerox 1972</v>
      </c>
      <c r="K1671">
        <f>ROUND(SUMIF(Data!N:N,G1671,Data!R:R),2)</f>
        <v>46.46</v>
      </c>
    </row>
    <row r="1672" spans="7:11" x14ac:dyDescent="0.2">
      <c r="G1672" t="s">
        <v>1072</v>
      </c>
      <c r="H1672" t="str">
        <f>VLOOKUP(G1672,Data!$N:$Q,2,0)</f>
        <v>Office Supplies</v>
      </c>
      <c r="I1672" t="str">
        <f>VLOOKUP(G1672,Data!$N:$Q,3,0)</f>
        <v>Fasteners</v>
      </c>
      <c r="J1672" t="str">
        <f>VLOOKUP(G1672,Data!$N:$Q,4,0)</f>
        <v>Advantus SlideClip Paper Clips</v>
      </c>
      <c r="K1672">
        <f>ROUND(SUMIF(Data!N:N,G1672,Data!R:R),2)</f>
        <v>46.38</v>
      </c>
    </row>
    <row r="1673" spans="7:11" x14ac:dyDescent="0.2">
      <c r="G1673" t="s">
        <v>790</v>
      </c>
      <c r="H1673" t="str">
        <f>VLOOKUP(G1673,Data!$N:$Q,2,0)</f>
        <v>Office Supplies</v>
      </c>
      <c r="I1673" t="str">
        <f>VLOOKUP(G1673,Data!$N:$Q,3,0)</f>
        <v>Storage</v>
      </c>
      <c r="J1673" t="str">
        <f>VLOOKUP(G1673,Data!$N:$Q,4,0)</f>
        <v>Decoflex Hanging Personal Folder File</v>
      </c>
      <c r="K1673">
        <f>ROUND(SUMIF(Data!N:N,G1673,Data!R:R),2)</f>
        <v>46.26</v>
      </c>
    </row>
    <row r="1674" spans="7:11" x14ac:dyDescent="0.2">
      <c r="G1674" t="s">
        <v>724</v>
      </c>
      <c r="H1674" t="str">
        <f>VLOOKUP(G1674,Data!$N:$Q,2,0)</f>
        <v>Office Supplies</v>
      </c>
      <c r="I1674" t="str">
        <f>VLOOKUP(G1674,Data!$N:$Q,3,0)</f>
        <v>Art</v>
      </c>
      <c r="J1674" t="str">
        <f>VLOOKUP(G1674,Data!$N:$Q,4,0)</f>
        <v>Sanford Colorific Eraseable Coloring Pencils, 12 Count</v>
      </c>
      <c r="K1674">
        <f>ROUND(SUMIF(Data!N:N,G1674,Data!R:R),2)</f>
        <v>45.92</v>
      </c>
    </row>
    <row r="1675" spans="7:11" x14ac:dyDescent="0.2">
      <c r="G1675" t="s">
        <v>1743</v>
      </c>
      <c r="H1675" t="str">
        <f>VLOOKUP(G1675,Data!$N:$Q,2,0)</f>
        <v>Office Supplies</v>
      </c>
      <c r="I1675" t="str">
        <f>VLOOKUP(G1675,Data!$N:$Q,3,0)</f>
        <v>Art</v>
      </c>
      <c r="J1675" t="str">
        <f>VLOOKUP(G1675,Data!$N:$Q,4,0)</f>
        <v>Newell 344</v>
      </c>
      <c r="K1675">
        <f>ROUND(SUMIF(Data!N:N,G1675,Data!R:R),2)</f>
        <v>45.59</v>
      </c>
    </row>
    <row r="1676" spans="7:11" x14ac:dyDescent="0.2">
      <c r="G1676" t="s">
        <v>9270</v>
      </c>
      <c r="H1676" t="str">
        <f>VLOOKUP(G1676,Data!$N:$Q,2,0)</f>
        <v>Office Supplies</v>
      </c>
      <c r="I1676" t="str">
        <f>VLOOKUP(G1676,Data!$N:$Q,3,0)</f>
        <v>Binders</v>
      </c>
      <c r="J1676" t="str">
        <f>VLOOKUP(G1676,Data!$N:$Q,4,0)</f>
        <v>Black Avery Memo-Size 3-Ring Binder, 5 1/2" x 8 1/2"</v>
      </c>
      <c r="K1676">
        <f>ROUND(SUMIF(Data!N:N,G1676,Data!R:R),2)</f>
        <v>45.51</v>
      </c>
    </row>
    <row r="1677" spans="7:11" x14ac:dyDescent="0.2">
      <c r="G1677" t="s">
        <v>8015</v>
      </c>
      <c r="H1677" t="str">
        <f>VLOOKUP(G1677,Data!$N:$Q,2,0)</f>
        <v>Office Supplies</v>
      </c>
      <c r="I1677" t="str">
        <f>VLOOKUP(G1677,Data!$N:$Q,3,0)</f>
        <v>Labels</v>
      </c>
      <c r="J1677" t="str">
        <f>VLOOKUP(G1677,Data!$N:$Q,4,0)</f>
        <v>Avery 491</v>
      </c>
      <c r="K1677">
        <f>ROUND(SUMIF(Data!N:N,G1677,Data!R:R),2)</f>
        <v>45.43</v>
      </c>
    </row>
    <row r="1678" spans="7:11" x14ac:dyDescent="0.2">
      <c r="G1678" t="s">
        <v>1559</v>
      </c>
      <c r="H1678" t="str">
        <f>VLOOKUP(G1678,Data!$N:$Q,2,0)</f>
        <v>Furniture</v>
      </c>
      <c r="I1678" t="str">
        <f>VLOOKUP(G1678,Data!$N:$Q,3,0)</f>
        <v>Furnishings</v>
      </c>
      <c r="J1678" t="str">
        <f>VLOOKUP(G1678,Data!$N:$Q,4,0)</f>
        <v>GE General Purpose, Extra Long Life, Showcase &amp; Floodlight Incandescent Bulbs</v>
      </c>
      <c r="K1678">
        <f>ROUND(SUMIF(Data!N:N,G1678,Data!R:R),2)</f>
        <v>45.4</v>
      </c>
    </row>
    <row r="1679" spans="7:11" x14ac:dyDescent="0.2">
      <c r="G1679" t="s">
        <v>5859</v>
      </c>
      <c r="H1679" t="str">
        <f>VLOOKUP(G1679,Data!$N:$Q,2,0)</f>
        <v>Office Supplies</v>
      </c>
      <c r="I1679" t="str">
        <f>VLOOKUP(G1679,Data!$N:$Q,3,0)</f>
        <v>Paper</v>
      </c>
      <c r="J1679" t="str">
        <f>VLOOKUP(G1679,Data!$N:$Q,4,0)</f>
        <v>Xerox 215</v>
      </c>
      <c r="K1679">
        <f>ROUND(SUMIF(Data!N:N,G1679,Data!R:R),2)</f>
        <v>45.36</v>
      </c>
    </row>
    <row r="1680" spans="7:11" x14ac:dyDescent="0.2">
      <c r="G1680" t="s">
        <v>6655</v>
      </c>
      <c r="H1680" t="str">
        <f>VLOOKUP(G1680,Data!$N:$Q,2,0)</f>
        <v>Office Supplies</v>
      </c>
      <c r="I1680" t="str">
        <f>VLOOKUP(G1680,Data!$N:$Q,3,0)</f>
        <v>Art</v>
      </c>
      <c r="J1680" t="str">
        <f>VLOOKUP(G1680,Data!$N:$Q,4,0)</f>
        <v>Binney &amp; Smith inkTank Desk Highlighter, Chisel Tip, Yellow, 12/Box</v>
      </c>
      <c r="K1680">
        <f>ROUND(SUMIF(Data!N:N,G1680,Data!R:R),2)</f>
        <v>45.15</v>
      </c>
    </row>
    <row r="1681" spans="7:11" x14ac:dyDescent="0.2">
      <c r="G1681" t="s">
        <v>9989</v>
      </c>
      <c r="H1681" t="str">
        <f>VLOOKUP(G1681,Data!$N:$Q,2,0)</f>
        <v>Office Supplies</v>
      </c>
      <c r="I1681" t="str">
        <f>VLOOKUP(G1681,Data!$N:$Q,3,0)</f>
        <v>Supplies</v>
      </c>
      <c r="J1681" t="str">
        <f>VLOOKUP(G1681,Data!$N:$Q,4,0)</f>
        <v>Acme Design Line 8" Stainless Steel Bent Scissors w/Champagne Handles, 3-1/8" Cut</v>
      </c>
      <c r="K1681">
        <f>ROUND(SUMIF(Data!N:N,G1681,Data!R:R),2)</f>
        <v>45.14</v>
      </c>
    </row>
    <row r="1682" spans="7:11" x14ac:dyDescent="0.2">
      <c r="G1682" t="s">
        <v>7638</v>
      </c>
      <c r="H1682" t="str">
        <f>VLOOKUP(G1682,Data!$N:$Q,2,0)</f>
        <v>Furniture</v>
      </c>
      <c r="I1682" t="str">
        <f>VLOOKUP(G1682,Data!$N:$Q,3,0)</f>
        <v>Furnishings</v>
      </c>
      <c r="J1682" t="str">
        <f>VLOOKUP(G1682,Data!$N:$Q,4,0)</f>
        <v>Document Clip Frames</v>
      </c>
      <c r="K1682">
        <f>ROUND(SUMIF(Data!N:N,G1682,Data!R:R),2)</f>
        <v>45.04</v>
      </c>
    </row>
    <row r="1683" spans="7:11" x14ac:dyDescent="0.2">
      <c r="G1683" t="s">
        <v>2646</v>
      </c>
      <c r="H1683" t="str">
        <f>VLOOKUP(G1683,Data!$N:$Q,2,0)</f>
        <v>Office Supplies</v>
      </c>
      <c r="I1683" t="str">
        <f>VLOOKUP(G1683,Data!$N:$Q,3,0)</f>
        <v>Art</v>
      </c>
      <c r="J1683" t="str">
        <f>VLOOKUP(G1683,Data!$N:$Q,4,0)</f>
        <v>DIXON Oriole Pencils</v>
      </c>
      <c r="K1683">
        <f>ROUND(SUMIF(Data!N:N,G1683,Data!R:R),2)</f>
        <v>44.89</v>
      </c>
    </row>
    <row r="1684" spans="7:11" x14ac:dyDescent="0.2">
      <c r="G1684" t="s">
        <v>2777</v>
      </c>
      <c r="H1684" t="str">
        <f>VLOOKUP(G1684,Data!$N:$Q,2,0)</f>
        <v>Office Supplies</v>
      </c>
      <c r="I1684" t="str">
        <f>VLOOKUP(G1684,Data!$N:$Q,3,0)</f>
        <v>Labels</v>
      </c>
      <c r="J1684" t="str">
        <f>VLOOKUP(G1684,Data!$N:$Q,4,0)</f>
        <v>Permanent Self-Adhesive File Folder Labels for Typewriters by Universal</v>
      </c>
      <c r="K1684">
        <f>ROUND(SUMIF(Data!N:N,G1684,Data!R:R),2)</f>
        <v>44.37</v>
      </c>
    </row>
    <row r="1685" spans="7:11" x14ac:dyDescent="0.2">
      <c r="G1685" t="s">
        <v>3632</v>
      </c>
      <c r="H1685" t="str">
        <f>VLOOKUP(G1685,Data!$N:$Q,2,0)</f>
        <v>Office Supplies</v>
      </c>
      <c r="I1685" t="str">
        <f>VLOOKUP(G1685,Data!$N:$Q,3,0)</f>
        <v>Labels</v>
      </c>
      <c r="J1685" t="str">
        <f>VLOOKUP(G1685,Data!$N:$Q,4,0)</f>
        <v>Avery 517</v>
      </c>
      <c r="K1685">
        <f>ROUND(SUMIF(Data!N:N,G1685,Data!R:R),2)</f>
        <v>44.28</v>
      </c>
    </row>
    <row r="1686" spans="7:11" x14ac:dyDescent="0.2">
      <c r="G1686" t="s">
        <v>6820</v>
      </c>
      <c r="H1686" t="str">
        <f>VLOOKUP(G1686,Data!$N:$Q,2,0)</f>
        <v>Office Supplies</v>
      </c>
      <c r="I1686" t="str">
        <f>VLOOKUP(G1686,Data!$N:$Q,3,0)</f>
        <v>Supplies</v>
      </c>
      <c r="J1686" t="str">
        <f>VLOOKUP(G1686,Data!$N:$Q,4,0)</f>
        <v>Acme Kleen Earth Office Shears</v>
      </c>
      <c r="K1686">
        <f>ROUND(SUMIF(Data!N:N,G1686,Data!R:R),2)</f>
        <v>44.23</v>
      </c>
    </row>
    <row r="1687" spans="7:11" x14ac:dyDescent="0.2">
      <c r="G1687" t="s">
        <v>7233</v>
      </c>
      <c r="H1687" t="str">
        <f>VLOOKUP(G1687,Data!$N:$Q,2,0)</f>
        <v>Technology</v>
      </c>
      <c r="I1687" t="str">
        <f>VLOOKUP(G1687,Data!$N:$Q,3,0)</f>
        <v>Accessories</v>
      </c>
      <c r="J1687" t="str">
        <f>VLOOKUP(G1687,Data!$N:$Q,4,0)</f>
        <v>Kingston Digital DataTraveler 8GB USB 2.0</v>
      </c>
      <c r="K1687">
        <f>ROUND(SUMIF(Data!N:N,G1687,Data!R:R),2)</f>
        <v>44.03</v>
      </c>
    </row>
    <row r="1688" spans="7:11" x14ac:dyDescent="0.2">
      <c r="G1688" t="s">
        <v>4231</v>
      </c>
      <c r="H1688" t="str">
        <f>VLOOKUP(G1688,Data!$N:$Q,2,0)</f>
        <v>Office Supplies</v>
      </c>
      <c r="I1688" t="str">
        <f>VLOOKUP(G1688,Data!$N:$Q,3,0)</f>
        <v>Art</v>
      </c>
      <c r="J1688" t="str">
        <f>VLOOKUP(G1688,Data!$N:$Q,4,0)</f>
        <v>Prang Drawing Pencil Set</v>
      </c>
      <c r="K1688">
        <f>ROUND(SUMIF(Data!N:N,G1688,Data!R:R),2)</f>
        <v>43.92</v>
      </c>
    </row>
    <row r="1689" spans="7:11" x14ac:dyDescent="0.2">
      <c r="G1689" t="s">
        <v>5751</v>
      </c>
      <c r="H1689" t="str">
        <f>VLOOKUP(G1689,Data!$N:$Q,2,0)</f>
        <v>Office Supplies</v>
      </c>
      <c r="I1689" t="str">
        <f>VLOOKUP(G1689,Data!$N:$Q,3,0)</f>
        <v>Binders</v>
      </c>
      <c r="J1689" t="str">
        <f>VLOOKUP(G1689,Data!$N:$Q,4,0)</f>
        <v>Accohide Poly Flexible Ring Binders</v>
      </c>
      <c r="K1689">
        <f>ROUND(SUMIF(Data!N:N,G1689,Data!R:R),2)</f>
        <v>43.76</v>
      </c>
    </row>
    <row r="1690" spans="7:11" x14ac:dyDescent="0.2">
      <c r="G1690" t="s">
        <v>6111</v>
      </c>
      <c r="H1690" t="str">
        <f>VLOOKUP(G1690,Data!$N:$Q,2,0)</f>
        <v>Office Supplies</v>
      </c>
      <c r="I1690" t="str">
        <f>VLOOKUP(G1690,Data!$N:$Q,3,0)</f>
        <v>Art</v>
      </c>
      <c r="J1690" t="str">
        <f>VLOOKUP(G1690,Data!$N:$Q,4,0)</f>
        <v>Boston 16750 Black Compact Battery Pencil Sharpener</v>
      </c>
      <c r="K1690">
        <f>ROUND(SUMIF(Data!N:N,G1690,Data!R:R),2)</f>
        <v>43.75</v>
      </c>
    </row>
    <row r="1691" spans="7:11" x14ac:dyDescent="0.2">
      <c r="G1691" t="s">
        <v>6513</v>
      </c>
      <c r="H1691" t="str">
        <f>VLOOKUP(G1691,Data!$N:$Q,2,0)</f>
        <v>Office Supplies</v>
      </c>
      <c r="I1691" t="str">
        <f>VLOOKUP(G1691,Data!$N:$Q,3,0)</f>
        <v>Appliances</v>
      </c>
      <c r="J1691" t="str">
        <f>VLOOKUP(G1691,Data!$N:$Q,4,0)</f>
        <v>Disposable Triple-Filter Dust Bags</v>
      </c>
      <c r="K1691">
        <f>ROUND(SUMIF(Data!N:N,G1691,Data!R:R),2)</f>
        <v>43.7</v>
      </c>
    </row>
    <row r="1692" spans="7:11" x14ac:dyDescent="0.2">
      <c r="G1692" t="s">
        <v>719</v>
      </c>
      <c r="H1692" t="str">
        <f>VLOOKUP(G1692,Data!$N:$Q,2,0)</f>
        <v>Office Supplies</v>
      </c>
      <c r="I1692" t="str">
        <f>VLOOKUP(G1692,Data!$N:$Q,3,0)</f>
        <v>Supplies</v>
      </c>
      <c r="J1692" t="str">
        <f>VLOOKUP(G1692,Data!$N:$Q,4,0)</f>
        <v>Acme Rosewood Handle Letter Opener</v>
      </c>
      <c r="K1692">
        <f>ROUND(SUMIF(Data!N:N,G1692,Data!R:R),2)</f>
        <v>43.67</v>
      </c>
    </row>
    <row r="1693" spans="7:11" x14ac:dyDescent="0.2">
      <c r="G1693" t="s">
        <v>5178</v>
      </c>
      <c r="H1693" t="str">
        <f>VLOOKUP(G1693,Data!$N:$Q,2,0)</f>
        <v>Office Supplies</v>
      </c>
      <c r="I1693" t="str">
        <f>VLOOKUP(G1693,Data!$N:$Q,3,0)</f>
        <v>Art</v>
      </c>
      <c r="J1693" t="str">
        <f>VLOOKUP(G1693,Data!$N:$Q,4,0)</f>
        <v>Nontoxic Chalk</v>
      </c>
      <c r="K1693">
        <f>ROUND(SUMIF(Data!N:N,G1693,Data!R:R),2)</f>
        <v>42.94</v>
      </c>
    </row>
    <row r="1694" spans="7:11" x14ac:dyDescent="0.2">
      <c r="G1694" t="s">
        <v>4999</v>
      </c>
      <c r="H1694" t="str">
        <f>VLOOKUP(G1694,Data!$N:$Q,2,0)</f>
        <v>Office Supplies</v>
      </c>
      <c r="I1694" t="str">
        <f>VLOOKUP(G1694,Data!$N:$Q,3,0)</f>
        <v>Art</v>
      </c>
      <c r="J1694" t="str">
        <f>VLOOKUP(G1694,Data!$N:$Q,4,0)</f>
        <v>Newell 349</v>
      </c>
      <c r="K1694">
        <f>ROUND(SUMIF(Data!N:N,G1694,Data!R:R),2)</f>
        <v>42.64</v>
      </c>
    </row>
    <row r="1695" spans="7:11" x14ac:dyDescent="0.2">
      <c r="G1695" t="s">
        <v>1661</v>
      </c>
      <c r="H1695" t="str">
        <f>VLOOKUP(G1695,Data!$N:$Q,2,0)</f>
        <v>Technology</v>
      </c>
      <c r="I1695" t="str">
        <f>VLOOKUP(G1695,Data!$N:$Q,3,0)</f>
        <v>Accessories</v>
      </c>
      <c r="J1695" t="str">
        <f>VLOOKUP(G1695,Data!$N:$Q,4,0)</f>
        <v>Imation†USB 2.0 Swivel†Flash Drive†USB†flash drive†- 4 GB - Pink</v>
      </c>
      <c r="K1695">
        <f>ROUND(SUMIF(Data!N:N,G1695,Data!R:R),2)</f>
        <v>42.42</v>
      </c>
    </row>
    <row r="1696" spans="7:11" x14ac:dyDescent="0.2">
      <c r="G1696" t="s">
        <v>2431</v>
      </c>
      <c r="H1696" t="str">
        <f>VLOOKUP(G1696,Data!$N:$Q,2,0)</f>
        <v>Office Supplies</v>
      </c>
      <c r="I1696" t="str">
        <f>VLOOKUP(G1696,Data!$N:$Q,3,0)</f>
        <v>Binders</v>
      </c>
      <c r="J1696" t="str">
        <f>VLOOKUP(G1696,Data!$N:$Q,4,0)</f>
        <v>3-ring staple pack</v>
      </c>
      <c r="K1696">
        <f>ROUND(SUMIF(Data!N:N,G1696,Data!R:R),2)</f>
        <v>42.11</v>
      </c>
    </row>
    <row r="1697" spans="7:11" x14ac:dyDescent="0.2">
      <c r="G1697" t="s">
        <v>1255</v>
      </c>
      <c r="H1697" t="str">
        <f>VLOOKUP(G1697,Data!$N:$Q,2,0)</f>
        <v>Office Supplies</v>
      </c>
      <c r="I1697" t="str">
        <f>VLOOKUP(G1697,Data!$N:$Q,3,0)</f>
        <v>Binders</v>
      </c>
      <c r="J1697" t="str">
        <f>VLOOKUP(G1697,Data!$N:$Q,4,0)</f>
        <v>Acco Hanging Data Binders</v>
      </c>
      <c r="K1697">
        <f>ROUND(SUMIF(Data!N:N,G1697,Data!R:R),2)</f>
        <v>41.91</v>
      </c>
    </row>
    <row r="1698" spans="7:11" x14ac:dyDescent="0.2">
      <c r="G1698" t="s">
        <v>7810</v>
      </c>
      <c r="H1698" t="str">
        <f>VLOOKUP(G1698,Data!$N:$Q,2,0)</f>
        <v>Technology</v>
      </c>
      <c r="I1698" t="str">
        <f>VLOOKUP(G1698,Data!$N:$Q,3,0)</f>
        <v>Machines</v>
      </c>
      <c r="J1698" t="str">
        <f>VLOOKUP(G1698,Data!$N:$Q,4,0)</f>
        <v>Texas Instrument TI-15 Fraction Calculator</v>
      </c>
      <c r="K1698">
        <f>ROUND(SUMIF(Data!N:N,G1698,Data!R:R),2)</f>
        <v>41.91</v>
      </c>
    </row>
    <row r="1699" spans="7:11" x14ac:dyDescent="0.2">
      <c r="G1699" t="s">
        <v>6841</v>
      </c>
      <c r="H1699" t="str">
        <f>VLOOKUP(G1699,Data!$N:$Q,2,0)</f>
        <v>Office Supplies</v>
      </c>
      <c r="I1699" t="str">
        <f>VLOOKUP(G1699,Data!$N:$Q,3,0)</f>
        <v>Supplies</v>
      </c>
      <c r="J1699" t="str">
        <f>VLOOKUP(G1699,Data!$N:$Q,4,0)</f>
        <v>Acco Side-Punched Conventional Columnar Pads</v>
      </c>
      <c r="K1699">
        <f>ROUND(SUMIF(Data!N:N,G1699,Data!R:R),2)</f>
        <v>41.64</v>
      </c>
    </row>
    <row r="1700" spans="7:11" x14ac:dyDescent="0.2">
      <c r="G1700" t="s">
        <v>1210</v>
      </c>
      <c r="H1700" t="str">
        <f>VLOOKUP(G1700,Data!$N:$Q,2,0)</f>
        <v>Office Supplies</v>
      </c>
      <c r="I1700" t="str">
        <f>VLOOKUP(G1700,Data!$N:$Q,3,0)</f>
        <v>Binders</v>
      </c>
      <c r="J1700" t="str">
        <f>VLOOKUP(G1700,Data!$N:$Q,4,0)</f>
        <v>Wilson Jones Custom Binder Spines &amp; Labels</v>
      </c>
      <c r="K1700">
        <f>ROUND(SUMIF(Data!N:N,G1700,Data!R:R),2)</f>
        <v>41.34</v>
      </c>
    </row>
    <row r="1701" spans="7:11" x14ac:dyDescent="0.2">
      <c r="G1701" t="s">
        <v>1264</v>
      </c>
      <c r="H1701" t="str">
        <f>VLOOKUP(G1701,Data!$N:$Q,2,0)</f>
        <v>Office Supplies</v>
      </c>
      <c r="I1701" t="str">
        <f>VLOOKUP(G1701,Data!$N:$Q,3,0)</f>
        <v>Envelopes</v>
      </c>
      <c r="J1701" t="str">
        <f>VLOOKUP(G1701,Data!$N:$Q,4,0)</f>
        <v>#10 Gummed Flap White Envelopes, 100/Box</v>
      </c>
      <c r="K1701">
        <f>ROUND(SUMIF(Data!N:N,G1701,Data!R:R),2)</f>
        <v>41.3</v>
      </c>
    </row>
    <row r="1702" spans="7:11" x14ac:dyDescent="0.2">
      <c r="G1702" t="s">
        <v>6925</v>
      </c>
      <c r="H1702" t="str">
        <f>VLOOKUP(G1702,Data!$N:$Q,2,0)</f>
        <v>Office Supplies</v>
      </c>
      <c r="I1702" t="str">
        <f>VLOOKUP(G1702,Data!$N:$Q,3,0)</f>
        <v>Fasteners</v>
      </c>
      <c r="J1702" t="str">
        <f>VLOOKUP(G1702,Data!$N:$Q,4,0)</f>
        <v>Acco Banker's Clasps, 5 3/4"-Long</v>
      </c>
      <c r="K1702">
        <f>ROUND(SUMIF(Data!N:N,G1702,Data!R:R),2)</f>
        <v>40.9</v>
      </c>
    </row>
    <row r="1703" spans="7:11" x14ac:dyDescent="0.2">
      <c r="G1703" t="s">
        <v>1039</v>
      </c>
      <c r="H1703" t="str">
        <f>VLOOKUP(G1703,Data!$N:$Q,2,0)</f>
        <v>Office Supplies</v>
      </c>
      <c r="I1703" t="str">
        <f>VLOOKUP(G1703,Data!$N:$Q,3,0)</f>
        <v>Paper</v>
      </c>
      <c r="J1703" t="str">
        <f>VLOOKUP(G1703,Data!$N:$Q,4,0)</f>
        <v>Adams Write n' Stick Phone Message Book, 11" X 5 1/4", 200 Messages</v>
      </c>
      <c r="K1703">
        <f>ROUND(SUMIF(Data!N:N,G1703,Data!R:R),2)</f>
        <v>40.9</v>
      </c>
    </row>
    <row r="1704" spans="7:11" x14ac:dyDescent="0.2">
      <c r="G1704" t="s">
        <v>1836</v>
      </c>
      <c r="H1704" t="str">
        <f>VLOOKUP(G1704,Data!$N:$Q,2,0)</f>
        <v>Office Supplies</v>
      </c>
      <c r="I1704" t="str">
        <f>VLOOKUP(G1704,Data!$N:$Q,3,0)</f>
        <v>Binders</v>
      </c>
      <c r="J1704" t="str">
        <f>VLOOKUP(G1704,Data!$N:$Q,4,0)</f>
        <v>Cardinal Poly Pocket Divider Pockets for Ring Binders</v>
      </c>
      <c r="K1704">
        <f>ROUND(SUMIF(Data!N:N,G1704,Data!R:R),2)</f>
        <v>40.32</v>
      </c>
    </row>
    <row r="1705" spans="7:11" x14ac:dyDescent="0.2">
      <c r="G1705" t="s">
        <v>8598</v>
      </c>
      <c r="H1705" t="str">
        <f>VLOOKUP(G1705,Data!$N:$Q,2,0)</f>
        <v>Office Supplies</v>
      </c>
      <c r="I1705" t="str">
        <f>VLOOKUP(G1705,Data!$N:$Q,3,0)</f>
        <v>Paper</v>
      </c>
      <c r="J1705" t="str">
        <f>VLOOKUP(G1705,Data!$N:$Q,4,0)</f>
        <v>Xerox 207</v>
      </c>
      <c r="K1705">
        <f>ROUND(SUMIF(Data!N:N,G1705,Data!R:R),2)</f>
        <v>40.18</v>
      </c>
    </row>
    <row r="1706" spans="7:11" x14ac:dyDescent="0.2">
      <c r="G1706" t="s">
        <v>1760</v>
      </c>
      <c r="H1706" t="str">
        <f>VLOOKUP(G1706,Data!$N:$Q,2,0)</f>
        <v>Office Supplies</v>
      </c>
      <c r="I1706" t="str">
        <f>VLOOKUP(G1706,Data!$N:$Q,3,0)</f>
        <v>Art</v>
      </c>
      <c r="J1706" t="str">
        <f>VLOOKUP(G1706,Data!$N:$Q,4,0)</f>
        <v>Newell 327</v>
      </c>
      <c r="K1706">
        <f>ROUND(SUMIF(Data!N:N,G1706,Data!R:R),2)</f>
        <v>39.78</v>
      </c>
    </row>
    <row r="1707" spans="7:11" x14ac:dyDescent="0.2">
      <c r="G1707" t="s">
        <v>6862</v>
      </c>
      <c r="H1707" t="str">
        <f>VLOOKUP(G1707,Data!$N:$Q,2,0)</f>
        <v>Furniture</v>
      </c>
      <c r="I1707" t="str">
        <f>VLOOKUP(G1707,Data!$N:$Q,3,0)</f>
        <v>Furnishings</v>
      </c>
      <c r="J1707" t="str">
        <f>VLOOKUP(G1707,Data!$N:$Q,4,0)</f>
        <v>Eldon Regeneration Recycled Desk Accessories, Black</v>
      </c>
      <c r="K1707">
        <f>ROUND(SUMIF(Data!N:N,G1707,Data!R:R),2)</f>
        <v>39.69</v>
      </c>
    </row>
    <row r="1708" spans="7:11" x14ac:dyDescent="0.2">
      <c r="G1708" t="s">
        <v>2022</v>
      </c>
      <c r="H1708" t="str">
        <f>VLOOKUP(G1708,Data!$N:$Q,2,0)</f>
        <v>Office Supplies</v>
      </c>
      <c r="I1708" t="str">
        <f>VLOOKUP(G1708,Data!$N:$Q,3,0)</f>
        <v>Binders</v>
      </c>
      <c r="J1708" t="str">
        <f>VLOOKUP(G1708,Data!$N:$Q,4,0)</f>
        <v>Angle-D Ring Binders</v>
      </c>
      <c r="K1708">
        <f>ROUND(SUMIF(Data!N:N,G1708,Data!R:R),2)</f>
        <v>39.380000000000003</v>
      </c>
    </row>
    <row r="1709" spans="7:11" x14ac:dyDescent="0.2">
      <c r="G1709" t="s">
        <v>286</v>
      </c>
      <c r="H1709" t="str">
        <f>VLOOKUP(G1709,Data!$N:$Q,2,0)</f>
        <v>Office Supplies</v>
      </c>
      <c r="I1709" t="str">
        <f>VLOOKUP(G1709,Data!$N:$Q,3,0)</f>
        <v>Art</v>
      </c>
      <c r="J1709" t="str">
        <f>VLOOKUP(G1709,Data!$N:$Q,4,0)</f>
        <v>Prang Dustless Chalk Sticks</v>
      </c>
      <c r="K1709">
        <f>ROUND(SUMIF(Data!N:N,G1709,Data!R:R),2)</f>
        <v>38.979999999999997</v>
      </c>
    </row>
    <row r="1710" spans="7:11" x14ac:dyDescent="0.2">
      <c r="G1710" t="s">
        <v>3315</v>
      </c>
      <c r="H1710" t="str">
        <f>VLOOKUP(G1710,Data!$N:$Q,2,0)</f>
        <v>Office Supplies</v>
      </c>
      <c r="I1710" t="str">
        <f>VLOOKUP(G1710,Data!$N:$Q,3,0)</f>
        <v>Binders</v>
      </c>
      <c r="J1710" t="str">
        <f>VLOOKUP(G1710,Data!$N:$Q,4,0)</f>
        <v>Acco Expandable Hanging Binders</v>
      </c>
      <c r="K1710">
        <f>ROUND(SUMIF(Data!N:N,G1710,Data!R:R),2)</f>
        <v>38.92</v>
      </c>
    </row>
    <row r="1711" spans="7:11" x14ac:dyDescent="0.2">
      <c r="G1711" t="s">
        <v>4131</v>
      </c>
      <c r="H1711" t="str">
        <f>VLOOKUP(G1711,Data!$N:$Q,2,0)</f>
        <v>Office Supplies</v>
      </c>
      <c r="I1711" t="str">
        <f>VLOOKUP(G1711,Data!$N:$Q,3,0)</f>
        <v>Art</v>
      </c>
      <c r="J1711" t="str">
        <f>VLOOKUP(G1711,Data!$N:$Q,4,0)</f>
        <v>Newell 310</v>
      </c>
      <c r="K1711">
        <f>ROUND(SUMIF(Data!N:N,G1711,Data!R:R),2)</f>
        <v>38.72</v>
      </c>
    </row>
    <row r="1712" spans="7:11" x14ac:dyDescent="0.2">
      <c r="G1712" t="s">
        <v>2969</v>
      </c>
      <c r="H1712" t="str">
        <f>VLOOKUP(G1712,Data!$N:$Q,2,0)</f>
        <v>Office Supplies</v>
      </c>
      <c r="I1712" t="str">
        <f>VLOOKUP(G1712,Data!$N:$Q,3,0)</f>
        <v>Binders</v>
      </c>
      <c r="J1712" t="str">
        <f>VLOOKUP(G1712,Data!$N:$Q,4,0)</f>
        <v>Acco Suede Grain Vinyl Round Ring Binder</v>
      </c>
      <c r="K1712">
        <f>ROUND(SUMIF(Data!N:N,G1712,Data!R:R),2)</f>
        <v>38.64</v>
      </c>
    </row>
    <row r="1713" spans="7:11" x14ac:dyDescent="0.2">
      <c r="G1713" t="s">
        <v>1622</v>
      </c>
      <c r="H1713" t="str">
        <f>VLOOKUP(G1713,Data!$N:$Q,2,0)</f>
        <v>Office Supplies</v>
      </c>
      <c r="I1713" t="str">
        <f>VLOOKUP(G1713,Data!$N:$Q,3,0)</f>
        <v>Binders</v>
      </c>
      <c r="J1713" t="str">
        <f>VLOOKUP(G1713,Data!$N:$Q,4,0)</f>
        <v>Cardinal Hold-It CD Pocket</v>
      </c>
      <c r="K1713">
        <f>ROUND(SUMIF(Data!N:N,G1713,Data!R:R),2)</f>
        <v>38.299999999999997</v>
      </c>
    </row>
    <row r="1714" spans="7:11" x14ac:dyDescent="0.2">
      <c r="G1714" t="s">
        <v>5054</v>
      </c>
      <c r="H1714" t="str">
        <f>VLOOKUP(G1714,Data!$N:$Q,2,0)</f>
        <v>Office Supplies</v>
      </c>
      <c r="I1714" t="str">
        <f>VLOOKUP(G1714,Data!$N:$Q,3,0)</f>
        <v>Appliances</v>
      </c>
      <c r="J1714" t="str">
        <f>VLOOKUP(G1714,Data!$N:$Q,4,0)</f>
        <v>Acco 6 Outlet Guardian Basic Surge Suppressor</v>
      </c>
      <c r="K1714">
        <f>ROUND(SUMIF(Data!N:N,G1714,Data!R:R),2)</f>
        <v>38.270000000000003</v>
      </c>
    </row>
    <row r="1715" spans="7:11" x14ac:dyDescent="0.2">
      <c r="G1715" t="s">
        <v>2747</v>
      </c>
      <c r="H1715" t="str">
        <f>VLOOKUP(G1715,Data!$N:$Q,2,0)</f>
        <v>Office Supplies</v>
      </c>
      <c r="I1715" t="str">
        <f>VLOOKUP(G1715,Data!$N:$Q,3,0)</f>
        <v>Paper</v>
      </c>
      <c r="J1715" t="str">
        <f>VLOOKUP(G1715,Data!$N:$Q,4,0)</f>
        <v>Ampad Poly Cover Wirebound Steno Book, 6" x 9" Assorted Colors, Gregg Ruled</v>
      </c>
      <c r="K1715">
        <f>ROUND(SUMIF(Data!N:N,G1715,Data!R:R),2)</f>
        <v>38.14</v>
      </c>
    </row>
    <row r="1716" spans="7:11" x14ac:dyDescent="0.2">
      <c r="G1716" t="s">
        <v>3399</v>
      </c>
      <c r="H1716" t="str">
        <f>VLOOKUP(G1716,Data!$N:$Q,2,0)</f>
        <v>Office Supplies</v>
      </c>
      <c r="I1716" t="str">
        <f>VLOOKUP(G1716,Data!$N:$Q,3,0)</f>
        <v>Binders</v>
      </c>
      <c r="J1716" t="str">
        <f>VLOOKUP(G1716,Data!$N:$Q,4,0)</f>
        <v>Peel &amp; Stick Add-On Corner Pockets</v>
      </c>
      <c r="K1716">
        <f>ROUND(SUMIF(Data!N:N,G1716,Data!R:R),2)</f>
        <v>38.020000000000003</v>
      </c>
    </row>
    <row r="1717" spans="7:11" x14ac:dyDescent="0.2">
      <c r="G1717" t="s">
        <v>3072</v>
      </c>
      <c r="H1717" t="str">
        <f>VLOOKUP(G1717,Data!$N:$Q,2,0)</f>
        <v>Office Supplies</v>
      </c>
      <c r="I1717" t="str">
        <f>VLOOKUP(G1717,Data!$N:$Q,3,0)</f>
        <v>Paper</v>
      </c>
      <c r="J1717" t="str">
        <f>VLOOKUP(G1717,Data!$N:$Q,4,0)</f>
        <v>Southworth 25% Cotton Granite Paper &amp; Envelopes</v>
      </c>
      <c r="K1717">
        <f>ROUND(SUMIF(Data!N:N,G1717,Data!R:R),2)</f>
        <v>37.93</v>
      </c>
    </row>
    <row r="1718" spans="7:11" x14ac:dyDescent="0.2">
      <c r="G1718" t="s">
        <v>6473</v>
      </c>
      <c r="H1718" t="str">
        <f>VLOOKUP(G1718,Data!$N:$Q,2,0)</f>
        <v>Office Supplies</v>
      </c>
      <c r="I1718" t="str">
        <f>VLOOKUP(G1718,Data!$N:$Q,3,0)</f>
        <v>Art</v>
      </c>
      <c r="J1718" t="str">
        <f>VLOOKUP(G1718,Data!$N:$Q,4,0)</f>
        <v>Col-Erase Pencils with Erasers</v>
      </c>
      <c r="K1718">
        <f>ROUND(SUMIF(Data!N:N,G1718,Data!R:R),2)</f>
        <v>37.700000000000003</v>
      </c>
    </row>
    <row r="1719" spans="7:11" x14ac:dyDescent="0.2">
      <c r="G1719" t="s">
        <v>7792</v>
      </c>
      <c r="H1719" t="str">
        <f>VLOOKUP(G1719,Data!$N:$Q,2,0)</f>
        <v>Office Supplies</v>
      </c>
      <c r="I1719" t="str">
        <f>VLOOKUP(G1719,Data!$N:$Q,3,0)</f>
        <v>Art</v>
      </c>
      <c r="J1719" t="str">
        <f>VLOOKUP(G1719,Data!$N:$Q,4,0)</f>
        <v>Dixon Ticonderoga Pencils</v>
      </c>
      <c r="K1719">
        <f>ROUND(SUMIF(Data!N:N,G1719,Data!R:R),2)</f>
        <v>37.549999999999997</v>
      </c>
    </row>
    <row r="1720" spans="7:11" x14ac:dyDescent="0.2">
      <c r="G1720" t="s">
        <v>401</v>
      </c>
      <c r="H1720" t="str">
        <f>VLOOKUP(G1720,Data!$N:$Q,2,0)</f>
        <v>Office Supplies</v>
      </c>
      <c r="I1720" t="str">
        <f>VLOOKUP(G1720,Data!$N:$Q,3,0)</f>
        <v>Art</v>
      </c>
      <c r="J1720" t="str">
        <f>VLOOKUP(G1720,Data!$N:$Q,4,0)</f>
        <v>Turquoise Lead Holder with Pocket Clip</v>
      </c>
      <c r="K1720">
        <f>ROUND(SUMIF(Data!N:N,G1720,Data!R:R),2)</f>
        <v>37.520000000000003</v>
      </c>
    </row>
    <row r="1721" spans="7:11" x14ac:dyDescent="0.2">
      <c r="G1721" t="s">
        <v>5542</v>
      </c>
      <c r="H1721" t="str">
        <f>VLOOKUP(G1721,Data!$N:$Q,2,0)</f>
        <v>Furniture</v>
      </c>
      <c r="I1721" t="str">
        <f>VLOOKUP(G1721,Data!$N:$Q,3,0)</f>
        <v>Furnishings</v>
      </c>
      <c r="J1721" t="str">
        <f>VLOOKUP(G1721,Data!$N:$Q,4,0)</f>
        <v>Eldon Pizzaz Desk Accessories</v>
      </c>
      <c r="K1721">
        <f>ROUND(SUMIF(Data!N:N,G1721,Data!R:R),2)</f>
        <v>37.46</v>
      </c>
    </row>
    <row r="1722" spans="7:11" x14ac:dyDescent="0.2">
      <c r="G1722" t="s">
        <v>6204</v>
      </c>
      <c r="H1722" t="str">
        <f>VLOOKUP(G1722,Data!$N:$Q,2,0)</f>
        <v>Office Supplies</v>
      </c>
      <c r="I1722" t="str">
        <f>VLOOKUP(G1722,Data!$N:$Q,3,0)</f>
        <v>Binders</v>
      </c>
      <c r="J1722" t="str">
        <f>VLOOKUP(G1722,Data!$N:$Q,4,0)</f>
        <v>Durable Pressboard Binders</v>
      </c>
      <c r="K1722">
        <f>ROUND(SUMIF(Data!N:N,G1722,Data!R:R),2)</f>
        <v>37.24</v>
      </c>
    </row>
    <row r="1723" spans="7:11" x14ac:dyDescent="0.2">
      <c r="G1723" t="s">
        <v>1130</v>
      </c>
      <c r="H1723" t="str">
        <f>VLOOKUP(G1723,Data!$N:$Q,2,0)</f>
        <v>Office Supplies</v>
      </c>
      <c r="I1723" t="str">
        <f>VLOOKUP(G1723,Data!$N:$Q,3,0)</f>
        <v>Art</v>
      </c>
      <c r="J1723" t="str">
        <f>VLOOKUP(G1723,Data!$N:$Q,4,0)</f>
        <v>Faber Castell Col-Erase Pencils</v>
      </c>
      <c r="K1723">
        <f>ROUND(SUMIF(Data!N:N,G1723,Data!R:R),2)</f>
        <v>37.159999999999997</v>
      </c>
    </row>
    <row r="1724" spans="7:11" x14ac:dyDescent="0.2">
      <c r="G1724" t="s">
        <v>7303</v>
      </c>
      <c r="H1724" t="str">
        <f>VLOOKUP(G1724,Data!$N:$Q,2,0)</f>
        <v>Office Supplies</v>
      </c>
      <c r="I1724" t="str">
        <f>VLOOKUP(G1724,Data!$N:$Q,3,0)</f>
        <v>Paper</v>
      </c>
      <c r="J1724" t="str">
        <f>VLOOKUP(G1724,Data!$N:$Q,4,0)</f>
        <v>Xerox 1990</v>
      </c>
      <c r="K1724">
        <f>ROUND(SUMIF(Data!N:N,G1724,Data!R:R),2)</f>
        <v>36.96</v>
      </c>
    </row>
    <row r="1725" spans="7:11" x14ac:dyDescent="0.2">
      <c r="G1725" t="s">
        <v>3129</v>
      </c>
      <c r="H1725" t="str">
        <f>VLOOKUP(G1725,Data!$N:$Q,2,0)</f>
        <v>Office Supplies</v>
      </c>
      <c r="I1725" t="str">
        <f>VLOOKUP(G1725,Data!$N:$Q,3,0)</f>
        <v>Binders</v>
      </c>
      <c r="J1725" t="str">
        <f>VLOOKUP(G1725,Data!$N:$Q,4,0)</f>
        <v>Avery Round Ring Poly Binders</v>
      </c>
      <c r="K1725">
        <f>ROUND(SUMIF(Data!N:N,G1725,Data!R:R),2)</f>
        <v>36.92</v>
      </c>
    </row>
    <row r="1726" spans="7:11" x14ac:dyDescent="0.2">
      <c r="G1726" t="s">
        <v>10909</v>
      </c>
      <c r="H1726" t="str">
        <f>VLOOKUP(G1726,Data!$N:$Q,2,0)</f>
        <v>Office Supplies</v>
      </c>
      <c r="I1726" t="str">
        <f>VLOOKUP(G1726,Data!$N:$Q,3,0)</f>
        <v>Storage</v>
      </c>
      <c r="J1726" t="str">
        <f>VLOOKUP(G1726,Data!$N:$Q,4,0)</f>
        <v>Eldon Jumbo ProFile Portable File Boxes Graphite/Black</v>
      </c>
      <c r="K1726">
        <f>ROUND(SUMIF(Data!N:N,G1726,Data!R:R),2)</f>
        <v>36.74</v>
      </c>
    </row>
    <row r="1727" spans="7:11" x14ac:dyDescent="0.2">
      <c r="G1727" t="s">
        <v>6446</v>
      </c>
      <c r="H1727" t="str">
        <f>VLOOKUP(G1727,Data!$N:$Q,2,0)</f>
        <v>Office Supplies</v>
      </c>
      <c r="I1727" t="str">
        <f>VLOOKUP(G1727,Data!$N:$Q,3,0)</f>
        <v>Envelopes</v>
      </c>
      <c r="J1727" t="str">
        <f>VLOOKUP(G1727,Data!$N:$Q,4,0)</f>
        <v>Letter or Legal Size Expandable Poly String Tie Envelopes</v>
      </c>
      <c r="K1727">
        <f>ROUND(SUMIF(Data!N:N,G1727,Data!R:R),2)</f>
        <v>36.71</v>
      </c>
    </row>
    <row r="1728" spans="7:11" x14ac:dyDescent="0.2">
      <c r="G1728" t="s">
        <v>3236</v>
      </c>
      <c r="H1728" t="str">
        <f>VLOOKUP(G1728,Data!$N:$Q,2,0)</f>
        <v>Office Supplies</v>
      </c>
      <c r="I1728" t="str">
        <f>VLOOKUP(G1728,Data!$N:$Q,3,0)</f>
        <v>Art</v>
      </c>
      <c r="J1728" t="str">
        <f>VLOOKUP(G1728,Data!$N:$Q,4,0)</f>
        <v>Newell 326</v>
      </c>
      <c r="K1728">
        <f>ROUND(SUMIF(Data!N:N,G1728,Data!R:R),2)</f>
        <v>36.61</v>
      </c>
    </row>
    <row r="1729" spans="7:11" x14ac:dyDescent="0.2">
      <c r="G1729" t="s">
        <v>929</v>
      </c>
      <c r="H1729" t="str">
        <f>VLOOKUP(G1729,Data!$N:$Q,2,0)</f>
        <v>Furniture</v>
      </c>
      <c r="I1729" t="str">
        <f>VLOOKUP(G1729,Data!$N:$Q,3,0)</f>
        <v>Furnishings</v>
      </c>
      <c r="J1729" t="str">
        <f>VLOOKUP(G1729,Data!$N:$Q,4,0)</f>
        <v>Eldon 100 Class Desk Accessories</v>
      </c>
      <c r="K1729">
        <f>ROUND(SUMIF(Data!N:N,G1729,Data!R:R),2)</f>
        <v>36.4</v>
      </c>
    </row>
    <row r="1730" spans="7:11" x14ac:dyDescent="0.2">
      <c r="G1730" t="s">
        <v>9252</v>
      </c>
      <c r="H1730" t="str">
        <f>VLOOKUP(G1730,Data!$N:$Q,2,0)</f>
        <v>Office Supplies</v>
      </c>
      <c r="I1730" t="str">
        <f>VLOOKUP(G1730,Data!$N:$Q,3,0)</f>
        <v>Paper</v>
      </c>
      <c r="J1730" t="str">
        <f>VLOOKUP(G1730,Data!$N:$Q,4,0)</f>
        <v>Xerox 1976</v>
      </c>
      <c r="K1730">
        <f>ROUND(SUMIF(Data!N:N,G1730,Data!R:R),2)</f>
        <v>36.29</v>
      </c>
    </row>
    <row r="1731" spans="7:11" x14ac:dyDescent="0.2">
      <c r="G1731" t="s">
        <v>8824</v>
      </c>
      <c r="H1731" t="str">
        <f>VLOOKUP(G1731,Data!$N:$Q,2,0)</f>
        <v>Furniture</v>
      </c>
      <c r="I1731" t="str">
        <f>VLOOKUP(G1731,Data!$N:$Q,3,0)</f>
        <v>Furnishings</v>
      </c>
      <c r="J1731" t="str">
        <f>VLOOKUP(G1731,Data!$N:$Q,4,0)</f>
        <v>Contemporary Borderless Frame</v>
      </c>
      <c r="K1731">
        <f>ROUND(SUMIF(Data!N:N,G1731,Data!R:R),2)</f>
        <v>36.159999999999997</v>
      </c>
    </row>
    <row r="1732" spans="7:11" x14ac:dyDescent="0.2">
      <c r="G1732" t="s">
        <v>4321</v>
      </c>
      <c r="H1732" t="str">
        <f>VLOOKUP(G1732,Data!$N:$Q,2,0)</f>
        <v>Office Supplies</v>
      </c>
      <c r="I1732" t="str">
        <f>VLOOKUP(G1732,Data!$N:$Q,3,0)</f>
        <v>Fasteners</v>
      </c>
      <c r="J1732" t="str">
        <f>VLOOKUP(G1732,Data!$N:$Q,4,0)</f>
        <v>Binder Clips by OIC</v>
      </c>
      <c r="K1732">
        <f>ROUND(SUMIF(Data!N:N,G1732,Data!R:R),2)</f>
        <v>36.11</v>
      </c>
    </row>
    <row r="1733" spans="7:11" x14ac:dyDescent="0.2">
      <c r="G1733" t="s">
        <v>9048</v>
      </c>
      <c r="H1733" t="str">
        <f>VLOOKUP(G1733,Data!$N:$Q,2,0)</f>
        <v>Office Supplies</v>
      </c>
      <c r="I1733" t="str">
        <f>VLOOKUP(G1733,Data!$N:$Q,3,0)</f>
        <v>Paper</v>
      </c>
      <c r="J1733" t="str">
        <f>VLOOKUP(G1733,Data!$N:$Q,4,0)</f>
        <v>Wirebound Message Forms, Four 2 3/4 x 5 Forms per Page, Pink Paper</v>
      </c>
      <c r="K1733">
        <f>ROUND(SUMIF(Data!N:N,G1733,Data!R:R),2)</f>
        <v>35.950000000000003</v>
      </c>
    </row>
    <row r="1734" spans="7:11" x14ac:dyDescent="0.2">
      <c r="G1734" t="s">
        <v>1022</v>
      </c>
      <c r="H1734" t="str">
        <f>VLOOKUP(G1734,Data!$N:$Q,2,0)</f>
        <v>Furniture</v>
      </c>
      <c r="I1734" t="str">
        <f>VLOOKUP(G1734,Data!$N:$Q,3,0)</f>
        <v>Furnishings</v>
      </c>
      <c r="J1734" t="str">
        <f>VLOOKUP(G1734,Data!$N:$Q,4,0)</f>
        <v>Regeneration Desk Collection</v>
      </c>
      <c r="K1734">
        <f>ROUND(SUMIF(Data!N:N,G1734,Data!R:R),2)</f>
        <v>35.9</v>
      </c>
    </row>
    <row r="1735" spans="7:11" x14ac:dyDescent="0.2">
      <c r="G1735" t="s">
        <v>3912</v>
      </c>
      <c r="H1735" t="str">
        <f>VLOOKUP(G1735,Data!$N:$Q,2,0)</f>
        <v>Office Supplies</v>
      </c>
      <c r="I1735" t="str">
        <f>VLOOKUP(G1735,Data!$N:$Q,3,0)</f>
        <v>Binders</v>
      </c>
      <c r="J1735" t="str">
        <f>VLOOKUP(G1735,Data!$N:$Q,4,0)</f>
        <v>Wilson Jones DublLock D-Ring Binders</v>
      </c>
      <c r="K1735">
        <f>ROUND(SUMIF(Data!N:N,G1735,Data!R:R),2)</f>
        <v>35.78</v>
      </c>
    </row>
    <row r="1736" spans="7:11" x14ac:dyDescent="0.2">
      <c r="G1736" t="s">
        <v>5943</v>
      </c>
      <c r="H1736" t="str">
        <f>VLOOKUP(G1736,Data!$N:$Q,2,0)</f>
        <v>Office Supplies</v>
      </c>
      <c r="I1736" t="str">
        <f>VLOOKUP(G1736,Data!$N:$Q,3,0)</f>
        <v>Storage</v>
      </c>
      <c r="J1736" t="str">
        <f>VLOOKUP(G1736,Data!$N:$Q,4,0)</f>
        <v>Plastic Stacking Crates &amp; Casters</v>
      </c>
      <c r="K1736">
        <f>ROUND(SUMIF(Data!N:N,G1736,Data!R:R),2)</f>
        <v>35.71</v>
      </c>
    </row>
    <row r="1737" spans="7:11" x14ac:dyDescent="0.2">
      <c r="G1737" t="s">
        <v>5417</v>
      </c>
      <c r="H1737" t="str">
        <f>VLOOKUP(G1737,Data!$N:$Q,2,0)</f>
        <v>Office Supplies</v>
      </c>
      <c r="I1737" t="str">
        <f>VLOOKUP(G1737,Data!$N:$Q,3,0)</f>
        <v>Supplies</v>
      </c>
      <c r="J1737" t="str">
        <f>VLOOKUP(G1737,Data!$N:$Q,4,0)</f>
        <v>Acme Kleencut Forged Steel Scissors</v>
      </c>
      <c r="K1737">
        <f>ROUND(SUMIF(Data!N:N,G1737,Data!R:R),2)</f>
        <v>35.590000000000003</v>
      </c>
    </row>
    <row r="1738" spans="7:11" x14ac:dyDescent="0.2">
      <c r="G1738" t="s">
        <v>5737</v>
      </c>
      <c r="H1738" t="str">
        <f>VLOOKUP(G1738,Data!$N:$Q,2,0)</f>
        <v>Office Supplies</v>
      </c>
      <c r="I1738" t="str">
        <f>VLOOKUP(G1738,Data!$N:$Q,3,0)</f>
        <v>Labels</v>
      </c>
      <c r="J1738" t="str">
        <f>VLOOKUP(G1738,Data!$N:$Q,4,0)</f>
        <v>Avery 498</v>
      </c>
      <c r="K1738">
        <f>ROUND(SUMIF(Data!N:N,G1738,Data!R:R),2)</f>
        <v>35.26</v>
      </c>
    </row>
    <row r="1739" spans="7:11" x14ac:dyDescent="0.2">
      <c r="G1739" t="s">
        <v>5391</v>
      </c>
      <c r="H1739" t="str">
        <f>VLOOKUP(G1739,Data!$N:$Q,2,0)</f>
        <v>Office Supplies</v>
      </c>
      <c r="I1739" t="str">
        <f>VLOOKUP(G1739,Data!$N:$Q,3,0)</f>
        <v>Paper</v>
      </c>
      <c r="J1739" t="str">
        <f>VLOOKUP(G1739,Data!$N:$Q,4,0)</f>
        <v>Xerox 1926</v>
      </c>
      <c r="K1739">
        <f>ROUND(SUMIF(Data!N:N,G1739,Data!R:R),2)</f>
        <v>34.86</v>
      </c>
    </row>
    <row r="1740" spans="7:11" x14ac:dyDescent="0.2">
      <c r="G1740" t="s">
        <v>3997</v>
      </c>
      <c r="H1740" t="str">
        <f>VLOOKUP(G1740,Data!$N:$Q,2,0)</f>
        <v>Office Supplies</v>
      </c>
      <c r="I1740" t="str">
        <f>VLOOKUP(G1740,Data!$N:$Q,3,0)</f>
        <v>Fasteners</v>
      </c>
      <c r="J1740" t="str">
        <f>VLOOKUP(G1740,Data!$N:$Q,4,0)</f>
        <v>Staples</v>
      </c>
      <c r="K1740">
        <f>ROUND(SUMIF(Data!N:N,G1740,Data!R:R),2)</f>
        <v>34.590000000000003</v>
      </c>
    </row>
    <row r="1741" spans="7:11" x14ac:dyDescent="0.2">
      <c r="G1741" t="s">
        <v>7018</v>
      </c>
      <c r="H1741" t="str">
        <f>VLOOKUP(G1741,Data!$N:$Q,2,0)</f>
        <v>Office Supplies</v>
      </c>
      <c r="I1741" t="str">
        <f>VLOOKUP(G1741,Data!$N:$Q,3,0)</f>
        <v>Art</v>
      </c>
      <c r="J1741" t="str">
        <f>VLOOKUP(G1741,Data!$N:$Q,4,0)</f>
        <v>Economy #2 Pencils</v>
      </c>
      <c r="K1741">
        <f>ROUND(SUMIF(Data!N:N,G1741,Data!R:R),2)</f>
        <v>34.58</v>
      </c>
    </row>
    <row r="1742" spans="7:11" x14ac:dyDescent="0.2">
      <c r="G1742" t="s">
        <v>2612</v>
      </c>
      <c r="H1742" t="str">
        <f>VLOOKUP(G1742,Data!$N:$Q,2,0)</f>
        <v>Office Supplies</v>
      </c>
      <c r="I1742" t="str">
        <f>VLOOKUP(G1742,Data!$N:$Q,3,0)</f>
        <v>Art</v>
      </c>
      <c r="J1742" t="str">
        <f>VLOOKUP(G1742,Data!$N:$Q,4,0)</f>
        <v>Newell 335</v>
      </c>
      <c r="K1742">
        <f>ROUND(SUMIF(Data!N:N,G1742,Data!R:R),2)</f>
        <v>34.56</v>
      </c>
    </row>
    <row r="1743" spans="7:11" x14ac:dyDescent="0.2">
      <c r="G1743" t="s">
        <v>3149</v>
      </c>
      <c r="H1743" t="str">
        <f>VLOOKUP(G1743,Data!$N:$Q,2,0)</f>
        <v>Office Supplies</v>
      </c>
      <c r="I1743" t="str">
        <f>VLOOKUP(G1743,Data!$N:$Q,3,0)</f>
        <v>Fasteners</v>
      </c>
      <c r="J1743" t="str">
        <f>VLOOKUP(G1743,Data!$N:$Q,4,0)</f>
        <v>Assorted Color Push Pins</v>
      </c>
      <c r="K1743">
        <f>ROUND(SUMIF(Data!N:N,G1743,Data!R:R),2)</f>
        <v>34.39</v>
      </c>
    </row>
    <row r="1744" spans="7:11" x14ac:dyDescent="0.2">
      <c r="G1744" t="s">
        <v>6328</v>
      </c>
      <c r="H1744" t="str">
        <f>VLOOKUP(G1744,Data!$N:$Q,2,0)</f>
        <v>Office Supplies</v>
      </c>
      <c r="I1744" t="str">
        <f>VLOOKUP(G1744,Data!$N:$Q,3,0)</f>
        <v>Paper</v>
      </c>
      <c r="J1744" t="str">
        <f>VLOOKUP(G1744,Data!$N:$Q,4,0)</f>
        <v>Xerox 1980</v>
      </c>
      <c r="K1744">
        <f>ROUND(SUMIF(Data!N:N,G1744,Data!R:R),2)</f>
        <v>34.24</v>
      </c>
    </row>
    <row r="1745" spans="7:11" x14ac:dyDescent="0.2">
      <c r="G1745" t="s">
        <v>3323</v>
      </c>
      <c r="H1745" t="str">
        <f>VLOOKUP(G1745,Data!$N:$Q,2,0)</f>
        <v>Furniture</v>
      </c>
      <c r="I1745" t="str">
        <f>VLOOKUP(G1745,Data!$N:$Q,3,0)</f>
        <v>Furnishings</v>
      </c>
      <c r="J1745" t="str">
        <f>VLOOKUP(G1745,Data!$N:$Q,4,0)</f>
        <v>Eldon Regeneration Recycled Desk Accessories, Smoke</v>
      </c>
      <c r="K1745">
        <f>ROUND(SUMIF(Data!N:N,G1745,Data!R:R),2)</f>
        <v>33.76</v>
      </c>
    </row>
    <row r="1746" spans="7:11" x14ac:dyDescent="0.2">
      <c r="G1746" t="s">
        <v>3145</v>
      </c>
      <c r="H1746" t="str">
        <f>VLOOKUP(G1746,Data!$N:$Q,2,0)</f>
        <v>Office Supplies</v>
      </c>
      <c r="I1746" t="str">
        <f>VLOOKUP(G1746,Data!$N:$Q,3,0)</f>
        <v>Fasteners</v>
      </c>
      <c r="J1746" t="str">
        <f>VLOOKUP(G1746,Data!$N:$Q,4,0)</f>
        <v>Super Bands, 12/Pack</v>
      </c>
      <c r="K1746">
        <f>ROUND(SUMIF(Data!N:N,G1746,Data!R:R),2)</f>
        <v>33.479999999999997</v>
      </c>
    </row>
    <row r="1747" spans="7:11" x14ac:dyDescent="0.2">
      <c r="G1747" t="s">
        <v>3776</v>
      </c>
      <c r="H1747" t="str">
        <f>VLOOKUP(G1747,Data!$N:$Q,2,0)</f>
        <v>Office Supplies</v>
      </c>
      <c r="I1747" t="str">
        <f>VLOOKUP(G1747,Data!$N:$Q,3,0)</f>
        <v>Binders</v>
      </c>
      <c r="J1747" t="str">
        <f>VLOOKUP(G1747,Data!$N:$Q,4,0)</f>
        <v>Pressboard Data Binder, Crimson, 12" X 8 1/2"</v>
      </c>
      <c r="K1747">
        <f>ROUND(SUMIF(Data!N:N,G1747,Data!R:R),2)</f>
        <v>33.11</v>
      </c>
    </row>
    <row r="1748" spans="7:11" x14ac:dyDescent="0.2">
      <c r="G1748" t="s">
        <v>5713</v>
      </c>
      <c r="H1748" t="str">
        <f>VLOOKUP(G1748,Data!$N:$Q,2,0)</f>
        <v>Office Supplies</v>
      </c>
      <c r="I1748" t="str">
        <f>VLOOKUP(G1748,Data!$N:$Q,3,0)</f>
        <v>Paper</v>
      </c>
      <c r="J1748" t="str">
        <f>VLOOKUP(G1748,Data!$N:$Q,4,0)</f>
        <v>Hammermill CopyPlus Copy Paper (20Lb. and 84 Bright)</v>
      </c>
      <c r="K1748">
        <f>ROUND(SUMIF(Data!N:N,G1748,Data!R:R),2)</f>
        <v>32.869999999999997</v>
      </c>
    </row>
    <row r="1749" spans="7:11" x14ac:dyDescent="0.2">
      <c r="G1749" t="s">
        <v>2773</v>
      </c>
      <c r="H1749" t="str">
        <f>VLOOKUP(G1749,Data!$N:$Q,2,0)</f>
        <v>Office Supplies</v>
      </c>
      <c r="I1749" t="str">
        <f>VLOOKUP(G1749,Data!$N:$Q,3,0)</f>
        <v>Binders</v>
      </c>
      <c r="J1749" t="str">
        <f>VLOOKUP(G1749,Data!$N:$Q,4,0)</f>
        <v>Wilson Jones Hanging Recycled Pressboard Data Binders</v>
      </c>
      <c r="K1749">
        <f>ROUND(SUMIF(Data!N:N,G1749,Data!R:R),2)</f>
        <v>32.65</v>
      </c>
    </row>
    <row r="1750" spans="7:11" x14ac:dyDescent="0.2">
      <c r="G1750" t="s">
        <v>1405</v>
      </c>
      <c r="H1750" t="str">
        <f>VLOOKUP(G1750,Data!$N:$Q,2,0)</f>
        <v>Office Supplies</v>
      </c>
      <c r="I1750" t="str">
        <f>VLOOKUP(G1750,Data!$N:$Q,3,0)</f>
        <v>Paper</v>
      </c>
      <c r="J1750" t="str">
        <f>VLOOKUP(G1750,Data!$N:$Q,4,0)</f>
        <v>Xerox 1958</v>
      </c>
      <c r="K1750">
        <f>ROUND(SUMIF(Data!N:N,G1750,Data!R:R),2)</f>
        <v>32.4</v>
      </c>
    </row>
    <row r="1751" spans="7:11" x14ac:dyDescent="0.2">
      <c r="G1751" t="s">
        <v>1142</v>
      </c>
      <c r="H1751" t="str">
        <f>VLOOKUP(G1751,Data!$N:$Q,2,0)</f>
        <v>Office Supplies</v>
      </c>
      <c r="I1751" t="str">
        <f>VLOOKUP(G1751,Data!$N:$Q,3,0)</f>
        <v>Labels</v>
      </c>
      <c r="J1751" t="str">
        <f>VLOOKUP(G1751,Data!$N:$Q,4,0)</f>
        <v>Avery 509</v>
      </c>
      <c r="K1751">
        <f>ROUND(SUMIF(Data!N:N,G1751,Data!R:R),2)</f>
        <v>32.36</v>
      </c>
    </row>
    <row r="1752" spans="7:11" x14ac:dyDescent="0.2">
      <c r="G1752" t="s">
        <v>445</v>
      </c>
      <c r="H1752" t="str">
        <f>VLOOKUP(G1752,Data!$N:$Q,2,0)</f>
        <v>Office Supplies</v>
      </c>
      <c r="I1752" t="str">
        <f>VLOOKUP(G1752,Data!$N:$Q,3,0)</f>
        <v>Binders</v>
      </c>
      <c r="J1752" t="str">
        <f>VLOOKUP(G1752,Data!$N:$Q,4,0)</f>
        <v>Avery Hidden Tab Dividers for Binding Systems</v>
      </c>
      <c r="K1752">
        <f>ROUND(SUMIF(Data!N:N,G1752,Data!R:R),2)</f>
        <v>31.59</v>
      </c>
    </row>
    <row r="1753" spans="7:11" x14ac:dyDescent="0.2">
      <c r="G1753" t="s">
        <v>3240</v>
      </c>
      <c r="H1753" t="str">
        <f>VLOOKUP(G1753,Data!$N:$Q,2,0)</f>
        <v>Office Supplies</v>
      </c>
      <c r="I1753" t="str">
        <f>VLOOKUP(G1753,Data!$N:$Q,3,0)</f>
        <v>Art</v>
      </c>
      <c r="J1753" t="str">
        <f>VLOOKUP(G1753,Data!$N:$Q,4,0)</f>
        <v>Newell 346</v>
      </c>
      <c r="K1753">
        <f>ROUND(SUMIF(Data!N:N,G1753,Data!R:R),2)</f>
        <v>31.1</v>
      </c>
    </row>
    <row r="1754" spans="7:11" x14ac:dyDescent="0.2">
      <c r="G1754" t="s">
        <v>3391</v>
      </c>
      <c r="H1754" t="str">
        <f>VLOOKUP(G1754,Data!$N:$Q,2,0)</f>
        <v>Office Supplies</v>
      </c>
      <c r="I1754" t="str">
        <f>VLOOKUP(G1754,Data!$N:$Q,3,0)</f>
        <v>Art</v>
      </c>
      <c r="J1754" t="str">
        <f>VLOOKUP(G1754,Data!$N:$Q,4,0)</f>
        <v>OIC #2 Pencils, Medium Soft</v>
      </c>
      <c r="K1754">
        <f>ROUND(SUMIF(Data!N:N,G1754,Data!R:R),2)</f>
        <v>30.83</v>
      </c>
    </row>
    <row r="1755" spans="7:11" x14ac:dyDescent="0.2">
      <c r="G1755" t="s">
        <v>882</v>
      </c>
      <c r="H1755" t="str">
        <f>VLOOKUP(G1755,Data!$N:$Q,2,0)</f>
        <v>Office Supplies</v>
      </c>
      <c r="I1755" t="str">
        <f>VLOOKUP(G1755,Data!$N:$Q,3,0)</f>
        <v>Art</v>
      </c>
      <c r="J1755" t="str">
        <f>VLOOKUP(G1755,Data!$N:$Q,4,0)</f>
        <v>Sanford Uni-Blazer View Highlighters, Chisel Tip, Yellow</v>
      </c>
      <c r="K1755">
        <f>ROUND(SUMIF(Data!N:N,G1755,Data!R:R),2)</f>
        <v>30.8</v>
      </c>
    </row>
    <row r="1756" spans="7:11" x14ac:dyDescent="0.2">
      <c r="G1756" t="s">
        <v>66</v>
      </c>
      <c r="H1756" t="str">
        <f>VLOOKUP(G1756,Data!$N:$Q,2,0)</f>
        <v>Office Supplies</v>
      </c>
      <c r="I1756" t="str">
        <f>VLOOKUP(G1756,Data!$N:$Q,3,0)</f>
        <v>Art</v>
      </c>
      <c r="J1756" t="str">
        <f>VLOOKUP(G1756,Data!$N:$Q,4,0)</f>
        <v>Newell 322</v>
      </c>
      <c r="K1756">
        <f>ROUND(SUMIF(Data!N:N,G1756,Data!R:R),2)</f>
        <v>30.58</v>
      </c>
    </row>
    <row r="1757" spans="7:11" x14ac:dyDescent="0.2">
      <c r="G1757" t="s">
        <v>7299</v>
      </c>
      <c r="H1757" t="str">
        <f>VLOOKUP(G1757,Data!$N:$Q,2,0)</f>
        <v>Office Supplies</v>
      </c>
      <c r="I1757" t="str">
        <f>VLOOKUP(G1757,Data!$N:$Q,3,0)</f>
        <v>Paper</v>
      </c>
      <c r="J1757" t="str">
        <f>VLOOKUP(G1757,Data!$N:$Q,4,0)</f>
        <v>Hammermill Color Copier Paper (28Lb. and 96 Bright)</v>
      </c>
      <c r="K1757">
        <f>ROUND(SUMIF(Data!N:N,G1757,Data!R:R),2)</f>
        <v>29.97</v>
      </c>
    </row>
    <row r="1758" spans="7:11" x14ac:dyDescent="0.2">
      <c r="G1758" t="s">
        <v>4106</v>
      </c>
      <c r="H1758" t="str">
        <f>VLOOKUP(G1758,Data!$N:$Q,2,0)</f>
        <v>Furniture</v>
      </c>
      <c r="I1758" t="str">
        <f>VLOOKUP(G1758,Data!$N:$Q,3,0)</f>
        <v>Furnishings</v>
      </c>
      <c r="J1758" t="str">
        <f>VLOOKUP(G1758,Data!$N:$Q,4,0)</f>
        <v>Eldon Wave Desk Accessories</v>
      </c>
      <c r="K1758">
        <f>ROUND(SUMIF(Data!N:N,G1758,Data!R:R),2)</f>
        <v>29.95</v>
      </c>
    </row>
    <row r="1759" spans="7:11" x14ac:dyDescent="0.2">
      <c r="G1759" t="s">
        <v>344</v>
      </c>
      <c r="H1759" t="str">
        <f>VLOOKUP(G1759,Data!$N:$Q,2,0)</f>
        <v>Office Supplies</v>
      </c>
      <c r="I1759" t="str">
        <f>VLOOKUP(G1759,Data!$N:$Q,3,0)</f>
        <v>Binders</v>
      </c>
      <c r="J1759" t="str">
        <f>VLOOKUP(G1759,Data!$N:$Q,4,0)</f>
        <v>Economy Binders</v>
      </c>
      <c r="K1759">
        <f>ROUND(SUMIF(Data!N:N,G1759,Data!R:R),2)</f>
        <v>29.95</v>
      </c>
    </row>
    <row r="1760" spans="7:11" x14ac:dyDescent="0.2">
      <c r="G1760" t="s">
        <v>1046</v>
      </c>
      <c r="H1760" t="str">
        <f>VLOOKUP(G1760,Data!$N:$Q,2,0)</f>
        <v>Office Supplies</v>
      </c>
      <c r="I1760" t="str">
        <f>VLOOKUP(G1760,Data!$N:$Q,3,0)</f>
        <v>Binders</v>
      </c>
      <c r="J1760" t="str">
        <f>VLOOKUP(G1760,Data!$N:$Q,4,0)</f>
        <v>Round Ring Binders</v>
      </c>
      <c r="K1760">
        <f>ROUND(SUMIF(Data!N:N,G1760,Data!R:R),2)</f>
        <v>29.95</v>
      </c>
    </row>
    <row r="1761" spans="7:11" x14ac:dyDescent="0.2">
      <c r="G1761" t="s">
        <v>9562</v>
      </c>
      <c r="H1761" t="str">
        <f>VLOOKUP(G1761,Data!$N:$Q,2,0)</f>
        <v>Technology</v>
      </c>
      <c r="I1761" t="str">
        <f>VLOOKUP(G1761,Data!$N:$Q,3,0)</f>
        <v>Machines</v>
      </c>
      <c r="J1761" t="str">
        <f>VLOOKUP(G1761,Data!$N:$Q,4,0)</f>
        <v>Plantronics Single Ear Headset</v>
      </c>
      <c r="K1761">
        <f>ROUND(SUMIF(Data!N:N,G1761,Data!R:R),2)</f>
        <v>29.93</v>
      </c>
    </row>
    <row r="1762" spans="7:11" x14ac:dyDescent="0.2">
      <c r="G1762" t="s">
        <v>9325</v>
      </c>
      <c r="H1762" t="str">
        <f>VLOOKUP(G1762,Data!$N:$Q,2,0)</f>
        <v>Office Supplies</v>
      </c>
      <c r="I1762" t="str">
        <f>VLOOKUP(G1762,Data!$N:$Q,3,0)</f>
        <v>Paper</v>
      </c>
      <c r="J1762" t="str">
        <f>VLOOKUP(G1762,Data!$N:$Q,4,0)</f>
        <v>Xerox 1983</v>
      </c>
      <c r="K1762">
        <f>ROUND(SUMIF(Data!N:N,G1762,Data!R:R),2)</f>
        <v>29.9</v>
      </c>
    </row>
    <row r="1763" spans="7:11" x14ac:dyDescent="0.2">
      <c r="G1763" t="s">
        <v>7538</v>
      </c>
      <c r="H1763" t="str">
        <f>VLOOKUP(G1763,Data!$N:$Q,2,0)</f>
        <v>Office Supplies</v>
      </c>
      <c r="I1763" t="str">
        <f>VLOOKUP(G1763,Data!$N:$Q,3,0)</f>
        <v>Paper</v>
      </c>
      <c r="J1763" t="str">
        <f>VLOOKUP(G1763,Data!$N:$Q,4,0)</f>
        <v>Xerox 190</v>
      </c>
      <c r="K1763">
        <f>ROUND(SUMIF(Data!N:N,G1763,Data!R:R),2)</f>
        <v>29.88</v>
      </c>
    </row>
    <row r="1764" spans="7:11" x14ac:dyDescent="0.2">
      <c r="G1764" t="s">
        <v>5436</v>
      </c>
      <c r="H1764" t="str">
        <f>VLOOKUP(G1764,Data!$N:$Q,2,0)</f>
        <v>Office Supplies</v>
      </c>
      <c r="I1764" t="str">
        <f>VLOOKUP(G1764,Data!$N:$Q,3,0)</f>
        <v>Fasteners</v>
      </c>
      <c r="J1764" t="str">
        <f>VLOOKUP(G1764,Data!$N:$Q,4,0)</f>
        <v>Staples</v>
      </c>
      <c r="K1764">
        <f>ROUND(SUMIF(Data!N:N,G1764,Data!R:R),2)</f>
        <v>29.87</v>
      </c>
    </row>
    <row r="1765" spans="7:11" x14ac:dyDescent="0.2">
      <c r="G1765" t="s">
        <v>4729</v>
      </c>
      <c r="H1765" t="str">
        <f>VLOOKUP(G1765,Data!$N:$Q,2,0)</f>
        <v>Office Supplies</v>
      </c>
      <c r="I1765" t="str">
        <f>VLOOKUP(G1765,Data!$N:$Q,3,0)</f>
        <v>Envelopes</v>
      </c>
      <c r="J1765" t="str">
        <f>VLOOKUP(G1765,Data!$N:$Q,4,0)</f>
        <v>Jiffy Padded Mailers with Self-Seal Closure</v>
      </c>
      <c r="K1765">
        <f>ROUND(SUMIF(Data!N:N,G1765,Data!R:R),2)</f>
        <v>29.81</v>
      </c>
    </row>
    <row r="1766" spans="7:11" x14ac:dyDescent="0.2">
      <c r="G1766" t="s">
        <v>7004</v>
      </c>
      <c r="H1766" t="str">
        <f>VLOOKUP(G1766,Data!$N:$Q,2,0)</f>
        <v>Furniture</v>
      </c>
      <c r="I1766" t="str">
        <f>VLOOKUP(G1766,Data!$N:$Q,3,0)</f>
        <v>Furnishings</v>
      </c>
      <c r="J1766" t="str">
        <f>VLOOKUP(G1766,Data!$N:$Q,4,0)</f>
        <v>Eldon 300 Class Desk Accessories, Black</v>
      </c>
      <c r="K1766">
        <f>ROUND(SUMIF(Data!N:N,G1766,Data!R:R),2)</f>
        <v>29.7</v>
      </c>
    </row>
    <row r="1767" spans="7:11" x14ac:dyDescent="0.2">
      <c r="G1767" t="s">
        <v>1919</v>
      </c>
      <c r="H1767" t="str">
        <f>VLOOKUP(G1767,Data!$N:$Q,2,0)</f>
        <v>Office Supplies</v>
      </c>
      <c r="I1767" t="str">
        <f>VLOOKUP(G1767,Data!$N:$Q,3,0)</f>
        <v>Fasteners</v>
      </c>
      <c r="J1767" t="str">
        <f>VLOOKUP(G1767,Data!$N:$Q,4,0)</f>
        <v>Alliance Big Bands Rubber Bands, 12/Pack</v>
      </c>
      <c r="K1767">
        <f>ROUND(SUMIF(Data!N:N,G1767,Data!R:R),2)</f>
        <v>29.7</v>
      </c>
    </row>
    <row r="1768" spans="7:11" x14ac:dyDescent="0.2">
      <c r="G1768" t="s">
        <v>1872</v>
      </c>
      <c r="H1768" t="str">
        <f>VLOOKUP(G1768,Data!$N:$Q,2,0)</f>
        <v>Office Supplies</v>
      </c>
      <c r="I1768" t="str">
        <f>VLOOKUP(G1768,Data!$N:$Q,3,0)</f>
        <v>Supplies</v>
      </c>
      <c r="J1768" t="str">
        <f>VLOOKUP(G1768,Data!$N:$Q,4,0)</f>
        <v>Staple remover</v>
      </c>
      <c r="K1768">
        <f>ROUND(SUMIF(Data!N:N,G1768,Data!R:R),2)</f>
        <v>29.65</v>
      </c>
    </row>
    <row r="1769" spans="7:11" x14ac:dyDescent="0.2">
      <c r="G1769" t="s">
        <v>7852</v>
      </c>
      <c r="H1769" t="str">
        <f>VLOOKUP(G1769,Data!$N:$Q,2,0)</f>
        <v>Office Supplies</v>
      </c>
      <c r="I1769" t="str">
        <f>VLOOKUP(G1769,Data!$N:$Q,3,0)</f>
        <v>Art</v>
      </c>
      <c r="J1769" t="str">
        <f>VLOOKUP(G1769,Data!$N:$Q,4,0)</f>
        <v>Sanford EarthWrite Recycled Pencils, Medium Soft, #2</v>
      </c>
      <c r="K1769">
        <f>ROUND(SUMIF(Data!N:N,G1769,Data!R:R),2)</f>
        <v>29.4</v>
      </c>
    </row>
    <row r="1770" spans="7:11" x14ac:dyDescent="0.2">
      <c r="G1770" t="s">
        <v>3538</v>
      </c>
      <c r="H1770" t="str">
        <f>VLOOKUP(G1770,Data!$N:$Q,2,0)</f>
        <v>Office Supplies</v>
      </c>
      <c r="I1770" t="str">
        <f>VLOOKUP(G1770,Data!$N:$Q,3,0)</f>
        <v>Art</v>
      </c>
      <c r="J1770" t="str">
        <f>VLOOKUP(G1770,Data!$N:$Q,4,0)</f>
        <v>Pencil and Crayon Sharpener</v>
      </c>
      <c r="K1770">
        <f>ROUND(SUMIF(Data!N:N,G1770,Data!R:R),2)</f>
        <v>29.35</v>
      </c>
    </row>
    <row r="1771" spans="7:11" x14ac:dyDescent="0.2">
      <c r="G1771" t="s">
        <v>4412</v>
      </c>
      <c r="H1771" t="str">
        <f>VLOOKUP(G1771,Data!$N:$Q,2,0)</f>
        <v>Office Supplies</v>
      </c>
      <c r="I1771" t="str">
        <f>VLOOKUP(G1771,Data!$N:$Q,3,0)</f>
        <v>Paper</v>
      </c>
      <c r="J1771" t="str">
        <f>VLOOKUP(G1771,Data!$N:$Q,4,0)</f>
        <v>Rediform Voice Mail Log Books</v>
      </c>
      <c r="K1771">
        <f>ROUND(SUMIF(Data!N:N,G1771,Data!R:R),2)</f>
        <v>29.2</v>
      </c>
    </row>
    <row r="1772" spans="7:11" x14ac:dyDescent="0.2">
      <c r="G1772" t="s">
        <v>3011</v>
      </c>
      <c r="H1772" t="str">
        <f>VLOOKUP(G1772,Data!$N:$Q,2,0)</f>
        <v>Office Supplies</v>
      </c>
      <c r="I1772" t="str">
        <f>VLOOKUP(G1772,Data!$N:$Q,3,0)</f>
        <v>Binders</v>
      </c>
      <c r="J1772" t="str">
        <f>VLOOKUP(G1772,Data!$N:$Q,4,0)</f>
        <v>UniKeep View Case Binders</v>
      </c>
      <c r="K1772">
        <f>ROUND(SUMIF(Data!N:N,G1772,Data!R:R),2)</f>
        <v>28.85</v>
      </c>
    </row>
    <row r="1773" spans="7:11" x14ac:dyDescent="0.2">
      <c r="G1773" t="s">
        <v>3580</v>
      </c>
      <c r="H1773" t="str">
        <f>VLOOKUP(G1773,Data!$N:$Q,2,0)</f>
        <v>Office Supplies</v>
      </c>
      <c r="I1773" t="str">
        <f>VLOOKUP(G1773,Data!$N:$Q,3,0)</f>
        <v>Binders</v>
      </c>
      <c r="J1773" t="str">
        <f>VLOOKUP(G1773,Data!$N:$Q,4,0)</f>
        <v>Avery Reinforcements for Hole-Punch Pages</v>
      </c>
      <c r="K1773">
        <f>ROUND(SUMIF(Data!N:N,G1773,Data!R:R),2)</f>
        <v>28.51</v>
      </c>
    </row>
    <row r="1774" spans="7:11" x14ac:dyDescent="0.2">
      <c r="G1774" t="s">
        <v>5566</v>
      </c>
      <c r="H1774" t="str">
        <f>VLOOKUP(G1774,Data!$N:$Q,2,0)</f>
        <v>Office Supplies</v>
      </c>
      <c r="I1774" t="str">
        <f>VLOOKUP(G1774,Data!$N:$Q,3,0)</f>
        <v>Art</v>
      </c>
      <c r="J1774" t="str">
        <f>VLOOKUP(G1774,Data!$N:$Q,4,0)</f>
        <v>Newell 313</v>
      </c>
      <c r="K1774">
        <f>ROUND(SUMIF(Data!N:N,G1774,Data!R:R),2)</f>
        <v>28.21</v>
      </c>
    </row>
    <row r="1775" spans="7:11" x14ac:dyDescent="0.2">
      <c r="G1775" t="s">
        <v>3269</v>
      </c>
      <c r="H1775" t="str">
        <f>VLOOKUP(G1775,Data!$N:$Q,2,0)</f>
        <v>Office Supplies</v>
      </c>
      <c r="I1775" t="str">
        <f>VLOOKUP(G1775,Data!$N:$Q,3,0)</f>
        <v>Paper</v>
      </c>
      <c r="J1775" t="str">
        <f>VLOOKUP(G1775,Data!$N:$Q,4,0)</f>
        <v>Ampad Evidence Wirebond Steno Books, 6" x 9"</v>
      </c>
      <c r="K1775">
        <f>ROUND(SUMIF(Data!N:N,G1775,Data!R:R),2)</f>
        <v>27.47</v>
      </c>
    </row>
    <row r="1776" spans="7:11" x14ac:dyDescent="0.2">
      <c r="G1776" t="s">
        <v>10645</v>
      </c>
      <c r="H1776" t="str">
        <f>VLOOKUP(G1776,Data!$N:$Q,2,0)</f>
        <v>Technology</v>
      </c>
      <c r="I1776" t="str">
        <f>VLOOKUP(G1776,Data!$N:$Q,3,0)</f>
        <v>Accessories</v>
      </c>
      <c r="J1776" t="str">
        <f>VLOOKUP(G1776,Data!$N:$Q,4,0)</f>
        <v>Sony 8GB Class 10 Micro SDHC R40 Memory Card</v>
      </c>
      <c r="K1776">
        <f>ROUND(SUMIF(Data!N:N,G1776,Data!R:R),2)</f>
        <v>27.19</v>
      </c>
    </row>
    <row r="1777" spans="7:11" x14ac:dyDescent="0.2">
      <c r="G1777" t="s">
        <v>5914</v>
      </c>
      <c r="H1777" t="str">
        <f>VLOOKUP(G1777,Data!$N:$Q,2,0)</f>
        <v>Technology</v>
      </c>
      <c r="I1777" t="str">
        <f>VLOOKUP(G1777,Data!$N:$Q,3,0)</f>
        <v>Accessories</v>
      </c>
      <c r="J1777" t="str">
        <f>VLOOKUP(G1777,Data!$N:$Q,4,0)</f>
        <v>SanDisk Cruzer 8 GB USB Flash Drive</v>
      </c>
      <c r="K1777">
        <f>ROUND(SUMIF(Data!N:N,G1777,Data!R:R),2)</f>
        <v>27.17</v>
      </c>
    </row>
    <row r="1778" spans="7:11" x14ac:dyDescent="0.2">
      <c r="G1778" t="s">
        <v>7903</v>
      </c>
      <c r="H1778" t="str">
        <f>VLOOKUP(G1778,Data!$N:$Q,2,0)</f>
        <v>Office Supplies</v>
      </c>
      <c r="I1778" t="str">
        <f>VLOOKUP(G1778,Data!$N:$Q,3,0)</f>
        <v>Fasteners</v>
      </c>
      <c r="J1778" t="str">
        <f>VLOOKUP(G1778,Data!$N:$Q,4,0)</f>
        <v>Staples</v>
      </c>
      <c r="K1778">
        <f>ROUND(SUMIF(Data!N:N,G1778,Data!R:R),2)</f>
        <v>26.72</v>
      </c>
    </row>
    <row r="1779" spans="7:11" x14ac:dyDescent="0.2">
      <c r="G1779" t="s">
        <v>6259</v>
      </c>
      <c r="H1779" t="str">
        <f>VLOOKUP(G1779,Data!$N:$Q,2,0)</f>
        <v>Office Supplies</v>
      </c>
      <c r="I1779" t="str">
        <f>VLOOKUP(G1779,Data!$N:$Q,3,0)</f>
        <v>Art</v>
      </c>
      <c r="J1779" t="str">
        <f>VLOOKUP(G1779,Data!$N:$Q,4,0)</f>
        <v>Newell 339</v>
      </c>
      <c r="K1779">
        <f>ROUND(SUMIF(Data!N:N,G1779,Data!R:R),2)</f>
        <v>26.69</v>
      </c>
    </row>
    <row r="1780" spans="7:11" x14ac:dyDescent="0.2">
      <c r="G1780" t="s">
        <v>10497</v>
      </c>
      <c r="H1780" t="str">
        <f>VLOOKUP(G1780,Data!$N:$Q,2,0)</f>
        <v>Office Supplies</v>
      </c>
      <c r="I1780" t="str">
        <f>VLOOKUP(G1780,Data!$N:$Q,3,0)</f>
        <v>Labels</v>
      </c>
      <c r="J1780" t="str">
        <f>VLOOKUP(G1780,Data!$N:$Q,4,0)</f>
        <v>Self-Adhesive Address Labels for Typewriters with Dispenser Box</v>
      </c>
      <c r="K1780">
        <f>ROUND(SUMIF(Data!N:N,G1780,Data!R:R),2)</f>
        <v>26.57</v>
      </c>
    </row>
    <row r="1781" spans="7:11" x14ac:dyDescent="0.2">
      <c r="G1781" t="s">
        <v>8144</v>
      </c>
      <c r="H1781" t="str">
        <f>VLOOKUP(G1781,Data!$N:$Q,2,0)</f>
        <v>Office Supplies</v>
      </c>
      <c r="I1781" t="str">
        <f>VLOOKUP(G1781,Data!$N:$Q,3,0)</f>
        <v>Art</v>
      </c>
      <c r="J1781" t="str">
        <f>VLOOKUP(G1781,Data!$N:$Q,4,0)</f>
        <v>Avery Hi-Liter GlideStik Fluorescent Highlighter, Yellow Ink</v>
      </c>
      <c r="K1781">
        <f>ROUND(SUMIF(Data!N:N,G1781,Data!R:R),2)</f>
        <v>26.08</v>
      </c>
    </row>
    <row r="1782" spans="7:11" x14ac:dyDescent="0.2">
      <c r="G1782" t="s">
        <v>4241</v>
      </c>
      <c r="H1782" t="str">
        <f>VLOOKUP(G1782,Data!$N:$Q,2,0)</f>
        <v>Office Supplies</v>
      </c>
      <c r="I1782" t="str">
        <f>VLOOKUP(G1782,Data!$N:$Q,3,0)</f>
        <v>Binders</v>
      </c>
      <c r="J1782" t="str">
        <f>VLOOKUP(G1782,Data!$N:$Q,4,0)</f>
        <v>Avery Binder Labels</v>
      </c>
      <c r="K1782">
        <f>ROUND(SUMIF(Data!N:N,G1782,Data!R:R),2)</f>
        <v>26.06</v>
      </c>
    </row>
    <row r="1783" spans="7:11" x14ac:dyDescent="0.2">
      <c r="G1783" t="s">
        <v>7076</v>
      </c>
      <c r="H1783" t="str">
        <f>VLOOKUP(G1783,Data!$N:$Q,2,0)</f>
        <v>Office Supplies</v>
      </c>
      <c r="I1783" t="str">
        <f>VLOOKUP(G1783,Data!$N:$Q,3,0)</f>
        <v>Art</v>
      </c>
      <c r="J1783" t="str">
        <f>VLOOKUP(G1783,Data!$N:$Q,4,0)</f>
        <v>Binney &amp; Smith inkTank Erasable Pocket Highlighter, Chisel Tip, Yellow</v>
      </c>
      <c r="K1783">
        <f>ROUND(SUMIF(Data!N:N,G1783,Data!R:R),2)</f>
        <v>25.99</v>
      </c>
    </row>
    <row r="1784" spans="7:11" x14ac:dyDescent="0.2">
      <c r="G1784" t="s">
        <v>7735</v>
      </c>
      <c r="H1784" t="str">
        <f>VLOOKUP(G1784,Data!$N:$Q,2,0)</f>
        <v>Technology</v>
      </c>
      <c r="I1784" t="str">
        <f>VLOOKUP(G1784,Data!$N:$Q,3,0)</f>
        <v>Accessories</v>
      </c>
      <c r="J1784" t="str">
        <f>VLOOKUP(G1784,Data!$N:$Q,4,0)</f>
        <v>SanDisk Cruzer 4 GB USB Flash Drive</v>
      </c>
      <c r="K1784">
        <f>ROUND(SUMIF(Data!N:N,G1784,Data!R:R),2)</f>
        <v>25.96</v>
      </c>
    </row>
    <row r="1785" spans="7:11" x14ac:dyDescent="0.2">
      <c r="G1785" t="s">
        <v>3970</v>
      </c>
      <c r="H1785" t="str">
        <f>VLOOKUP(G1785,Data!$N:$Q,2,0)</f>
        <v>Office Supplies</v>
      </c>
      <c r="I1785" t="str">
        <f>VLOOKUP(G1785,Data!$N:$Q,3,0)</f>
        <v>Art</v>
      </c>
      <c r="J1785" t="str">
        <f>VLOOKUP(G1785,Data!$N:$Q,4,0)</f>
        <v>Newell 340</v>
      </c>
      <c r="K1785">
        <f>ROUND(SUMIF(Data!N:N,G1785,Data!R:R),2)</f>
        <v>25.92</v>
      </c>
    </row>
    <row r="1786" spans="7:11" x14ac:dyDescent="0.2">
      <c r="G1786" t="s">
        <v>2833</v>
      </c>
      <c r="H1786" t="str">
        <f>VLOOKUP(G1786,Data!$N:$Q,2,0)</f>
        <v>Office Supplies</v>
      </c>
      <c r="I1786" t="str">
        <f>VLOOKUP(G1786,Data!$N:$Q,3,0)</f>
        <v>Paper</v>
      </c>
      <c r="J1786" t="str">
        <f>VLOOKUP(G1786,Data!$N:$Q,4,0)</f>
        <v>Xerox 1985</v>
      </c>
      <c r="K1786">
        <f>ROUND(SUMIF(Data!N:N,G1786,Data!R:R),2)</f>
        <v>25.92</v>
      </c>
    </row>
    <row r="1787" spans="7:11" x14ac:dyDescent="0.2">
      <c r="G1787" t="s">
        <v>7778</v>
      </c>
      <c r="H1787" t="str">
        <f>VLOOKUP(G1787,Data!$N:$Q,2,0)</f>
        <v>Office Supplies</v>
      </c>
      <c r="I1787" t="str">
        <f>VLOOKUP(G1787,Data!$N:$Q,3,0)</f>
        <v>Binders</v>
      </c>
      <c r="J1787" t="str">
        <f>VLOOKUP(G1787,Data!$N:$Q,4,0)</f>
        <v>Avery Triangle Shaped Sheet Lifters, Black, 2/Pack</v>
      </c>
      <c r="K1787">
        <f>ROUND(SUMIF(Data!N:N,G1787,Data!R:R),2)</f>
        <v>25.83</v>
      </c>
    </row>
    <row r="1788" spans="7:11" x14ac:dyDescent="0.2">
      <c r="G1788" t="s">
        <v>1004</v>
      </c>
      <c r="H1788" t="str">
        <f>VLOOKUP(G1788,Data!$N:$Q,2,0)</f>
        <v>Office Supplies</v>
      </c>
      <c r="I1788" t="str">
        <f>VLOOKUP(G1788,Data!$N:$Q,3,0)</f>
        <v>Fasteners</v>
      </c>
      <c r="J1788" t="str">
        <f>VLOOKUP(G1788,Data!$N:$Q,4,0)</f>
        <v>Bagged Rubber Bands</v>
      </c>
      <c r="K1788">
        <f>ROUND(SUMIF(Data!N:N,G1788,Data!R:R),2)</f>
        <v>25.7</v>
      </c>
    </row>
    <row r="1789" spans="7:11" x14ac:dyDescent="0.2">
      <c r="G1789" t="s">
        <v>4409</v>
      </c>
      <c r="H1789" t="str">
        <f>VLOOKUP(G1789,Data!$N:$Q,2,0)</f>
        <v>Office Supplies</v>
      </c>
      <c r="I1789" t="str">
        <f>VLOOKUP(G1789,Data!$N:$Q,3,0)</f>
        <v>Paper</v>
      </c>
      <c r="J1789" t="str">
        <f>VLOOKUP(G1789,Data!$N:$Q,4,0)</f>
        <v>"While you Were Out" Message Book, One Form per Page</v>
      </c>
      <c r="K1789">
        <f>ROUND(SUMIF(Data!N:N,G1789,Data!R:R),2)</f>
        <v>25.23</v>
      </c>
    </row>
    <row r="1790" spans="7:11" x14ac:dyDescent="0.2">
      <c r="G1790" t="s">
        <v>4340</v>
      </c>
      <c r="H1790" t="str">
        <f>VLOOKUP(G1790,Data!$N:$Q,2,0)</f>
        <v>Office Supplies</v>
      </c>
      <c r="I1790" t="str">
        <f>VLOOKUP(G1790,Data!$N:$Q,3,0)</f>
        <v>Fasteners</v>
      </c>
      <c r="J1790" t="str">
        <f>VLOOKUP(G1790,Data!$N:$Q,4,0)</f>
        <v>Colored Push Pins</v>
      </c>
      <c r="K1790">
        <f>ROUND(SUMIF(Data!N:N,G1790,Data!R:R),2)</f>
        <v>24.98</v>
      </c>
    </row>
    <row r="1791" spans="7:11" x14ac:dyDescent="0.2">
      <c r="G1791" t="s">
        <v>5430</v>
      </c>
      <c r="H1791" t="str">
        <f>VLOOKUP(G1791,Data!$N:$Q,2,0)</f>
        <v>Office Supplies</v>
      </c>
      <c r="I1791" t="str">
        <f>VLOOKUP(G1791,Data!$N:$Q,3,0)</f>
        <v>Art</v>
      </c>
      <c r="J1791" t="str">
        <f>VLOOKUP(G1791,Data!$N:$Q,4,0)</f>
        <v>Staples in misc. colors</v>
      </c>
      <c r="K1791">
        <f>ROUND(SUMIF(Data!N:N,G1791,Data!R:R),2)</f>
        <v>24.92</v>
      </c>
    </row>
    <row r="1792" spans="7:11" x14ac:dyDescent="0.2">
      <c r="G1792" t="s">
        <v>4986</v>
      </c>
      <c r="H1792" t="str">
        <f>VLOOKUP(G1792,Data!$N:$Q,2,0)</f>
        <v>Office Supplies</v>
      </c>
      <c r="I1792" t="str">
        <f>VLOOKUP(G1792,Data!$N:$Q,3,0)</f>
        <v>Fasteners</v>
      </c>
      <c r="J1792" t="str">
        <f>VLOOKUP(G1792,Data!$N:$Q,4,0)</f>
        <v>Translucent Push Pins by OIC</v>
      </c>
      <c r="K1792">
        <f>ROUND(SUMIF(Data!N:N,G1792,Data!R:R),2)</f>
        <v>24.55</v>
      </c>
    </row>
    <row r="1793" spans="7:11" x14ac:dyDescent="0.2">
      <c r="G1793" t="s">
        <v>3788</v>
      </c>
      <c r="H1793" t="str">
        <f>VLOOKUP(G1793,Data!$N:$Q,2,0)</f>
        <v>Office Supplies</v>
      </c>
      <c r="I1793" t="str">
        <f>VLOOKUP(G1793,Data!$N:$Q,3,0)</f>
        <v>Art</v>
      </c>
      <c r="J1793" t="str">
        <f>VLOOKUP(G1793,Data!$N:$Q,4,0)</f>
        <v>Newell 329</v>
      </c>
      <c r="K1793">
        <f>ROUND(SUMIF(Data!N:N,G1793,Data!R:R),2)</f>
        <v>24.27</v>
      </c>
    </row>
    <row r="1794" spans="7:11" x14ac:dyDescent="0.2">
      <c r="G1794" t="s">
        <v>4818</v>
      </c>
      <c r="H1794" t="str">
        <f>VLOOKUP(G1794,Data!$N:$Q,2,0)</f>
        <v>Office Supplies</v>
      </c>
      <c r="I1794" t="str">
        <f>VLOOKUP(G1794,Data!$N:$Q,3,0)</f>
        <v>Art</v>
      </c>
      <c r="J1794" t="str">
        <f>VLOOKUP(G1794,Data!$N:$Q,4,0)</f>
        <v>BIC Brite Liner Grip Highlighters</v>
      </c>
      <c r="K1794">
        <f>ROUND(SUMIF(Data!N:N,G1794,Data!R:R),2)</f>
        <v>24.27</v>
      </c>
    </row>
    <row r="1795" spans="7:11" x14ac:dyDescent="0.2">
      <c r="G1795" t="s">
        <v>4990</v>
      </c>
      <c r="H1795" t="str">
        <f>VLOOKUP(G1795,Data!$N:$Q,2,0)</f>
        <v>Office Supplies</v>
      </c>
      <c r="I1795" t="str">
        <f>VLOOKUP(G1795,Data!$N:$Q,3,0)</f>
        <v>Labels</v>
      </c>
      <c r="J1795" t="str">
        <f>VLOOKUP(G1795,Data!$N:$Q,4,0)</f>
        <v>Avery 507</v>
      </c>
      <c r="K1795">
        <f>ROUND(SUMIF(Data!N:N,G1795,Data!R:R),2)</f>
        <v>24.19</v>
      </c>
    </row>
    <row r="1796" spans="7:11" x14ac:dyDescent="0.2">
      <c r="G1796" t="s">
        <v>4394</v>
      </c>
      <c r="H1796" t="str">
        <f>VLOOKUP(G1796,Data!$N:$Q,2,0)</f>
        <v>Office Supplies</v>
      </c>
      <c r="I1796" t="str">
        <f>VLOOKUP(G1796,Data!$N:$Q,3,0)</f>
        <v>Labels</v>
      </c>
      <c r="J1796" t="str">
        <f>VLOOKUP(G1796,Data!$N:$Q,4,0)</f>
        <v>Avery 497</v>
      </c>
      <c r="K1796">
        <f>ROUND(SUMIF(Data!N:N,G1796,Data!R:R),2)</f>
        <v>24.02</v>
      </c>
    </row>
    <row r="1797" spans="7:11" x14ac:dyDescent="0.2">
      <c r="G1797" t="s">
        <v>6992</v>
      </c>
      <c r="H1797" t="str">
        <f>VLOOKUP(G1797,Data!$N:$Q,2,0)</f>
        <v>Office Supplies</v>
      </c>
      <c r="I1797" t="str">
        <f>VLOOKUP(G1797,Data!$N:$Q,3,0)</f>
        <v>Supplies</v>
      </c>
      <c r="J1797" t="str">
        <f>VLOOKUP(G1797,Data!$N:$Q,4,0)</f>
        <v>Serrated Blade or Curved Handle Hand Letter Openers</v>
      </c>
      <c r="K1797">
        <f>ROUND(SUMIF(Data!N:N,G1797,Data!R:R),2)</f>
        <v>23.86</v>
      </c>
    </row>
    <row r="1798" spans="7:11" x14ac:dyDescent="0.2">
      <c r="G1798" t="s">
        <v>7256</v>
      </c>
      <c r="H1798" t="str">
        <f>VLOOKUP(G1798,Data!$N:$Q,2,0)</f>
        <v>Office Supplies</v>
      </c>
      <c r="I1798" t="str">
        <f>VLOOKUP(G1798,Data!$N:$Q,3,0)</f>
        <v>Art</v>
      </c>
      <c r="J1798" t="str">
        <f>VLOOKUP(G1798,Data!$N:$Q,4,0)</f>
        <v>Newell 338</v>
      </c>
      <c r="K1798">
        <f>ROUND(SUMIF(Data!N:N,G1798,Data!R:R),2)</f>
        <v>23.52</v>
      </c>
    </row>
    <row r="1799" spans="7:11" x14ac:dyDescent="0.2">
      <c r="G1799" t="s">
        <v>5409</v>
      </c>
      <c r="H1799" t="str">
        <f>VLOOKUP(G1799,Data!$N:$Q,2,0)</f>
        <v>Office Supplies</v>
      </c>
      <c r="I1799" t="str">
        <f>VLOOKUP(G1799,Data!$N:$Q,3,0)</f>
        <v>Art</v>
      </c>
      <c r="J1799" t="str">
        <f>VLOOKUP(G1799,Data!$N:$Q,4,0)</f>
        <v>Dixon Ticonderoga Maple Cedar Pencil, #2</v>
      </c>
      <c r="K1799">
        <f>ROUND(SUMIF(Data!N:N,G1799,Data!R:R),2)</f>
        <v>23.33</v>
      </c>
    </row>
    <row r="1800" spans="7:11" x14ac:dyDescent="0.2">
      <c r="G1800" t="s">
        <v>2558</v>
      </c>
      <c r="H1800" t="str">
        <f>VLOOKUP(G1800,Data!$N:$Q,2,0)</f>
        <v>Office Supplies</v>
      </c>
      <c r="I1800" t="str">
        <f>VLOOKUP(G1800,Data!$N:$Q,3,0)</f>
        <v>Binders</v>
      </c>
      <c r="J1800" t="str">
        <f>VLOOKUP(G1800,Data!$N:$Q,4,0)</f>
        <v>Self-Adhesive Ring Binder Labels</v>
      </c>
      <c r="K1800">
        <f>ROUND(SUMIF(Data!N:N,G1800,Data!R:R),2)</f>
        <v>22.88</v>
      </c>
    </row>
    <row r="1801" spans="7:11" x14ac:dyDescent="0.2">
      <c r="G1801" t="s">
        <v>3505</v>
      </c>
      <c r="H1801" t="str">
        <f>VLOOKUP(G1801,Data!$N:$Q,2,0)</f>
        <v>Office Supplies</v>
      </c>
      <c r="I1801" t="str">
        <f>VLOOKUP(G1801,Data!$N:$Q,3,0)</f>
        <v>Art</v>
      </c>
      <c r="J1801" t="str">
        <f>VLOOKUP(G1801,Data!$N:$Q,4,0)</f>
        <v>Sanford Pocket Accent Highlighters</v>
      </c>
      <c r="K1801">
        <f>ROUND(SUMIF(Data!N:N,G1801,Data!R:R),2)</f>
        <v>22.4</v>
      </c>
    </row>
    <row r="1802" spans="7:11" x14ac:dyDescent="0.2">
      <c r="G1802" t="s">
        <v>4699</v>
      </c>
      <c r="H1802" t="str">
        <f>VLOOKUP(G1802,Data!$N:$Q,2,0)</f>
        <v>Office Supplies</v>
      </c>
      <c r="I1802" t="str">
        <f>VLOOKUP(G1802,Data!$N:$Q,3,0)</f>
        <v>Labels</v>
      </c>
      <c r="J1802" t="str">
        <f>VLOOKUP(G1802,Data!$N:$Q,4,0)</f>
        <v>Avery 510</v>
      </c>
      <c r="K1802">
        <f>ROUND(SUMIF(Data!N:N,G1802,Data!R:R),2)</f>
        <v>21.75</v>
      </c>
    </row>
    <row r="1803" spans="7:11" x14ac:dyDescent="0.2">
      <c r="G1803" t="s">
        <v>7348</v>
      </c>
      <c r="H1803" t="str">
        <f>VLOOKUP(G1803,Data!$N:$Q,2,0)</f>
        <v>Office Supplies</v>
      </c>
      <c r="I1803" t="str">
        <f>VLOOKUP(G1803,Data!$N:$Q,3,0)</f>
        <v>Art</v>
      </c>
      <c r="J1803" t="str">
        <f>VLOOKUP(G1803,Data!$N:$Q,4,0)</f>
        <v>Newell 323</v>
      </c>
      <c r="K1803">
        <f>ROUND(SUMIF(Data!N:N,G1803,Data!R:R),2)</f>
        <v>21.17</v>
      </c>
    </row>
    <row r="1804" spans="7:11" x14ac:dyDescent="0.2">
      <c r="G1804" t="s">
        <v>6851</v>
      </c>
      <c r="H1804" t="str">
        <f>VLOOKUP(G1804,Data!$N:$Q,2,0)</f>
        <v>Office Supplies</v>
      </c>
      <c r="I1804" t="str">
        <f>VLOOKUP(G1804,Data!$N:$Q,3,0)</f>
        <v>Labels</v>
      </c>
      <c r="J1804" t="str">
        <f>VLOOKUP(G1804,Data!$N:$Q,4,0)</f>
        <v>Avery 05222 Permanent Self-Adhesive File Folder Labels for Typewriters, on Rolls, White, 250/Roll</v>
      </c>
      <c r="K1804">
        <f>ROUND(SUMIF(Data!N:N,G1804,Data!R:R),2)</f>
        <v>20.65</v>
      </c>
    </row>
    <row r="1805" spans="7:11" x14ac:dyDescent="0.2">
      <c r="G1805" t="s">
        <v>4707</v>
      </c>
      <c r="H1805" t="str">
        <f>VLOOKUP(G1805,Data!$N:$Q,2,0)</f>
        <v>Office Supplies</v>
      </c>
      <c r="I1805" t="str">
        <f>VLOOKUP(G1805,Data!$N:$Q,3,0)</f>
        <v>Art</v>
      </c>
      <c r="J1805" t="str">
        <f>VLOOKUP(G1805,Data!$N:$Q,4,0)</f>
        <v>Avery Hi-Liter Fluorescent Desk Style Markers</v>
      </c>
      <c r="K1805">
        <f>ROUND(SUMIF(Data!N:N,G1805,Data!R:R),2)</f>
        <v>20.28</v>
      </c>
    </row>
    <row r="1806" spans="7:11" x14ac:dyDescent="0.2">
      <c r="G1806" t="s">
        <v>1951</v>
      </c>
      <c r="H1806" t="str">
        <f>VLOOKUP(G1806,Data!$N:$Q,2,0)</f>
        <v>Office Supplies</v>
      </c>
      <c r="I1806" t="str">
        <f>VLOOKUP(G1806,Data!$N:$Q,3,0)</f>
        <v>Paper</v>
      </c>
      <c r="J1806" t="str">
        <f>VLOOKUP(G1806,Data!$N:$Q,4,0)</f>
        <v>Rediform S.O.S. Phone Message Books</v>
      </c>
      <c r="K1806">
        <f>ROUND(SUMIF(Data!N:N,G1806,Data!R:R),2)</f>
        <v>19.920000000000002</v>
      </c>
    </row>
    <row r="1807" spans="7:11" x14ac:dyDescent="0.2">
      <c r="G1807" t="s">
        <v>9907</v>
      </c>
      <c r="H1807" t="str">
        <f>VLOOKUP(G1807,Data!$N:$Q,2,0)</f>
        <v>Office Supplies</v>
      </c>
      <c r="I1807" t="str">
        <f>VLOOKUP(G1807,Data!$N:$Q,3,0)</f>
        <v>Fasteners</v>
      </c>
      <c r="J1807" t="str">
        <f>VLOOKUP(G1807,Data!$N:$Q,4,0)</f>
        <v>Sterling Rubber Bands by Alliance</v>
      </c>
      <c r="K1807">
        <f>ROUND(SUMIF(Data!N:N,G1807,Data!R:R),2)</f>
        <v>19.78</v>
      </c>
    </row>
    <row r="1808" spans="7:11" x14ac:dyDescent="0.2">
      <c r="G1808" t="s">
        <v>9112</v>
      </c>
      <c r="H1808" t="str">
        <f>VLOOKUP(G1808,Data!$N:$Q,2,0)</f>
        <v>Furniture</v>
      </c>
      <c r="I1808" t="str">
        <f>VLOOKUP(G1808,Data!$N:$Q,3,0)</f>
        <v>Furnishings</v>
      </c>
      <c r="J1808" t="str">
        <f>VLOOKUP(G1808,Data!$N:$Q,4,0)</f>
        <v>Nu-Dell EZ-Mount Plastic Wall Frames</v>
      </c>
      <c r="K1808">
        <f>ROUND(SUMIF(Data!N:N,G1808,Data!R:R),2)</f>
        <v>19.7</v>
      </c>
    </row>
    <row r="1809" spans="7:11" x14ac:dyDescent="0.2">
      <c r="G1809" t="s">
        <v>8265</v>
      </c>
      <c r="H1809" t="str">
        <f>VLOOKUP(G1809,Data!$N:$Q,2,0)</f>
        <v>Office Supplies</v>
      </c>
      <c r="I1809" t="str">
        <f>VLOOKUP(G1809,Data!$N:$Q,3,0)</f>
        <v>Fasteners</v>
      </c>
      <c r="J1809" t="str">
        <f>VLOOKUP(G1809,Data!$N:$Q,4,0)</f>
        <v>Acco Glide Clips</v>
      </c>
      <c r="K1809">
        <f>ROUND(SUMIF(Data!N:N,G1809,Data!R:R),2)</f>
        <v>19.600000000000001</v>
      </c>
    </row>
    <row r="1810" spans="7:11" x14ac:dyDescent="0.2">
      <c r="G1810" t="s">
        <v>4237</v>
      </c>
      <c r="H1810" t="str">
        <f>VLOOKUP(G1810,Data!$N:$Q,2,0)</f>
        <v>Office Supplies</v>
      </c>
      <c r="I1810" t="str">
        <f>VLOOKUP(G1810,Data!$N:$Q,3,0)</f>
        <v>Art</v>
      </c>
      <c r="J1810" t="str">
        <f>VLOOKUP(G1810,Data!$N:$Q,4,0)</f>
        <v>Newell 307</v>
      </c>
      <c r="K1810">
        <f>ROUND(SUMIF(Data!N:N,G1810,Data!R:R),2)</f>
        <v>19.29</v>
      </c>
    </row>
    <row r="1811" spans="7:11" x14ac:dyDescent="0.2">
      <c r="G1811" t="s">
        <v>5938</v>
      </c>
      <c r="H1811" t="str">
        <f>VLOOKUP(G1811,Data!$N:$Q,2,0)</f>
        <v>Technology</v>
      </c>
      <c r="I1811" t="str">
        <f>VLOOKUP(G1811,Data!$N:$Q,3,0)</f>
        <v>Accessories</v>
      </c>
      <c r="J1811" t="str">
        <f>VLOOKUP(G1811,Data!$N:$Q,4,0)</f>
        <v>Maxell 4.7GB DVD-R 5/Pack</v>
      </c>
      <c r="K1811">
        <f>ROUND(SUMIF(Data!N:N,G1811,Data!R:R),2)</f>
        <v>19.010000000000002</v>
      </c>
    </row>
    <row r="1812" spans="7:11" x14ac:dyDescent="0.2">
      <c r="G1812" t="s">
        <v>8253</v>
      </c>
      <c r="H1812" t="str">
        <f>VLOOKUP(G1812,Data!$N:$Q,2,0)</f>
        <v>Office Supplies</v>
      </c>
      <c r="I1812" t="str">
        <f>VLOOKUP(G1812,Data!$N:$Q,3,0)</f>
        <v>Paper</v>
      </c>
      <c r="J1812" t="str">
        <f>VLOOKUP(G1812,Data!$N:$Q,4,0)</f>
        <v>Unpadded Memo Slips</v>
      </c>
      <c r="K1812">
        <f>ROUND(SUMIF(Data!N:N,G1812,Data!R:R),2)</f>
        <v>18.309999999999999</v>
      </c>
    </row>
    <row r="1813" spans="7:11" x14ac:dyDescent="0.2">
      <c r="G1813" t="s">
        <v>4077</v>
      </c>
      <c r="H1813" t="str">
        <f>VLOOKUP(G1813,Data!$N:$Q,2,0)</f>
        <v>Office Supplies</v>
      </c>
      <c r="I1813" t="str">
        <f>VLOOKUP(G1813,Data!$N:$Q,3,0)</f>
        <v>Paper</v>
      </c>
      <c r="J1813" t="str">
        <f>VLOOKUP(G1813,Data!$N:$Q,4,0)</f>
        <v>Loose Memo Sheets</v>
      </c>
      <c r="K1813">
        <f>ROUND(SUMIF(Data!N:N,G1813,Data!R:R),2)</f>
        <v>18.25</v>
      </c>
    </row>
    <row r="1814" spans="7:11" x14ac:dyDescent="0.2">
      <c r="G1814" t="s">
        <v>4070</v>
      </c>
      <c r="H1814" t="str">
        <f>VLOOKUP(G1814,Data!$N:$Q,2,0)</f>
        <v>Office Supplies</v>
      </c>
      <c r="I1814" t="str">
        <f>VLOOKUP(G1814,Data!$N:$Q,3,0)</f>
        <v>Art</v>
      </c>
      <c r="J1814" t="str">
        <f>VLOOKUP(G1814,Data!$N:$Q,4,0)</f>
        <v>12 Colored Short Pencils</v>
      </c>
      <c r="K1814">
        <f>ROUND(SUMIF(Data!N:N,G1814,Data!R:R),2)</f>
        <v>18.2</v>
      </c>
    </row>
    <row r="1815" spans="7:11" x14ac:dyDescent="0.2">
      <c r="G1815" t="s">
        <v>9233</v>
      </c>
      <c r="H1815" t="str">
        <f>VLOOKUP(G1815,Data!$N:$Q,2,0)</f>
        <v>Office Supplies</v>
      </c>
      <c r="I1815" t="str">
        <f>VLOOKUP(G1815,Data!$N:$Q,3,0)</f>
        <v>Appliances</v>
      </c>
      <c r="J1815" t="str">
        <f>VLOOKUP(G1815,Data!$N:$Q,4,0)</f>
        <v>Hoover Commercial Lightweight Upright Vacuum</v>
      </c>
      <c r="K1815">
        <f>ROUND(SUMIF(Data!N:N,G1815,Data!R:R),2)</f>
        <v>18.100000000000001</v>
      </c>
    </row>
    <row r="1816" spans="7:11" x14ac:dyDescent="0.2">
      <c r="G1816" t="s">
        <v>9261</v>
      </c>
      <c r="H1816" t="str">
        <f>VLOOKUP(G1816,Data!$N:$Q,2,0)</f>
        <v>Office Supplies</v>
      </c>
      <c r="I1816" t="str">
        <f>VLOOKUP(G1816,Data!$N:$Q,3,0)</f>
        <v>Art</v>
      </c>
      <c r="J1816" t="str">
        <f>VLOOKUP(G1816,Data!$N:$Q,4,0)</f>
        <v>Stride Job 150 Highlighters, Chisel Tip, Assorted Colors</v>
      </c>
      <c r="K1816">
        <f>ROUND(SUMIF(Data!N:N,G1816,Data!R:R),2)</f>
        <v>17.940000000000001</v>
      </c>
    </row>
    <row r="1817" spans="7:11" x14ac:dyDescent="0.2">
      <c r="G1817" t="s">
        <v>783</v>
      </c>
      <c r="H1817" t="str">
        <f>VLOOKUP(G1817,Data!$N:$Q,2,0)</f>
        <v>Office Supplies</v>
      </c>
      <c r="I1817" t="str">
        <f>VLOOKUP(G1817,Data!$N:$Q,3,0)</f>
        <v>Art</v>
      </c>
      <c r="J1817" t="str">
        <f>VLOOKUP(G1817,Data!$N:$Q,4,0)</f>
        <v>Binney &amp; Smith inkTank Erasable Desk Highlighter, Chisel Tip, Yellow, 12/Box</v>
      </c>
      <c r="K1817">
        <f>ROUND(SUMIF(Data!N:N,G1817,Data!R:R),2)</f>
        <v>17.64</v>
      </c>
    </row>
    <row r="1818" spans="7:11" x14ac:dyDescent="0.2">
      <c r="G1818" t="s">
        <v>3287</v>
      </c>
      <c r="H1818" t="str">
        <f>VLOOKUP(G1818,Data!$N:$Q,2,0)</f>
        <v>Office Supplies</v>
      </c>
      <c r="I1818" t="str">
        <f>VLOOKUP(G1818,Data!$N:$Q,3,0)</f>
        <v>Labels</v>
      </c>
      <c r="J1818" t="str">
        <f>VLOOKUP(G1818,Data!$N:$Q,4,0)</f>
        <v>Avery 502</v>
      </c>
      <c r="K1818">
        <f>ROUND(SUMIF(Data!N:N,G1818,Data!R:R),2)</f>
        <v>17.64</v>
      </c>
    </row>
    <row r="1819" spans="7:11" x14ac:dyDescent="0.2">
      <c r="G1819" t="s">
        <v>5378</v>
      </c>
      <c r="H1819" t="str">
        <f>VLOOKUP(G1819,Data!$N:$Q,2,0)</f>
        <v>Office Supplies</v>
      </c>
      <c r="I1819" t="str">
        <f>VLOOKUP(G1819,Data!$N:$Q,3,0)</f>
        <v>Binders</v>
      </c>
      <c r="J1819" t="str">
        <f>VLOOKUP(G1819,Data!$N:$Q,4,0)</f>
        <v>Insertable Tab Indexes For Data Binders</v>
      </c>
      <c r="K1819">
        <f>ROUND(SUMIF(Data!N:N,G1819,Data!R:R),2)</f>
        <v>17.489999999999998</v>
      </c>
    </row>
    <row r="1820" spans="7:11" x14ac:dyDescent="0.2">
      <c r="G1820" t="s">
        <v>4223</v>
      </c>
      <c r="H1820" t="str">
        <f>VLOOKUP(G1820,Data!$N:$Q,2,0)</f>
        <v>Office Supplies</v>
      </c>
      <c r="I1820" t="str">
        <f>VLOOKUP(G1820,Data!$N:$Q,3,0)</f>
        <v>Paper</v>
      </c>
      <c r="J1820" t="str">
        <f>VLOOKUP(G1820,Data!$N:$Q,4,0)</f>
        <v>Xerox 1901</v>
      </c>
      <c r="K1820">
        <f>ROUND(SUMIF(Data!N:N,G1820,Data!R:R),2)</f>
        <v>16.899999999999999</v>
      </c>
    </row>
    <row r="1821" spans="7:11" x14ac:dyDescent="0.2">
      <c r="G1821" t="s">
        <v>9054</v>
      </c>
      <c r="H1821" t="str">
        <f>VLOOKUP(G1821,Data!$N:$Q,2,0)</f>
        <v>Office Supplies</v>
      </c>
      <c r="I1821" t="str">
        <f>VLOOKUP(G1821,Data!$N:$Q,3,0)</f>
        <v>Labels</v>
      </c>
      <c r="J1821" t="str">
        <f>VLOOKUP(G1821,Data!$N:$Q,4,0)</f>
        <v>Avery 479</v>
      </c>
      <c r="K1821">
        <f>ROUND(SUMIF(Data!N:N,G1821,Data!R:R),2)</f>
        <v>16.7</v>
      </c>
    </row>
    <row r="1822" spans="7:11" x14ac:dyDescent="0.2">
      <c r="G1822" t="s">
        <v>3904</v>
      </c>
      <c r="H1822" t="str">
        <f>VLOOKUP(G1822,Data!$N:$Q,2,0)</f>
        <v>Office Supplies</v>
      </c>
      <c r="I1822" t="str">
        <f>VLOOKUP(G1822,Data!$N:$Q,3,0)</f>
        <v>Binders</v>
      </c>
      <c r="J1822" t="str">
        <f>VLOOKUP(G1822,Data!$N:$Q,4,0)</f>
        <v>Wilson Jones Suede Grain Vinyl Binders</v>
      </c>
      <c r="K1822">
        <f>ROUND(SUMIF(Data!N:N,G1822,Data!R:R),2)</f>
        <v>16.399999999999999</v>
      </c>
    </row>
    <row r="1823" spans="7:11" x14ac:dyDescent="0.2">
      <c r="G1823" t="s">
        <v>2261</v>
      </c>
      <c r="H1823" t="str">
        <f>VLOOKUP(G1823,Data!$N:$Q,2,0)</f>
        <v>Office Supplies</v>
      </c>
      <c r="I1823" t="str">
        <f>VLOOKUP(G1823,Data!$N:$Q,3,0)</f>
        <v>Art</v>
      </c>
      <c r="J1823" t="str">
        <f>VLOOKUP(G1823,Data!$N:$Q,4,0)</f>
        <v>Binney &amp; Smith Crayola Metallic Crayons, 16-Color Pack</v>
      </c>
      <c r="K1823">
        <f>ROUND(SUMIF(Data!N:N,G1823,Data!R:R),2)</f>
        <v>16.18</v>
      </c>
    </row>
    <row r="1824" spans="7:11" x14ac:dyDescent="0.2">
      <c r="G1824" t="s">
        <v>9966</v>
      </c>
      <c r="H1824" t="str">
        <f>VLOOKUP(G1824,Data!$N:$Q,2,0)</f>
        <v>Technology</v>
      </c>
      <c r="I1824" t="str">
        <f>VLOOKUP(G1824,Data!$N:$Q,3,0)</f>
        <v>Accessories</v>
      </c>
      <c r="J1824" t="str">
        <f>VLOOKUP(G1824,Data!$N:$Q,4,0)</f>
        <v>Maxell CD-R Discs</v>
      </c>
      <c r="K1824">
        <f>ROUND(SUMIF(Data!N:N,G1824,Data!R:R),2)</f>
        <v>15.76</v>
      </c>
    </row>
    <row r="1825" spans="7:11" x14ac:dyDescent="0.2">
      <c r="G1825" t="s">
        <v>1231</v>
      </c>
      <c r="H1825" t="str">
        <f>VLOOKUP(G1825,Data!$N:$Q,2,0)</f>
        <v>Office Supplies</v>
      </c>
      <c r="I1825" t="str">
        <f>VLOOKUP(G1825,Data!$N:$Q,3,0)</f>
        <v>Fasteners</v>
      </c>
      <c r="J1825" t="str">
        <f>VLOOKUP(G1825,Data!$N:$Q,4,0)</f>
        <v>OIC Binder Clips, Mini, 1/4" Capacity, Black</v>
      </c>
      <c r="K1825">
        <f>ROUND(SUMIF(Data!N:N,G1825,Data!R:R),2)</f>
        <v>15.62</v>
      </c>
    </row>
    <row r="1826" spans="7:11" x14ac:dyDescent="0.2">
      <c r="G1826" t="s">
        <v>2906</v>
      </c>
      <c r="H1826" t="str">
        <f>VLOOKUP(G1826,Data!$N:$Q,2,0)</f>
        <v>Office Supplies</v>
      </c>
      <c r="I1826" t="str">
        <f>VLOOKUP(G1826,Data!$N:$Q,3,0)</f>
        <v>Paper</v>
      </c>
      <c r="J1826" t="str">
        <f>VLOOKUP(G1826,Data!$N:$Q,4,0)</f>
        <v>Universal Ultra Bright White Copier/Laser Paper, 8 1/2" x 11", Ream</v>
      </c>
      <c r="K1826">
        <f>ROUND(SUMIF(Data!N:N,G1826,Data!R:R),2)</f>
        <v>15.55</v>
      </c>
    </row>
    <row r="1827" spans="7:11" x14ac:dyDescent="0.2">
      <c r="G1827" t="s">
        <v>3103</v>
      </c>
      <c r="H1827" t="str">
        <f>VLOOKUP(G1827,Data!$N:$Q,2,0)</f>
        <v>Office Supplies</v>
      </c>
      <c r="I1827" t="str">
        <f>VLOOKUP(G1827,Data!$N:$Q,3,0)</f>
        <v>Art</v>
      </c>
      <c r="J1827" t="str">
        <f>VLOOKUP(G1827,Data!$N:$Q,4,0)</f>
        <v>Quartet Alpha White Chalk, 12/Pack</v>
      </c>
      <c r="K1827">
        <f>ROUND(SUMIF(Data!N:N,G1827,Data!R:R),2)</f>
        <v>15.47</v>
      </c>
    </row>
    <row r="1828" spans="7:11" x14ac:dyDescent="0.2">
      <c r="G1828" t="s">
        <v>8964</v>
      </c>
      <c r="H1828" t="str">
        <f>VLOOKUP(G1828,Data!$N:$Q,2,0)</f>
        <v>Office Supplies</v>
      </c>
      <c r="I1828" t="str">
        <f>VLOOKUP(G1828,Data!$N:$Q,3,0)</f>
        <v>Paper</v>
      </c>
      <c r="J1828" t="str">
        <f>VLOOKUP(G1828,Data!$N:$Q,4,0)</f>
        <v>Wirebound Voice Message Log Book</v>
      </c>
      <c r="K1828">
        <f>ROUND(SUMIF(Data!N:N,G1828,Data!R:R),2)</f>
        <v>15.23</v>
      </c>
    </row>
    <row r="1829" spans="7:11" x14ac:dyDescent="0.2">
      <c r="G1829" t="s">
        <v>7140</v>
      </c>
      <c r="H1829" t="str">
        <f>VLOOKUP(G1829,Data!$N:$Q,2,0)</f>
        <v>Office Supplies</v>
      </c>
      <c r="I1829" t="str">
        <f>VLOOKUP(G1829,Data!$N:$Q,3,0)</f>
        <v>Art</v>
      </c>
      <c r="J1829" t="str">
        <f>VLOOKUP(G1829,Data!$N:$Q,4,0)</f>
        <v>Boston 1900 Electric Pencil Sharpener</v>
      </c>
      <c r="K1829">
        <f>ROUND(SUMIF(Data!N:N,G1829,Data!R:R),2)</f>
        <v>14.98</v>
      </c>
    </row>
    <row r="1830" spans="7:11" x14ac:dyDescent="0.2">
      <c r="G1830" t="s">
        <v>2929</v>
      </c>
      <c r="H1830" t="str">
        <f>VLOOKUP(G1830,Data!$N:$Q,2,0)</f>
        <v>Office Supplies</v>
      </c>
      <c r="I1830" t="str">
        <f>VLOOKUP(G1830,Data!$N:$Q,3,0)</f>
        <v>Labels</v>
      </c>
      <c r="J1830" t="str">
        <f>VLOOKUP(G1830,Data!$N:$Q,4,0)</f>
        <v>Color-Coded Legal Exhibit Labels</v>
      </c>
      <c r="K1830">
        <f>ROUND(SUMIF(Data!N:N,G1830,Data!R:R),2)</f>
        <v>14.73</v>
      </c>
    </row>
    <row r="1831" spans="7:11" x14ac:dyDescent="0.2">
      <c r="G1831" t="s">
        <v>3455</v>
      </c>
      <c r="H1831" t="str">
        <f>VLOOKUP(G1831,Data!$N:$Q,2,0)</f>
        <v>Office Supplies</v>
      </c>
      <c r="I1831" t="str">
        <f>VLOOKUP(G1831,Data!$N:$Q,3,0)</f>
        <v>Art</v>
      </c>
      <c r="J1831" t="str">
        <f>VLOOKUP(G1831,Data!$N:$Q,4,0)</f>
        <v>SANFORD Liquid Accent Tank-Style Highlighters</v>
      </c>
      <c r="K1831">
        <f>ROUND(SUMIF(Data!N:N,G1831,Data!R:R),2)</f>
        <v>14.2</v>
      </c>
    </row>
    <row r="1832" spans="7:11" x14ac:dyDescent="0.2">
      <c r="G1832" t="s">
        <v>10334</v>
      </c>
      <c r="H1832" t="str">
        <f>VLOOKUP(G1832,Data!$N:$Q,2,0)</f>
        <v>Office Supplies</v>
      </c>
      <c r="I1832" t="str">
        <f>VLOOKUP(G1832,Data!$N:$Q,3,0)</f>
        <v>Supplies</v>
      </c>
      <c r="J1832" t="str">
        <f>VLOOKUP(G1832,Data!$N:$Q,4,0)</f>
        <v>Acme Serrated Blade Letter Opener</v>
      </c>
      <c r="K1832">
        <f>ROUND(SUMIF(Data!N:N,G1832,Data!R:R),2)</f>
        <v>13.99</v>
      </c>
    </row>
    <row r="1833" spans="7:11" x14ac:dyDescent="0.2">
      <c r="G1833" t="s">
        <v>3394</v>
      </c>
      <c r="H1833" t="str">
        <f>VLOOKUP(G1833,Data!$N:$Q,2,0)</f>
        <v>Technology</v>
      </c>
      <c r="I1833" t="str">
        <f>VLOOKUP(G1833,Data!$N:$Q,3,0)</f>
        <v>Phones</v>
      </c>
      <c r="J1833" t="str">
        <f>VLOOKUP(G1833,Data!$N:$Q,4,0)</f>
        <v>Sannysis Cute Owl Design Soft Skin Case Cover for Samsung Galaxy S4</v>
      </c>
      <c r="K1833">
        <f>ROUND(SUMIF(Data!N:N,G1833,Data!R:R),2)</f>
        <v>13.86</v>
      </c>
    </row>
    <row r="1834" spans="7:11" x14ac:dyDescent="0.2">
      <c r="G1834" t="s">
        <v>1509</v>
      </c>
      <c r="H1834" t="str">
        <f>VLOOKUP(G1834,Data!$N:$Q,2,0)</f>
        <v>Office Supplies</v>
      </c>
      <c r="I1834" t="str">
        <f>VLOOKUP(G1834,Data!$N:$Q,3,0)</f>
        <v>Art</v>
      </c>
      <c r="J1834" t="str">
        <f>VLOOKUP(G1834,Data!$N:$Q,4,0)</f>
        <v>Design Ebony Sketching Pencil</v>
      </c>
      <c r="K1834">
        <f>ROUND(SUMIF(Data!N:N,G1834,Data!R:R),2)</f>
        <v>13.62</v>
      </c>
    </row>
    <row r="1835" spans="7:11" x14ac:dyDescent="0.2">
      <c r="G1835" t="s">
        <v>4387</v>
      </c>
      <c r="H1835" t="str">
        <f>VLOOKUP(G1835,Data!$N:$Q,2,0)</f>
        <v>Technology</v>
      </c>
      <c r="I1835" t="str">
        <f>VLOOKUP(G1835,Data!$N:$Q,3,0)</f>
        <v>Accessories</v>
      </c>
      <c r="J1835" t="str">
        <f>VLOOKUP(G1835,Data!$N:$Q,4,0)</f>
        <v>Memorex Mini Travel Drive 4 GB USB 2.0 Flash Drive</v>
      </c>
      <c r="K1835">
        <f>ROUND(SUMIF(Data!N:N,G1835,Data!R:R),2)</f>
        <v>13.62</v>
      </c>
    </row>
    <row r="1836" spans="7:11" x14ac:dyDescent="0.2">
      <c r="G1836" t="s">
        <v>6225</v>
      </c>
      <c r="H1836" t="str">
        <f>VLOOKUP(G1836,Data!$N:$Q,2,0)</f>
        <v>Office Supplies</v>
      </c>
      <c r="I1836" t="str">
        <f>VLOOKUP(G1836,Data!$N:$Q,3,0)</f>
        <v>Fasteners</v>
      </c>
      <c r="J1836" t="str">
        <f>VLOOKUP(G1836,Data!$N:$Q,4,0)</f>
        <v>Alliance Rubber Bands</v>
      </c>
      <c r="K1836">
        <f>ROUND(SUMIF(Data!N:N,G1836,Data!R:R),2)</f>
        <v>13.44</v>
      </c>
    </row>
    <row r="1837" spans="7:11" x14ac:dyDescent="0.2">
      <c r="G1837" t="s">
        <v>4304</v>
      </c>
      <c r="H1837" t="str">
        <f>VLOOKUP(G1837,Data!$N:$Q,2,0)</f>
        <v>Office Supplies</v>
      </c>
      <c r="I1837" t="str">
        <f>VLOOKUP(G1837,Data!$N:$Q,3,0)</f>
        <v>Fasteners</v>
      </c>
      <c r="J1837" t="str">
        <f>VLOOKUP(G1837,Data!$N:$Q,4,0)</f>
        <v>Brites Rubber Bands, 1 1/2 oz. Box</v>
      </c>
      <c r="K1837">
        <f>ROUND(SUMIF(Data!N:N,G1837,Data!R:R),2)</f>
        <v>13.07</v>
      </c>
    </row>
    <row r="1838" spans="7:11" x14ac:dyDescent="0.2">
      <c r="G1838" t="s">
        <v>1912</v>
      </c>
      <c r="H1838" t="str">
        <f>VLOOKUP(G1838,Data!$N:$Q,2,0)</f>
        <v>Office Supplies</v>
      </c>
      <c r="I1838" t="str">
        <f>VLOOKUP(G1838,Data!$N:$Q,3,0)</f>
        <v>Appliances</v>
      </c>
      <c r="J1838" t="str">
        <f>VLOOKUP(G1838,Data!$N:$Q,4,0)</f>
        <v>Sanitaire Vibra Groomer IR Commercial Upright Vacuum, Replacement Belts</v>
      </c>
      <c r="K1838">
        <f>ROUND(SUMIF(Data!N:N,G1838,Data!R:R),2)</f>
        <v>13</v>
      </c>
    </row>
    <row r="1839" spans="7:11" x14ac:dyDescent="0.2">
      <c r="G1839" t="s">
        <v>7841</v>
      </c>
      <c r="H1839" t="str">
        <f>VLOOKUP(G1839,Data!$N:$Q,2,0)</f>
        <v>Office Supplies</v>
      </c>
      <c r="I1839" t="str">
        <f>VLOOKUP(G1839,Data!$N:$Q,3,0)</f>
        <v>Fasteners</v>
      </c>
      <c r="J1839" t="str">
        <f>VLOOKUP(G1839,Data!$N:$Q,4,0)</f>
        <v>OIC Thumb-Tacks</v>
      </c>
      <c r="K1839">
        <f>ROUND(SUMIF(Data!N:N,G1839,Data!R:R),2)</f>
        <v>13</v>
      </c>
    </row>
    <row r="1840" spans="7:11" x14ac:dyDescent="0.2">
      <c r="G1840" t="s">
        <v>5268</v>
      </c>
      <c r="H1840" t="str">
        <f>VLOOKUP(G1840,Data!$N:$Q,2,0)</f>
        <v>Office Supplies</v>
      </c>
      <c r="I1840" t="str">
        <f>VLOOKUP(G1840,Data!$N:$Q,3,0)</f>
        <v>Paper</v>
      </c>
      <c r="J1840" t="str">
        <f>VLOOKUP(G1840,Data!$N:$Q,4,0)</f>
        <v>Xerox 1984</v>
      </c>
      <c r="K1840">
        <f>ROUND(SUMIF(Data!N:N,G1840,Data!R:R),2)</f>
        <v>12.96</v>
      </c>
    </row>
    <row r="1841" spans="7:11" x14ac:dyDescent="0.2">
      <c r="G1841" t="s">
        <v>4924</v>
      </c>
      <c r="H1841" t="str">
        <f>VLOOKUP(G1841,Data!$N:$Q,2,0)</f>
        <v>Office Supplies</v>
      </c>
      <c r="I1841" t="str">
        <f>VLOOKUP(G1841,Data!$N:$Q,3,0)</f>
        <v>Paper</v>
      </c>
      <c r="J1841" t="str">
        <f>VLOOKUP(G1841,Data!$N:$Q,4,0)</f>
        <v>Xerox 1922</v>
      </c>
      <c r="K1841">
        <f>ROUND(SUMIF(Data!N:N,G1841,Data!R:R),2)</f>
        <v>11.95</v>
      </c>
    </row>
    <row r="1842" spans="7:11" x14ac:dyDescent="0.2">
      <c r="G1842" t="s">
        <v>5964</v>
      </c>
      <c r="H1842" t="str">
        <f>VLOOKUP(G1842,Data!$N:$Q,2,0)</f>
        <v>Technology</v>
      </c>
      <c r="I1842" t="str">
        <f>VLOOKUP(G1842,Data!$N:$Q,3,0)</f>
        <v>Accessories</v>
      </c>
      <c r="J1842" t="str">
        <f>VLOOKUP(G1842,Data!$N:$Q,4,0)</f>
        <v>Maxell 4.7GB DVD+R 5/Pack</v>
      </c>
      <c r="K1842">
        <f>ROUND(SUMIF(Data!N:N,G1842,Data!R:R),2)</f>
        <v>11.68</v>
      </c>
    </row>
    <row r="1843" spans="7:11" x14ac:dyDescent="0.2">
      <c r="G1843" t="s">
        <v>2680</v>
      </c>
      <c r="H1843" t="str">
        <f>VLOOKUP(G1843,Data!$N:$Q,2,0)</f>
        <v>Office Supplies</v>
      </c>
      <c r="I1843" t="str">
        <f>VLOOKUP(G1843,Data!$N:$Q,3,0)</f>
        <v>Labels</v>
      </c>
      <c r="J1843" t="str">
        <f>VLOOKUP(G1843,Data!$N:$Q,4,0)</f>
        <v>Avery 482</v>
      </c>
      <c r="K1843">
        <f>ROUND(SUMIF(Data!N:N,G1843,Data!R:R),2)</f>
        <v>11.56</v>
      </c>
    </row>
    <row r="1844" spans="7:11" x14ac:dyDescent="0.2">
      <c r="G1844" t="s">
        <v>6088</v>
      </c>
      <c r="H1844" t="str">
        <f>VLOOKUP(G1844,Data!$N:$Q,2,0)</f>
        <v>Office Supplies</v>
      </c>
      <c r="I1844" t="str">
        <f>VLOOKUP(G1844,Data!$N:$Q,3,0)</f>
        <v>Paper</v>
      </c>
      <c r="J1844" t="str">
        <f>VLOOKUP(G1844,Data!$N:$Q,4,0)</f>
        <v>Xerox 1969</v>
      </c>
      <c r="K1844">
        <f>ROUND(SUMIF(Data!N:N,G1844,Data!R:R),2)</f>
        <v>11.56</v>
      </c>
    </row>
    <row r="1845" spans="7:11" x14ac:dyDescent="0.2">
      <c r="G1845" t="s">
        <v>6939</v>
      </c>
      <c r="H1845" t="str">
        <f>VLOOKUP(G1845,Data!$N:$Q,2,0)</f>
        <v>Office Supplies</v>
      </c>
      <c r="I1845" t="str">
        <f>VLOOKUP(G1845,Data!$N:$Q,3,0)</f>
        <v>Binders</v>
      </c>
      <c r="J1845" t="str">
        <f>VLOOKUP(G1845,Data!$N:$Q,4,0)</f>
        <v>Acco Economy Flexible Poly Round Ring Binder</v>
      </c>
      <c r="K1845">
        <f>ROUND(SUMIF(Data!N:N,G1845,Data!R:R),2)</f>
        <v>11.48</v>
      </c>
    </row>
    <row r="1846" spans="7:11" x14ac:dyDescent="0.2">
      <c r="G1846" t="s">
        <v>5492</v>
      </c>
      <c r="H1846" t="str">
        <f>VLOOKUP(G1846,Data!$N:$Q,2,0)</f>
        <v>Office Supplies</v>
      </c>
      <c r="I1846" t="str">
        <f>VLOOKUP(G1846,Data!$N:$Q,3,0)</f>
        <v>Binders</v>
      </c>
      <c r="J1846" t="str">
        <f>VLOOKUP(G1846,Data!$N:$Q,4,0)</f>
        <v>Computer Printout Index Tabs</v>
      </c>
      <c r="K1846">
        <f>ROUND(SUMIF(Data!N:N,G1846,Data!R:R),2)</f>
        <v>11.09</v>
      </c>
    </row>
    <row r="1847" spans="7:11" x14ac:dyDescent="0.2">
      <c r="G1847" t="s">
        <v>1732</v>
      </c>
      <c r="H1847" t="str">
        <f>VLOOKUP(G1847,Data!$N:$Q,2,0)</f>
        <v>Office Supplies</v>
      </c>
      <c r="I1847" t="str">
        <f>VLOOKUP(G1847,Data!$N:$Q,3,0)</f>
        <v>Binders</v>
      </c>
      <c r="J1847" t="str">
        <f>VLOOKUP(G1847,Data!$N:$Q,4,0)</f>
        <v>Storex Flexible Poly Binders with Double Pockets</v>
      </c>
      <c r="K1847">
        <f>ROUND(SUMIF(Data!N:N,G1847,Data!R:R),2)</f>
        <v>10.82</v>
      </c>
    </row>
    <row r="1848" spans="7:11" x14ac:dyDescent="0.2">
      <c r="G1848" t="s">
        <v>2673</v>
      </c>
      <c r="H1848" t="str">
        <f>VLOOKUP(G1848,Data!$N:$Q,2,0)</f>
        <v>Office Supplies</v>
      </c>
      <c r="I1848" t="str">
        <f>VLOOKUP(G1848,Data!$N:$Q,3,0)</f>
        <v>Art</v>
      </c>
      <c r="J1848" t="str">
        <f>VLOOKUP(G1848,Data!$N:$Q,4,0)</f>
        <v>Newell 337</v>
      </c>
      <c r="K1848">
        <f>ROUND(SUMIF(Data!N:N,G1848,Data!R:R),2)</f>
        <v>10.5</v>
      </c>
    </row>
    <row r="1849" spans="7:11" x14ac:dyDescent="0.2">
      <c r="G1849" t="s">
        <v>6884</v>
      </c>
      <c r="H1849" t="str">
        <f>VLOOKUP(G1849,Data!$N:$Q,2,0)</f>
        <v>Office Supplies</v>
      </c>
      <c r="I1849" t="str">
        <f>VLOOKUP(G1849,Data!$N:$Q,3,0)</f>
        <v>Supplies</v>
      </c>
      <c r="J1849" t="str">
        <f>VLOOKUP(G1849,Data!$N:$Q,4,0)</f>
        <v>Letter Slitter</v>
      </c>
      <c r="K1849">
        <f>ROUND(SUMIF(Data!N:N,G1849,Data!R:R),2)</f>
        <v>10.08</v>
      </c>
    </row>
    <row r="1850" spans="7:11" x14ac:dyDescent="0.2">
      <c r="G1850" t="s">
        <v>9510</v>
      </c>
      <c r="H1850" t="str">
        <f>VLOOKUP(G1850,Data!$N:$Q,2,0)</f>
        <v>Office Supplies</v>
      </c>
      <c r="I1850" t="str">
        <f>VLOOKUP(G1850,Data!$N:$Q,3,0)</f>
        <v>Art</v>
      </c>
      <c r="J1850" t="str">
        <f>VLOOKUP(G1850,Data!$N:$Q,4,0)</f>
        <v>Staples in misc. colors</v>
      </c>
      <c r="K1850">
        <f>ROUND(SUMIF(Data!N:N,G1850,Data!R:R),2)</f>
        <v>9.92</v>
      </c>
    </row>
    <row r="1851" spans="7:11" x14ac:dyDescent="0.2">
      <c r="G1851" t="s">
        <v>1573</v>
      </c>
      <c r="H1851" t="str">
        <f>VLOOKUP(G1851,Data!$N:$Q,2,0)</f>
        <v>Office Supplies</v>
      </c>
      <c r="I1851" t="str">
        <f>VLOOKUP(G1851,Data!$N:$Q,3,0)</f>
        <v>Art</v>
      </c>
      <c r="J1851" t="str">
        <f>VLOOKUP(G1851,Data!$N:$Q,4,0)</f>
        <v>Newell 342</v>
      </c>
      <c r="K1851">
        <f>ROUND(SUMIF(Data!N:N,G1851,Data!R:R),2)</f>
        <v>9.84</v>
      </c>
    </row>
    <row r="1852" spans="7:11" x14ac:dyDescent="0.2">
      <c r="G1852" t="s">
        <v>4430</v>
      </c>
      <c r="H1852" t="str">
        <f>VLOOKUP(G1852,Data!$N:$Q,2,0)</f>
        <v>Office Supplies</v>
      </c>
      <c r="I1852" t="str">
        <f>VLOOKUP(G1852,Data!$N:$Q,3,0)</f>
        <v>Appliances</v>
      </c>
      <c r="J1852" t="str">
        <f>VLOOKUP(G1852,Data!$N:$Q,4,0)</f>
        <v>Hoover Replacement Belt for Commercial Guardsman Heavy-Duty Upright Vacuum</v>
      </c>
      <c r="K1852">
        <f>ROUND(SUMIF(Data!N:N,G1852,Data!R:R),2)</f>
        <v>9.77</v>
      </c>
    </row>
    <row r="1853" spans="7:11" x14ac:dyDescent="0.2">
      <c r="G1853" t="s">
        <v>7861</v>
      </c>
      <c r="H1853" t="str">
        <f>VLOOKUP(G1853,Data!$N:$Q,2,0)</f>
        <v>Technology</v>
      </c>
      <c r="I1853" t="str">
        <f>VLOOKUP(G1853,Data!$N:$Q,3,0)</f>
        <v>Phones</v>
      </c>
      <c r="J1853" t="str">
        <f>VLOOKUP(G1853,Data!$N:$Q,4,0)</f>
        <v>PNY Rapid USB Car Charger - Black</v>
      </c>
      <c r="K1853">
        <f>ROUND(SUMIF(Data!N:N,G1853,Data!R:R),2)</f>
        <v>9.59</v>
      </c>
    </row>
    <row r="1854" spans="7:11" x14ac:dyDescent="0.2">
      <c r="G1854" t="s">
        <v>7768</v>
      </c>
      <c r="H1854" t="str">
        <f>VLOOKUP(G1854,Data!$N:$Q,2,0)</f>
        <v>Office Supplies</v>
      </c>
      <c r="I1854" t="str">
        <f>VLOOKUP(G1854,Data!$N:$Q,3,0)</f>
        <v>Supplies</v>
      </c>
      <c r="J1854" t="str">
        <f>VLOOKUP(G1854,Data!$N:$Q,4,0)</f>
        <v>Kleencut Forged Office Shears by Acme United Corporation</v>
      </c>
      <c r="K1854">
        <f>ROUND(SUMIF(Data!N:N,G1854,Data!R:R),2)</f>
        <v>9.57</v>
      </c>
    </row>
    <row r="1855" spans="7:11" x14ac:dyDescent="0.2">
      <c r="G1855" t="s">
        <v>9381</v>
      </c>
      <c r="H1855" t="str">
        <f>VLOOKUP(G1855,Data!$N:$Q,2,0)</f>
        <v>Office Supplies</v>
      </c>
      <c r="I1855" t="str">
        <f>VLOOKUP(G1855,Data!$N:$Q,3,0)</f>
        <v>Labels</v>
      </c>
      <c r="J1855" t="str">
        <f>VLOOKUP(G1855,Data!$N:$Q,4,0)</f>
        <v>Avery 484</v>
      </c>
      <c r="K1855">
        <f>ROUND(SUMIF(Data!N:N,G1855,Data!R:R),2)</f>
        <v>9.2200000000000006</v>
      </c>
    </row>
    <row r="1856" spans="7:11" x14ac:dyDescent="0.2">
      <c r="G1856" t="s">
        <v>5021</v>
      </c>
      <c r="H1856" t="str">
        <f>VLOOKUP(G1856,Data!$N:$Q,2,0)</f>
        <v>Office Supplies</v>
      </c>
      <c r="I1856" t="str">
        <f>VLOOKUP(G1856,Data!$N:$Q,3,0)</f>
        <v>Art</v>
      </c>
      <c r="J1856" t="str">
        <f>VLOOKUP(G1856,Data!$N:$Q,4,0)</f>
        <v>Newell 308</v>
      </c>
      <c r="K1856">
        <f>ROUND(SUMIF(Data!N:N,G1856,Data!R:R),2)</f>
        <v>8.4</v>
      </c>
    </row>
    <row r="1857" spans="7:11" x14ac:dyDescent="0.2">
      <c r="G1857" t="s">
        <v>3139</v>
      </c>
      <c r="H1857" t="str">
        <f>VLOOKUP(G1857,Data!$N:$Q,2,0)</f>
        <v>Office Supplies</v>
      </c>
      <c r="I1857" t="str">
        <f>VLOOKUP(G1857,Data!$N:$Q,3,0)</f>
        <v>Fasteners</v>
      </c>
      <c r="J1857" t="str">
        <f>VLOOKUP(G1857,Data!$N:$Q,4,0)</f>
        <v>Stockwell Gold Paper Clips</v>
      </c>
      <c r="K1857">
        <f>ROUND(SUMIF(Data!N:N,G1857,Data!R:R),2)</f>
        <v>8.1</v>
      </c>
    </row>
    <row r="1858" spans="7:11" x14ac:dyDescent="0.2">
      <c r="G1858" t="s">
        <v>10462</v>
      </c>
      <c r="H1858" t="str">
        <f>VLOOKUP(G1858,Data!$N:$Q,2,0)</f>
        <v>Office Supplies</v>
      </c>
      <c r="I1858" t="str">
        <f>VLOOKUP(G1858,Data!$N:$Q,3,0)</f>
        <v>Art</v>
      </c>
      <c r="J1858" t="str">
        <f>VLOOKUP(G1858,Data!$N:$Q,4,0)</f>
        <v>4009 Highlighters</v>
      </c>
      <c r="K1858">
        <f>ROUND(SUMIF(Data!N:N,G1858,Data!R:R),2)</f>
        <v>8.0399999999999991</v>
      </c>
    </row>
    <row r="1859" spans="7:11" x14ac:dyDescent="0.2">
      <c r="G1859" t="s">
        <v>5263</v>
      </c>
      <c r="H1859" t="str">
        <f>VLOOKUP(G1859,Data!$N:$Q,2,0)</f>
        <v>Office Supplies</v>
      </c>
      <c r="I1859" t="str">
        <f>VLOOKUP(G1859,Data!$N:$Q,3,0)</f>
        <v>Paper</v>
      </c>
      <c r="J1859" t="str">
        <f>VLOOKUP(G1859,Data!$N:$Q,4,0)</f>
        <v>Xerox 1989</v>
      </c>
      <c r="K1859">
        <f>ROUND(SUMIF(Data!N:N,G1859,Data!R:R),2)</f>
        <v>7.97</v>
      </c>
    </row>
    <row r="1860" spans="7:11" x14ac:dyDescent="0.2">
      <c r="G1860" t="s">
        <v>9972</v>
      </c>
      <c r="H1860" t="str">
        <f>VLOOKUP(G1860,Data!$N:$Q,2,0)</f>
        <v>Office Supplies</v>
      </c>
      <c r="I1860" t="str">
        <f>VLOOKUP(G1860,Data!$N:$Q,3,0)</f>
        <v>Art</v>
      </c>
      <c r="J1860" t="str">
        <f>VLOOKUP(G1860,Data!$N:$Q,4,0)</f>
        <v>Avery Hi-Liter Pen Style Six-Color Fluorescent Set</v>
      </c>
      <c r="K1860">
        <f>ROUND(SUMIF(Data!N:N,G1860,Data!R:R),2)</f>
        <v>7.7</v>
      </c>
    </row>
    <row r="1861" spans="7:11" x14ac:dyDescent="0.2">
      <c r="G1861" t="s">
        <v>10589</v>
      </c>
      <c r="H1861" t="str">
        <f>VLOOKUP(G1861,Data!$N:$Q,2,0)</f>
        <v>Office Supplies</v>
      </c>
      <c r="I1861" t="str">
        <f>VLOOKUP(G1861,Data!$N:$Q,3,0)</f>
        <v>Envelopes</v>
      </c>
      <c r="J1861" t="str">
        <f>VLOOKUP(G1861,Data!$N:$Q,4,0)</f>
        <v>Grip Seal Envelopes</v>
      </c>
      <c r="K1861">
        <f>ROUND(SUMIF(Data!N:N,G1861,Data!R:R),2)</f>
        <v>7.07</v>
      </c>
    </row>
    <row r="1862" spans="7:11" x14ac:dyDescent="0.2">
      <c r="G1862" t="s">
        <v>8333</v>
      </c>
      <c r="H1862" t="str">
        <f>VLOOKUP(G1862,Data!$N:$Q,2,0)</f>
        <v>Office Supplies</v>
      </c>
      <c r="I1862" t="str">
        <f>VLOOKUP(G1862,Data!$N:$Q,3,0)</f>
        <v>Paper</v>
      </c>
      <c r="J1862" t="str">
        <f>VLOOKUP(G1862,Data!$N:$Q,4,0)</f>
        <v>Xerox 20</v>
      </c>
      <c r="K1862">
        <f>ROUND(SUMIF(Data!N:N,G1862,Data!R:R),2)</f>
        <v>6.48</v>
      </c>
    </row>
    <row r="1863" spans="7:11" x14ac:dyDescent="0.2">
      <c r="G1863" t="s">
        <v>7594</v>
      </c>
      <c r="H1863" t="str">
        <f>VLOOKUP(G1863,Data!$N:$Q,2,0)</f>
        <v>Office Supplies</v>
      </c>
      <c r="I1863" t="str">
        <f>VLOOKUP(G1863,Data!$N:$Q,3,0)</f>
        <v>Labels</v>
      </c>
      <c r="J1863" t="str">
        <f>VLOOKUP(G1863,Data!$N:$Q,4,0)</f>
        <v>Avery 5</v>
      </c>
      <c r="K1863">
        <f>ROUND(SUMIF(Data!N:N,G1863,Data!R:R),2)</f>
        <v>5.76</v>
      </c>
    </row>
    <row r="1864" spans="7:11" x14ac:dyDescent="0.2">
      <c r="G1864" t="s">
        <v>978</v>
      </c>
      <c r="H1864" t="str">
        <f>VLOOKUP(G1864,Data!$N:$Q,2,0)</f>
        <v>Office Supplies</v>
      </c>
      <c r="I1864" t="str">
        <f>VLOOKUP(G1864,Data!$N:$Q,3,0)</f>
        <v>Appliances</v>
      </c>
      <c r="J1864" t="str">
        <f>VLOOKUP(G1864,Data!$N:$Q,4,0)</f>
        <v>Eureka Disposable Bags for Sanitaire Vibra Groomer I Upright Vac</v>
      </c>
      <c r="K1864">
        <f>ROUND(SUMIF(Data!N:N,G1864,Data!R:R),2)</f>
        <v>1.62</v>
      </c>
    </row>
    <row r="1865" spans="7:11" x14ac:dyDescent="0.2">
      <c r="G1865" t="s">
        <v>10947</v>
      </c>
      <c r="H1865" t="e">
        <f>VLOOKUP(G1865,Data!$N:$Q,2,0)</f>
        <v>#N/A</v>
      </c>
      <c r="I1865" t="e">
        <f>VLOOKUP(G1865,Data!$N:$Q,3,0)</f>
        <v>#N/A</v>
      </c>
      <c r="J1865" t="e">
        <f>VLOOKUP(G1865,Data!$N:$Q,4,0)</f>
        <v>#N/A</v>
      </c>
      <c r="K1865">
        <f>ROUND(SUMIF(Data!N:N,G1865,Data!R:R),2)</f>
        <v>0</v>
      </c>
    </row>
  </sheetData>
  <autoFilter ref="G2:K1865" xr:uid="{8ABF1400-97E9-B440-8A3F-DA3494255129}">
    <sortState xmlns:xlrd2="http://schemas.microsoft.com/office/spreadsheetml/2017/richdata2" ref="G3:K1865">
      <sortCondition descending="1" ref="K3:K186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4119-FABC-E544-A0D4-CE2967E9DB44}">
  <dimension ref="A1:C12"/>
  <sheetViews>
    <sheetView workbookViewId="0">
      <selection activeCell="A7" sqref="A7"/>
    </sheetView>
  </sheetViews>
  <sheetFormatPr baseColWidth="10" defaultRowHeight="16" x14ac:dyDescent="0.2"/>
  <sheetData>
    <row r="1" spans="1:3" x14ac:dyDescent="0.2">
      <c r="A1" t="s">
        <v>10989</v>
      </c>
    </row>
    <row r="2" spans="1:3" x14ac:dyDescent="0.2">
      <c r="A2" t="s">
        <v>10942</v>
      </c>
      <c r="B2" t="s">
        <v>10939</v>
      </c>
      <c r="C2" t="s">
        <v>10943</v>
      </c>
    </row>
    <row r="3" spans="1:3" x14ac:dyDescent="0.2">
      <c r="A3">
        <v>5009</v>
      </c>
      <c r="B3">
        <v>2297200.86</v>
      </c>
      <c r="C3">
        <v>458.61</v>
      </c>
    </row>
    <row r="6" spans="1:3" x14ac:dyDescent="0.2">
      <c r="A6" t="s">
        <v>10990</v>
      </c>
    </row>
    <row r="7" spans="1:3" x14ac:dyDescent="0.2">
      <c r="A7" t="s">
        <v>10942</v>
      </c>
      <c r="B7" t="s">
        <v>10939</v>
      </c>
      <c r="C7" t="s">
        <v>10943</v>
      </c>
    </row>
    <row r="8" spans="1:3" x14ac:dyDescent="0.2">
      <c r="A8">
        <f>COUNTA(_xlfn.UNIQUE(Data!B2:B9995))</f>
        <v>5009</v>
      </c>
      <c r="B8">
        <f>ROUND(SUM(Data!R:R),2)</f>
        <v>2297200.86</v>
      </c>
      <c r="C8">
        <f>ROUND(B8/A8,2)</f>
        <v>458.61</v>
      </c>
    </row>
    <row r="10" spans="1:3" x14ac:dyDescent="0.2">
      <c r="A10" s="4" t="s">
        <v>10944</v>
      </c>
    </row>
    <row r="11" spans="1:3" x14ac:dyDescent="0.2">
      <c r="A11" t="s">
        <v>10942</v>
      </c>
      <c r="B11" t="s">
        <v>10939</v>
      </c>
      <c r="C11" t="s">
        <v>10943</v>
      </c>
    </row>
    <row r="12" spans="1:3" x14ac:dyDescent="0.2">
      <c r="A12">
        <f>A3-A8</f>
        <v>0</v>
      </c>
      <c r="B12">
        <f t="shared" ref="B12:C12" si="0">B3-B8</f>
        <v>0</v>
      </c>
      <c r="C12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C58B-906E-E946-92B6-DFA3A6668EEA}">
  <dimension ref="A1:G5"/>
  <sheetViews>
    <sheetView workbookViewId="0">
      <selection activeCell="E4" sqref="E4"/>
    </sheetView>
  </sheetViews>
  <sheetFormatPr baseColWidth="10" defaultRowHeight="16" x14ac:dyDescent="0.2"/>
  <sheetData>
    <row r="1" spans="1:7" x14ac:dyDescent="0.2">
      <c r="A1" t="s">
        <v>10989</v>
      </c>
      <c r="D1" t="s">
        <v>10990</v>
      </c>
    </row>
    <row r="2" spans="1:7" x14ac:dyDescent="0.2">
      <c r="A2" t="s">
        <v>14</v>
      </c>
      <c r="B2" t="s">
        <v>10988</v>
      </c>
      <c r="D2" t="s">
        <v>14</v>
      </c>
      <c r="E2" t="s">
        <v>20</v>
      </c>
      <c r="G2" s="4" t="s">
        <v>10944</v>
      </c>
    </row>
    <row r="3" spans="1:7" x14ac:dyDescent="0.2">
      <c r="A3" t="s">
        <v>70</v>
      </c>
      <c r="B3">
        <v>145454.95000000001</v>
      </c>
      <c r="D3" t="s">
        <v>70</v>
      </c>
      <c r="E3">
        <f>ROUND(SUMIF(Data!O:O,'2-1'!D3,Data!U:U),2)</f>
        <v>145454.95000000001</v>
      </c>
      <c r="G3">
        <f>B3-E3</f>
        <v>0</v>
      </c>
    </row>
    <row r="4" spans="1:7" x14ac:dyDescent="0.2">
      <c r="A4" t="s">
        <v>45</v>
      </c>
      <c r="B4">
        <v>122490.8</v>
      </c>
      <c r="D4" t="s">
        <v>45</v>
      </c>
      <c r="E4">
        <f>ROUND(SUMIF(Data!O:O,'2-1'!D4,Data!U:U),2)</f>
        <v>122490.8</v>
      </c>
      <c r="G4">
        <f t="shared" ref="G4:G5" si="0">B4-E4</f>
        <v>0</v>
      </c>
    </row>
    <row r="5" spans="1:7" x14ac:dyDescent="0.2">
      <c r="A5" t="s">
        <v>31</v>
      </c>
      <c r="B5">
        <v>18451.27</v>
      </c>
      <c r="D5" t="s">
        <v>31</v>
      </c>
      <c r="E5">
        <f>ROUND(SUMIF(Data!O:O,'2-1'!D5,Data!U:U),2)</f>
        <v>18451.27</v>
      </c>
      <c r="G5">
        <f t="shared" si="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ED5C-DB63-464E-90EB-E0B7E8A36FFF}">
  <dimension ref="A1:G52"/>
  <sheetViews>
    <sheetView workbookViewId="0">
      <selection activeCell="G2" sqref="G2"/>
    </sheetView>
  </sheetViews>
  <sheetFormatPr baseColWidth="10" defaultRowHeight="16" x14ac:dyDescent="0.2"/>
  <sheetData>
    <row r="1" spans="1:7" x14ac:dyDescent="0.2">
      <c r="A1" t="s">
        <v>10989</v>
      </c>
      <c r="D1" t="s">
        <v>10990</v>
      </c>
    </row>
    <row r="2" spans="1:7" x14ac:dyDescent="0.2">
      <c r="A2" t="s">
        <v>16</v>
      </c>
      <c r="B2" t="s">
        <v>10988</v>
      </c>
      <c r="D2" t="s">
        <v>16</v>
      </c>
      <c r="E2" t="s">
        <v>20</v>
      </c>
      <c r="G2" s="4" t="s">
        <v>10944</v>
      </c>
    </row>
    <row r="3" spans="1:7" x14ac:dyDescent="0.2">
      <c r="A3" t="s">
        <v>6371</v>
      </c>
      <c r="B3">
        <v>-9239.9699999999993</v>
      </c>
      <c r="D3" t="s">
        <v>6371</v>
      </c>
      <c r="E3">
        <f>ROUND(SUMIFS(Data!U:U,Data!U:U,"&lt;0",Data!Q:Q,'2-2'!D3),2)</f>
        <v>-9239.9699999999993</v>
      </c>
      <c r="G3">
        <f>B3-E3</f>
        <v>0</v>
      </c>
    </row>
    <row r="4" spans="1:7" x14ac:dyDescent="0.2">
      <c r="A4" t="s">
        <v>1258</v>
      </c>
      <c r="B4">
        <v>-6859.39</v>
      </c>
      <c r="D4" t="s">
        <v>1258</v>
      </c>
      <c r="E4">
        <f>ROUND(SUMIFS(Data!U:U,Data!U:U,"&lt;0",Data!Q:Q,'2-2'!D4),2)</f>
        <v>-6859.39</v>
      </c>
      <c r="G4">
        <f t="shared" ref="G4:G52" si="0">B4-E4</f>
        <v>0</v>
      </c>
    </row>
    <row r="5" spans="1:7" x14ac:dyDescent="0.2">
      <c r="A5" t="s">
        <v>684</v>
      </c>
      <c r="B5">
        <v>-5269.97</v>
      </c>
      <c r="D5" t="s">
        <v>684</v>
      </c>
      <c r="E5">
        <f>ROUND(SUMIFS(Data!U:U,Data!U:U,"&lt;0",Data!Q:Q,'2-2'!D5),2)</f>
        <v>-5269.97</v>
      </c>
      <c r="G5">
        <f t="shared" si="0"/>
        <v>0</v>
      </c>
    </row>
    <row r="6" spans="1:7" x14ac:dyDescent="0.2">
      <c r="A6" t="s">
        <v>2698</v>
      </c>
      <c r="B6">
        <v>-5098.57</v>
      </c>
      <c r="D6" t="s">
        <v>2698</v>
      </c>
      <c r="E6">
        <f>ROUND(SUMIFS(Data!U:U,Data!U:U,"&lt;0",Data!Q:Q,'2-2'!D6),2)</f>
        <v>-5098.57</v>
      </c>
      <c r="G6">
        <f t="shared" si="0"/>
        <v>0</v>
      </c>
    </row>
    <row r="7" spans="1:7" x14ac:dyDescent="0.2">
      <c r="A7" t="s">
        <v>4727</v>
      </c>
      <c r="B7">
        <v>-4162.03</v>
      </c>
      <c r="D7" t="s">
        <v>4727</v>
      </c>
      <c r="E7">
        <f>ROUND(SUMIFS(Data!U:U,Data!U:U,"&lt;0",Data!Q:Q,'2-2'!D7),2)</f>
        <v>-4162.03</v>
      </c>
      <c r="G7">
        <f t="shared" si="0"/>
        <v>0</v>
      </c>
    </row>
    <row r="8" spans="1:7" x14ac:dyDescent="0.2">
      <c r="A8" t="s">
        <v>2227</v>
      </c>
      <c r="B8">
        <v>-3839.99</v>
      </c>
      <c r="D8" t="s">
        <v>2227</v>
      </c>
      <c r="E8">
        <f>ROUND(SUMIFS(Data!U:U,Data!U:U,"&lt;0",Data!Q:Q,'2-2'!D8),2)</f>
        <v>-3839.99</v>
      </c>
      <c r="G8">
        <f t="shared" si="0"/>
        <v>0</v>
      </c>
    </row>
    <row r="9" spans="1:7" x14ac:dyDescent="0.2">
      <c r="A9" t="s">
        <v>1747</v>
      </c>
      <c r="B9">
        <v>-3431.67</v>
      </c>
      <c r="D9" t="s">
        <v>1747</v>
      </c>
      <c r="E9">
        <f>ROUND(SUMIFS(Data!U:U,Data!U:U,"&lt;0",Data!Q:Q,'2-2'!D9),2)</f>
        <v>-3431.67</v>
      </c>
      <c r="G9">
        <f t="shared" si="0"/>
        <v>0</v>
      </c>
    </row>
    <row r="10" spans="1:7" x14ac:dyDescent="0.2">
      <c r="A10" t="s">
        <v>2323</v>
      </c>
      <c r="B10">
        <v>-3107.53</v>
      </c>
      <c r="D10" t="s">
        <v>2323</v>
      </c>
      <c r="E10">
        <f>ROUND(SUMIFS(Data!U:U,Data!U:U,"&lt;0",Data!Q:Q,'2-2'!D10),2)</f>
        <v>-3107.53</v>
      </c>
      <c r="G10">
        <f t="shared" si="0"/>
        <v>0</v>
      </c>
    </row>
    <row r="11" spans="1:7" x14ac:dyDescent="0.2">
      <c r="A11" t="s">
        <v>7216</v>
      </c>
      <c r="B11">
        <v>-2929.48</v>
      </c>
      <c r="D11" t="s">
        <v>7216</v>
      </c>
      <c r="E11">
        <f>ROUND(SUMIFS(Data!U:U,Data!U:U,"&lt;0",Data!Q:Q,'2-2'!D11),2)</f>
        <v>-2929.48</v>
      </c>
      <c r="G11">
        <f t="shared" si="0"/>
        <v>0</v>
      </c>
    </row>
    <row r="12" spans="1:7" x14ac:dyDescent="0.2">
      <c r="A12" t="s">
        <v>1606</v>
      </c>
      <c r="B12">
        <v>-2545.2600000000002</v>
      </c>
      <c r="D12" t="s">
        <v>1606</v>
      </c>
      <c r="E12">
        <f>ROUND(SUMIFS(Data!U:U,Data!U:U,"&lt;0",Data!Q:Q,'2-2'!D12),2)</f>
        <v>-2545.2600000000002</v>
      </c>
      <c r="G12">
        <f t="shared" si="0"/>
        <v>0</v>
      </c>
    </row>
    <row r="13" spans="1:7" x14ac:dyDescent="0.2">
      <c r="A13" t="s">
        <v>166</v>
      </c>
      <c r="B13">
        <v>-1982.21</v>
      </c>
      <c r="D13" t="s">
        <v>166</v>
      </c>
      <c r="E13">
        <f>ROUND(SUMIFS(Data!U:U,Data!U:U,"&lt;0",Data!Q:Q,'2-2'!D13),2)</f>
        <v>-1982.21</v>
      </c>
      <c r="G13">
        <f t="shared" si="0"/>
        <v>0</v>
      </c>
    </row>
    <row r="14" spans="1:7" x14ac:dyDescent="0.2">
      <c r="A14" t="s">
        <v>2214</v>
      </c>
      <c r="B14">
        <v>-1829.94</v>
      </c>
      <c r="D14" t="s">
        <v>2214</v>
      </c>
      <c r="E14">
        <f>ROUND(SUMIFS(Data!U:U,Data!U:U,"&lt;0",Data!Q:Q,'2-2'!D14),2)</f>
        <v>-1829.94</v>
      </c>
      <c r="G14">
        <f t="shared" si="0"/>
        <v>0</v>
      </c>
    </row>
    <row r="15" spans="1:7" x14ac:dyDescent="0.2">
      <c r="A15" t="s">
        <v>5851</v>
      </c>
      <c r="B15">
        <v>-1811.08</v>
      </c>
      <c r="D15" t="s">
        <v>5851</v>
      </c>
      <c r="E15">
        <f>ROUND(SUMIFS(Data!U:U,Data!U:U,"&lt;0",Data!Q:Q,'2-2'!D15),2)</f>
        <v>-1811.08</v>
      </c>
      <c r="G15">
        <f t="shared" si="0"/>
        <v>0</v>
      </c>
    </row>
    <row r="16" spans="1:7" x14ac:dyDescent="0.2">
      <c r="A16" t="s">
        <v>516</v>
      </c>
      <c r="B16">
        <v>-1609.5</v>
      </c>
      <c r="D16" t="s">
        <v>516</v>
      </c>
      <c r="E16">
        <f>ROUND(SUMIFS(Data!U:U,Data!U:U,"&lt;0",Data!Q:Q,'2-2'!D16),2)</f>
        <v>-1609.5</v>
      </c>
      <c r="G16">
        <f t="shared" si="0"/>
        <v>0</v>
      </c>
    </row>
    <row r="17" spans="1:7" x14ac:dyDescent="0.2">
      <c r="A17" t="s">
        <v>5310</v>
      </c>
      <c r="B17">
        <v>-1522.53</v>
      </c>
      <c r="D17" t="s">
        <v>5310</v>
      </c>
      <c r="E17">
        <f>ROUND(SUMIFS(Data!U:U,Data!U:U,"&lt;0",Data!Q:Q,'2-2'!D17),2)</f>
        <v>-1522.53</v>
      </c>
      <c r="G17">
        <f t="shared" si="0"/>
        <v>0</v>
      </c>
    </row>
    <row r="18" spans="1:7" x14ac:dyDescent="0.2">
      <c r="A18" t="s">
        <v>1805</v>
      </c>
      <c r="B18">
        <v>-1499.06</v>
      </c>
      <c r="D18" t="s">
        <v>1805</v>
      </c>
      <c r="E18">
        <f>ROUND(SUMIFS(Data!U:U,Data!U:U,"&lt;0",Data!Q:Q,'2-2'!D18),2)</f>
        <v>-1499.06</v>
      </c>
      <c r="G18">
        <f t="shared" si="0"/>
        <v>0</v>
      </c>
    </row>
    <row r="19" spans="1:7" x14ac:dyDescent="0.2">
      <c r="A19" t="s">
        <v>4880</v>
      </c>
      <c r="B19">
        <v>-1378.82</v>
      </c>
      <c r="D19" t="s">
        <v>4880</v>
      </c>
      <c r="E19">
        <f>ROUND(SUMIFS(Data!U:U,Data!U:U,"&lt;0",Data!Q:Q,'2-2'!D19),2)</f>
        <v>-1378.82</v>
      </c>
      <c r="G19">
        <f t="shared" si="0"/>
        <v>0</v>
      </c>
    </row>
    <row r="20" spans="1:7" x14ac:dyDescent="0.2">
      <c r="A20" t="s">
        <v>3813</v>
      </c>
      <c r="B20">
        <v>-1344.05</v>
      </c>
      <c r="D20" t="s">
        <v>3813</v>
      </c>
      <c r="E20">
        <f>ROUND(SUMIFS(Data!U:U,Data!U:U,"&lt;0",Data!Q:Q,'2-2'!D20),2)</f>
        <v>-1344.05</v>
      </c>
      <c r="G20">
        <f t="shared" si="0"/>
        <v>0</v>
      </c>
    </row>
    <row r="21" spans="1:7" x14ac:dyDescent="0.2">
      <c r="A21" t="s">
        <v>1516</v>
      </c>
      <c r="B21">
        <v>-1292.3599999999999</v>
      </c>
      <c r="D21" t="s">
        <v>1516</v>
      </c>
      <c r="E21">
        <f>ROUND(SUMIFS(Data!U:U,Data!U:U,"&lt;0",Data!Q:Q,'2-2'!D21),2)</f>
        <v>-1292.3599999999999</v>
      </c>
      <c r="G21">
        <f t="shared" si="0"/>
        <v>0</v>
      </c>
    </row>
    <row r="22" spans="1:7" x14ac:dyDescent="0.2">
      <c r="A22" t="s">
        <v>2887</v>
      </c>
      <c r="B22">
        <v>-1210.51</v>
      </c>
      <c r="D22" t="s">
        <v>2887</v>
      </c>
      <c r="E22">
        <f>ROUND(SUMIFS(Data!U:U,Data!U:U,"&lt;0",Data!Q:Q,'2-2'!D22),2)</f>
        <v>-1210.51</v>
      </c>
      <c r="G22">
        <f t="shared" si="0"/>
        <v>0</v>
      </c>
    </row>
    <row r="23" spans="1:7" x14ac:dyDescent="0.2">
      <c r="A23" t="s">
        <v>5620</v>
      </c>
      <c r="B23">
        <v>-1181.28</v>
      </c>
      <c r="D23" t="s">
        <v>5620</v>
      </c>
      <c r="E23">
        <f>ROUND(SUMIFS(Data!U:U,Data!U:U,"&lt;0",Data!Q:Q,'2-2'!D23),2)</f>
        <v>-1181.28</v>
      </c>
      <c r="G23">
        <f t="shared" si="0"/>
        <v>0</v>
      </c>
    </row>
    <row r="24" spans="1:7" x14ac:dyDescent="0.2">
      <c r="A24" t="s">
        <v>905</v>
      </c>
      <c r="B24">
        <v>-1158.48</v>
      </c>
      <c r="D24" t="s">
        <v>905</v>
      </c>
      <c r="E24">
        <f>ROUND(SUMIFS(Data!U:U,Data!U:U,"&lt;0",Data!Q:Q,'2-2'!D24),2)</f>
        <v>-1158.48</v>
      </c>
      <c r="G24">
        <f t="shared" si="0"/>
        <v>0</v>
      </c>
    </row>
    <row r="25" spans="1:7" x14ac:dyDescent="0.2">
      <c r="A25" t="s">
        <v>810</v>
      </c>
      <c r="B25">
        <v>-1148.44</v>
      </c>
      <c r="D25" t="s">
        <v>810</v>
      </c>
      <c r="E25">
        <f>ROUND(SUMIFS(Data!U:U,Data!U:U,"&lt;0",Data!Q:Q,'2-2'!D25),2)</f>
        <v>-1148.44</v>
      </c>
      <c r="G25">
        <f t="shared" si="0"/>
        <v>0</v>
      </c>
    </row>
    <row r="26" spans="1:7" x14ac:dyDescent="0.2">
      <c r="A26" t="s">
        <v>1877</v>
      </c>
      <c r="B26">
        <v>-1121.57</v>
      </c>
      <c r="D26" t="s">
        <v>1877</v>
      </c>
      <c r="E26">
        <f>ROUND(SUMIFS(Data!U:U,Data!U:U,"&lt;0",Data!Q:Q,'2-2'!D26),2)</f>
        <v>-1121.57</v>
      </c>
      <c r="G26">
        <f t="shared" si="0"/>
        <v>0</v>
      </c>
    </row>
    <row r="27" spans="1:7" x14ac:dyDescent="0.2">
      <c r="A27" t="s">
        <v>10991</v>
      </c>
      <c r="B27">
        <v>-1081.07</v>
      </c>
      <c r="D27" t="s">
        <v>1901</v>
      </c>
      <c r="E27">
        <f>ROUND(SUMIFS(Data!U:U,Data!U:U,"&lt;0",Data!Q:Q,'2-2'!D27),2)</f>
        <v>-1081.07</v>
      </c>
      <c r="G27">
        <f t="shared" si="0"/>
        <v>0</v>
      </c>
    </row>
    <row r="28" spans="1:7" x14ac:dyDescent="0.2">
      <c r="A28" t="s">
        <v>5750</v>
      </c>
      <c r="B28">
        <v>-1057.23</v>
      </c>
      <c r="D28" t="s">
        <v>5750</v>
      </c>
      <c r="E28">
        <f>ROUND(SUMIFS(Data!U:U,Data!U:U,"&lt;0",Data!Q:Q,'2-2'!D28),2)</f>
        <v>-1057.23</v>
      </c>
      <c r="G28">
        <f t="shared" si="0"/>
        <v>0</v>
      </c>
    </row>
    <row r="29" spans="1:7" x14ac:dyDescent="0.2">
      <c r="A29" t="s">
        <v>1448</v>
      </c>
      <c r="B29">
        <v>-1047.69</v>
      </c>
      <c r="D29" t="s">
        <v>1448</v>
      </c>
      <c r="E29">
        <f>ROUND(SUMIFS(Data!U:U,Data!U:U,"&lt;0",Data!Q:Q,'2-2'!D29),2)</f>
        <v>-1047.69</v>
      </c>
      <c r="G29">
        <f t="shared" si="0"/>
        <v>0</v>
      </c>
    </row>
    <row r="30" spans="1:7" x14ac:dyDescent="0.2">
      <c r="A30" t="s">
        <v>4958</v>
      </c>
      <c r="B30">
        <v>-1027.74</v>
      </c>
      <c r="D30" t="s">
        <v>4958</v>
      </c>
      <c r="E30">
        <f>ROUND(SUMIFS(Data!U:U,Data!U:U,"&lt;0",Data!Q:Q,'2-2'!D30),2)</f>
        <v>-1027.74</v>
      </c>
      <c r="G30">
        <f t="shared" si="0"/>
        <v>0</v>
      </c>
    </row>
    <row r="31" spans="1:7" x14ac:dyDescent="0.2">
      <c r="A31" t="s">
        <v>1774</v>
      </c>
      <c r="B31">
        <v>-1013.42</v>
      </c>
      <c r="D31" t="s">
        <v>1774</v>
      </c>
      <c r="E31">
        <f>ROUND(SUMIFS(Data!U:U,Data!U:U,"&lt;0",Data!Q:Q,'2-2'!D31),2)</f>
        <v>-1013.42</v>
      </c>
      <c r="G31">
        <f t="shared" si="0"/>
        <v>0</v>
      </c>
    </row>
    <row r="32" spans="1:7" x14ac:dyDescent="0.2">
      <c r="A32" t="s">
        <v>10992</v>
      </c>
      <c r="B32">
        <v>-989.05</v>
      </c>
      <c r="D32" t="s">
        <v>1198</v>
      </c>
      <c r="E32">
        <f>ROUND(SUMIFS(Data!U:U,Data!U:U,"&lt;0",Data!Q:Q,'2-2'!D32),2)</f>
        <v>-989.05</v>
      </c>
      <c r="G32">
        <f t="shared" si="0"/>
        <v>0</v>
      </c>
    </row>
    <row r="33" spans="1:7" x14ac:dyDescent="0.2">
      <c r="A33" t="s">
        <v>56</v>
      </c>
      <c r="B33">
        <v>-974.99</v>
      </c>
      <c r="D33" t="s">
        <v>56</v>
      </c>
      <c r="E33">
        <f>ROUND(SUMIFS(Data!U:U,Data!U:U,"&lt;0",Data!Q:Q,'2-2'!D33),2)</f>
        <v>-974.99</v>
      </c>
      <c r="G33">
        <f t="shared" si="0"/>
        <v>0</v>
      </c>
    </row>
    <row r="34" spans="1:7" x14ac:dyDescent="0.2">
      <c r="A34" t="s">
        <v>856</v>
      </c>
      <c r="B34">
        <v>-950.4</v>
      </c>
      <c r="D34" t="s">
        <v>856</v>
      </c>
      <c r="E34">
        <f>ROUND(SUMIFS(Data!U:U,Data!U:U,"&lt;0",Data!Q:Q,'2-2'!D34),2)</f>
        <v>-950.4</v>
      </c>
      <c r="G34">
        <f t="shared" si="0"/>
        <v>0</v>
      </c>
    </row>
    <row r="35" spans="1:7" x14ac:dyDescent="0.2">
      <c r="A35" t="s">
        <v>7241</v>
      </c>
      <c r="B35">
        <v>-944.99</v>
      </c>
      <c r="D35" t="s">
        <v>7241</v>
      </c>
      <c r="E35">
        <f>ROUND(SUMIFS(Data!U:U,Data!U:U,"&lt;0",Data!Q:Q,'2-2'!D35),2)</f>
        <v>-944.99</v>
      </c>
      <c r="G35">
        <f t="shared" si="0"/>
        <v>0</v>
      </c>
    </row>
    <row r="36" spans="1:7" x14ac:dyDescent="0.2">
      <c r="A36" t="s">
        <v>9583</v>
      </c>
      <c r="B36">
        <v>-938.28</v>
      </c>
      <c r="D36" t="s">
        <v>9583</v>
      </c>
      <c r="E36">
        <f>ROUND(SUMIFS(Data!U:U,Data!U:U,"&lt;0",Data!Q:Q,'2-2'!D36),2)</f>
        <v>-938.28</v>
      </c>
      <c r="G36">
        <f t="shared" si="0"/>
        <v>0</v>
      </c>
    </row>
    <row r="37" spans="1:7" x14ac:dyDescent="0.2">
      <c r="A37" t="s">
        <v>5076</v>
      </c>
      <c r="B37">
        <v>-925.65</v>
      </c>
      <c r="D37" t="s">
        <v>5076</v>
      </c>
      <c r="E37">
        <f>ROUND(SUMIFS(Data!U:U,Data!U:U,"&lt;0",Data!Q:Q,'2-2'!D37),2)</f>
        <v>-925.65</v>
      </c>
      <c r="G37">
        <f t="shared" si="0"/>
        <v>0</v>
      </c>
    </row>
    <row r="38" spans="1:7" x14ac:dyDescent="0.2">
      <c r="A38" t="s">
        <v>3334</v>
      </c>
      <c r="B38">
        <v>-910.62</v>
      </c>
      <c r="D38" t="s">
        <v>3334</v>
      </c>
      <c r="E38">
        <f>ROUND(SUMIFS(Data!U:U,Data!U:U,"&lt;0",Data!Q:Q,'2-2'!D38),2)</f>
        <v>-910.62</v>
      </c>
      <c r="G38">
        <f t="shared" si="0"/>
        <v>0</v>
      </c>
    </row>
    <row r="39" spans="1:7" x14ac:dyDescent="0.2">
      <c r="A39" t="s">
        <v>1228</v>
      </c>
      <c r="B39">
        <v>-867.12</v>
      </c>
      <c r="D39" t="s">
        <v>1228</v>
      </c>
      <c r="E39">
        <f>ROUND(SUMIFS(Data!U:U,Data!U:U,"&lt;0",Data!Q:Q,'2-2'!D39),2)</f>
        <v>-867.12</v>
      </c>
      <c r="G39">
        <f t="shared" si="0"/>
        <v>0</v>
      </c>
    </row>
    <row r="40" spans="1:7" x14ac:dyDescent="0.2">
      <c r="A40" t="s">
        <v>875</v>
      </c>
      <c r="B40">
        <v>-863.98</v>
      </c>
      <c r="D40" t="s">
        <v>875</v>
      </c>
      <c r="E40">
        <f>ROUND(SUMIFS(Data!U:U,Data!U:U,"&lt;0",Data!Q:Q,'2-2'!D40),2)</f>
        <v>-863.98</v>
      </c>
      <c r="G40">
        <f t="shared" si="0"/>
        <v>0</v>
      </c>
    </row>
    <row r="41" spans="1:7" x14ac:dyDescent="0.2">
      <c r="A41" t="s">
        <v>1108</v>
      </c>
      <c r="B41">
        <v>-854.39</v>
      </c>
      <c r="D41" t="s">
        <v>1108</v>
      </c>
      <c r="E41">
        <f>ROUND(SUMIFS(Data!U:U,Data!U:U,"&lt;0",Data!Q:Q,'2-2'!D41),2)</f>
        <v>-854.39</v>
      </c>
      <c r="G41">
        <f t="shared" si="0"/>
        <v>0</v>
      </c>
    </row>
    <row r="42" spans="1:7" x14ac:dyDescent="0.2">
      <c r="A42" t="s">
        <v>4367</v>
      </c>
      <c r="B42">
        <v>-839.03</v>
      </c>
      <c r="D42" t="s">
        <v>4367</v>
      </c>
      <c r="E42">
        <f>ROUND(SUMIFS(Data!U:U,Data!U:U,"&lt;0",Data!Q:Q,'2-2'!D42),2)</f>
        <v>-839.03</v>
      </c>
      <c r="G42">
        <f t="shared" si="0"/>
        <v>0</v>
      </c>
    </row>
    <row r="43" spans="1:7" x14ac:dyDescent="0.2">
      <c r="A43" t="s">
        <v>766</v>
      </c>
      <c r="B43">
        <v>-786.74</v>
      </c>
      <c r="D43" t="s">
        <v>766</v>
      </c>
      <c r="E43">
        <f>ROUND(SUMIFS(Data!U:U,Data!U:U,"&lt;0",Data!Q:Q,'2-2'!D43),2)</f>
        <v>-786.74</v>
      </c>
      <c r="G43">
        <f t="shared" si="0"/>
        <v>0</v>
      </c>
    </row>
    <row r="44" spans="1:7" x14ac:dyDescent="0.2">
      <c r="A44" t="s">
        <v>5598</v>
      </c>
      <c r="B44">
        <v>-786.01</v>
      </c>
      <c r="D44" t="s">
        <v>5598</v>
      </c>
      <c r="E44">
        <f>ROUND(SUMIFS(Data!U:U,Data!U:U,"&lt;0",Data!Q:Q,'2-2'!D44),2)</f>
        <v>-786.01</v>
      </c>
      <c r="G44">
        <f t="shared" si="0"/>
        <v>0</v>
      </c>
    </row>
    <row r="45" spans="1:7" x14ac:dyDescent="0.2">
      <c r="A45" t="s">
        <v>5456</v>
      </c>
      <c r="B45">
        <v>-767.74</v>
      </c>
      <c r="D45" t="s">
        <v>5456</v>
      </c>
      <c r="E45">
        <f>ROUND(SUMIFS(Data!U:U,Data!U:U,"&lt;0",Data!Q:Q,'2-2'!D45),2)</f>
        <v>-767.74</v>
      </c>
      <c r="G45">
        <f t="shared" si="0"/>
        <v>0</v>
      </c>
    </row>
    <row r="46" spans="1:7" x14ac:dyDescent="0.2">
      <c r="A46" t="s">
        <v>510</v>
      </c>
      <c r="B46">
        <v>-766.53</v>
      </c>
      <c r="D46" t="s">
        <v>510</v>
      </c>
      <c r="E46">
        <f>ROUND(SUMIFS(Data!U:U,Data!U:U,"&lt;0",Data!Q:Q,'2-2'!D46),2)</f>
        <v>-766.53</v>
      </c>
      <c r="G46">
        <f t="shared" si="0"/>
        <v>0</v>
      </c>
    </row>
    <row r="47" spans="1:7" x14ac:dyDescent="0.2">
      <c r="A47" t="s">
        <v>2286</v>
      </c>
      <c r="B47">
        <v>-755.75</v>
      </c>
      <c r="D47" t="s">
        <v>2286</v>
      </c>
      <c r="E47">
        <f>ROUND(SUMIFS(Data!U:U,Data!U:U,"&lt;0",Data!Q:Q,'2-2'!D47),2)</f>
        <v>-755.75</v>
      </c>
      <c r="G47">
        <f t="shared" si="0"/>
        <v>0</v>
      </c>
    </row>
    <row r="48" spans="1:7" x14ac:dyDescent="0.2">
      <c r="A48" t="s">
        <v>3500</v>
      </c>
      <c r="B48">
        <v>-739.93</v>
      </c>
      <c r="D48" t="s">
        <v>3500</v>
      </c>
      <c r="E48">
        <f>ROUND(SUMIFS(Data!U:U,Data!U:U,"&lt;0",Data!Q:Q,'2-2'!D48),2)</f>
        <v>-739.93</v>
      </c>
      <c r="G48">
        <f t="shared" si="0"/>
        <v>0</v>
      </c>
    </row>
    <row r="49" spans="1:7" x14ac:dyDescent="0.2">
      <c r="A49" t="s">
        <v>3281</v>
      </c>
      <c r="B49">
        <v>-711.05</v>
      </c>
      <c r="D49" t="s">
        <v>3281</v>
      </c>
      <c r="E49">
        <f>ROUND(SUMIFS(Data!U:U,Data!U:U,"&lt;0",Data!Q:Q,'2-2'!D49),2)</f>
        <v>-711.05</v>
      </c>
      <c r="G49">
        <f t="shared" si="0"/>
        <v>0</v>
      </c>
    </row>
    <row r="50" spans="1:7" x14ac:dyDescent="0.2">
      <c r="A50" t="s">
        <v>2405</v>
      </c>
      <c r="B50">
        <v>-707.62</v>
      </c>
      <c r="D50" t="s">
        <v>2405</v>
      </c>
      <c r="E50">
        <f>ROUND(SUMIFS(Data!U:U,Data!U:U,"&lt;0",Data!Q:Q,'2-2'!D50),2)</f>
        <v>-707.62</v>
      </c>
      <c r="G50">
        <f t="shared" si="0"/>
        <v>0</v>
      </c>
    </row>
    <row r="51" spans="1:7" x14ac:dyDescent="0.2">
      <c r="A51" t="s">
        <v>5490</v>
      </c>
      <c r="B51">
        <v>-682.65</v>
      </c>
      <c r="D51" t="s">
        <v>5490</v>
      </c>
      <c r="E51">
        <f>ROUND(SUMIFS(Data!U:U,Data!U:U,"&lt;0",Data!Q:Q,'2-2'!D51),2)</f>
        <v>-682.65</v>
      </c>
      <c r="G51">
        <f t="shared" si="0"/>
        <v>0</v>
      </c>
    </row>
    <row r="52" spans="1:7" x14ac:dyDescent="0.2">
      <c r="A52" t="s">
        <v>9351</v>
      </c>
      <c r="B52">
        <v>-681.12</v>
      </c>
      <c r="D52" t="s">
        <v>9351</v>
      </c>
      <c r="E52">
        <f>ROUND(SUMIFS(Data!U:U,Data!U:U,"&lt;0",Data!Q:Q,'2-2'!D52),2)</f>
        <v>-681.12</v>
      </c>
      <c r="G52">
        <f t="shared" si="0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41D0-AF2F-A24D-89E6-B83A18CE1836}">
  <dimension ref="A1:T14"/>
  <sheetViews>
    <sheetView workbookViewId="0">
      <selection activeCell="M4" sqref="M4"/>
    </sheetView>
  </sheetViews>
  <sheetFormatPr baseColWidth="10" defaultRowHeight="16" x14ac:dyDescent="0.2"/>
  <sheetData>
    <row r="1" spans="1:20" x14ac:dyDescent="0.2">
      <c r="A1" t="s">
        <v>10989</v>
      </c>
      <c r="H1" t="s">
        <v>10990</v>
      </c>
    </row>
    <row r="2" spans="1:20" x14ac:dyDescent="0.2">
      <c r="A2" s="5" t="s">
        <v>19</v>
      </c>
      <c r="B2" s="5" t="s">
        <v>10939</v>
      </c>
      <c r="C2" s="5" t="s">
        <v>10988</v>
      </c>
      <c r="D2" s="5" t="s">
        <v>10993</v>
      </c>
      <c r="E2" s="5" t="s">
        <v>10994</v>
      </c>
      <c r="F2" s="5" t="s">
        <v>10995</v>
      </c>
      <c r="H2" s="5" t="s">
        <v>19</v>
      </c>
      <c r="I2" s="5" t="s">
        <v>10939</v>
      </c>
      <c r="J2" s="5" t="s">
        <v>10988</v>
      </c>
      <c r="K2" s="5" t="s">
        <v>10993</v>
      </c>
      <c r="L2" s="5" t="s">
        <v>10994</v>
      </c>
      <c r="M2" s="5" t="s">
        <v>10995</v>
      </c>
      <c r="O2" s="2" t="s">
        <v>10944</v>
      </c>
    </row>
    <row r="3" spans="1:20" x14ac:dyDescent="0.2">
      <c r="A3" s="5">
        <v>0.8</v>
      </c>
      <c r="B3" s="5">
        <v>16963.759999999998</v>
      </c>
      <c r="C3" s="5">
        <v>-30539.040000000001</v>
      </c>
      <c r="D3" s="5">
        <v>-101.8</v>
      </c>
      <c r="E3" s="5">
        <v>-180.03</v>
      </c>
      <c r="F3" s="5">
        <v>300</v>
      </c>
      <c r="H3" s="5">
        <v>0.8</v>
      </c>
      <c r="I3" s="5">
        <f>ROUND(SUMIF(Data!T:T,H3,Data!R:R),2)</f>
        <v>16963.759999999998</v>
      </c>
      <c r="J3" s="5">
        <f>ROUND(SUMIF(Data!T:T,H3,Data!U:U),2)</f>
        <v>-30539.040000000001</v>
      </c>
      <c r="K3" s="5">
        <f>ROUND(J3/M3,2)</f>
        <v>-101.8</v>
      </c>
      <c r="L3" s="5">
        <f>ROUND(J3/I3*100,2)</f>
        <v>-180.03</v>
      </c>
      <c r="M3" s="5">
        <f>COUNTIF(Data!T:T,H3)</f>
        <v>300</v>
      </c>
      <c r="O3">
        <f>H3-A3</f>
        <v>0</v>
      </c>
      <c r="P3">
        <f t="shared" ref="P3:T3" si="0">I3-B3</f>
        <v>0</v>
      </c>
      <c r="Q3">
        <f t="shared" si="0"/>
        <v>0</v>
      </c>
      <c r="R3">
        <f t="shared" si="0"/>
        <v>0</v>
      </c>
      <c r="S3">
        <f t="shared" si="0"/>
        <v>0</v>
      </c>
      <c r="T3">
        <f>M3-F3</f>
        <v>0</v>
      </c>
    </row>
    <row r="4" spans="1:20" x14ac:dyDescent="0.2">
      <c r="A4" s="5">
        <v>0.7</v>
      </c>
      <c r="B4" s="5">
        <v>40620.28</v>
      </c>
      <c r="C4" s="5">
        <v>-40075.360000000001</v>
      </c>
      <c r="D4" s="5">
        <v>-95.87</v>
      </c>
      <c r="E4" s="5">
        <v>-98.66</v>
      </c>
      <c r="F4" s="5">
        <v>418</v>
      </c>
      <c r="H4" s="5">
        <v>0.7</v>
      </c>
      <c r="I4" s="5">
        <f>ROUND(SUMIF(Data!T:T,H4,Data!R:R),2)</f>
        <v>40620.28</v>
      </c>
      <c r="J4" s="5">
        <f>ROUND(SUMIF(Data!T:T,H4,Data!U:U),2)</f>
        <v>-40075.360000000001</v>
      </c>
      <c r="K4" s="5">
        <f t="shared" ref="K4:K14" si="1">ROUND(J4/M4,2)</f>
        <v>-95.87</v>
      </c>
      <c r="L4" s="5">
        <f t="shared" ref="L4:L14" si="2">ROUND(J4/I4*100,2)</f>
        <v>-98.66</v>
      </c>
      <c r="M4" s="5">
        <f>COUNTIF(Data!T:T,H4)</f>
        <v>418</v>
      </c>
      <c r="O4">
        <f t="shared" ref="O4:O14" si="3">H4-A4</f>
        <v>0</v>
      </c>
      <c r="P4">
        <f t="shared" ref="P4:P14" si="4">I4-B4</f>
        <v>0</v>
      </c>
      <c r="Q4">
        <f t="shared" ref="Q4:Q14" si="5">J4-C4</f>
        <v>0</v>
      </c>
      <c r="R4">
        <f t="shared" ref="R4:R14" si="6">K4-D4</f>
        <v>0</v>
      </c>
      <c r="S4">
        <f t="shared" ref="S4:S14" si="7">L4-E4</f>
        <v>0</v>
      </c>
      <c r="T4">
        <f t="shared" ref="T4:T14" si="8">M4-F4</f>
        <v>0</v>
      </c>
    </row>
    <row r="5" spans="1:20" x14ac:dyDescent="0.2">
      <c r="A5" s="5">
        <v>0.6</v>
      </c>
      <c r="B5" s="5">
        <v>6644.7</v>
      </c>
      <c r="C5" s="5">
        <v>-5944.66</v>
      </c>
      <c r="D5" s="5">
        <v>-43.08</v>
      </c>
      <c r="E5" s="5">
        <v>-89.46</v>
      </c>
      <c r="F5" s="5">
        <v>138</v>
      </c>
      <c r="H5" s="5">
        <v>0.6</v>
      </c>
      <c r="I5" s="5">
        <f>ROUND(SUMIF(Data!T:T,H5,Data!R:R),2)</f>
        <v>6644.7</v>
      </c>
      <c r="J5" s="5">
        <f>ROUND(SUMIF(Data!T:T,H5,Data!U:U),2)</f>
        <v>-5944.66</v>
      </c>
      <c r="K5" s="5">
        <f t="shared" si="1"/>
        <v>-43.08</v>
      </c>
      <c r="L5" s="5">
        <f t="shared" si="2"/>
        <v>-89.46</v>
      </c>
      <c r="M5" s="5">
        <f>COUNTIF(Data!T:T,H5)</f>
        <v>138</v>
      </c>
      <c r="O5">
        <f t="shared" si="3"/>
        <v>0</v>
      </c>
      <c r="P5">
        <f t="shared" si="4"/>
        <v>0</v>
      </c>
      <c r="Q5">
        <f t="shared" si="5"/>
        <v>0</v>
      </c>
      <c r="R5">
        <f t="shared" si="6"/>
        <v>0</v>
      </c>
      <c r="S5">
        <f t="shared" si="7"/>
        <v>0</v>
      </c>
      <c r="T5">
        <f t="shared" si="8"/>
        <v>0</v>
      </c>
    </row>
    <row r="6" spans="1:20" x14ac:dyDescent="0.2">
      <c r="A6" s="5">
        <v>0.45</v>
      </c>
      <c r="B6" s="5">
        <v>5484.97</v>
      </c>
      <c r="C6" s="5">
        <v>-2493.11</v>
      </c>
      <c r="D6" s="5">
        <v>-226.65</v>
      </c>
      <c r="E6" s="5">
        <v>-45.45</v>
      </c>
      <c r="F6" s="5">
        <v>11</v>
      </c>
      <c r="H6" s="5">
        <v>0.45</v>
      </c>
      <c r="I6" s="5">
        <f>ROUND(SUMIF(Data!T:T,H6,Data!R:R),2)</f>
        <v>5484.97</v>
      </c>
      <c r="J6" s="5">
        <f>ROUND(SUMIF(Data!T:T,H6,Data!U:U),2)</f>
        <v>-2493.11</v>
      </c>
      <c r="K6" s="5">
        <f t="shared" si="1"/>
        <v>-226.65</v>
      </c>
      <c r="L6" s="5">
        <f t="shared" si="2"/>
        <v>-45.45</v>
      </c>
      <c r="M6" s="5">
        <f>COUNTIF(Data!T:T,H6)</f>
        <v>11</v>
      </c>
      <c r="O6">
        <f t="shared" si="3"/>
        <v>0</v>
      </c>
      <c r="P6">
        <f t="shared" si="4"/>
        <v>0</v>
      </c>
      <c r="Q6">
        <f t="shared" si="5"/>
        <v>0</v>
      </c>
      <c r="R6">
        <f t="shared" si="6"/>
        <v>0</v>
      </c>
      <c r="S6">
        <f t="shared" si="7"/>
        <v>0</v>
      </c>
      <c r="T6">
        <f t="shared" si="8"/>
        <v>0</v>
      </c>
    </row>
    <row r="7" spans="1:20" x14ac:dyDescent="0.2">
      <c r="A7" s="5">
        <v>0.5</v>
      </c>
      <c r="B7" s="5">
        <v>58918.54</v>
      </c>
      <c r="C7" s="5">
        <v>-20506.43</v>
      </c>
      <c r="D7" s="5">
        <v>-310.7</v>
      </c>
      <c r="E7" s="5">
        <v>-34.799999999999997</v>
      </c>
      <c r="F7" s="5">
        <v>66</v>
      </c>
      <c r="H7" s="5">
        <v>0.5</v>
      </c>
      <c r="I7" s="5">
        <f>ROUND(SUMIF(Data!T:T,H7,Data!R:R),2)</f>
        <v>58918.54</v>
      </c>
      <c r="J7" s="5">
        <f>ROUND(SUMIF(Data!T:T,H7,Data!U:U),2)</f>
        <v>-20506.43</v>
      </c>
      <c r="K7" s="5">
        <f t="shared" si="1"/>
        <v>-310.7</v>
      </c>
      <c r="L7" s="5">
        <f t="shared" si="2"/>
        <v>-34.799999999999997</v>
      </c>
      <c r="M7" s="5">
        <f>COUNTIF(Data!T:T,H7)</f>
        <v>66</v>
      </c>
      <c r="O7">
        <f t="shared" si="3"/>
        <v>0</v>
      </c>
      <c r="P7">
        <f t="shared" si="4"/>
        <v>0</v>
      </c>
      <c r="Q7">
        <f t="shared" si="5"/>
        <v>0</v>
      </c>
      <c r="R7">
        <f t="shared" si="6"/>
        <v>0</v>
      </c>
      <c r="S7">
        <f t="shared" si="7"/>
        <v>0</v>
      </c>
      <c r="T7">
        <f t="shared" si="8"/>
        <v>0</v>
      </c>
    </row>
    <row r="8" spans="1:20" x14ac:dyDescent="0.2">
      <c r="A8" s="5">
        <v>0.4</v>
      </c>
      <c r="B8" s="5">
        <v>116417.78</v>
      </c>
      <c r="C8" s="5">
        <v>-23057.05</v>
      </c>
      <c r="D8" s="5">
        <v>-111.93</v>
      </c>
      <c r="E8" s="5">
        <v>-19.809999999999999</v>
      </c>
      <c r="F8" s="5">
        <v>206</v>
      </c>
      <c r="H8" s="5">
        <v>0.4</v>
      </c>
      <c r="I8" s="5">
        <f>ROUND(SUMIF(Data!T:T,H8,Data!R:R),2)</f>
        <v>116417.78</v>
      </c>
      <c r="J8" s="5">
        <f>ROUND(SUMIF(Data!T:T,H8,Data!U:U),2)</f>
        <v>-23057.05</v>
      </c>
      <c r="K8" s="5">
        <f t="shared" si="1"/>
        <v>-111.93</v>
      </c>
      <c r="L8" s="5">
        <f t="shared" si="2"/>
        <v>-19.809999999999999</v>
      </c>
      <c r="M8" s="5">
        <f>COUNTIF(Data!T:T,H8)</f>
        <v>206</v>
      </c>
      <c r="O8">
        <f t="shared" si="3"/>
        <v>0</v>
      </c>
      <c r="P8">
        <f t="shared" si="4"/>
        <v>0</v>
      </c>
      <c r="Q8">
        <f t="shared" si="5"/>
        <v>0</v>
      </c>
      <c r="R8">
        <f t="shared" si="6"/>
        <v>0</v>
      </c>
      <c r="S8">
        <f t="shared" si="7"/>
        <v>0</v>
      </c>
      <c r="T8">
        <f t="shared" si="8"/>
        <v>0</v>
      </c>
    </row>
    <row r="9" spans="1:20" x14ac:dyDescent="0.2">
      <c r="A9" s="5">
        <v>0.32</v>
      </c>
      <c r="B9" s="5">
        <v>14493.46</v>
      </c>
      <c r="C9" s="5">
        <v>-2391.14</v>
      </c>
      <c r="D9" s="5">
        <v>-88.56</v>
      </c>
      <c r="E9" s="5">
        <v>-16.5</v>
      </c>
      <c r="F9" s="5">
        <v>27</v>
      </c>
      <c r="H9" s="5">
        <v>0.32</v>
      </c>
      <c r="I9" s="5">
        <f>ROUND(SUMIF(Data!T:T,H9,Data!R:R),2)</f>
        <v>14493.46</v>
      </c>
      <c r="J9" s="5">
        <f>ROUND(SUMIF(Data!T:T,H9,Data!U:U),2)</f>
        <v>-2391.14</v>
      </c>
      <c r="K9" s="5">
        <f t="shared" si="1"/>
        <v>-88.56</v>
      </c>
      <c r="L9" s="5">
        <f t="shared" si="2"/>
        <v>-16.5</v>
      </c>
      <c r="M9" s="5">
        <f>COUNTIF(Data!T:T,H9)</f>
        <v>27</v>
      </c>
      <c r="O9">
        <f t="shared" si="3"/>
        <v>0</v>
      </c>
      <c r="P9">
        <f t="shared" si="4"/>
        <v>0</v>
      </c>
      <c r="Q9">
        <f t="shared" si="5"/>
        <v>0</v>
      </c>
      <c r="R9">
        <f t="shared" si="6"/>
        <v>0</v>
      </c>
      <c r="S9">
        <f t="shared" si="7"/>
        <v>0</v>
      </c>
      <c r="T9">
        <f t="shared" si="8"/>
        <v>0</v>
      </c>
    </row>
    <row r="10" spans="1:20" x14ac:dyDescent="0.2">
      <c r="A10" s="5">
        <v>0.3</v>
      </c>
      <c r="B10" s="5">
        <v>103226.65</v>
      </c>
      <c r="C10" s="5">
        <v>-10369.280000000001</v>
      </c>
      <c r="D10" s="5">
        <v>-45.68</v>
      </c>
      <c r="E10" s="5">
        <v>-10.050000000000001</v>
      </c>
      <c r="F10" s="5">
        <v>227</v>
      </c>
      <c r="H10" s="5">
        <v>0.3</v>
      </c>
      <c r="I10" s="5">
        <f>ROUND(SUMIF(Data!T:T,H10,Data!R:R),2)</f>
        <v>103226.66</v>
      </c>
      <c r="J10" s="5">
        <f>ROUND(SUMIF(Data!T:T,H10,Data!U:U),2)</f>
        <v>-10369.280000000001</v>
      </c>
      <c r="K10" s="5">
        <f t="shared" si="1"/>
        <v>-45.68</v>
      </c>
      <c r="L10" s="5">
        <f t="shared" si="2"/>
        <v>-10.050000000000001</v>
      </c>
      <c r="M10" s="5">
        <f>COUNTIF(Data!T:T,H10)</f>
        <v>227</v>
      </c>
      <c r="O10">
        <f t="shared" si="3"/>
        <v>0</v>
      </c>
      <c r="P10">
        <f>I10-B10</f>
        <v>1.0000000009313226E-2</v>
      </c>
      <c r="Q10">
        <f t="shared" si="5"/>
        <v>0</v>
      </c>
      <c r="R10">
        <f t="shared" si="6"/>
        <v>0</v>
      </c>
      <c r="S10">
        <f t="shared" si="7"/>
        <v>0</v>
      </c>
      <c r="T10">
        <f t="shared" si="8"/>
        <v>0</v>
      </c>
    </row>
    <row r="11" spans="1:20" x14ac:dyDescent="0.2">
      <c r="A11" s="5">
        <v>0.15</v>
      </c>
      <c r="B11" s="5">
        <v>27558.52</v>
      </c>
      <c r="C11" s="5">
        <v>1418.99</v>
      </c>
      <c r="D11" s="5">
        <v>27.29</v>
      </c>
      <c r="E11" s="5">
        <v>5.15</v>
      </c>
      <c r="F11" s="5">
        <v>52</v>
      </c>
      <c r="H11" s="5">
        <v>0.15</v>
      </c>
      <c r="I11" s="5">
        <f>ROUND(SUMIF(Data!T:T,H11,Data!R:R),2)</f>
        <v>27558.52</v>
      </c>
      <c r="J11" s="5">
        <f>ROUND(SUMIF(Data!T:T,H11,Data!U:U),2)</f>
        <v>1418.99</v>
      </c>
      <c r="K11" s="5">
        <f t="shared" si="1"/>
        <v>27.29</v>
      </c>
      <c r="L11" s="5">
        <f t="shared" si="2"/>
        <v>5.15</v>
      </c>
      <c r="M11" s="5">
        <f>COUNTIF(Data!T:T,H11)</f>
        <v>52</v>
      </c>
      <c r="O11">
        <f t="shared" si="3"/>
        <v>0</v>
      </c>
      <c r="P11">
        <f t="shared" si="4"/>
        <v>0</v>
      </c>
      <c r="Q11">
        <f t="shared" si="5"/>
        <v>0</v>
      </c>
      <c r="R11">
        <f t="shared" si="6"/>
        <v>0</v>
      </c>
      <c r="S11">
        <f t="shared" si="7"/>
        <v>0</v>
      </c>
      <c r="T11">
        <f t="shared" si="8"/>
        <v>0</v>
      </c>
    </row>
    <row r="12" spans="1:20" x14ac:dyDescent="0.2">
      <c r="A12" s="5">
        <v>0.2</v>
      </c>
      <c r="B12" s="5">
        <v>764594.37</v>
      </c>
      <c r="C12" s="5">
        <v>90337.31</v>
      </c>
      <c r="D12" s="5">
        <v>24.7</v>
      </c>
      <c r="E12" s="5">
        <v>11.82</v>
      </c>
      <c r="F12" s="5">
        <v>3657</v>
      </c>
      <c r="H12" s="5">
        <v>0.2</v>
      </c>
      <c r="I12" s="5">
        <f>ROUND(SUMIF(Data!T:T,H12,Data!R:R),2)</f>
        <v>764594.37</v>
      </c>
      <c r="J12" s="5">
        <f>ROUND(SUMIF(Data!T:T,H12,Data!U:U),2)</f>
        <v>90337.31</v>
      </c>
      <c r="K12" s="5">
        <f t="shared" si="1"/>
        <v>24.7</v>
      </c>
      <c r="L12" s="5">
        <f t="shared" si="2"/>
        <v>11.82</v>
      </c>
      <c r="M12" s="5">
        <f>COUNTIF(Data!T:T,H12)</f>
        <v>3657</v>
      </c>
      <c r="O12">
        <f t="shared" si="3"/>
        <v>0</v>
      </c>
      <c r="P12">
        <f t="shared" si="4"/>
        <v>0</v>
      </c>
      <c r="Q12">
        <f t="shared" si="5"/>
        <v>0</v>
      </c>
      <c r="R12">
        <f t="shared" si="6"/>
        <v>0</v>
      </c>
      <c r="S12">
        <f t="shared" si="7"/>
        <v>0</v>
      </c>
      <c r="T12">
        <f t="shared" si="8"/>
        <v>0</v>
      </c>
    </row>
    <row r="13" spans="1:20" x14ac:dyDescent="0.2">
      <c r="A13" s="5">
        <v>0.1</v>
      </c>
      <c r="B13" s="5">
        <v>54369.35</v>
      </c>
      <c r="C13" s="5">
        <v>9029.18</v>
      </c>
      <c r="D13" s="5">
        <v>96.06</v>
      </c>
      <c r="E13" s="5">
        <v>16.61</v>
      </c>
      <c r="F13" s="5">
        <v>94</v>
      </c>
      <c r="H13" s="5">
        <v>0.1</v>
      </c>
      <c r="I13" s="5">
        <f>ROUND(SUMIF(Data!T:T,H13,Data!R:R),2)</f>
        <v>54369.35</v>
      </c>
      <c r="J13" s="5">
        <f>ROUND(SUMIF(Data!T:T,H13,Data!U:U),2)</f>
        <v>9029.18</v>
      </c>
      <c r="K13" s="5">
        <f t="shared" si="1"/>
        <v>96.06</v>
      </c>
      <c r="L13" s="5">
        <f t="shared" si="2"/>
        <v>16.61</v>
      </c>
      <c r="M13" s="5">
        <f>COUNTIF(Data!T:T,H13)</f>
        <v>94</v>
      </c>
      <c r="O13">
        <f t="shared" si="3"/>
        <v>0</v>
      </c>
      <c r="P13">
        <f t="shared" si="4"/>
        <v>0</v>
      </c>
      <c r="Q13">
        <f t="shared" si="5"/>
        <v>0</v>
      </c>
      <c r="R13">
        <f t="shared" si="6"/>
        <v>0</v>
      </c>
      <c r="S13">
        <f t="shared" si="7"/>
        <v>0</v>
      </c>
      <c r="T13">
        <f t="shared" si="8"/>
        <v>0</v>
      </c>
    </row>
    <row r="14" spans="1:20" x14ac:dyDescent="0.2">
      <c r="A14" s="5">
        <v>0</v>
      </c>
      <c r="B14" s="5">
        <v>1087908.47</v>
      </c>
      <c r="C14" s="5">
        <v>320987.59999999998</v>
      </c>
      <c r="D14" s="5">
        <v>66.900000000000006</v>
      </c>
      <c r="E14" s="5">
        <v>29.51</v>
      </c>
      <c r="F14" s="5">
        <v>4798</v>
      </c>
      <c r="H14" s="5">
        <v>0</v>
      </c>
      <c r="I14" s="5">
        <f>ROUND(SUMIF(Data!T:T,H14,Data!R:R),2)</f>
        <v>1087908.47</v>
      </c>
      <c r="J14" s="5">
        <f>ROUND(SUMIF(Data!T:T,H14,Data!U:U),2)</f>
        <v>320987.59999999998</v>
      </c>
      <c r="K14" s="5">
        <f t="shared" si="1"/>
        <v>66.900000000000006</v>
      </c>
      <c r="L14" s="5">
        <f t="shared" si="2"/>
        <v>29.51</v>
      </c>
      <c r="M14" s="5">
        <f>COUNTIF(Data!T:T,H14)</f>
        <v>4798</v>
      </c>
      <c r="O14">
        <f t="shared" si="3"/>
        <v>0</v>
      </c>
      <c r="P14">
        <f t="shared" si="4"/>
        <v>0</v>
      </c>
      <c r="Q14">
        <f t="shared" si="5"/>
        <v>0</v>
      </c>
      <c r="R14">
        <f t="shared" si="6"/>
        <v>0</v>
      </c>
      <c r="S14">
        <f t="shared" si="7"/>
        <v>0</v>
      </c>
      <c r="T14">
        <f t="shared" si="8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C38-313A-AA47-A270-8F67C2CF9117}">
  <dimension ref="A1:N6"/>
  <sheetViews>
    <sheetView workbookViewId="0">
      <selection activeCell="G4" sqref="G4"/>
    </sheetView>
  </sheetViews>
  <sheetFormatPr baseColWidth="10" defaultRowHeight="16" x14ac:dyDescent="0.2"/>
  <sheetData>
    <row r="1" spans="1:14" x14ac:dyDescent="0.2">
      <c r="A1" t="s">
        <v>10989</v>
      </c>
      <c r="F1" t="s">
        <v>10990</v>
      </c>
    </row>
    <row r="2" spans="1:14" x14ac:dyDescent="0.2">
      <c r="A2" t="s">
        <v>12</v>
      </c>
      <c r="B2" t="s">
        <v>10939</v>
      </c>
      <c r="C2" t="s">
        <v>10988</v>
      </c>
      <c r="D2" t="s">
        <v>10994</v>
      </c>
      <c r="F2" t="s">
        <v>12</v>
      </c>
      <c r="G2" t="s">
        <v>10939</v>
      </c>
      <c r="H2" t="s">
        <v>10988</v>
      </c>
      <c r="I2" t="s">
        <v>10994</v>
      </c>
      <c r="L2" s="4" t="s">
        <v>10944</v>
      </c>
    </row>
    <row r="3" spans="1:14" x14ac:dyDescent="0.2">
      <c r="A3" t="s">
        <v>43</v>
      </c>
      <c r="B3">
        <v>725457.82</v>
      </c>
      <c r="C3">
        <v>108418.45</v>
      </c>
      <c r="D3">
        <v>14.94</v>
      </c>
      <c r="F3" t="str">
        <f>A3</f>
        <v>West</v>
      </c>
      <c r="G3">
        <f>ROUND(SUMIF(Data!M:M,F3,Data!R:R),2)</f>
        <v>725457.82</v>
      </c>
      <c r="H3">
        <f>ROUND(SUMIF(Data!M:M,F3,Data!U:U),2)</f>
        <v>108418.45</v>
      </c>
      <c r="I3">
        <f>ROUND(H3/G3*100,2)</f>
        <v>14.94</v>
      </c>
      <c r="L3">
        <f>G3-B3</f>
        <v>0</v>
      </c>
      <c r="M3">
        <f t="shared" ref="M3:N3" si="0">H3-C3</f>
        <v>0</v>
      </c>
      <c r="N3">
        <f t="shared" si="0"/>
        <v>0</v>
      </c>
    </row>
    <row r="4" spans="1:14" x14ac:dyDescent="0.2">
      <c r="A4" t="s">
        <v>147</v>
      </c>
      <c r="B4">
        <v>678781.24</v>
      </c>
      <c r="C4">
        <v>91522.78</v>
      </c>
      <c r="D4">
        <v>13.48</v>
      </c>
      <c r="F4" t="str">
        <f t="shared" ref="F4:F6" si="1">A4</f>
        <v>East</v>
      </c>
      <c r="G4">
        <f>ROUND(SUMIF(Data!M:M,F4,Data!R:R),2)</f>
        <v>678781.24</v>
      </c>
      <c r="H4">
        <f>ROUND(SUMIF(Data!M:M,F4,Data!U:U),2)</f>
        <v>91522.78</v>
      </c>
      <c r="I4">
        <f t="shared" ref="I4:I6" si="2">ROUND(H4/G4*100,2)</f>
        <v>13.48</v>
      </c>
      <c r="L4">
        <f t="shared" ref="L4:L6" si="3">G4-B4</f>
        <v>0</v>
      </c>
      <c r="M4">
        <f t="shared" ref="M4:M6" si="4">H4-C4</f>
        <v>0</v>
      </c>
      <c r="N4">
        <f t="shared" ref="N4:N6" si="5">I4-D4</f>
        <v>0</v>
      </c>
    </row>
    <row r="5" spans="1:14" x14ac:dyDescent="0.2">
      <c r="A5" t="s">
        <v>29</v>
      </c>
      <c r="B5">
        <v>391721.91</v>
      </c>
      <c r="C5">
        <v>46749.43</v>
      </c>
      <c r="D5">
        <v>11.93</v>
      </c>
      <c r="F5" t="str">
        <f t="shared" si="1"/>
        <v>South</v>
      </c>
      <c r="G5">
        <f>ROUND(SUMIF(Data!M:M,F5,Data!R:R),2)</f>
        <v>391721.91</v>
      </c>
      <c r="H5">
        <f>ROUND(SUMIF(Data!M:M,F5,Data!U:U),2)</f>
        <v>46749.43</v>
      </c>
      <c r="I5">
        <f t="shared" si="2"/>
        <v>11.93</v>
      </c>
      <c r="L5">
        <f t="shared" si="3"/>
        <v>0</v>
      </c>
      <c r="M5">
        <f t="shared" si="4"/>
        <v>0</v>
      </c>
      <c r="N5">
        <f t="shared" si="5"/>
        <v>0</v>
      </c>
    </row>
    <row r="6" spans="1:14" x14ac:dyDescent="0.2">
      <c r="A6" t="s">
        <v>104</v>
      </c>
      <c r="B6">
        <v>501239.89</v>
      </c>
      <c r="C6">
        <v>39706.36</v>
      </c>
      <c r="D6">
        <v>7.92</v>
      </c>
      <c r="F6" t="str">
        <f t="shared" si="1"/>
        <v>Central</v>
      </c>
      <c r="G6">
        <f>ROUND(SUMIF(Data!M:M,F6,Data!R:R),2)</f>
        <v>501239.89</v>
      </c>
      <c r="H6">
        <f>ROUND(SUMIF(Data!M:M,F6,Data!U:U),2)</f>
        <v>39706.36</v>
      </c>
      <c r="I6">
        <f t="shared" si="2"/>
        <v>7.92</v>
      </c>
      <c r="L6">
        <f t="shared" si="3"/>
        <v>0</v>
      </c>
      <c r="M6">
        <f t="shared" si="4"/>
        <v>0</v>
      </c>
      <c r="N6">
        <f t="shared" si="5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3C76-EA68-4248-8390-4C11110012BA}">
  <dimension ref="A1:G51"/>
  <sheetViews>
    <sheetView workbookViewId="0">
      <selection activeCell="G4" sqref="G4"/>
    </sheetView>
  </sheetViews>
  <sheetFormatPr baseColWidth="10" defaultRowHeight="16" x14ac:dyDescent="0.2"/>
  <sheetData>
    <row r="1" spans="1:7" x14ac:dyDescent="0.2">
      <c r="A1" t="s">
        <v>10989</v>
      </c>
      <c r="D1" t="s">
        <v>10990</v>
      </c>
    </row>
    <row r="2" spans="1:7" x14ac:dyDescent="0.2">
      <c r="A2" s="9" t="s">
        <v>10</v>
      </c>
      <c r="B2" s="9" t="s">
        <v>10939</v>
      </c>
      <c r="D2" s="9" t="s">
        <v>10</v>
      </c>
      <c r="E2" s="9" t="s">
        <v>10939</v>
      </c>
      <c r="G2" s="2" t="s">
        <v>10944</v>
      </c>
    </row>
    <row r="3" spans="1:7" x14ac:dyDescent="0.2">
      <c r="A3" s="9" t="s">
        <v>42</v>
      </c>
      <c r="B3" s="9">
        <v>457687.63</v>
      </c>
      <c r="D3" t="str">
        <f>A3</f>
        <v>California</v>
      </c>
      <c r="E3">
        <f>ROUND(SUMIF(Data!K:K,D3,Data!R:R),2)</f>
        <v>457687.63</v>
      </c>
      <c r="G3">
        <f>E3-B3</f>
        <v>0</v>
      </c>
    </row>
    <row r="4" spans="1:7" x14ac:dyDescent="0.2">
      <c r="A4" s="9" t="s">
        <v>266</v>
      </c>
      <c r="B4" s="9">
        <v>310876.27</v>
      </c>
      <c r="D4" t="str">
        <f t="shared" ref="D4:D51" si="0">A4</f>
        <v>New York</v>
      </c>
      <c r="E4">
        <f>ROUND(SUMIF(Data!K:K,D4,Data!R:R),2)</f>
        <v>310876.27</v>
      </c>
      <c r="G4">
        <f t="shared" ref="G4:G51" si="1">E4-B4</f>
        <v>0</v>
      </c>
    </row>
    <row r="5" spans="1:7" x14ac:dyDescent="0.2">
      <c r="A5" s="9" t="s">
        <v>103</v>
      </c>
      <c r="B5" s="9">
        <v>170188.05</v>
      </c>
      <c r="D5" t="str">
        <f t="shared" si="0"/>
        <v>Texas</v>
      </c>
      <c r="E5">
        <f>ROUND(SUMIF(Data!K:K,D5,Data!R:R),2)</f>
        <v>170188.05</v>
      </c>
      <c r="G5">
        <f t="shared" si="1"/>
        <v>0</v>
      </c>
    </row>
    <row r="6" spans="1:7" x14ac:dyDescent="0.2">
      <c r="A6" s="9" t="s">
        <v>95</v>
      </c>
      <c r="B6" s="9">
        <v>138641.26999999999</v>
      </c>
      <c r="D6" t="str">
        <f t="shared" si="0"/>
        <v>Washington</v>
      </c>
      <c r="E6">
        <f>ROUND(SUMIF(Data!K:K,D6,Data!R:R),2)</f>
        <v>138641.26999999999</v>
      </c>
      <c r="G6">
        <f t="shared" si="1"/>
        <v>0</v>
      </c>
    </row>
    <row r="7" spans="1:7" x14ac:dyDescent="0.2">
      <c r="A7" s="9" t="s">
        <v>146</v>
      </c>
      <c r="B7" s="9">
        <v>116511.91</v>
      </c>
      <c r="D7" t="str">
        <f t="shared" si="0"/>
        <v>Pennsylvania</v>
      </c>
      <c r="E7">
        <f>ROUND(SUMIF(Data!K:K,D7,Data!R:R),2)</f>
        <v>116511.91</v>
      </c>
      <c r="G7">
        <f t="shared" si="1"/>
        <v>0</v>
      </c>
    </row>
    <row r="8" spans="1:7" x14ac:dyDescent="0.2">
      <c r="A8" s="9" t="s">
        <v>53</v>
      </c>
      <c r="B8" s="9">
        <v>89473.71</v>
      </c>
      <c r="D8" t="str">
        <f t="shared" si="0"/>
        <v>Florida</v>
      </c>
      <c r="E8">
        <f>ROUND(SUMIF(Data!K:K,D8,Data!R:R),2)</f>
        <v>89473.71</v>
      </c>
      <c r="G8">
        <f t="shared" si="1"/>
        <v>0</v>
      </c>
    </row>
    <row r="9" spans="1:7" x14ac:dyDescent="0.2">
      <c r="A9" s="9" t="s">
        <v>210</v>
      </c>
      <c r="B9" s="9">
        <v>80166.100000000006</v>
      </c>
      <c r="D9" t="str">
        <f t="shared" si="0"/>
        <v>Illinois</v>
      </c>
      <c r="E9">
        <f>ROUND(SUMIF(Data!K:K,D9,Data!R:R),2)</f>
        <v>80166.100000000006</v>
      </c>
      <c r="G9">
        <f t="shared" si="1"/>
        <v>0</v>
      </c>
    </row>
    <row r="10" spans="1:7" x14ac:dyDescent="0.2">
      <c r="A10" s="9" t="s">
        <v>497</v>
      </c>
      <c r="B10" s="9">
        <v>78258.14</v>
      </c>
      <c r="D10" t="str">
        <f t="shared" si="0"/>
        <v>Ohio</v>
      </c>
      <c r="E10">
        <f>ROUND(SUMIF(Data!K:K,D10,Data!R:R),2)</f>
        <v>78258.14</v>
      </c>
      <c r="G10">
        <f t="shared" si="1"/>
        <v>0</v>
      </c>
    </row>
    <row r="11" spans="1:7" x14ac:dyDescent="0.2">
      <c r="A11" s="9" t="s">
        <v>237</v>
      </c>
      <c r="B11" s="9">
        <v>76269.61</v>
      </c>
      <c r="D11" t="str">
        <f t="shared" si="0"/>
        <v>Michigan</v>
      </c>
      <c r="E11">
        <f>ROUND(SUMIF(Data!K:K,D11,Data!R:R),2)</f>
        <v>76269.61</v>
      </c>
      <c r="G11">
        <f t="shared" si="1"/>
        <v>0</v>
      </c>
    </row>
    <row r="12" spans="1:7" x14ac:dyDescent="0.2">
      <c r="A12" s="9" t="s">
        <v>318</v>
      </c>
      <c r="B12" s="9">
        <v>70636.72</v>
      </c>
      <c r="D12" t="str">
        <f t="shared" si="0"/>
        <v>Virginia</v>
      </c>
      <c r="E12">
        <f>ROUND(SUMIF(Data!K:K,D12,Data!R:R),2)</f>
        <v>70636.72</v>
      </c>
      <c r="G12">
        <f t="shared" si="1"/>
        <v>0</v>
      </c>
    </row>
    <row r="13" spans="1:7" x14ac:dyDescent="0.2">
      <c r="A13" s="9" t="s">
        <v>87</v>
      </c>
      <c r="B13" s="9">
        <v>55603.16</v>
      </c>
      <c r="D13" t="str">
        <f t="shared" si="0"/>
        <v>North Carolina</v>
      </c>
      <c r="E13">
        <f>ROUND(SUMIF(Data!K:K,D13,Data!R:R),2)</f>
        <v>55603.16</v>
      </c>
      <c r="G13">
        <f t="shared" si="1"/>
        <v>0</v>
      </c>
    </row>
    <row r="14" spans="1:7" x14ac:dyDescent="0.2">
      <c r="A14" s="9" t="s">
        <v>253</v>
      </c>
      <c r="B14" s="9">
        <v>53555.360000000001</v>
      </c>
      <c r="D14" t="str">
        <f t="shared" si="0"/>
        <v>Indiana</v>
      </c>
      <c r="E14">
        <f>ROUND(SUMIF(Data!K:K,D14,Data!R:R),2)</f>
        <v>53555.360000000001</v>
      </c>
      <c r="G14">
        <f t="shared" si="1"/>
        <v>0</v>
      </c>
    </row>
    <row r="15" spans="1:7" x14ac:dyDescent="0.2">
      <c r="A15" s="9" t="s">
        <v>1274</v>
      </c>
      <c r="B15" s="9">
        <v>49095.839999999997</v>
      </c>
      <c r="D15" t="str">
        <f t="shared" si="0"/>
        <v>Georgia</v>
      </c>
      <c r="E15">
        <f>ROUND(SUMIF(Data!K:K,D15,Data!R:R),2)</f>
        <v>49095.839999999997</v>
      </c>
      <c r="G15">
        <f t="shared" si="1"/>
        <v>0</v>
      </c>
    </row>
    <row r="16" spans="1:7" x14ac:dyDescent="0.2">
      <c r="A16" s="9" t="s">
        <v>28</v>
      </c>
      <c r="B16" s="9">
        <v>36591.75</v>
      </c>
      <c r="D16" t="str">
        <f t="shared" si="0"/>
        <v>Kentucky</v>
      </c>
      <c r="E16">
        <f>ROUND(SUMIF(Data!K:K,D16,Data!R:R),2)</f>
        <v>36591.75</v>
      </c>
      <c r="G16">
        <f t="shared" si="1"/>
        <v>0</v>
      </c>
    </row>
    <row r="17" spans="1:7" x14ac:dyDescent="0.2">
      <c r="A17" s="9" t="s">
        <v>789</v>
      </c>
      <c r="B17" s="9">
        <v>35764.31</v>
      </c>
      <c r="D17" t="str">
        <f t="shared" si="0"/>
        <v>New Jersey</v>
      </c>
      <c r="E17">
        <f>ROUND(SUMIF(Data!K:K,D17,Data!R:R),2)</f>
        <v>35764.31</v>
      </c>
      <c r="G17">
        <f t="shared" si="1"/>
        <v>0</v>
      </c>
    </row>
    <row r="18" spans="1:7" x14ac:dyDescent="0.2">
      <c r="A18" s="9" t="s">
        <v>309</v>
      </c>
      <c r="B18" s="9">
        <v>35282</v>
      </c>
      <c r="D18" t="str">
        <f t="shared" si="0"/>
        <v>Arizona</v>
      </c>
      <c r="E18">
        <f>ROUND(SUMIF(Data!K:K,D18,Data!R:R),2)</f>
        <v>35282</v>
      </c>
      <c r="G18">
        <f t="shared" si="1"/>
        <v>0</v>
      </c>
    </row>
    <row r="19" spans="1:7" x14ac:dyDescent="0.2">
      <c r="A19" s="9" t="s">
        <v>113</v>
      </c>
      <c r="B19" s="9">
        <v>32114.61</v>
      </c>
      <c r="D19" t="str">
        <f t="shared" si="0"/>
        <v>Wisconsin</v>
      </c>
      <c r="E19">
        <f>ROUND(SUMIF(Data!K:K,D19,Data!R:R),2)</f>
        <v>32114.61</v>
      </c>
      <c r="G19">
        <f t="shared" si="1"/>
        <v>0</v>
      </c>
    </row>
    <row r="20" spans="1:7" x14ac:dyDescent="0.2">
      <c r="A20" s="9" t="s">
        <v>456</v>
      </c>
      <c r="B20" s="9">
        <v>32108.12</v>
      </c>
      <c r="D20" t="str">
        <f t="shared" si="0"/>
        <v>Colorado</v>
      </c>
      <c r="E20">
        <f>ROUND(SUMIF(Data!K:K,D20,Data!R:R),2)</f>
        <v>32108.12</v>
      </c>
      <c r="G20">
        <f t="shared" si="1"/>
        <v>0</v>
      </c>
    </row>
    <row r="21" spans="1:7" x14ac:dyDescent="0.2">
      <c r="A21" s="9" t="s">
        <v>334</v>
      </c>
      <c r="B21" s="9">
        <v>30661.87</v>
      </c>
      <c r="D21" t="str">
        <f t="shared" si="0"/>
        <v>Tennessee</v>
      </c>
      <c r="E21">
        <f>ROUND(SUMIF(Data!K:K,D21,Data!R:R),2)</f>
        <v>30661.87</v>
      </c>
      <c r="G21">
        <f t="shared" si="1"/>
        <v>0</v>
      </c>
    </row>
    <row r="22" spans="1:7" x14ac:dyDescent="0.2">
      <c r="A22" s="9" t="s">
        <v>228</v>
      </c>
      <c r="B22" s="9">
        <v>29863.15</v>
      </c>
      <c r="D22" t="str">
        <f t="shared" si="0"/>
        <v>Minnesota</v>
      </c>
      <c r="E22">
        <f>ROUND(SUMIF(Data!K:K,D22,Data!R:R),2)</f>
        <v>29863.15</v>
      </c>
      <c r="G22">
        <f t="shared" si="1"/>
        <v>0</v>
      </c>
    </row>
    <row r="23" spans="1:7" x14ac:dyDescent="0.2">
      <c r="A23" s="9" t="s">
        <v>1247</v>
      </c>
      <c r="B23" s="9">
        <v>28634.43</v>
      </c>
      <c r="D23" t="str">
        <f t="shared" si="0"/>
        <v>Massachusetts</v>
      </c>
      <c r="E23">
        <f>ROUND(SUMIF(Data!K:K,D23,Data!R:R),2)</f>
        <v>28634.43</v>
      </c>
      <c r="G23">
        <f t="shared" si="1"/>
        <v>0</v>
      </c>
    </row>
    <row r="24" spans="1:7" x14ac:dyDescent="0.2">
      <c r="A24" s="9" t="s">
        <v>244</v>
      </c>
      <c r="B24" s="9">
        <v>27451.07</v>
      </c>
      <c r="D24" t="str">
        <f t="shared" si="0"/>
        <v>Delaware</v>
      </c>
      <c r="E24">
        <f>ROUND(SUMIF(Data!K:K,D24,Data!R:R),2)</f>
        <v>27451.07</v>
      </c>
      <c r="G24">
        <f t="shared" si="1"/>
        <v>0</v>
      </c>
    </row>
    <row r="25" spans="1:7" x14ac:dyDescent="0.2">
      <c r="A25" s="9" t="s">
        <v>2741</v>
      </c>
      <c r="B25" s="9">
        <v>23705.52</v>
      </c>
      <c r="D25" t="str">
        <f t="shared" si="0"/>
        <v>Maryland</v>
      </c>
      <c r="E25">
        <f>ROUND(SUMIF(Data!K:K,D25,Data!R:R),2)</f>
        <v>23705.52</v>
      </c>
      <c r="G25">
        <f t="shared" si="1"/>
        <v>0</v>
      </c>
    </row>
    <row r="26" spans="1:7" x14ac:dyDescent="0.2">
      <c r="A26" s="9" t="s">
        <v>1402</v>
      </c>
      <c r="B26" s="9">
        <v>22627.96</v>
      </c>
      <c r="D26" t="str">
        <f t="shared" si="0"/>
        <v>Rhode Island</v>
      </c>
      <c r="E26">
        <f>ROUND(SUMIF(Data!K:K,D26,Data!R:R),2)</f>
        <v>22627.96</v>
      </c>
      <c r="G26">
        <f t="shared" si="1"/>
        <v>0</v>
      </c>
    </row>
    <row r="27" spans="1:7" x14ac:dyDescent="0.2">
      <c r="A27" s="9" t="s">
        <v>596</v>
      </c>
      <c r="B27" s="9">
        <v>22205.15</v>
      </c>
      <c r="D27" t="str">
        <f t="shared" si="0"/>
        <v>Missouri</v>
      </c>
      <c r="E27">
        <f>ROUND(SUMIF(Data!K:K,D27,Data!R:R),2)</f>
        <v>22205.15</v>
      </c>
      <c r="G27">
        <f t="shared" si="1"/>
        <v>0</v>
      </c>
    </row>
    <row r="28" spans="1:7" x14ac:dyDescent="0.2">
      <c r="A28" s="9" t="s">
        <v>649</v>
      </c>
      <c r="B28" s="9">
        <v>19683.39</v>
      </c>
      <c r="D28" t="str">
        <f t="shared" si="0"/>
        <v>Oklahoma</v>
      </c>
      <c r="E28">
        <f>ROUND(SUMIF(Data!K:K,D28,Data!R:R),2)</f>
        <v>19683.39</v>
      </c>
      <c r="G28">
        <f t="shared" si="1"/>
        <v>0</v>
      </c>
    </row>
    <row r="29" spans="1:7" x14ac:dyDescent="0.2">
      <c r="A29" s="9" t="s">
        <v>357</v>
      </c>
      <c r="B29" s="9">
        <v>19510.64</v>
      </c>
      <c r="D29" t="str">
        <f t="shared" si="0"/>
        <v>Alabama</v>
      </c>
      <c r="E29">
        <f>ROUND(SUMIF(Data!K:K,D29,Data!R:R),2)</f>
        <v>19510.64</v>
      </c>
      <c r="G29">
        <f t="shared" si="1"/>
        <v>0</v>
      </c>
    </row>
    <row r="30" spans="1:7" x14ac:dyDescent="0.2">
      <c r="A30" s="9" t="s">
        <v>419</v>
      </c>
      <c r="B30" s="9">
        <v>17431.150000000001</v>
      </c>
      <c r="D30" t="str">
        <f t="shared" si="0"/>
        <v>Oregon</v>
      </c>
      <c r="E30">
        <f>ROUND(SUMIF(Data!K:K,D30,Data!R:R),2)</f>
        <v>17431.150000000001</v>
      </c>
      <c r="G30">
        <f t="shared" si="1"/>
        <v>0</v>
      </c>
    </row>
    <row r="31" spans="1:7" x14ac:dyDescent="0.2">
      <c r="A31" s="9" t="s">
        <v>1395</v>
      </c>
      <c r="B31" s="9">
        <v>16729.099999999999</v>
      </c>
      <c r="D31" t="str">
        <f t="shared" si="0"/>
        <v>Nevada</v>
      </c>
      <c r="E31">
        <f>ROUND(SUMIF(Data!K:K,D31,Data!R:R),2)</f>
        <v>16729.099999999999</v>
      </c>
      <c r="G31">
        <f t="shared" si="1"/>
        <v>0</v>
      </c>
    </row>
    <row r="32" spans="1:7" x14ac:dyDescent="0.2">
      <c r="A32" s="9" t="s">
        <v>748</v>
      </c>
      <c r="B32" s="9">
        <v>13384.36</v>
      </c>
      <c r="D32" t="str">
        <f t="shared" si="0"/>
        <v>Connecticut</v>
      </c>
      <c r="E32">
        <f>ROUND(SUMIF(Data!K:K,D32,Data!R:R),2)</f>
        <v>13384.36</v>
      </c>
      <c r="G32">
        <f t="shared" si="1"/>
        <v>0</v>
      </c>
    </row>
    <row r="33" spans="1:7" x14ac:dyDescent="0.2">
      <c r="A33" s="9" t="s">
        <v>1711</v>
      </c>
      <c r="B33" s="9">
        <v>11678.13</v>
      </c>
      <c r="D33" t="str">
        <f t="shared" si="0"/>
        <v>Arkansas</v>
      </c>
      <c r="E33">
        <f>ROUND(SUMIF(Data!K:K,D33,Data!R:R),2)</f>
        <v>11678.13</v>
      </c>
      <c r="G33">
        <f t="shared" si="1"/>
        <v>0</v>
      </c>
    </row>
    <row r="34" spans="1:7" x14ac:dyDescent="0.2">
      <c r="A34" s="9" t="s">
        <v>120</v>
      </c>
      <c r="B34" s="9">
        <v>11220.06</v>
      </c>
      <c r="D34" t="str">
        <f t="shared" si="0"/>
        <v>Utah</v>
      </c>
      <c r="E34">
        <f>ROUND(SUMIF(Data!K:K,D34,Data!R:R),2)</f>
        <v>11220.06</v>
      </c>
      <c r="G34">
        <f t="shared" si="1"/>
        <v>0</v>
      </c>
    </row>
    <row r="35" spans="1:7" x14ac:dyDescent="0.2">
      <c r="A35" s="9" t="s">
        <v>1491</v>
      </c>
      <c r="B35" s="9">
        <v>10771.34</v>
      </c>
      <c r="D35" t="str">
        <f t="shared" si="0"/>
        <v>Mississippi</v>
      </c>
      <c r="E35">
        <f>ROUND(SUMIF(Data!K:K,D35,Data!R:R),2)</f>
        <v>10771.34</v>
      </c>
      <c r="G35">
        <f t="shared" si="1"/>
        <v>0</v>
      </c>
    </row>
    <row r="36" spans="1:7" x14ac:dyDescent="0.2">
      <c r="A36" s="9" t="s">
        <v>737</v>
      </c>
      <c r="B36" s="9">
        <v>9217.0300000000007</v>
      </c>
      <c r="D36" t="str">
        <f t="shared" si="0"/>
        <v>Louisiana</v>
      </c>
      <c r="E36">
        <f>ROUND(SUMIF(Data!K:K,D36,Data!R:R),2)</f>
        <v>9217.0300000000007</v>
      </c>
      <c r="G36">
        <f t="shared" si="1"/>
        <v>0</v>
      </c>
    </row>
    <row r="37" spans="1:7" x14ac:dyDescent="0.2">
      <c r="A37" s="9" t="s">
        <v>5211</v>
      </c>
      <c r="B37" s="9">
        <v>8929.3700000000008</v>
      </c>
      <c r="D37" t="str">
        <f t="shared" si="0"/>
        <v>Vermont</v>
      </c>
      <c r="E37">
        <f>ROUND(SUMIF(Data!K:K,D37,Data!R:R),2)</f>
        <v>8929.3700000000008</v>
      </c>
      <c r="G37">
        <f t="shared" si="1"/>
        <v>0</v>
      </c>
    </row>
    <row r="38" spans="1:7" x14ac:dyDescent="0.2">
      <c r="A38" s="9" t="s">
        <v>382</v>
      </c>
      <c r="B38" s="9">
        <v>8481.7099999999991</v>
      </c>
      <c r="D38" t="str">
        <f t="shared" si="0"/>
        <v>South Carolina</v>
      </c>
      <c r="E38">
        <f>ROUND(SUMIF(Data!K:K,D38,Data!R:R),2)</f>
        <v>8481.7099999999991</v>
      </c>
      <c r="G38">
        <f t="shared" si="1"/>
        <v>0</v>
      </c>
    </row>
    <row r="39" spans="1:7" x14ac:dyDescent="0.2">
      <c r="A39" s="9" t="s">
        <v>137</v>
      </c>
      <c r="B39" s="9">
        <v>7464.93</v>
      </c>
      <c r="D39" t="str">
        <f t="shared" si="0"/>
        <v>Nebraska</v>
      </c>
      <c r="E39">
        <f>ROUND(SUMIF(Data!K:K,D39,Data!R:R),2)</f>
        <v>7464.93</v>
      </c>
      <c r="G39">
        <f t="shared" si="1"/>
        <v>0</v>
      </c>
    </row>
    <row r="40" spans="1:7" x14ac:dyDescent="0.2">
      <c r="A40" s="9" t="s">
        <v>2700</v>
      </c>
      <c r="B40" s="9">
        <v>7292.52</v>
      </c>
      <c r="D40" t="str">
        <f t="shared" si="0"/>
        <v>New Hampshire</v>
      </c>
      <c r="E40">
        <f>ROUND(SUMIF(Data!K:K,D40,Data!R:R),2)</f>
        <v>7292.52</v>
      </c>
      <c r="G40">
        <f t="shared" si="1"/>
        <v>0</v>
      </c>
    </row>
    <row r="41" spans="1:7" x14ac:dyDescent="0.2">
      <c r="A41" s="9" t="s">
        <v>1766</v>
      </c>
      <c r="B41" s="9">
        <v>5589.35</v>
      </c>
      <c r="D41" t="str">
        <f t="shared" si="0"/>
        <v>Montana</v>
      </c>
      <c r="E41">
        <f>ROUND(SUMIF(Data!K:K,D41,Data!R:R),2)</f>
        <v>5589.35</v>
      </c>
      <c r="G41">
        <f t="shared" si="1"/>
        <v>0</v>
      </c>
    </row>
    <row r="42" spans="1:7" x14ac:dyDescent="0.2">
      <c r="A42" s="9" t="s">
        <v>668</v>
      </c>
      <c r="B42" s="9">
        <v>4783.5200000000004</v>
      </c>
      <c r="D42" t="str">
        <f t="shared" si="0"/>
        <v>New Mexico</v>
      </c>
      <c r="E42">
        <f>ROUND(SUMIF(Data!K:K,D42,Data!R:R),2)</f>
        <v>4783.5200000000004</v>
      </c>
      <c r="G42">
        <f t="shared" si="1"/>
        <v>0</v>
      </c>
    </row>
    <row r="43" spans="1:7" x14ac:dyDescent="0.2">
      <c r="A43" s="9" t="s">
        <v>488</v>
      </c>
      <c r="B43" s="9">
        <v>4579.76</v>
      </c>
      <c r="D43" t="str">
        <f t="shared" si="0"/>
        <v>Iowa</v>
      </c>
      <c r="E43">
        <f>ROUND(SUMIF(Data!K:K,D43,Data!R:R),2)</f>
        <v>4579.76</v>
      </c>
      <c r="G43">
        <f t="shared" si="1"/>
        <v>0</v>
      </c>
    </row>
    <row r="44" spans="1:7" x14ac:dyDescent="0.2">
      <c r="A44" s="9" t="s">
        <v>6267</v>
      </c>
      <c r="B44" s="9">
        <v>4382.49</v>
      </c>
      <c r="D44" t="str">
        <f t="shared" si="0"/>
        <v>Idaho</v>
      </c>
      <c r="E44">
        <f>ROUND(SUMIF(Data!K:K,D44,Data!R:R),2)</f>
        <v>4382.49</v>
      </c>
      <c r="G44">
        <f t="shared" si="1"/>
        <v>0</v>
      </c>
    </row>
    <row r="45" spans="1:7" x14ac:dyDescent="0.2">
      <c r="A45" s="9" t="s">
        <v>4538</v>
      </c>
      <c r="B45" s="9">
        <v>2914.31</v>
      </c>
      <c r="D45" t="str">
        <f t="shared" si="0"/>
        <v>Kansas</v>
      </c>
      <c r="E45">
        <f>ROUND(SUMIF(Data!K:K,D45,Data!R:R),2)</f>
        <v>2914.31</v>
      </c>
      <c r="G45">
        <f t="shared" si="1"/>
        <v>0</v>
      </c>
    </row>
    <row r="46" spans="1:7" x14ac:dyDescent="0.2">
      <c r="A46" s="9" t="s">
        <v>3040</v>
      </c>
      <c r="B46" s="9">
        <v>2865.02</v>
      </c>
      <c r="D46" t="str">
        <f t="shared" si="0"/>
        <v>District of Columbia</v>
      </c>
      <c r="E46">
        <f>ROUND(SUMIF(Data!K:K,D46,Data!R:R),2)</f>
        <v>2865.02</v>
      </c>
      <c r="G46">
        <f t="shared" si="1"/>
        <v>0</v>
      </c>
    </row>
    <row r="47" spans="1:7" x14ac:dyDescent="0.2">
      <c r="A47" s="9" t="s">
        <v>8549</v>
      </c>
      <c r="B47" s="9">
        <v>1603.14</v>
      </c>
      <c r="D47" t="str">
        <f t="shared" si="0"/>
        <v>Wyoming</v>
      </c>
      <c r="E47">
        <f>ROUND(SUMIF(Data!K:K,D47,Data!R:R),2)</f>
        <v>1603.14</v>
      </c>
      <c r="G47">
        <f t="shared" si="1"/>
        <v>0</v>
      </c>
    </row>
    <row r="48" spans="1:7" x14ac:dyDescent="0.2">
      <c r="A48" s="9" t="s">
        <v>5333</v>
      </c>
      <c r="B48" s="9">
        <v>1315.56</v>
      </c>
      <c r="D48" t="str">
        <f t="shared" si="0"/>
        <v>South Dakota</v>
      </c>
      <c r="E48">
        <f>ROUND(SUMIF(Data!K:K,D48,Data!R:R),2)</f>
        <v>1315.56</v>
      </c>
      <c r="G48">
        <f t="shared" si="1"/>
        <v>0</v>
      </c>
    </row>
    <row r="49" spans="1:7" x14ac:dyDescent="0.2">
      <c r="A49" s="9" t="s">
        <v>5242</v>
      </c>
      <c r="B49" s="9">
        <v>1270.53</v>
      </c>
      <c r="D49" t="str">
        <f t="shared" si="0"/>
        <v>Maine</v>
      </c>
      <c r="E49">
        <f>ROUND(SUMIF(Data!K:K,D49,Data!R:R),2)</f>
        <v>1270.53</v>
      </c>
      <c r="G49">
        <f t="shared" si="1"/>
        <v>0</v>
      </c>
    </row>
    <row r="50" spans="1:7" x14ac:dyDescent="0.2">
      <c r="A50" s="9" t="s">
        <v>9733</v>
      </c>
      <c r="B50" s="9">
        <v>1209.82</v>
      </c>
      <c r="D50" t="str">
        <f t="shared" si="0"/>
        <v>West Virginia</v>
      </c>
      <c r="E50">
        <f>ROUND(SUMIF(Data!K:K,D50,Data!R:R),2)</f>
        <v>1209.82</v>
      </c>
      <c r="G50">
        <f t="shared" si="1"/>
        <v>0</v>
      </c>
    </row>
    <row r="51" spans="1:7" x14ac:dyDescent="0.2">
      <c r="A51" s="9" t="s">
        <v>7456</v>
      </c>
      <c r="B51" s="9">
        <v>919.91</v>
      </c>
      <c r="D51" t="str">
        <f t="shared" si="0"/>
        <v>North Dakota</v>
      </c>
      <c r="E51">
        <f>ROUND(SUMIF(Data!K:K,D51,Data!R:R),2)</f>
        <v>919.91</v>
      </c>
      <c r="G51">
        <f t="shared" si="1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7AF7-DA1A-D44C-87E4-0FF48DDBC39F}">
  <dimension ref="A1:M19"/>
  <sheetViews>
    <sheetView workbookViewId="0">
      <selection activeCell="K3" sqref="K3:M12"/>
    </sheetView>
  </sheetViews>
  <sheetFormatPr baseColWidth="10" defaultRowHeight="16" x14ac:dyDescent="0.2"/>
  <sheetData>
    <row r="1" spans="1:13" x14ac:dyDescent="0.2">
      <c r="A1" t="s">
        <v>10989</v>
      </c>
      <c r="F1" t="s">
        <v>10990</v>
      </c>
    </row>
    <row r="2" spans="1:13" x14ac:dyDescent="0.2">
      <c r="A2" t="s">
        <v>15</v>
      </c>
      <c r="B2" t="s">
        <v>10996</v>
      </c>
      <c r="C2" t="s">
        <v>10997</v>
      </c>
      <c r="D2" t="s">
        <v>10998</v>
      </c>
      <c r="F2" t="s">
        <v>15</v>
      </c>
      <c r="G2" t="s">
        <v>10996</v>
      </c>
      <c r="H2" t="s">
        <v>10997</v>
      </c>
      <c r="I2" t="s">
        <v>10998</v>
      </c>
      <c r="K2" s="2" t="s">
        <v>10944</v>
      </c>
    </row>
    <row r="3" spans="1:13" x14ac:dyDescent="0.2">
      <c r="A3" t="s">
        <v>71</v>
      </c>
      <c r="B3">
        <v>330007.05</v>
      </c>
      <c r="C3">
        <v>44515.73</v>
      </c>
      <c r="D3">
        <v>3289</v>
      </c>
      <c r="F3" t="str">
        <f>A3</f>
        <v>Phones</v>
      </c>
      <c r="G3">
        <f>ROUND(SUMIF(Data!P:P,F3,Data!R:R),2)</f>
        <v>330007.05</v>
      </c>
      <c r="H3">
        <f>ROUND(SUMIF(Data!P:P,F3,Data!U:U),2)</f>
        <v>44515.73</v>
      </c>
      <c r="I3">
        <f>SUMIF(Data!P:P,F3,Data!S:S)</f>
        <v>3289</v>
      </c>
      <c r="K3">
        <f>B3-G3</f>
        <v>0</v>
      </c>
      <c r="L3">
        <f t="shared" ref="L3:M3" si="0">C3-H3</f>
        <v>0</v>
      </c>
      <c r="M3">
        <f t="shared" si="0"/>
        <v>0</v>
      </c>
    </row>
    <row r="4" spans="1:13" x14ac:dyDescent="0.2">
      <c r="A4" t="s">
        <v>35</v>
      </c>
      <c r="B4">
        <v>328449.09999999998</v>
      </c>
      <c r="C4">
        <v>26590.17</v>
      </c>
      <c r="D4">
        <v>2356</v>
      </c>
      <c r="F4" t="str">
        <f t="shared" ref="F4:F19" si="1">A4</f>
        <v>Chairs</v>
      </c>
      <c r="G4">
        <f>ROUND(SUMIF(Data!P:P,F4,Data!R:R),2)</f>
        <v>328449.09999999998</v>
      </c>
      <c r="H4">
        <f>ROUND(SUMIF(Data!P:P,F4,Data!U:U),2)</f>
        <v>26590.17</v>
      </c>
      <c r="I4">
        <f>SUMIF(Data!P:P,F4,Data!S:S)</f>
        <v>2356</v>
      </c>
      <c r="K4">
        <f t="shared" ref="K4:K19" si="2">B4-G4</f>
        <v>0</v>
      </c>
      <c r="L4">
        <f t="shared" ref="L4:L19" si="3">C4-H4</f>
        <v>0</v>
      </c>
      <c r="M4">
        <f t="shared" ref="M4:M19" si="4">D4-I4</f>
        <v>0</v>
      </c>
    </row>
    <row r="5" spans="1:13" x14ac:dyDescent="0.2">
      <c r="A5" t="s">
        <v>58</v>
      </c>
      <c r="B5">
        <v>223843.61</v>
      </c>
      <c r="C5">
        <v>21278.83</v>
      </c>
      <c r="D5">
        <v>3158</v>
      </c>
      <c r="F5" t="str">
        <f t="shared" si="1"/>
        <v>Storage</v>
      </c>
      <c r="G5">
        <f>ROUND(SUMIF(Data!P:P,F5,Data!R:R),2)</f>
        <v>223843.61</v>
      </c>
      <c r="H5">
        <f>ROUND(SUMIF(Data!P:P,F5,Data!U:U),2)</f>
        <v>21278.83</v>
      </c>
      <c r="I5">
        <f>SUMIF(Data!P:P,F5,Data!S:S)</f>
        <v>3158</v>
      </c>
      <c r="K5">
        <f t="shared" si="2"/>
        <v>0</v>
      </c>
      <c r="L5">
        <f t="shared" si="3"/>
        <v>0</v>
      </c>
      <c r="M5">
        <f t="shared" si="4"/>
        <v>0</v>
      </c>
    </row>
    <row r="6" spans="1:13" x14ac:dyDescent="0.2">
      <c r="A6" t="s">
        <v>55</v>
      </c>
      <c r="B6">
        <v>206965.53</v>
      </c>
      <c r="C6">
        <v>-17725.48</v>
      </c>
      <c r="D6">
        <v>1241</v>
      </c>
      <c r="F6" t="str">
        <f t="shared" si="1"/>
        <v>Tables</v>
      </c>
      <c r="G6">
        <f>ROUND(SUMIF(Data!P:P,F6,Data!R:R),2)</f>
        <v>206965.53</v>
      </c>
      <c r="H6">
        <f>ROUND(SUMIF(Data!P:P,F6,Data!U:U),2)</f>
        <v>-17725.48</v>
      </c>
      <c r="I6">
        <f>SUMIF(Data!P:P,F6,Data!S:S)</f>
        <v>1241</v>
      </c>
      <c r="K6">
        <f t="shared" si="2"/>
        <v>0</v>
      </c>
      <c r="L6">
        <f t="shared" si="3"/>
        <v>0</v>
      </c>
      <c r="M6">
        <f t="shared" si="4"/>
        <v>0</v>
      </c>
    </row>
    <row r="7" spans="1:13" x14ac:dyDescent="0.2">
      <c r="A7" t="s">
        <v>74</v>
      </c>
      <c r="B7">
        <v>203412.73</v>
      </c>
      <c r="C7">
        <v>30221.759999999998</v>
      </c>
      <c r="D7">
        <v>5974</v>
      </c>
      <c r="F7" t="str">
        <f t="shared" si="1"/>
        <v>Binders</v>
      </c>
      <c r="G7">
        <f>ROUND(SUMIF(Data!P:P,F7,Data!R:R),2)</f>
        <v>203412.73</v>
      </c>
      <c r="H7">
        <f>ROUND(SUMIF(Data!P:P,F7,Data!U:U),2)</f>
        <v>30221.759999999998</v>
      </c>
      <c r="I7">
        <f>SUMIF(Data!P:P,F7,Data!S:S)</f>
        <v>5974</v>
      </c>
      <c r="K7">
        <f t="shared" si="2"/>
        <v>0</v>
      </c>
      <c r="L7">
        <f t="shared" si="3"/>
        <v>0</v>
      </c>
      <c r="M7">
        <f t="shared" si="4"/>
        <v>0</v>
      </c>
    </row>
    <row r="8" spans="1:13" x14ac:dyDescent="0.2">
      <c r="A8" t="s">
        <v>683</v>
      </c>
      <c r="B8">
        <v>189238.63</v>
      </c>
      <c r="C8">
        <v>3384.76</v>
      </c>
      <c r="D8">
        <v>440</v>
      </c>
      <c r="F8" t="str">
        <f t="shared" si="1"/>
        <v>Machines</v>
      </c>
      <c r="G8">
        <f>ROUND(SUMIF(Data!P:P,F8,Data!R:R),2)</f>
        <v>189238.63</v>
      </c>
      <c r="H8">
        <f>ROUND(SUMIF(Data!P:P,F8,Data!U:U),2)</f>
        <v>3384.76</v>
      </c>
      <c r="I8">
        <f>SUMIF(Data!P:P,F8,Data!S:S)</f>
        <v>440</v>
      </c>
      <c r="K8">
        <f t="shared" si="2"/>
        <v>0</v>
      </c>
      <c r="L8">
        <f t="shared" si="3"/>
        <v>0</v>
      </c>
      <c r="M8">
        <f t="shared" si="4"/>
        <v>0</v>
      </c>
    </row>
    <row r="9" spans="1:13" x14ac:dyDescent="0.2">
      <c r="A9" t="s">
        <v>160</v>
      </c>
      <c r="B9">
        <v>167380.32</v>
      </c>
      <c r="C9">
        <v>41936.639999999999</v>
      </c>
      <c r="D9">
        <v>2976</v>
      </c>
      <c r="F9" t="str">
        <f t="shared" si="1"/>
        <v>Accessories</v>
      </c>
      <c r="G9">
        <f>ROUND(SUMIF(Data!P:P,F9,Data!R:R),2)</f>
        <v>167380.32</v>
      </c>
      <c r="H9">
        <f>ROUND(SUMIF(Data!P:P,F9,Data!U:U),2)</f>
        <v>41936.639999999999</v>
      </c>
      <c r="I9">
        <f>SUMIF(Data!P:P,F9,Data!S:S)</f>
        <v>2976</v>
      </c>
      <c r="K9">
        <f t="shared" si="2"/>
        <v>0</v>
      </c>
      <c r="L9">
        <f t="shared" si="3"/>
        <v>0</v>
      </c>
      <c r="M9">
        <f t="shared" si="4"/>
        <v>0</v>
      </c>
    </row>
    <row r="10" spans="1:13" x14ac:dyDescent="0.2">
      <c r="A10" t="s">
        <v>1218</v>
      </c>
      <c r="B10">
        <v>149528.03</v>
      </c>
      <c r="C10">
        <v>55617.82</v>
      </c>
      <c r="D10">
        <v>234</v>
      </c>
      <c r="F10" t="str">
        <f t="shared" si="1"/>
        <v>Copiers</v>
      </c>
      <c r="G10">
        <f>ROUND(SUMIF(Data!P:P,F10,Data!R:R),2)</f>
        <v>149528.03</v>
      </c>
      <c r="H10">
        <f>ROUND(SUMIF(Data!P:P,F10,Data!U:U),2)</f>
        <v>55617.82</v>
      </c>
      <c r="I10">
        <f>SUMIF(Data!P:P,F10,Data!S:S)</f>
        <v>234</v>
      </c>
      <c r="K10">
        <f t="shared" si="2"/>
        <v>0</v>
      </c>
      <c r="L10">
        <f t="shared" si="3"/>
        <v>0</v>
      </c>
      <c r="M10">
        <f t="shared" si="4"/>
        <v>0</v>
      </c>
    </row>
    <row r="11" spans="1:13" x14ac:dyDescent="0.2">
      <c r="A11" t="s">
        <v>32</v>
      </c>
      <c r="B11">
        <v>114880</v>
      </c>
      <c r="C11">
        <v>-3472.56</v>
      </c>
      <c r="D11">
        <v>868</v>
      </c>
      <c r="F11" t="str">
        <f t="shared" si="1"/>
        <v>Bookcases</v>
      </c>
      <c r="G11">
        <f>ROUND(SUMIF(Data!P:P,F11,Data!R:R),2)</f>
        <v>114880</v>
      </c>
      <c r="H11">
        <f>ROUND(SUMIF(Data!P:P,F11,Data!U:U),2)</f>
        <v>-3472.56</v>
      </c>
      <c r="I11">
        <f>SUMIF(Data!P:P,F11,Data!S:S)</f>
        <v>868</v>
      </c>
      <c r="K11">
        <f t="shared" si="2"/>
        <v>0</v>
      </c>
      <c r="L11">
        <f t="shared" si="3"/>
        <v>0</v>
      </c>
      <c r="M11">
        <f t="shared" si="4"/>
        <v>0</v>
      </c>
    </row>
    <row r="12" spans="1:13" x14ac:dyDescent="0.2">
      <c r="A12" t="s">
        <v>77</v>
      </c>
      <c r="B12">
        <v>107532.16</v>
      </c>
      <c r="C12">
        <v>18138.009999999998</v>
      </c>
      <c r="D12">
        <v>1729</v>
      </c>
      <c r="F12" t="str">
        <f t="shared" si="1"/>
        <v>Appliances</v>
      </c>
      <c r="G12">
        <f>ROUND(SUMIF(Data!P:P,F12,Data!R:R),2)</f>
        <v>107532.16</v>
      </c>
      <c r="H12">
        <f>ROUND(SUMIF(Data!P:P,F12,Data!U:U),2)</f>
        <v>18138.009999999998</v>
      </c>
      <c r="I12">
        <f>SUMIF(Data!P:P,F12,Data!S:S)</f>
        <v>1729</v>
      </c>
      <c r="K12">
        <f t="shared" si="2"/>
        <v>0</v>
      </c>
      <c r="L12">
        <f t="shared" si="3"/>
        <v>0</v>
      </c>
      <c r="M12">
        <f t="shared" si="4"/>
        <v>0</v>
      </c>
    </row>
    <row r="13" spans="1:13" x14ac:dyDescent="0.2">
      <c r="A13" t="s">
        <v>64</v>
      </c>
      <c r="B13">
        <v>91705.16</v>
      </c>
      <c r="C13">
        <v>13059.14</v>
      </c>
      <c r="D13">
        <v>3563</v>
      </c>
      <c r="F13" t="str">
        <f t="shared" si="1"/>
        <v>Furnishings</v>
      </c>
      <c r="G13">
        <f>ROUND(SUMIF(Data!P:P,F13,Data!R:R),2)</f>
        <v>91705.16</v>
      </c>
      <c r="H13">
        <f>ROUND(SUMIF(Data!P:P,F13,Data!U:U),2)</f>
        <v>13059.14</v>
      </c>
      <c r="I13">
        <f>SUMIF(Data!P:P,F13,Data!S:S)</f>
        <v>3563</v>
      </c>
      <c r="K13">
        <f t="shared" si="2"/>
        <v>0</v>
      </c>
      <c r="L13">
        <f t="shared" si="3"/>
        <v>0</v>
      </c>
      <c r="M13">
        <f t="shared" si="4"/>
        <v>0</v>
      </c>
    </row>
    <row r="14" spans="1:13" x14ac:dyDescent="0.2">
      <c r="A14" t="s">
        <v>89</v>
      </c>
      <c r="B14">
        <v>78479.210000000006</v>
      </c>
      <c r="C14">
        <v>34053.57</v>
      </c>
      <c r="D14">
        <v>5178</v>
      </c>
      <c r="F14" t="str">
        <f t="shared" si="1"/>
        <v>Paper</v>
      </c>
      <c r="G14">
        <f>ROUND(SUMIF(Data!P:P,F14,Data!R:R),2)</f>
        <v>78479.210000000006</v>
      </c>
      <c r="H14">
        <f>ROUND(SUMIF(Data!P:P,F14,Data!U:U),2)</f>
        <v>34053.57</v>
      </c>
      <c r="I14">
        <f>SUMIF(Data!P:P,F14,Data!S:S)</f>
        <v>5178</v>
      </c>
      <c r="K14">
        <f t="shared" si="2"/>
        <v>0</v>
      </c>
      <c r="L14">
        <f t="shared" si="3"/>
        <v>0</v>
      </c>
      <c r="M14">
        <f t="shared" si="4"/>
        <v>0</v>
      </c>
    </row>
    <row r="15" spans="1:13" x14ac:dyDescent="0.2">
      <c r="A15" t="s">
        <v>578</v>
      </c>
      <c r="B15">
        <v>46673.54</v>
      </c>
      <c r="C15">
        <v>-1189.0999999999999</v>
      </c>
      <c r="D15">
        <v>647</v>
      </c>
      <c r="F15" t="str">
        <f t="shared" si="1"/>
        <v>Supplies</v>
      </c>
      <c r="G15">
        <f>ROUND(SUMIF(Data!P:P,F15,Data!R:R),2)</f>
        <v>46673.54</v>
      </c>
      <c r="H15">
        <f>ROUND(SUMIF(Data!P:P,F15,Data!U:U),2)</f>
        <v>-1189.0999999999999</v>
      </c>
      <c r="I15">
        <f>SUMIF(Data!P:P,F15,Data!S:S)</f>
        <v>647</v>
      </c>
      <c r="K15">
        <f t="shared" si="2"/>
        <v>0</v>
      </c>
      <c r="L15">
        <f t="shared" si="3"/>
        <v>0</v>
      </c>
      <c r="M15">
        <f t="shared" si="4"/>
        <v>0</v>
      </c>
    </row>
    <row r="16" spans="1:13" x14ac:dyDescent="0.2">
      <c r="A16" t="s">
        <v>67</v>
      </c>
      <c r="B16">
        <v>27118.79</v>
      </c>
      <c r="C16">
        <v>6527.79</v>
      </c>
      <c r="D16">
        <v>3000</v>
      </c>
      <c r="F16" t="str">
        <f t="shared" si="1"/>
        <v>Art</v>
      </c>
      <c r="G16">
        <f>ROUND(SUMIF(Data!P:P,F16,Data!R:R),2)</f>
        <v>27118.79</v>
      </c>
      <c r="H16">
        <f>ROUND(SUMIF(Data!P:P,F16,Data!U:U),2)</f>
        <v>6527.79</v>
      </c>
      <c r="I16">
        <f>SUMIF(Data!P:P,F16,Data!S:S)</f>
        <v>3000</v>
      </c>
      <c r="K16">
        <f t="shared" si="2"/>
        <v>0</v>
      </c>
      <c r="L16">
        <f t="shared" si="3"/>
        <v>0</v>
      </c>
      <c r="M16">
        <f t="shared" si="4"/>
        <v>0</v>
      </c>
    </row>
    <row r="17" spans="1:13" x14ac:dyDescent="0.2">
      <c r="A17" t="s">
        <v>172</v>
      </c>
      <c r="B17">
        <v>16476.400000000001</v>
      </c>
      <c r="C17">
        <v>6964.18</v>
      </c>
      <c r="D17">
        <v>906</v>
      </c>
      <c r="F17" t="str">
        <f t="shared" si="1"/>
        <v>Envelopes</v>
      </c>
      <c r="G17">
        <f>ROUND(SUMIF(Data!P:P,F17,Data!R:R),2)</f>
        <v>16476.400000000001</v>
      </c>
      <c r="H17">
        <f>ROUND(SUMIF(Data!P:P,F17,Data!U:U),2)</f>
        <v>6964.18</v>
      </c>
      <c r="I17">
        <f>SUMIF(Data!P:P,F17,Data!S:S)</f>
        <v>906</v>
      </c>
      <c r="K17">
        <f t="shared" si="2"/>
        <v>0</v>
      </c>
      <c r="L17">
        <f t="shared" si="3"/>
        <v>0</v>
      </c>
      <c r="M17">
        <f t="shared" si="4"/>
        <v>0</v>
      </c>
    </row>
    <row r="18" spans="1:13" x14ac:dyDescent="0.2">
      <c r="A18" t="s">
        <v>46</v>
      </c>
      <c r="B18">
        <v>12486.31</v>
      </c>
      <c r="C18">
        <v>5546.25</v>
      </c>
      <c r="D18">
        <v>1400</v>
      </c>
      <c r="F18" t="str">
        <f t="shared" si="1"/>
        <v>Labels</v>
      </c>
      <c r="G18">
        <f>ROUND(SUMIF(Data!P:P,F18,Data!R:R),2)</f>
        <v>12486.31</v>
      </c>
      <c r="H18">
        <f>ROUND(SUMIF(Data!P:P,F18,Data!U:U),2)</f>
        <v>5546.25</v>
      </c>
      <c r="I18">
        <f>SUMIF(Data!P:P,F18,Data!S:S)</f>
        <v>1400</v>
      </c>
      <c r="K18">
        <f t="shared" si="2"/>
        <v>0</v>
      </c>
      <c r="L18">
        <f t="shared" si="3"/>
        <v>0</v>
      </c>
      <c r="M18">
        <f t="shared" si="4"/>
        <v>0</v>
      </c>
    </row>
    <row r="19" spans="1:13" x14ac:dyDescent="0.2">
      <c r="A19" t="s">
        <v>268</v>
      </c>
      <c r="B19">
        <v>3024.28</v>
      </c>
      <c r="C19">
        <v>949.52</v>
      </c>
      <c r="D19">
        <v>914</v>
      </c>
      <c r="F19" t="str">
        <f t="shared" si="1"/>
        <v>Fasteners</v>
      </c>
      <c r="G19">
        <f>ROUND(SUMIF(Data!P:P,F19,Data!R:R),2)</f>
        <v>3024.28</v>
      </c>
      <c r="H19">
        <f>ROUND(SUMIF(Data!P:P,F19,Data!U:U),2)</f>
        <v>949.52</v>
      </c>
      <c r="I19">
        <f>SUMIF(Data!P:P,F19,Data!S:S)</f>
        <v>914</v>
      </c>
      <c r="K19">
        <f t="shared" si="2"/>
        <v>0</v>
      </c>
      <c r="L19">
        <f t="shared" si="3"/>
        <v>0</v>
      </c>
      <c r="M19">
        <f t="shared" si="4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A5BF-0999-A240-A5CA-5850FD31762C}">
  <dimension ref="A1:M1852"/>
  <sheetViews>
    <sheetView workbookViewId="0">
      <selection activeCell="K3" sqref="K3:M12"/>
    </sheetView>
  </sheetViews>
  <sheetFormatPr baseColWidth="10" defaultRowHeight="16" x14ac:dyDescent="0.2"/>
  <sheetData>
    <row r="1" spans="1:13" x14ac:dyDescent="0.2">
      <c r="A1" t="s">
        <v>10989</v>
      </c>
      <c r="F1" t="s">
        <v>10990</v>
      </c>
    </row>
    <row r="2" spans="1:13" x14ac:dyDescent="0.2">
      <c r="A2" t="s">
        <v>16</v>
      </c>
      <c r="B2" t="s">
        <v>10996</v>
      </c>
      <c r="C2" t="s">
        <v>10997</v>
      </c>
      <c r="D2" t="s">
        <v>10998</v>
      </c>
      <c r="F2" t="s">
        <v>16</v>
      </c>
      <c r="G2" t="s">
        <v>10996</v>
      </c>
      <c r="H2" t="s">
        <v>10997</v>
      </c>
      <c r="I2" t="s">
        <v>10998</v>
      </c>
      <c r="K2" s="2" t="s">
        <v>10944</v>
      </c>
    </row>
    <row r="3" spans="1:13" x14ac:dyDescent="0.2">
      <c r="A3" t="s">
        <v>5747</v>
      </c>
      <c r="B3">
        <v>61599.82</v>
      </c>
      <c r="C3">
        <v>25199.93</v>
      </c>
      <c r="D3">
        <v>20</v>
      </c>
      <c r="F3" s="11" t="s">
        <v>5747</v>
      </c>
      <c r="G3">
        <f>ROUND(SUMIF(Data!Q:Q,F3,Data!R:R),2)</f>
        <v>61599.82</v>
      </c>
      <c r="H3">
        <f>ROUND(SUMIF(Data!Q:Q,F3,Data!U:U),2)</f>
        <v>25199.93</v>
      </c>
      <c r="I3">
        <f>SUMIF(Data!Q:Q,F3,Data!S:S)</f>
        <v>20</v>
      </c>
      <c r="K3">
        <f>B3-G3</f>
        <v>0</v>
      </c>
      <c r="L3">
        <f t="shared" ref="L3:M3" si="0">C3-H3</f>
        <v>0</v>
      </c>
      <c r="M3">
        <f t="shared" si="0"/>
        <v>0</v>
      </c>
    </row>
    <row r="4" spans="1:13" x14ac:dyDescent="0.2">
      <c r="A4" t="s">
        <v>1747</v>
      </c>
      <c r="B4">
        <v>27453.38</v>
      </c>
      <c r="C4">
        <v>7753.04</v>
      </c>
      <c r="D4">
        <v>31</v>
      </c>
      <c r="F4" s="11" t="s">
        <v>1747</v>
      </c>
      <c r="G4">
        <f>ROUND(SUMIF(Data!Q:Q,F4,Data!R:R),2)</f>
        <v>27453.38</v>
      </c>
      <c r="H4">
        <f>ROUND(SUMIF(Data!Q:Q,F4,Data!U:U),2)</f>
        <v>7753.04</v>
      </c>
      <c r="I4">
        <f>SUMIF(Data!Q:Q,F4,Data!S:S)</f>
        <v>31</v>
      </c>
      <c r="K4">
        <f t="shared" ref="K4:K12" si="1">B4-G4</f>
        <v>0</v>
      </c>
      <c r="L4">
        <f t="shared" ref="L4:L12" si="2">C4-H4</f>
        <v>0</v>
      </c>
      <c r="M4">
        <f t="shared" ref="M4:M12" si="3">D4-I4</f>
        <v>0</v>
      </c>
    </row>
    <row r="5" spans="1:13" x14ac:dyDescent="0.2">
      <c r="A5" t="s">
        <v>5851</v>
      </c>
      <c r="B5">
        <v>22638.48</v>
      </c>
      <c r="C5">
        <v>-1811.08</v>
      </c>
      <c r="D5">
        <v>6</v>
      </c>
      <c r="F5" s="11" t="s">
        <v>5851</v>
      </c>
      <c r="G5">
        <f>ROUND(SUMIF(Data!Q:Q,F5,Data!R:R),2)</f>
        <v>22638.48</v>
      </c>
      <c r="H5">
        <f>ROUND(SUMIF(Data!Q:Q,F5,Data!U:U),2)</f>
        <v>-1811.08</v>
      </c>
      <c r="I5">
        <f>SUMIF(Data!Q:Q,F5,Data!S:S)</f>
        <v>6</v>
      </c>
      <c r="K5">
        <f t="shared" si="1"/>
        <v>0</v>
      </c>
      <c r="L5">
        <f t="shared" si="2"/>
        <v>0</v>
      </c>
      <c r="M5">
        <f t="shared" si="3"/>
        <v>0</v>
      </c>
    </row>
    <row r="6" spans="1:13" x14ac:dyDescent="0.2">
      <c r="A6" t="s">
        <v>1877</v>
      </c>
      <c r="B6">
        <v>21870.58</v>
      </c>
      <c r="C6">
        <v>0</v>
      </c>
      <c r="D6">
        <v>39</v>
      </c>
      <c r="F6" s="11" t="s">
        <v>1877</v>
      </c>
      <c r="G6">
        <f>ROUND(SUMIF(Data!Q:Q,F6,Data!R:R),2)</f>
        <v>21870.58</v>
      </c>
      <c r="H6">
        <f>ROUND(SUMIF(Data!Q:Q,F6,Data!U:U),2)</f>
        <v>0</v>
      </c>
      <c r="I6">
        <f>SUMIF(Data!Q:Q,F6,Data!S:S)</f>
        <v>39</v>
      </c>
      <c r="K6">
        <f t="shared" si="1"/>
        <v>0</v>
      </c>
      <c r="L6">
        <f t="shared" si="2"/>
        <v>0</v>
      </c>
      <c r="M6">
        <f t="shared" si="3"/>
        <v>0</v>
      </c>
    </row>
    <row r="7" spans="1:13" x14ac:dyDescent="0.2">
      <c r="A7" t="s">
        <v>4727</v>
      </c>
      <c r="B7">
        <v>19823.48</v>
      </c>
      <c r="C7">
        <v>2233.5100000000002</v>
      </c>
      <c r="D7">
        <v>37</v>
      </c>
      <c r="F7" s="11" t="s">
        <v>4727</v>
      </c>
      <c r="G7">
        <f>ROUND(SUMIF(Data!Q:Q,F7,Data!R:R),2)</f>
        <v>19823.48</v>
      </c>
      <c r="H7">
        <f>ROUND(SUMIF(Data!Q:Q,F7,Data!U:U),2)</f>
        <v>2233.5100000000002</v>
      </c>
      <c r="I7">
        <f>SUMIF(Data!Q:Q,F7,Data!S:S)</f>
        <v>37</v>
      </c>
      <c r="K7">
        <f t="shared" si="1"/>
        <v>0</v>
      </c>
      <c r="L7">
        <f t="shared" si="2"/>
        <v>0</v>
      </c>
      <c r="M7">
        <f t="shared" si="3"/>
        <v>0</v>
      </c>
    </row>
    <row r="8" spans="1:13" x14ac:dyDescent="0.2">
      <c r="A8" t="s">
        <v>2698</v>
      </c>
      <c r="B8">
        <v>19024.5</v>
      </c>
      <c r="C8">
        <v>760.98</v>
      </c>
      <c r="D8">
        <v>48</v>
      </c>
      <c r="F8" s="11" t="s">
        <v>2698</v>
      </c>
      <c r="G8">
        <f>ROUND(SUMIF(Data!Q:Q,F8,Data!R:R),2)</f>
        <v>19024.5</v>
      </c>
      <c r="H8">
        <f>ROUND(SUMIF(Data!Q:Q,F8,Data!U:U),2)</f>
        <v>760.98</v>
      </c>
      <c r="I8">
        <f>SUMIF(Data!Q:Q,F8,Data!S:S)</f>
        <v>48</v>
      </c>
      <c r="K8">
        <f t="shared" si="1"/>
        <v>0</v>
      </c>
      <c r="L8">
        <f t="shared" si="2"/>
        <v>0</v>
      </c>
      <c r="M8">
        <f t="shared" si="3"/>
        <v>0</v>
      </c>
    </row>
    <row r="9" spans="1:13" x14ac:dyDescent="0.2">
      <c r="A9" t="s">
        <v>1219</v>
      </c>
      <c r="B9">
        <v>18839.689999999999</v>
      </c>
      <c r="C9">
        <v>6983.88</v>
      </c>
      <c r="D9">
        <v>38</v>
      </c>
      <c r="F9" s="11" t="s">
        <v>1219</v>
      </c>
      <c r="G9">
        <f>ROUND(SUMIF(Data!Q:Q,F9,Data!R:R),2)</f>
        <v>18839.689999999999</v>
      </c>
      <c r="H9">
        <f>ROUND(SUMIF(Data!Q:Q,F9,Data!U:U),2)</f>
        <v>6983.88</v>
      </c>
      <c r="I9">
        <f>SUMIF(Data!Q:Q,F9,Data!S:S)</f>
        <v>38</v>
      </c>
      <c r="K9">
        <f t="shared" si="1"/>
        <v>0</v>
      </c>
      <c r="L9">
        <f t="shared" si="2"/>
        <v>0</v>
      </c>
      <c r="M9">
        <f t="shared" si="3"/>
        <v>0</v>
      </c>
    </row>
    <row r="10" spans="1:13" x14ac:dyDescent="0.2">
      <c r="A10" t="s">
        <v>7241</v>
      </c>
      <c r="B10">
        <v>18374.900000000001</v>
      </c>
      <c r="C10">
        <v>4094.98</v>
      </c>
      <c r="D10">
        <v>12</v>
      </c>
      <c r="F10" s="11" t="s">
        <v>7241</v>
      </c>
      <c r="G10">
        <f>ROUND(SUMIF(Data!Q:Q,F10,Data!R:R),2)</f>
        <v>18374.900000000001</v>
      </c>
      <c r="H10">
        <f>ROUND(SUMIF(Data!Q:Q,F10,Data!U:U),2)</f>
        <v>4094.98</v>
      </c>
      <c r="I10">
        <f>SUMIF(Data!Q:Q,F10,Data!S:S)</f>
        <v>12</v>
      </c>
      <c r="K10">
        <f t="shared" si="1"/>
        <v>0</v>
      </c>
      <c r="L10">
        <f t="shared" si="2"/>
        <v>0</v>
      </c>
      <c r="M10">
        <f t="shared" si="3"/>
        <v>0</v>
      </c>
    </row>
    <row r="11" spans="1:13" x14ac:dyDescent="0.2">
      <c r="A11" t="s">
        <v>1258</v>
      </c>
      <c r="B11">
        <v>17965.07</v>
      </c>
      <c r="C11">
        <v>-1878.17</v>
      </c>
      <c r="D11">
        <v>27</v>
      </c>
      <c r="F11" s="11" t="s">
        <v>1258</v>
      </c>
      <c r="G11">
        <f>ROUND(SUMIF(Data!Q:Q,F11,Data!R:R),2)</f>
        <v>17965.07</v>
      </c>
      <c r="H11">
        <f>ROUND(SUMIF(Data!Q:Q,F11,Data!U:U),2)</f>
        <v>-1878.17</v>
      </c>
      <c r="I11">
        <f>SUMIF(Data!Q:Q,F11,Data!S:S)</f>
        <v>27</v>
      </c>
      <c r="K11">
        <f t="shared" si="1"/>
        <v>0</v>
      </c>
      <c r="L11">
        <f t="shared" si="2"/>
        <v>0</v>
      </c>
      <c r="M11">
        <f t="shared" si="3"/>
        <v>0</v>
      </c>
    </row>
    <row r="12" spans="1:13" x14ac:dyDescent="0.2">
      <c r="A12" t="s">
        <v>5598</v>
      </c>
      <c r="B12">
        <v>17030.310000000001</v>
      </c>
      <c r="C12">
        <v>-262</v>
      </c>
      <c r="D12">
        <v>11</v>
      </c>
      <c r="F12" s="11" t="s">
        <v>5598</v>
      </c>
      <c r="G12">
        <f>ROUND(SUMIF(Data!Q:Q,F12,Data!R:R),2)</f>
        <v>17030.310000000001</v>
      </c>
      <c r="H12">
        <f>ROUND(SUMIF(Data!Q:Q,F12,Data!U:U),2)</f>
        <v>-262</v>
      </c>
      <c r="I12">
        <f>SUMIF(Data!Q:Q,F12,Data!S:S)</f>
        <v>11</v>
      </c>
      <c r="K12">
        <f t="shared" si="1"/>
        <v>0</v>
      </c>
      <c r="L12">
        <f t="shared" si="2"/>
        <v>0</v>
      </c>
      <c r="M12">
        <f t="shared" si="3"/>
        <v>0</v>
      </c>
    </row>
    <row r="13" spans="1:13" x14ac:dyDescent="0.2">
      <c r="F13" s="11" t="s">
        <v>684</v>
      </c>
      <c r="G13">
        <f>ROUND(SUMIF(Data!Q:Q,F13,Data!R:R),2)</f>
        <v>16829.900000000001</v>
      </c>
      <c r="H13">
        <f>ROUND(SUMIF(Data!Q:Q,F13,Data!U:U),2)</f>
        <v>-4589.97</v>
      </c>
      <c r="I13">
        <f>SUMIF(Data!Q:Q,F13,Data!S:S)</f>
        <v>18</v>
      </c>
    </row>
    <row r="14" spans="1:13" x14ac:dyDescent="0.2">
      <c r="F14" s="11" t="s">
        <v>1805</v>
      </c>
      <c r="G14">
        <f>ROUND(SUMIF(Data!Q:Q,F14,Data!R:R),2)</f>
        <v>16656.2</v>
      </c>
      <c r="H14">
        <f>ROUND(SUMIF(Data!Q:Q,F14,Data!U:U),2)</f>
        <v>-1299.18</v>
      </c>
      <c r="I14">
        <f>SUMIF(Data!Q:Q,F14,Data!S:S)</f>
        <v>22</v>
      </c>
    </row>
    <row r="15" spans="1:13" x14ac:dyDescent="0.2">
      <c r="F15" s="11" t="s">
        <v>7216</v>
      </c>
      <c r="G15">
        <f>ROUND(SUMIF(Data!Q:Q,F15,Data!R:R),2)</f>
        <v>15875.92</v>
      </c>
      <c r="H15">
        <f>ROUND(SUMIF(Data!Q:Q,F15,Data!U:U),2)</f>
        <v>3345.28</v>
      </c>
      <c r="I15">
        <f>SUMIF(Data!Q:Q,F15,Data!S:S)</f>
        <v>13</v>
      </c>
    </row>
    <row r="16" spans="1:13" x14ac:dyDescent="0.2">
      <c r="F16" s="11" t="s">
        <v>166</v>
      </c>
      <c r="G16">
        <f>ROUND(SUMIF(Data!Q:Q,F16,Data!R:R),2)</f>
        <v>15610.97</v>
      </c>
      <c r="H16">
        <f>ROUND(SUMIF(Data!Q:Q,F16,Data!U:U),2)</f>
        <v>-669.54</v>
      </c>
      <c r="I16">
        <f>SUMIF(Data!Q:Q,F16,Data!S:S)</f>
        <v>24</v>
      </c>
    </row>
    <row r="17" spans="6:9" x14ac:dyDescent="0.2">
      <c r="F17" s="11" t="s">
        <v>7386</v>
      </c>
      <c r="G17">
        <f>ROUND(SUMIF(Data!Q:Q,F17,Data!R:R),2)</f>
        <v>14299.89</v>
      </c>
      <c r="H17">
        <f>ROUND(SUMIF(Data!Q:Q,F17,Data!U:U),2)</f>
        <v>3717.97</v>
      </c>
      <c r="I17">
        <f>SUMIF(Data!Q:Q,F17,Data!S:S)</f>
        <v>11</v>
      </c>
    </row>
    <row r="18" spans="6:9" x14ac:dyDescent="0.2">
      <c r="F18" s="11" t="s">
        <v>6154</v>
      </c>
      <c r="G18">
        <f>ROUND(SUMIF(Data!Q:Q,F18,Data!R:R),2)</f>
        <v>13943.67</v>
      </c>
      <c r="H18">
        <f>ROUND(SUMIF(Data!Q:Q,F18,Data!U:U),2)</f>
        <v>1822.76</v>
      </c>
      <c r="I18">
        <f>SUMIF(Data!Q:Q,F18,Data!S:S)</f>
        <v>39</v>
      </c>
    </row>
    <row r="19" spans="6:9" x14ac:dyDescent="0.2">
      <c r="F19" s="11" t="s">
        <v>4604</v>
      </c>
      <c r="G19">
        <f>ROUND(SUMIF(Data!Q:Q,F19,Data!R:R),2)</f>
        <v>12996.6</v>
      </c>
      <c r="H19">
        <f>ROUND(SUMIF(Data!Q:Q,F19,Data!U:U),2)</f>
        <v>1611.58</v>
      </c>
      <c r="I19">
        <f>SUMIF(Data!Q:Q,F19,Data!S:S)</f>
        <v>24</v>
      </c>
    </row>
    <row r="20" spans="6:9" x14ac:dyDescent="0.2">
      <c r="F20" s="11" t="s">
        <v>905</v>
      </c>
      <c r="G20">
        <f>ROUND(SUMIF(Data!Q:Q,F20,Data!R:R),2)</f>
        <v>12995.29</v>
      </c>
      <c r="H20">
        <f>ROUND(SUMIF(Data!Q:Q,F20,Data!U:U),2)</f>
        <v>-327.23</v>
      </c>
      <c r="I20">
        <f>SUMIF(Data!Q:Q,F20,Data!S:S)</f>
        <v>46</v>
      </c>
    </row>
    <row r="21" spans="6:9" x14ac:dyDescent="0.2">
      <c r="F21" s="11" t="s">
        <v>1731</v>
      </c>
      <c r="G21">
        <f>ROUND(SUMIF(Data!Q:Q,F21,Data!R:R),2)</f>
        <v>12975.38</v>
      </c>
      <c r="H21">
        <f>ROUND(SUMIF(Data!Q:Q,F21,Data!U:U),2)</f>
        <v>951.86</v>
      </c>
      <c r="I21">
        <f>SUMIF(Data!Q:Q,F21,Data!S:S)</f>
        <v>32</v>
      </c>
    </row>
    <row r="22" spans="6:9" x14ac:dyDescent="0.2">
      <c r="F22" s="11" t="s">
        <v>5281</v>
      </c>
      <c r="G22">
        <f>ROUND(SUMIF(Data!Q:Q,F22,Data!R:R),2)</f>
        <v>11619.83</v>
      </c>
      <c r="H22">
        <f>ROUND(SUMIF(Data!Q:Q,F22,Data!U:U),2)</f>
        <v>4570.93</v>
      </c>
      <c r="I22">
        <f>SUMIF(Data!Q:Q,F22,Data!S:S)</f>
        <v>19</v>
      </c>
    </row>
    <row r="23" spans="6:9" x14ac:dyDescent="0.2">
      <c r="F23" s="11" t="s">
        <v>688</v>
      </c>
      <c r="G23">
        <f>ROUND(SUMIF(Data!Q:Q,F23,Data!R:R),2)</f>
        <v>11572.78</v>
      </c>
      <c r="H23">
        <f>ROUND(SUMIF(Data!Q:Q,F23,Data!U:U),2)</f>
        <v>1179.3699999999999</v>
      </c>
      <c r="I23">
        <f>SUMIF(Data!Q:Q,F23,Data!S:S)</f>
        <v>53</v>
      </c>
    </row>
    <row r="24" spans="6:9" x14ac:dyDescent="0.2">
      <c r="F24" s="11" t="s">
        <v>940</v>
      </c>
      <c r="G24">
        <f>ROUND(SUMIF(Data!Q:Q,F24,Data!R:R),2)</f>
        <v>11304.44</v>
      </c>
      <c r="H24">
        <f>ROUND(SUMIF(Data!Q:Q,F24,Data!U:U),2)</f>
        <v>3247.02</v>
      </c>
      <c r="I24">
        <f>SUMIF(Data!Q:Q,F24,Data!S:S)</f>
        <v>40</v>
      </c>
    </row>
    <row r="25" spans="6:9" x14ac:dyDescent="0.2">
      <c r="F25" s="11" t="s">
        <v>6371</v>
      </c>
      <c r="G25">
        <f>ROUND(SUMIF(Data!Q:Q,F25,Data!R:R),2)</f>
        <v>11099.96</v>
      </c>
      <c r="H25">
        <f>ROUND(SUMIF(Data!Q:Q,F25,Data!U:U),2)</f>
        <v>-8879.9699999999993</v>
      </c>
      <c r="I25">
        <f>SUMIF(Data!Q:Q,F25,Data!S:S)</f>
        <v>9</v>
      </c>
    </row>
    <row r="26" spans="6:9" x14ac:dyDescent="0.2">
      <c r="F26" s="11" t="s">
        <v>5028</v>
      </c>
      <c r="G26">
        <f>ROUND(SUMIF(Data!Q:Q,F26,Data!R:R),2)</f>
        <v>11046.61</v>
      </c>
      <c r="H26">
        <f>ROUND(SUMIF(Data!Q:Q,F26,Data!U:U),2)</f>
        <v>90.18</v>
      </c>
      <c r="I26">
        <f>SUMIF(Data!Q:Q,F26,Data!S:S)</f>
        <v>27</v>
      </c>
    </row>
    <row r="27" spans="6:9" x14ac:dyDescent="0.2">
      <c r="F27" s="11" t="s">
        <v>5009</v>
      </c>
      <c r="G27">
        <f>ROUND(SUMIF(Data!Q:Q,F27,Data!R:R),2)</f>
        <v>10925</v>
      </c>
      <c r="H27">
        <f>ROUND(SUMIF(Data!Q:Q,F27,Data!U:U),2)</f>
        <v>1575.11</v>
      </c>
      <c r="I27">
        <f>SUMIF(Data!Q:Q,F27,Data!S:S)</f>
        <v>43</v>
      </c>
    </row>
    <row r="28" spans="6:9" x14ac:dyDescent="0.2">
      <c r="F28" s="11" t="s">
        <v>3000</v>
      </c>
      <c r="G28">
        <f>ROUND(SUMIF(Data!Q:Q,F28,Data!R:R),2)</f>
        <v>10822.36</v>
      </c>
      <c r="H28">
        <f>ROUND(SUMIF(Data!Q:Q,F28,Data!U:U),2)</f>
        <v>3085.03</v>
      </c>
      <c r="I28">
        <f>SUMIF(Data!Q:Q,F28,Data!S:S)</f>
        <v>35</v>
      </c>
    </row>
    <row r="29" spans="6:9" x14ac:dyDescent="0.2">
      <c r="F29" s="11" t="s">
        <v>36</v>
      </c>
      <c r="G29">
        <f>ROUND(SUMIF(Data!Q:Q,F29,Data!R:R),2)</f>
        <v>10637.53</v>
      </c>
      <c r="H29">
        <f>ROUND(SUMIF(Data!Q:Q,F29,Data!U:U),2)</f>
        <v>1927.44</v>
      </c>
      <c r="I29">
        <f>SUMIF(Data!Q:Q,F29,Data!S:S)</f>
        <v>51</v>
      </c>
    </row>
    <row r="30" spans="6:9" x14ac:dyDescent="0.2">
      <c r="F30" s="11" t="s">
        <v>909</v>
      </c>
      <c r="G30">
        <f>ROUND(SUMIF(Data!Q:Q,F30,Data!R:R),2)</f>
        <v>10196.6</v>
      </c>
      <c r="H30">
        <f>ROUND(SUMIF(Data!Q:Q,F30,Data!U:U),2)</f>
        <v>1645.36</v>
      </c>
      <c r="I30">
        <f>SUMIF(Data!Q:Q,F30,Data!S:S)</f>
        <v>41</v>
      </c>
    </row>
    <row r="31" spans="6:9" x14ac:dyDescent="0.2">
      <c r="F31" s="11" t="s">
        <v>2323</v>
      </c>
      <c r="G31">
        <f>ROUND(SUMIF(Data!Q:Q,F31,Data!R:R),2)</f>
        <v>9917.64</v>
      </c>
      <c r="H31">
        <f>ROUND(SUMIF(Data!Q:Q,F31,Data!U:U),2)</f>
        <v>-2876.12</v>
      </c>
      <c r="I31">
        <f>SUMIF(Data!Q:Q,F31,Data!S:S)</f>
        <v>27</v>
      </c>
    </row>
    <row r="32" spans="6:9" x14ac:dyDescent="0.2">
      <c r="F32" s="11" t="s">
        <v>3519</v>
      </c>
      <c r="G32">
        <f>ROUND(SUMIF(Data!Q:Q,F32,Data!R:R),2)</f>
        <v>9630.86</v>
      </c>
      <c r="H32">
        <f>ROUND(SUMIF(Data!Q:Q,F32,Data!U:U),2)</f>
        <v>429.79</v>
      </c>
      <c r="I32">
        <f>SUMIF(Data!Q:Q,F32,Data!S:S)</f>
        <v>47</v>
      </c>
    </row>
    <row r="33" spans="6:9" x14ac:dyDescent="0.2">
      <c r="F33" s="11" t="s">
        <v>1606</v>
      </c>
      <c r="G33">
        <f>ROUND(SUMIF(Data!Q:Q,F33,Data!R:R),2)</f>
        <v>9544.73</v>
      </c>
      <c r="H33">
        <f>ROUND(SUMIF(Data!Q:Q,F33,Data!U:U),2)</f>
        <v>-1934.4</v>
      </c>
      <c r="I33">
        <f>SUMIF(Data!Q:Q,F33,Data!S:S)</f>
        <v>33</v>
      </c>
    </row>
    <row r="34" spans="6:9" x14ac:dyDescent="0.2">
      <c r="F34" s="11" t="s">
        <v>4271</v>
      </c>
      <c r="G34">
        <f>ROUND(SUMIF(Data!Q:Q,F34,Data!R:R),2)</f>
        <v>9367.2900000000009</v>
      </c>
      <c r="H34">
        <f>ROUND(SUMIF(Data!Q:Q,F34,Data!U:U),2)</f>
        <v>3696.28</v>
      </c>
      <c r="I34">
        <f>SUMIF(Data!Q:Q,F34,Data!S:S)</f>
        <v>24</v>
      </c>
    </row>
    <row r="35" spans="6:9" x14ac:dyDescent="0.2">
      <c r="F35" s="11" t="s">
        <v>4612</v>
      </c>
      <c r="G35">
        <f>ROUND(SUMIF(Data!Q:Q,F35,Data!R:R),2)</f>
        <v>9279.8799999999992</v>
      </c>
      <c r="H35">
        <f>ROUND(SUMIF(Data!Q:Q,F35,Data!U:U),2)</f>
        <v>1327.98</v>
      </c>
      <c r="I35">
        <f>SUMIF(Data!Q:Q,F35,Data!S:S)</f>
        <v>14</v>
      </c>
    </row>
    <row r="36" spans="6:9" x14ac:dyDescent="0.2">
      <c r="F36" s="11" t="s">
        <v>1774</v>
      </c>
      <c r="G36">
        <f>ROUND(SUMIF(Data!Q:Q,F36,Data!R:R),2)</f>
        <v>9158.2999999999993</v>
      </c>
      <c r="H36">
        <f>ROUND(SUMIF(Data!Q:Q,F36,Data!U:U),2)</f>
        <v>-825.75</v>
      </c>
      <c r="I36">
        <f>SUMIF(Data!Q:Q,F36,Data!S:S)</f>
        <v>28</v>
      </c>
    </row>
    <row r="37" spans="6:9" x14ac:dyDescent="0.2">
      <c r="F37" s="11" t="s">
        <v>3409</v>
      </c>
      <c r="G37">
        <f>ROUND(SUMIF(Data!Q:Q,F37,Data!R:R),2)</f>
        <v>9070.94</v>
      </c>
      <c r="H37">
        <f>ROUND(SUMIF(Data!Q:Q,F37,Data!U:U),2)</f>
        <v>773.26</v>
      </c>
      <c r="I37">
        <f>SUMIF(Data!Q:Q,F37,Data!S:S)</f>
        <v>31</v>
      </c>
    </row>
    <row r="38" spans="6:9" x14ac:dyDescent="0.2">
      <c r="F38" s="11" t="s">
        <v>3467</v>
      </c>
      <c r="G38">
        <f>ROUND(SUMIF(Data!Q:Q,F38,Data!R:R),2)</f>
        <v>8959.8700000000008</v>
      </c>
      <c r="H38">
        <f>ROUND(SUMIF(Data!Q:Q,F38,Data!U:U),2)</f>
        <v>2799.96</v>
      </c>
      <c r="I38">
        <f>SUMIF(Data!Q:Q,F38,Data!S:S)</f>
        <v>16</v>
      </c>
    </row>
    <row r="39" spans="6:9" x14ac:dyDescent="0.2">
      <c r="F39" s="11" t="s">
        <v>2401</v>
      </c>
      <c r="G39">
        <f>ROUND(SUMIF(Data!Q:Q,F39,Data!R:R),2)</f>
        <v>8899.82</v>
      </c>
      <c r="H39">
        <f>ROUND(SUMIF(Data!Q:Q,F39,Data!U:U),2)</f>
        <v>3124.94</v>
      </c>
      <c r="I39">
        <f>SUMIF(Data!Q:Q,F39,Data!S:S)</f>
        <v>21</v>
      </c>
    </row>
    <row r="40" spans="6:9" x14ac:dyDescent="0.2">
      <c r="F40" s="11" t="s">
        <v>4473</v>
      </c>
      <c r="G40">
        <f>ROUND(SUMIF(Data!Q:Q,F40,Data!R:R),2)</f>
        <v>8878.4</v>
      </c>
      <c r="H40">
        <f>ROUND(SUMIF(Data!Q:Q,F40,Data!U:U),2)</f>
        <v>515.52</v>
      </c>
      <c r="I40">
        <f>SUMIF(Data!Q:Q,F40,Data!S:S)</f>
        <v>32</v>
      </c>
    </row>
    <row r="41" spans="6:9" x14ac:dyDescent="0.2">
      <c r="F41" s="11" t="s">
        <v>4528</v>
      </c>
      <c r="G41">
        <f>ROUND(SUMIF(Data!Q:Q,F41,Data!R:R),2)</f>
        <v>8774.5</v>
      </c>
      <c r="H41">
        <f>ROUND(SUMIF(Data!Q:Q,F41,Data!U:U),2)</f>
        <v>1305.6500000000001</v>
      </c>
      <c r="I41">
        <f>SUMIF(Data!Q:Q,F41,Data!S:S)</f>
        <v>28</v>
      </c>
    </row>
    <row r="42" spans="6:9" x14ac:dyDescent="0.2">
      <c r="F42" s="11" t="s">
        <v>533</v>
      </c>
      <c r="G42">
        <f>ROUND(SUMIF(Data!Q:Q,F42,Data!R:R),2)</f>
        <v>8665.19</v>
      </c>
      <c r="H42">
        <f>ROUND(SUMIF(Data!Q:Q,F42,Data!U:U),2)</f>
        <v>1558.59</v>
      </c>
      <c r="I42">
        <f>SUMIF(Data!Q:Q,F42,Data!S:S)</f>
        <v>35</v>
      </c>
    </row>
    <row r="43" spans="6:9" x14ac:dyDescent="0.2">
      <c r="F43" s="11" t="s">
        <v>1139</v>
      </c>
      <c r="G43">
        <f>ROUND(SUMIF(Data!Q:Q,F43,Data!R:R),2)</f>
        <v>8431</v>
      </c>
      <c r="H43">
        <f>ROUND(SUMIF(Data!Q:Q,F43,Data!U:U),2)</f>
        <v>1388.63</v>
      </c>
      <c r="I43">
        <f>SUMIF(Data!Q:Q,F43,Data!S:S)</f>
        <v>34</v>
      </c>
    </row>
    <row r="44" spans="6:9" x14ac:dyDescent="0.2">
      <c r="F44" s="11" t="s">
        <v>2405</v>
      </c>
      <c r="G44">
        <f>ROUND(SUMIF(Data!Q:Q,F44,Data!R:R),2)</f>
        <v>8209.06</v>
      </c>
      <c r="H44">
        <f>ROUND(SUMIF(Data!Q:Q,F44,Data!U:U),2)</f>
        <v>-189.98</v>
      </c>
      <c r="I44">
        <f>SUMIF(Data!Q:Q,F44,Data!S:S)</f>
        <v>61</v>
      </c>
    </row>
    <row r="45" spans="6:9" x14ac:dyDescent="0.2">
      <c r="F45" s="11" t="s">
        <v>2016</v>
      </c>
      <c r="G45">
        <f>ROUND(SUMIF(Data!Q:Q,F45,Data!R:R),2)</f>
        <v>8138.23</v>
      </c>
      <c r="H45">
        <f>ROUND(SUMIF(Data!Q:Q,F45,Data!U:U),2)</f>
        <v>2016.71</v>
      </c>
      <c r="I45">
        <f>SUMIF(Data!Q:Q,F45,Data!S:S)</f>
        <v>49</v>
      </c>
    </row>
    <row r="46" spans="6:9" x14ac:dyDescent="0.2">
      <c r="F46" s="11" t="s">
        <v>2986</v>
      </c>
      <c r="G46">
        <f>ROUND(SUMIF(Data!Q:Q,F46,Data!R:R),2)</f>
        <v>8070.19</v>
      </c>
      <c r="H46">
        <f>ROUND(SUMIF(Data!Q:Q,F46,Data!U:U),2)</f>
        <v>2518.06</v>
      </c>
      <c r="I46">
        <f>SUMIF(Data!Q:Q,F46,Data!S:S)</f>
        <v>27</v>
      </c>
    </row>
    <row r="47" spans="6:9" x14ac:dyDescent="0.2">
      <c r="F47" s="11" t="s">
        <v>2227</v>
      </c>
      <c r="G47">
        <f>ROUND(SUMIF(Data!Q:Q,F47,Data!R:R),2)</f>
        <v>7999.98</v>
      </c>
      <c r="H47">
        <f>ROUND(SUMIF(Data!Q:Q,F47,Data!U:U),2)</f>
        <v>-3839.99</v>
      </c>
      <c r="I47">
        <f>SUMIF(Data!Q:Q,F47,Data!S:S)</f>
        <v>4</v>
      </c>
    </row>
    <row r="48" spans="6:9" x14ac:dyDescent="0.2">
      <c r="F48" s="11" t="s">
        <v>6375</v>
      </c>
      <c r="G48">
        <f>ROUND(SUMIF(Data!Q:Q,F48,Data!R:R),2)</f>
        <v>7985.38</v>
      </c>
      <c r="H48">
        <f>ROUND(SUMIF(Data!Q:Q,F48,Data!U:U),2)</f>
        <v>2318.34</v>
      </c>
      <c r="I48">
        <f>SUMIF(Data!Q:Q,F48,Data!S:S)</f>
        <v>28</v>
      </c>
    </row>
    <row r="49" spans="6:9" x14ac:dyDescent="0.2">
      <c r="F49" s="11" t="s">
        <v>1798</v>
      </c>
      <c r="G49">
        <f>ROUND(SUMIF(Data!Q:Q,F49,Data!R:R),2)</f>
        <v>7979.44</v>
      </c>
      <c r="H49">
        <f>ROUND(SUMIF(Data!Q:Q,F49,Data!U:U),2)</f>
        <v>926.19</v>
      </c>
      <c r="I49">
        <f>SUMIF(Data!Q:Q,F49,Data!S:S)</f>
        <v>33</v>
      </c>
    </row>
    <row r="50" spans="6:9" x14ac:dyDescent="0.2">
      <c r="F50" s="11" t="s">
        <v>9837</v>
      </c>
      <c r="G50">
        <f>ROUND(SUMIF(Data!Q:Q,F50,Data!R:R),2)</f>
        <v>7834.4</v>
      </c>
      <c r="H50">
        <f>ROUND(SUMIF(Data!Q:Q,F50,Data!U:U),2)</f>
        <v>881.37</v>
      </c>
      <c r="I50">
        <f>SUMIF(Data!Q:Q,F50,Data!S:S)</f>
        <v>7</v>
      </c>
    </row>
    <row r="51" spans="6:9" x14ac:dyDescent="0.2">
      <c r="F51" s="11" t="s">
        <v>1018</v>
      </c>
      <c r="G51">
        <f>ROUND(SUMIF(Data!Q:Q,F51,Data!R:R),2)</f>
        <v>7730.2</v>
      </c>
      <c r="H51">
        <f>ROUND(SUMIF(Data!Q:Q,F51,Data!U:U),2)</f>
        <v>1932.55</v>
      </c>
      <c r="I51">
        <f>SUMIF(Data!Q:Q,F51,Data!S:S)</f>
        <v>45</v>
      </c>
    </row>
    <row r="52" spans="6:9" x14ac:dyDescent="0.2">
      <c r="F52" s="11" t="s">
        <v>3199</v>
      </c>
      <c r="G52">
        <f>ROUND(SUMIF(Data!Q:Q,F52,Data!R:R),2)</f>
        <v>7699.89</v>
      </c>
      <c r="H52">
        <f>ROUND(SUMIF(Data!Q:Q,F52,Data!U:U),2)</f>
        <v>3772.95</v>
      </c>
      <c r="I52">
        <f>SUMIF(Data!Q:Q,F52,Data!S:S)</f>
        <v>11</v>
      </c>
    </row>
    <row r="53" spans="6:9" x14ac:dyDescent="0.2">
      <c r="F53" s="11" t="s">
        <v>3509</v>
      </c>
      <c r="G53">
        <f>ROUND(SUMIF(Data!Q:Q,F53,Data!R:R),2)</f>
        <v>7699.72</v>
      </c>
      <c r="H53">
        <f>ROUND(SUMIF(Data!Q:Q,F53,Data!U:U),2)</f>
        <v>780.97</v>
      </c>
      <c r="I53">
        <f>SUMIF(Data!Q:Q,F53,Data!S:S)</f>
        <v>34</v>
      </c>
    </row>
    <row r="54" spans="6:9" x14ac:dyDescent="0.2">
      <c r="F54" s="11" t="s">
        <v>1593</v>
      </c>
      <c r="G54">
        <f>ROUND(SUMIF(Data!Q:Q,F54,Data!R:R),2)</f>
        <v>7582.37</v>
      </c>
      <c r="H54">
        <f>ROUND(SUMIF(Data!Q:Q,F54,Data!U:U),2)</f>
        <v>832.99</v>
      </c>
      <c r="I54">
        <f>SUMIF(Data!Q:Q,F54,Data!S:S)</f>
        <v>24</v>
      </c>
    </row>
    <row r="55" spans="6:9" x14ac:dyDescent="0.2">
      <c r="F55" s="11" t="s">
        <v>201</v>
      </c>
      <c r="G55">
        <f>ROUND(SUMIF(Data!Q:Q,F55,Data!R:R),2)</f>
        <v>7539.71</v>
      </c>
      <c r="H55">
        <f>ROUND(SUMIF(Data!Q:Q,F55,Data!U:U),2)</f>
        <v>780.33</v>
      </c>
      <c r="I55">
        <f>SUMIF(Data!Q:Q,F55,Data!S:S)</f>
        <v>35</v>
      </c>
    </row>
    <row r="56" spans="6:9" x14ac:dyDescent="0.2">
      <c r="F56" s="11" t="s">
        <v>1889</v>
      </c>
      <c r="G56">
        <f>ROUND(SUMIF(Data!Q:Q,F56,Data!R:R),2)</f>
        <v>7515.52</v>
      </c>
      <c r="H56">
        <f>ROUND(SUMIF(Data!Q:Q,F56,Data!U:U),2)</f>
        <v>1114.3699999999999</v>
      </c>
      <c r="I56">
        <f>SUMIF(Data!Q:Q,F56,Data!S:S)</f>
        <v>13</v>
      </c>
    </row>
    <row r="57" spans="6:9" x14ac:dyDescent="0.2">
      <c r="F57" s="11" t="s">
        <v>4958</v>
      </c>
      <c r="G57">
        <f>ROUND(SUMIF(Data!Q:Q,F57,Data!R:R),2)</f>
        <v>7404.5</v>
      </c>
      <c r="H57">
        <f>ROUND(SUMIF(Data!Q:Q,F57,Data!U:U),2)</f>
        <v>-681.21</v>
      </c>
      <c r="I57">
        <f>SUMIF(Data!Q:Q,F57,Data!S:S)</f>
        <v>30</v>
      </c>
    </row>
    <row r="58" spans="6:9" x14ac:dyDescent="0.2">
      <c r="F58" s="11" t="s">
        <v>5259</v>
      </c>
      <c r="G58">
        <f>ROUND(SUMIF(Data!Q:Q,F58,Data!R:R),2)</f>
        <v>7399.7</v>
      </c>
      <c r="H58">
        <f>ROUND(SUMIF(Data!Q:Q,F58,Data!U:U),2)</f>
        <v>1432.44</v>
      </c>
      <c r="I58">
        <f>SUMIF(Data!Q:Q,F58,Data!S:S)</f>
        <v>31</v>
      </c>
    </row>
    <row r="59" spans="6:9" x14ac:dyDescent="0.2">
      <c r="F59" s="11" t="s">
        <v>56</v>
      </c>
      <c r="G59">
        <f>ROUND(SUMIF(Data!Q:Q,F59,Data!R:R),2)</f>
        <v>7242.77</v>
      </c>
      <c r="H59">
        <f>ROUND(SUMIF(Data!Q:Q,F59,Data!U:U),2)</f>
        <v>-532.76</v>
      </c>
      <c r="I59">
        <f>SUMIF(Data!Q:Q,F59,Data!S:S)</f>
        <v>29</v>
      </c>
    </row>
    <row r="60" spans="6:9" x14ac:dyDescent="0.2">
      <c r="F60" s="11" t="s">
        <v>2958</v>
      </c>
      <c r="G60">
        <f>ROUND(SUMIF(Data!Q:Q,F60,Data!R:R),2)</f>
        <v>7139.8</v>
      </c>
      <c r="H60">
        <f>ROUND(SUMIF(Data!Q:Q,F60,Data!U:U),2)</f>
        <v>84</v>
      </c>
      <c r="I60">
        <f>SUMIF(Data!Q:Q,F60,Data!S:S)</f>
        <v>28</v>
      </c>
    </row>
    <row r="61" spans="6:9" x14ac:dyDescent="0.2">
      <c r="F61" s="11" t="s">
        <v>7939</v>
      </c>
      <c r="G61">
        <f>ROUND(SUMIF(Data!Q:Q,F61,Data!R:R),2)</f>
        <v>6965.7</v>
      </c>
      <c r="H61">
        <f>ROUND(SUMIF(Data!Q:Q,F61,Data!U:U),2)</f>
        <v>3343.54</v>
      </c>
      <c r="I61">
        <f>SUMIF(Data!Q:Q,F61,Data!S:S)</f>
        <v>6</v>
      </c>
    </row>
    <row r="62" spans="6:9" x14ac:dyDescent="0.2">
      <c r="F62" s="11" t="s">
        <v>3813</v>
      </c>
      <c r="G62">
        <f>ROUND(SUMIF(Data!Q:Q,F62,Data!R:R),2)</f>
        <v>6942.07</v>
      </c>
      <c r="H62">
        <f>ROUND(SUMIF(Data!Q:Q,F62,Data!U:U),2)</f>
        <v>-856.01</v>
      </c>
      <c r="I62">
        <f>SUMIF(Data!Q:Q,F62,Data!S:S)</f>
        <v>36</v>
      </c>
    </row>
    <row r="63" spans="6:9" x14ac:dyDescent="0.2">
      <c r="F63" s="11" t="s">
        <v>2461</v>
      </c>
      <c r="G63">
        <f>ROUND(SUMIF(Data!Q:Q,F63,Data!R:R),2)</f>
        <v>6936.1</v>
      </c>
      <c r="H63">
        <f>ROUND(SUMIF(Data!Q:Q,F63,Data!U:U),2)</f>
        <v>1233.08</v>
      </c>
      <c r="I63">
        <f>SUMIF(Data!Q:Q,F63,Data!S:S)</f>
        <v>34</v>
      </c>
    </row>
    <row r="64" spans="6:9" x14ac:dyDescent="0.2">
      <c r="F64" s="11" t="s">
        <v>5620</v>
      </c>
      <c r="G64">
        <f>ROUND(SUMIF(Data!Q:Q,F64,Data!R:R),2)</f>
        <v>6832.91</v>
      </c>
      <c r="H64">
        <f>ROUND(SUMIF(Data!Q:Q,F64,Data!U:U),2)</f>
        <v>460.35</v>
      </c>
      <c r="I64">
        <f>SUMIF(Data!Q:Q,F64,Data!S:S)</f>
        <v>31</v>
      </c>
    </row>
    <row r="65" spans="6:9" x14ac:dyDescent="0.2">
      <c r="F65" s="11" t="s">
        <v>5607</v>
      </c>
      <c r="G65">
        <f>ROUND(SUMIF(Data!Q:Q,F65,Data!R:R),2)</f>
        <v>6819.31</v>
      </c>
      <c r="H65">
        <f>ROUND(SUMIF(Data!Q:Q,F65,Data!U:U),2)</f>
        <v>181.66</v>
      </c>
      <c r="I65">
        <f>SUMIF(Data!Q:Q,F65,Data!S:S)</f>
        <v>25</v>
      </c>
    </row>
    <row r="66" spans="6:9" x14ac:dyDescent="0.2">
      <c r="F66" s="11" t="s">
        <v>516</v>
      </c>
      <c r="G66">
        <f>ROUND(SUMIF(Data!Q:Q,F66,Data!R:R),2)</f>
        <v>6785.14</v>
      </c>
      <c r="H66">
        <f>ROUND(SUMIF(Data!Q:Q,F66,Data!U:U),2)</f>
        <v>494.42</v>
      </c>
      <c r="I66">
        <f>SUMIF(Data!Q:Q,F66,Data!S:S)</f>
        <v>23</v>
      </c>
    </row>
    <row r="67" spans="6:9" x14ac:dyDescent="0.2">
      <c r="F67" s="11" t="s">
        <v>5708</v>
      </c>
      <c r="G67">
        <f>ROUND(SUMIF(Data!Q:Q,F67,Data!R:R),2)</f>
        <v>6776.56</v>
      </c>
      <c r="H67">
        <f>ROUND(SUMIF(Data!Q:Q,F67,Data!U:U),2)</f>
        <v>461.13</v>
      </c>
      <c r="I67">
        <f>SUMIF(Data!Q:Q,F67,Data!S:S)</f>
        <v>21</v>
      </c>
    </row>
    <row r="68" spans="6:9" x14ac:dyDescent="0.2">
      <c r="F68" s="11" t="s">
        <v>2493</v>
      </c>
      <c r="G68">
        <f>ROUND(SUMIF(Data!Q:Q,F68,Data!R:R),2)</f>
        <v>6751.6</v>
      </c>
      <c r="H68">
        <f>ROUND(SUMIF(Data!Q:Q,F68,Data!U:U),2)</f>
        <v>102.3</v>
      </c>
      <c r="I68">
        <f>SUMIF(Data!Q:Q,F68,Data!S:S)</f>
        <v>26</v>
      </c>
    </row>
    <row r="69" spans="6:9" x14ac:dyDescent="0.2">
      <c r="F69" s="11" t="s">
        <v>1936</v>
      </c>
      <c r="G69">
        <f>ROUND(SUMIF(Data!Q:Q,F69,Data!R:R),2)</f>
        <v>6748.48</v>
      </c>
      <c r="H69">
        <f>ROUND(SUMIF(Data!Q:Q,F69,Data!U:U),2)</f>
        <v>281.97000000000003</v>
      </c>
      <c r="I69">
        <f>SUMIF(Data!Q:Q,F69,Data!S:S)</f>
        <v>43</v>
      </c>
    </row>
    <row r="70" spans="6:9" x14ac:dyDescent="0.2">
      <c r="F70" s="11" t="s">
        <v>2533</v>
      </c>
      <c r="G70">
        <f>ROUND(SUMIF(Data!Q:Q,F70,Data!R:R),2)</f>
        <v>6695.89</v>
      </c>
      <c r="H70">
        <f>ROUND(SUMIF(Data!Q:Q,F70,Data!U:U),2)</f>
        <v>1053.98</v>
      </c>
      <c r="I70">
        <f>SUMIF(Data!Q:Q,F70,Data!S:S)</f>
        <v>13</v>
      </c>
    </row>
    <row r="71" spans="6:9" x14ac:dyDescent="0.2">
      <c r="F71" s="11" t="s">
        <v>2877</v>
      </c>
      <c r="G71">
        <f>ROUND(SUMIF(Data!Q:Q,F71,Data!R:R),2)</f>
        <v>6594.95</v>
      </c>
      <c r="H71">
        <f>ROUND(SUMIF(Data!Q:Q,F71,Data!U:U),2)</f>
        <v>1261.33</v>
      </c>
      <c r="I71">
        <f>SUMIF(Data!Q:Q,F71,Data!S:S)</f>
        <v>40</v>
      </c>
    </row>
    <row r="72" spans="6:9" x14ac:dyDescent="0.2">
      <c r="F72" s="11" t="s">
        <v>1493</v>
      </c>
      <c r="G72">
        <f>ROUND(SUMIF(Data!Q:Q,F72,Data!R:R),2)</f>
        <v>6584.64</v>
      </c>
      <c r="H72">
        <f>ROUND(SUMIF(Data!Q:Q,F72,Data!U:U),2)</f>
        <v>814.42</v>
      </c>
      <c r="I72">
        <f>SUMIF(Data!Q:Q,F72,Data!S:S)</f>
        <v>36</v>
      </c>
    </row>
    <row r="73" spans="6:9" x14ac:dyDescent="0.2">
      <c r="F73" s="11" t="s">
        <v>6102</v>
      </c>
      <c r="G73">
        <f>ROUND(SUMIF(Data!Q:Q,F73,Data!R:R),2)</f>
        <v>6574.54</v>
      </c>
      <c r="H73">
        <f>ROUND(SUMIF(Data!Q:Q,F73,Data!U:U),2)</f>
        <v>1640.53</v>
      </c>
      <c r="I73">
        <f>SUMIF(Data!Q:Q,F73,Data!S:S)</f>
        <v>43</v>
      </c>
    </row>
    <row r="74" spans="6:9" x14ac:dyDescent="0.2">
      <c r="F74" s="11" t="s">
        <v>5310</v>
      </c>
      <c r="G74">
        <f>ROUND(SUMIF(Data!Q:Q,F74,Data!R:R),2)</f>
        <v>6518.75</v>
      </c>
      <c r="H74">
        <f>ROUND(SUMIF(Data!Q:Q,F74,Data!U:U),2)</f>
        <v>-1201.06</v>
      </c>
      <c r="I74">
        <f>SUMIF(Data!Q:Q,F74,Data!S:S)</f>
        <v>19</v>
      </c>
    </row>
    <row r="75" spans="6:9" x14ac:dyDescent="0.2">
      <c r="F75" s="11" t="s">
        <v>6256</v>
      </c>
      <c r="G75">
        <f>ROUND(SUMIF(Data!Q:Q,F75,Data!R:R),2)</f>
        <v>6483.8</v>
      </c>
      <c r="H75">
        <f>ROUND(SUMIF(Data!Q:Q,F75,Data!U:U),2)</f>
        <v>1540.7</v>
      </c>
      <c r="I75">
        <f>SUMIF(Data!Q:Q,F75,Data!S:S)</f>
        <v>22</v>
      </c>
    </row>
    <row r="76" spans="6:9" x14ac:dyDescent="0.2">
      <c r="F76" s="11" t="s">
        <v>6365</v>
      </c>
      <c r="G76">
        <f>ROUND(SUMIF(Data!Q:Q,F76,Data!R:R),2)</f>
        <v>6410.87</v>
      </c>
      <c r="H76">
        <f>ROUND(SUMIF(Data!Q:Q,F76,Data!U:U),2)</f>
        <v>854.78</v>
      </c>
      <c r="I76">
        <f>SUMIF(Data!Q:Q,F76,Data!S:S)</f>
        <v>26</v>
      </c>
    </row>
    <row r="77" spans="6:9" x14ac:dyDescent="0.2">
      <c r="F77" s="11" t="s">
        <v>1437</v>
      </c>
      <c r="G77">
        <f>ROUND(SUMIF(Data!Q:Q,F77,Data!R:R),2)</f>
        <v>6399.87</v>
      </c>
      <c r="H77">
        <f>ROUND(SUMIF(Data!Q:Q,F77,Data!U:U),2)</f>
        <v>2064.96</v>
      </c>
      <c r="I77">
        <f>SUMIF(Data!Q:Q,F77,Data!S:S)</f>
        <v>17</v>
      </c>
    </row>
    <row r="78" spans="6:9" x14ac:dyDescent="0.2">
      <c r="F78" s="11" t="s">
        <v>4608</v>
      </c>
      <c r="G78">
        <f>ROUND(SUMIF(Data!Q:Q,F78,Data!R:R),2)</f>
        <v>6227.65</v>
      </c>
      <c r="H78">
        <f>ROUND(SUMIF(Data!Q:Q,F78,Data!U:U),2)</f>
        <v>899.95</v>
      </c>
      <c r="I78">
        <f>SUMIF(Data!Q:Q,F78,Data!S:S)</f>
        <v>40</v>
      </c>
    </row>
    <row r="79" spans="6:9" x14ac:dyDescent="0.2">
      <c r="F79" s="11" t="s">
        <v>7951</v>
      </c>
      <c r="G79">
        <f>ROUND(SUMIF(Data!Q:Q,F79,Data!R:R),2)</f>
        <v>6134.7</v>
      </c>
      <c r="H79">
        <f>ROUND(SUMIF(Data!Q:Q,F79,Data!U:U),2)</f>
        <v>438.19</v>
      </c>
      <c r="I79">
        <f>SUMIF(Data!Q:Q,F79,Data!S:S)</f>
        <v>13</v>
      </c>
    </row>
    <row r="80" spans="6:9" x14ac:dyDescent="0.2">
      <c r="F80" s="11" t="s">
        <v>4598</v>
      </c>
      <c r="G80">
        <f>ROUND(SUMIF(Data!Q:Q,F80,Data!R:R),2)</f>
        <v>6109.87</v>
      </c>
      <c r="H80">
        <f>ROUND(SUMIF(Data!Q:Q,F80,Data!U:U),2)</f>
        <v>1104.48</v>
      </c>
      <c r="I80">
        <f>SUMIF(Data!Q:Q,F80,Data!S:S)</f>
        <v>15</v>
      </c>
    </row>
    <row r="81" spans="6:9" x14ac:dyDescent="0.2">
      <c r="F81" s="11" t="s">
        <v>3044</v>
      </c>
      <c r="G81">
        <f>ROUND(SUMIF(Data!Q:Q,F81,Data!R:R),2)</f>
        <v>6084.14</v>
      </c>
      <c r="H81">
        <f>ROUND(SUMIF(Data!Q:Q,F81,Data!U:U),2)</f>
        <v>697.14</v>
      </c>
      <c r="I81">
        <f>SUMIF(Data!Q:Q,F81,Data!S:S)</f>
        <v>17</v>
      </c>
    </row>
    <row r="82" spans="6:9" x14ac:dyDescent="0.2">
      <c r="F82" s="11" t="s">
        <v>1283</v>
      </c>
      <c r="G82">
        <f>ROUND(SUMIF(Data!Q:Q,F82,Data!R:R),2)</f>
        <v>6008.54</v>
      </c>
      <c r="H82">
        <f>ROUND(SUMIF(Data!Q:Q,F82,Data!U:U),2)</f>
        <v>785.45</v>
      </c>
      <c r="I82">
        <f>SUMIF(Data!Q:Q,F82,Data!S:S)</f>
        <v>39</v>
      </c>
    </row>
    <row r="83" spans="6:9" x14ac:dyDescent="0.2">
      <c r="F83" s="11" t="s">
        <v>1384</v>
      </c>
      <c r="G83">
        <f>ROUND(SUMIF(Data!Q:Q,F83,Data!R:R),2)</f>
        <v>5999.9</v>
      </c>
      <c r="H83">
        <f>ROUND(SUMIF(Data!Q:Q,F83,Data!U:U),2)</f>
        <v>1973.97</v>
      </c>
      <c r="I83">
        <f>SUMIF(Data!Q:Q,F83,Data!S:S)</f>
        <v>11</v>
      </c>
    </row>
    <row r="84" spans="6:9" x14ac:dyDescent="0.2">
      <c r="F84" s="11" t="s">
        <v>945</v>
      </c>
      <c r="G84">
        <f>ROUND(SUMIF(Data!Q:Q,F84,Data!R:R),2)</f>
        <v>5989.2</v>
      </c>
      <c r="H84">
        <f>ROUND(SUMIF(Data!Q:Q,F84,Data!U:U),2)</f>
        <v>267.3</v>
      </c>
      <c r="I84">
        <f>SUMIF(Data!Q:Q,F84,Data!S:S)</f>
        <v>39</v>
      </c>
    </row>
    <row r="85" spans="6:9" x14ac:dyDescent="0.2">
      <c r="F85" s="11" t="s">
        <v>1228</v>
      </c>
      <c r="G85">
        <f>ROUND(SUMIF(Data!Q:Q,F85,Data!R:R),2)</f>
        <v>5965.09</v>
      </c>
      <c r="H85">
        <f>ROUND(SUMIF(Data!Q:Q,F85,Data!U:U),2)</f>
        <v>-238.6</v>
      </c>
      <c r="I85">
        <f>SUMIF(Data!Q:Q,F85,Data!S:S)</f>
        <v>26</v>
      </c>
    </row>
    <row r="86" spans="6:9" x14ac:dyDescent="0.2">
      <c r="F86" s="11" t="s">
        <v>8245</v>
      </c>
      <c r="G86">
        <f>ROUND(SUMIF(Data!Q:Q,F86,Data!R:R),2)</f>
        <v>5906.52</v>
      </c>
      <c r="H86">
        <f>ROUND(SUMIF(Data!Q:Q,F86,Data!U:U),2)</f>
        <v>1653.83</v>
      </c>
      <c r="I86">
        <f>SUMIF(Data!Q:Q,F86,Data!S:S)</f>
        <v>18</v>
      </c>
    </row>
    <row r="87" spans="6:9" x14ac:dyDescent="0.2">
      <c r="F87" s="11" t="s">
        <v>2442</v>
      </c>
      <c r="G87">
        <f>ROUND(SUMIF(Data!Q:Q,F87,Data!R:R),2)</f>
        <v>5906.03</v>
      </c>
      <c r="H87">
        <f>ROUND(SUMIF(Data!Q:Q,F87,Data!U:U),2)</f>
        <v>1052.81</v>
      </c>
      <c r="I87">
        <f>SUMIF(Data!Q:Q,F87,Data!S:S)</f>
        <v>21</v>
      </c>
    </row>
    <row r="88" spans="6:9" x14ac:dyDescent="0.2">
      <c r="F88" s="11" t="s">
        <v>2561</v>
      </c>
      <c r="G88">
        <f>ROUND(SUMIF(Data!Q:Q,F88,Data!R:R),2)</f>
        <v>5861.53</v>
      </c>
      <c r="H88">
        <f>ROUND(SUMIF(Data!Q:Q,F88,Data!U:U),2)</f>
        <v>701.98</v>
      </c>
      <c r="I88">
        <f>SUMIF(Data!Q:Q,F88,Data!S:S)</f>
        <v>21</v>
      </c>
    </row>
    <row r="89" spans="6:9" x14ac:dyDescent="0.2">
      <c r="F89" s="11" t="s">
        <v>1330</v>
      </c>
      <c r="G89">
        <f>ROUND(SUMIF(Data!Q:Q,F89,Data!R:R),2)</f>
        <v>5801.82</v>
      </c>
      <c r="H89">
        <f>ROUND(SUMIF(Data!Q:Q,F89,Data!U:U),2)</f>
        <v>-66.83</v>
      </c>
      <c r="I89">
        <f>SUMIF(Data!Q:Q,F89,Data!S:S)</f>
        <v>23</v>
      </c>
    </row>
    <row r="90" spans="6:9" x14ac:dyDescent="0.2">
      <c r="F90" s="11" t="s">
        <v>2599</v>
      </c>
      <c r="G90">
        <f>ROUND(SUMIF(Data!Q:Q,F90,Data!R:R),2)</f>
        <v>5787.36</v>
      </c>
      <c r="H90">
        <f>ROUND(SUMIF(Data!Q:Q,F90,Data!U:U),2)</f>
        <v>509.71</v>
      </c>
      <c r="I90">
        <f>SUMIF(Data!Q:Q,F90,Data!S:S)</f>
        <v>14</v>
      </c>
    </row>
    <row r="91" spans="6:9" x14ac:dyDescent="0.2">
      <c r="F91" s="11" t="s">
        <v>3038</v>
      </c>
      <c r="G91">
        <f>ROUND(SUMIF(Data!Q:Q,F91,Data!R:R),2)</f>
        <v>5751.77</v>
      </c>
      <c r="H91">
        <f>ROUND(SUMIF(Data!Q:Q,F91,Data!U:U),2)</f>
        <v>1388.61</v>
      </c>
      <c r="I91">
        <f>SUMIF(Data!Q:Q,F91,Data!S:S)</f>
        <v>49</v>
      </c>
    </row>
    <row r="92" spans="6:9" x14ac:dyDescent="0.2">
      <c r="F92" s="11" t="s">
        <v>1812</v>
      </c>
      <c r="G92">
        <f>ROUND(SUMIF(Data!Q:Q,F92,Data!R:R),2)</f>
        <v>5697.76</v>
      </c>
      <c r="H92">
        <f>ROUND(SUMIF(Data!Q:Q,F92,Data!U:U),2)</f>
        <v>870.16</v>
      </c>
      <c r="I92">
        <f>SUMIF(Data!Q:Q,F92,Data!S:S)</f>
        <v>27</v>
      </c>
    </row>
    <row r="93" spans="6:9" x14ac:dyDescent="0.2">
      <c r="F93" s="11" t="s">
        <v>4300</v>
      </c>
      <c r="G93">
        <f>ROUND(SUMIF(Data!Q:Q,F93,Data!R:R),2)</f>
        <v>5669.87</v>
      </c>
      <c r="H93">
        <f>ROUND(SUMIF(Data!Q:Q,F93,Data!U:U),2)</f>
        <v>2092.4499999999998</v>
      </c>
      <c r="I93">
        <f>SUMIF(Data!Q:Q,F93,Data!S:S)</f>
        <v>15</v>
      </c>
    </row>
    <row r="94" spans="6:9" x14ac:dyDescent="0.2">
      <c r="F94" s="11" t="s">
        <v>1901</v>
      </c>
      <c r="G94">
        <f>ROUND(SUMIF(Data!Q:Q,F94,Data!R:R),2)</f>
        <v>5634.9</v>
      </c>
      <c r="H94">
        <f>ROUND(SUMIF(Data!Q:Q,F94,Data!U:U),2)</f>
        <v>-964.19</v>
      </c>
      <c r="I94">
        <f>SUMIF(Data!Q:Q,F94,Data!S:S)</f>
        <v>17</v>
      </c>
    </row>
    <row r="95" spans="6:9" x14ac:dyDescent="0.2">
      <c r="F95" s="11" t="s">
        <v>8233</v>
      </c>
      <c r="G95">
        <f>ROUND(SUMIF(Data!Q:Q,F95,Data!R:R),2)</f>
        <v>5609.83</v>
      </c>
      <c r="H95">
        <f>ROUND(SUMIF(Data!Q:Q,F95,Data!U:U),2)</f>
        <v>2243.9299999999998</v>
      </c>
      <c r="I95">
        <f>SUMIF(Data!Q:Q,F95,Data!S:S)</f>
        <v>17</v>
      </c>
    </row>
    <row r="96" spans="6:9" x14ac:dyDescent="0.2">
      <c r="F96" s="11" t="s">
        <v>1581</v>
      </c>
      <c r="G96">
        <f>ROUND(SUMIF(Data!Q:Q,F96,Data!R:R),2)</f>
        <v>5572.79</v>
      </c>
      <c r="H96">
        <f>ROUND(SUMIF(Data!Q:Q,F96,Data!U:U),2)</f>
        <v>1380.72</v>
      </c>
      <c r="I96">
        <f>SUMIF(Data!Q:Q,F96,Data!S:S)</f>
        <v>14</v>
      </c>
    </row>
    <row r="97" spans="6:9" x14ac:dyDescent="0.2">
      <c r="F97" s="11" t="s">
        <v>3099</v>
      </c>
      <c r="G97">
        <f>ROUND(SUMIF(Data!Q:Q,F97,Data!R:R),2)</f>
        <v>5492.89</v>
      </c>
      <c r="H97">
        <f>ROUND(SUMIF(Data!Q:Q,F97,Data!U:U),2)</f>
        <v>15.05</v>
      </c>
      <c r="I97">
        <f>SUMIF(Data!Q:Q,F97,Data!S:S)</f>
        <v>26</v>
      </c>
    </row>
    <row r="98" spans="6:9" x14ac:dyDescent="0.2">
      <c r="F98" s="11" t="s">
        <v>3194</v>
      </c>
      <c r="G98">
        <f>ROUND(SUMIF(Data!Q:Q,F98,Data!R:R),2)</f>
        <v>5436.16</v>
      </c>
      <c r="H98">
        <f>ROUND(SUMIF(Data!Q:Q,F98,Data!U:U),2)</f>
        <v>-474.74</v>
      </c>
      <c r="I98">
        <f>SUMIF(Data!Q:Q,F98,Data!S:S)</f>
        <v>54</v>
      </c>
    </row>
    <row r="99" spans="6:9" x14ac:dyDescent="0.2">
      <c r="F99" s="11" t="s">
        <v>9139</v>
      </c>
      <c r="G99">
        <f>ROUND(SUMIF(Data!Q:Q,F99,Data!R:R),2)</f>
        <v>5427.99</v>
      </c>
      <c r="H99">
        <f>ROUND(SUMIF(Data!Q:Q,F99,Data!U:U),2)</f>
        <v>1292.1300000000001</v>
      </c>
      <c r="I99">
        <f>SUMIF(Data!Q:Q,F99,Data!S:S)</f>
        <v>22</v>
      </c>
    </row>
    <row r="100" spans="6:9" x14ac:dyDescent="0.2">
      <c r="F100" s="11" t="s">
        <v>2214</v>
      </c>
      <c r="G100">
        <f>ROUND(SUMIF(Data!Q:Q,F100,Data!R:R),2)</f>
        <v>5398.32</v>
      </c>
      <c r="H100">
        <f>ROUND(SUMIF(Data!Q:Q,F100,Data!U:U),2)</f>
        <v>-304.99</v>
      </c>
      <c r="I100">
        <f>SUMIF(Data!Q:Q,F100,Data!S:S)</f>
        <v>34</v>
      </c>
    </row>
    <row r="101" spans="6:9" x14ac:dyDescent="0.2">
      <c r="F101" s="11" t="s">
        <v>3524</v>
      </c>
      <c r="G101">
        <f>ROUND(SUMIF(Data!Q:Q,F101,Data!R:R),2)</f>
        <v>5327.26</v>
      </c>
      <c r="H101">
        <f>ROUND(SUMIF(Data!Q:Q,F101,Data!U:U),2)</f>
        <v>1043.8599999999999</v>
      </c>
      <c r="I101">
        <f>SUMIF(Data!Q:Q,F101,Data!S:S)</f>
        <v>17</v>
      </c>
    </row>
    <row r="102" spans="6:9" x14ac:dyDescent="0.2">
      <c r="F102" s="11" t="s">
        <v>4628</v>
      </c>
      <c r="G102">
        <f>ROUND(SUMIF(Data!Q:Q,F102,Data!R:R),2)</f>
        <v>5294.46</v>
      </c>
      <c r="H102">
        <f>ROUND(SUMIF(Data!Q:Q,F102,Data!U:U),2)</f>
        <v>833.6</v>
      </c>
      <c r="I102">
        <f>SUMIF(Data!Q:Q,F102,Data!S:S)</f>
        <v>44</v>
      </c>
    </row>
    <row r="103" spans="6:9" x14ac:dyDescent="0.2">
      <c r="F103" s="11" t="s">
        <v>192</v>
      </c>
      <c r="G103">
        <f>ROUND(SUMIF(Data!Q:Q,F103,Data!R:R),2)</f>
        <v>5291.73</v>
      </c>
      <c r="H103">
        <f>ROUND(SUMIF(Data!Q:Q,F103,Data!U:U),2)</f>
        <v>838.84</v>
      </c>
      <c r="I103">
        <f>SUMIF(Data!Q:Q,F103,Data!S:S)</f>
        <v>32</v>
      </c>
    </row>
    <row r="104" spans="6:9" x14ac:dyDescent="0.2">
      <c r="F104" s="11" t="s">
        <v>1198</v>
      </c>
      <c r="G104">
        <f>ROUND(SUMIF(Data!Q:Q,F104,Data!R:R),2)</f>
        <v>5282.42</v>
      </c>
      <c r="H104">
        <f>ROUND(SUMIF(Data!Q:Q,F104,Data!U:U),2)</f>
        <v>-989.05</v>
      </c>
      <c r="I104">
        <f>SUMIF(Data!Q:Q,F104,Data!S:S)</f>
        <v>24</v>
      </c>
    </row>
    <row r="105" spans="6:9" x14ac:dyDescent="0.2">
      <c r="F105" s="11" t="s">
        <v>2482</v>
      </c>
      <c r="G105">
        <f>ROUND(SUMIF(Data!Q:Q,F105,Data!R:R),2)</f>
        <v>5212.1099999999997</v>
      </c>
      <c r="H105">
        <f>ROUND(SUMIF(Data!Q:Q,F105,Data!U:U),2)</f>
        <v>972.64</v>
      </c>
      <c r="I105">
        <f>SUMIF(Data!Q:Q,F105,Data!S:S)</f>
        <v>27</v>
      </c>
    </row>
    <row r="106" spans="6:9" x14ac:dyDescent="0.2">
      <c r="F106" s="11" t="s">
        <v>766</v>
      </c>
      <c r="G106">
        <f>ROUND(SUMIF(Data!Q:Q,F106,Data!R:R),2)</f>
        <v>5184.08</v>
      </c>
      <c r="H106">
        <f>ROUND(SUMIF(Data!Q:Q,F106,Data!U:U),2)</f>
        <v>-126.44</v>
      </c>
      <c r="I106">
        <f>SUMIF(Data!Q:Q,F106,Data!S:S)</f>
        <v>27</v>
      </c>
    </row>
    <row r="107" spans="6:9" x14ac:dyDescent="0.2">
      <c r="F107" s="11" t="s">
        <v>2549</v>
      </c>
      <c r="G107">
        <f>ROUND(SUMIF(Data!Q:Q,F107,Data!R:R),2)</f>
        <v>5119.74</v>
      </c>
      <c r="H107">
        <f>ROUND(SUMIF(Data!Q:Q,F107,Data!U:U),2)</f>
        <v>2155.89</v>
      </c>
      <c r="I107">
        <f>SUMIF(Data!Q:Q,F107,Data!S:S)</f>
        <v>26</v>
      </c>
    </row>
    <row r="108" spans="6:9" x14ac:dyDescent="0.2">
      <c r="F108" s="11" t="s">
        <v>3334</v>
      </c>
      <c r="G108">
        <f>ROUND(SUMIF(Data!Q:Q,F108,Data!R:R),2)</f>
        <v>5098.18</v>
      </c>
      <c r="H108">
        <f>ROUND(SUMIF(Data!Q:Q,F108,Data!U:U),2)</f>
        <v>-404.01</v>
      </c>
      <c r="I108">
        <f>SUMIF(Data!Q:Q,F108,Data!S:S)</f>
        <v>22</v>
      </c>
    </row>
    <row r="109" spans="6:9" x14ac:dyDescent="0.2">
      <c r="F109" s="11" t="s">
        <v>3313</v>
      </c>
      <c r="G109">
        <f>ROUND(SUMIF(Data!Q:Q,F109,Data!R:R),2)</f>
        <v>5009.4799999999996</v>
      </c>
      <c r="H109">
        <f>ROUND(SUMIF(Data!Q:Q,F109,Data!U:U),2)</f>
        <v>715.64</v>
      </c>
      <c r="I109">
        <f>SUMIF(Data!Q:Q,F109,Data!S:S)</f>
        <v>16</v>
      </c>
    </row>
    <row r="110" spans="6:9" x14ac:dyDescent="0.2">
      <c r="F110" s="11" t="s">
        <v>1823</v>
      </c>
      <c r="G110">
        <f>ROUND(SUMIF(Data!Q:Q,F110,Data!R:R),2)</f>
        <v>4978.1499999999996</v>
      </c>
      <c r="H110">
        <f>ROUND(SUMIF(Data!Q:Q,F110,Data!U:U),2)</f>
        <v>1168.0999999999999</v>
      </c>
      <c r="I110">
        <f>SUMIF(Data!Q:Q,F110,Data!S:S)</f>
        <v>27</v>
      </c>
    </row>
    <row r="111" spans="6:9" x14ac:dyDescent="0.2">
      <c r="F111" s="11" t="s">
        <v>80</v>
      </c>
      <c r="G111">
        <f>ROUND(SUMIF(Data!Q:Q,F111,Data!R:R),2)</f>
        <v>4952.67</v>
      </c>
      <c r="H111">
        <f>ROUND(SUMIF(Data!Q:Q,F111,Data!U:U),2)</f>
        <v>-450.24</v>
      </c>
      <c r="I111">
        <f>SUMIF(Data!Q:Q,F111,Data!S:S)</f>
        <v>30</v>
      </c>
    </row>
    <row r="112" spans="6:9" x14ac:dyDescent="0.2">
      <c r="F112" s="11" t="s">
        <v>1681</v>
      </c>
      <c r="G112">
        <f>ROUND(SUMIF(Data!Q:Q,F112,Data!R:R),2)</f>
        <v>4901.91</v>
      </c>
      <c r="H112">
        <f>ROUND(SUMIF(Data!Q:Q,F112,Data!U:U),2)</f>
        <v>512.99</v>
      </c>
      <c r="I112">
        <f>SUMIF(Data!Q:Q,F112,Data!S:S)</f>
        <v>11</v>
      </c>
    </row>
    <row r="113" spans="6:9" x14ac:dyDescent="0.2">
      <c r="F113" s="11" t="s">
        <v>854</v>
      </c>
      <c r="G113">
        <f>ROUND(SUMIF(Data!Q:Q,F113,Data!R:R),2)</f>
        <v>4886.46</v>
      </c>
      <c r="H113">
        <f>ROUND(SUMIF(Data!Q:Q,F113,Data!U:U),2)</f>
        <v>566.47</v>
      </c>
      <c r="I113">
        <f>SUMIF(Data!Q:Q,F113,Data!S:S)</f>
        <v>31</v>
      </c>
    </row>
    <row r="114" spans="6:9" x14ac:dyDescent="0.2">
      <c r="F114" s="11" t="s">
        <v>3320</v>
      </c>
      <c r="G114">
        <f>ROUND(SUMIF(Data!Q:Q,F114,Data!R:R),2)</f>
        <v>4859.84</v>
      </c>
      <c r="H114">
        <f>ROUND(SUMIF(Data!Q:Q,F114,Data!U:U),2)</f>
        <v>1154.96</v>
      </c>
      <c r="I114">
        <f>SUMIF(Data!Q:Q,F114,Data!S:S)</f>
        <v>19</v>
      </c>
    </row>
    <row r="115" spans="6:9" x14ac:dyDescent="0.2">
      <c r="F115" s="11" t="s">
        <v>7512</v>
      </c>
      <c r="G115">
        <f>ROUND(SUMIF(Data!Q:Q,F115,Data!R:R),2)</f>
        <v>4829.25</v>
      </c>
      <c r="H115">
        <f>ROUND(SUMIF(Data!Q:Q,F115,Data!U:U),2)</f>
        <v>509.97</v>
      </c>
      <c r="I115">
        <f>SUMIF(Data!Q:Q,F115,Data!S:S)</f>
        <v>26</v>
      </c>
    </row>
    <row r="116" spans="6:9" x14ac:dyDescent="0.2">
      <c r="F116" s="11" t="s">
        <v>4282</v>
      </c>
      <c r="G116">
        <f>ROUND(SUMIF(Data!Q:Q,F116,Data!R:R),2)</f>
        <v>4778.7700000000004</v>
      </c>
      <c r="H116">
        <f>ROUND(SUMIF(Data!Q:Q,F116,Data!U:U),2)</f>
        <v>1106.6600000000001</v>
      </c>
      <c r="I116">
        <f>SUMIF(Data!Q:Q,F116,Data!S:S)</f>
        <v>12</v>
      </c>
    </row>
    <row r="117" spans="6:9" x14ac:dyDescent="0.2">
      <c r="F117" s="11" t="s">
        <v>336</v>
      </c>
      <c r="G117">
        <f>ROUND(SUMIF(Data!Q:Q,F117,Data!R:R),2)</f>
        <v>4770.63</v>
      </c>
      <c r="H117">
        <f>ROUND(SUMIF(Data!Q:Q,F117,Data!U:U),2)</f>
        <v>-197.58</v>
      </c>
      <c r="I117">
        <f>SUMIF(Data!Q:Q,F117,Data!S:S)</f>
        <v>42</v>
      </c>
    </row>
    <row r="118" spans="6:9" x14ac:dyDescent="0.2">
      <c r="F118" s="11" t="s">
        <v>1634</v>
      </c>
      <c r="G118">
        <f>ROUND(SUMIF(Data!Q:Q,F118,Data!R:R),2)</f>
        <v>4704.7</v>
      </c>
      <c r="H118">
        <f>ROUND(SUMIF(Data!Q:Q,F118,Data!U:U),2)</f>
        <v>-470.47</v>
      </c>
      <c r="I118">
        <f>SUMIF(Data!Q:Q,F118,Data!S:S)</f>
        <v>46</v>
      </c>
    </row>
    <row r="119" spans="6:9" x14ac:dyDescent="0.2">
      <c r="F119" s="11" t="s">
        <v>3954</v>
      </c>
      <c r="G119">
        <f>ROUND(SUMIF(Data!Q:Q,F119,Data!R:R),2)</f>
        <v>4626.58</v>
      </c>
      <c r="H119">
        <f>ROUND(SUMIF(Data!Q:Q,F119,Data!U:U),2)</f>
        <v>750.73</v>
      </c>
      <c r="I119">
        <f>SUMIF(Data!Q:Q,F119,Data!S:S)</f>
        <v>18</v>
      </c>
    </row>
    <row r="120" spans="6:9" x14ac:dyDescent="0.2">
      <c r="F120" s="11" t="s">
        <v>1167</v>
      </c>
      <c r="G120">
        <f>ROUND(SUMIF(Data!Q:Q,F120,Data!R:R),2)</f>
        <v>4619.99</v>
      </c>
      <c r="H120">
        <f>ROUND(SUMIF(Data!Q:Q,F120,Data!U:U),2)</f>
        <v>486.16</v>
      </c>
      <c r="I120">
        <f>SUMIF(Data!Q:Q,F120,Data!S:S)</f>
        <v>37</v>
      </c>
    </row>
    <row r="121" spans="6:9" x14ac:dyDescent="0.2">
      <c r="F121" s="11" t="s">
        <v>2798</v>
      </c>
      <c r="G121">
        <f>ROUND(SUMIF(Data!Q:Q,F121,Data!R:R),2)</f>
        <v>4619.2299999999996</v>
      </c>
      <c r="H121">
        <f>ROUND(SUMIF(Data!Q:Q,F121,Data!U:U),2)</f>
        <v>896.85</v>
      </c>
      <c r="I121">
        <f>SUMIF(Data!Q:Q,F121,Data!S:S)</f>
        <v>17</v>
      </c>
    </row>
    <row r="122" spans="6:9" x14ac:dyDescent="0.2">
      <c r="F122" s="11" t="s">
        <v>1521</v>
      </c>
      <c r="G122">
        <f>ROUND(SUMIF(Data!Q:Q,F122,Data!R:R),2)</f>
        <v>4600.09</v>
      </c>
      <c r="H122">
        <f>ROUND(SUMIF(Data!Q:Q,F122,Data!U:U),2)</f>
        <v>1252.8800000000001</v>
      </c>
      <c r="I122">
        <f>SUMIF(Data!Q:Q,F122,Data!S:S)</f>
        <v>33</v>
      </c>
    </row>
    <row r="123" spans="6:9" x14ac:dyDescent="0.2">
      <c r="F123" s="11" t="s">
        <v>3281</v>
      </c>
      <c r="G123">
        <f>ROUND(SUMIF(Data!Q:Q,F123,Data!R:R),2)</f>
        <v>4552.6400000000003</v>
      </c>
      <c r="H123">
        <f>ROUND(SUMIF(Data!Q:Q,F123,Data!U:U),2)</f>
        <v>-248.48</v>
      </c>
      <c r="I123">
        <f>SUMIF(Data!Q:Q,F123,Data!S:S)</f>
        <v>74</v>
      </c>
    </row>
    <row r="124" spans="6:9" x14ac:dyDescent="0.2">
      <c r="F124" s="11" t="s">
        <v>1054</v>
      </c>
      <c r="G124">
        <f>ROUND(SUMIF(Data!Q:Q,F124,Data!R:R),2)</f>
        <v>4544.93</v>
      </c>
      <c r="H124">
        <f>ROUND(SUMIF(Data!Q:Q,F124,Data!U:U),2)</f>
        <v>-192.19</v>
      </c>
      <c r="I124">
        <f>SUMIF(Data!Q:Q,F124,Data!S:S)</f>
        <v>24</v>
      </c>
    </row>
    <row r="125" spans="6:9" x14ac:dyDescent="0.2">
      <c r="F125" s="11" t="s">
        <v>1694</v>
      </c>
      <c r="G125">
        <f>ROUND(SUMIF(Data!Q:Q,F125,Data!R:R),2)</f>
        <v>4509.47</v>
      </c>
      <c r="H125">
        <f>ROUND(SUMIF(Data!Q:Q,F125,Data!U:U),2)</f>
        <v>-332.37</v>
      </c>
      <c r="I125">
        <f>SUMIF(Data!Q:Q,F125,Data!S:S)</f>
        <v>55</v>
      </c>
    </row>
    <row r="126" spans="6:9" x14ac:dyDescent="0.2">
      <c r="F126" s="11" t="s">
        <v>3442</v>
      </c>
      <c r="G126">
        <f>ROUND(SUMIF(Data!Q:Q,F126,Data!R:R),2)</f>
        <v>4507.8999999999996</v>
      </c>
      <c r="H126">
        <f>ROUND(SUMIF(Data!Q:Q,F126,Data!U:U),2)</f>
        <v>-128.80000000000001</v>
      </c>
      <c r="I126">
        <f>SUMIF(Data!Q:Q,F126,Data!S:S)</f>
        <v>14</v>
      </c>
    </row>
    <row r="127" spans="6:9" x14ac:dyDescent="0.2">
      <c r="F127" s="11" t="s">
        <v>1657</v>
      </c>
      <c r="G127">
        <f>ROUND(SUMIF(Data!Q:Q,F127,Data!R:R),2)</f>
        <v>4479.03</v>
      </c>
      <c r="H127">
        <f>ROUND(SUMIF(Data!Q:Q,F127,Data!U:U),2)</f>
        <v>388.75</v>
      </c>
      <c r="I127">
        <f>SUMIF(Data!Q:Q,F127,Data!S:S)</f>
        <v>33</v>
      </c>
    </row>
    <row r="128" spans="6:9" x14ac:dyDescent="0.2">
      <c r="F128" s="11" t="s">
        <v>598</v>
      </c>
      <c r="G128">
        <f>ROUND(SUMIF(Data!Q:Q,F128,Data!R:R),2)</f>
        <v>4476.96</v>
      </c>
      <c r="H128">
        <f>ROUND(SUMIF(Data!Q:Q,F128,Data!U:U),2)</f>
        <v>956.95</v>
      </c>
      <c r="I128">
        <f>SUMIF(Data!Q:Q,F128,Data!S:S)</f>
        <v>17</v>
      </c>
    </row>
    <row r="129" spans="6:9" x14ac:dyDescent="0.2">
      <c r="F129" s="11" t="s">
        <v>2887</v>
      </c>
      <c r="G129">
        <f>ROUND(SUMIF(Data!Q:Q,F129,Data!R:R),2)</f>
        <v>4446.18</v>
      </c>
      <c r="H129">
        <f>ROUND(SUMIF(Data!Q:Q,F129,Data!U:U),2)</f>
        <v>-1147.4000000000001</v>
      </c>
      <c r="I129">
        <f>SUMIF(Data!Q:Q,F129,Data!S:S)</f>
        <v>25</v>
      </c>
    </row>
    <row r="130" spans="6:9" x14ac:dyDescent="0.2">
      <c r="F130" s="11" t="s">
        <v>1382</v>
      </c>
      <c r="G130">
        <f>ROUND(SUMIF(Data!Q:Q,F130,Data!R:R),2)</f>
        <v>4434.91</v>
      </c>
      <c r="H130">
        <f>ROUND(SUMIF(Data!Q:Q,F130,Data!U:U),2)</f>
        <v>936.26</v>
      </c>
      <c r="I130">
        <f>SUMIF(Data!Q:Q,F130,Data!S:S)</f>
        <v>32</v>
      </c>
    </row>
    <row r="131" spans="6:9" x14ac:dyDescent="0.2">
      <c r="F131" s="11" t="s">
        <v>4777</v>
      </c>
      <c r="G131">
        <f>ROUND(SUMIF(Data!Q:Q,F131,Data!R:R),2)</f>
        <v>4420.0600000000004</v>
      </c>
      <c r="H131">
        <f>ROUND(SUMIF(Data!Q:Q,F131,Data!U:U),2)</f>
        <v>41.12</v>
      </c>
      <c r="I131">
        <f>SUMIF(Data!Q:Q,F131,Data!S:S)</f>
        <v>24</v>
      </c>
    </row>
    <row r="132" spans="6:9" x14ac:dyDescent="0.2">
      <c r="F132" s="11" t="s">
        <v>6861</v>
      </c>
      <c r="G132">
        <f>ROUND(SUMIF(Data!Q:Q,F132,Data!R:R),2)</f>
        <v>4399.92</v>
      </c>
      <c r="H132">
        <f>ROUND(SUMIF(Data!Q:Q,F132,Data!U:U),2)</f>
        <v>1649.97</v>
      </c>
      <c r="I132">
        <f>SUMIF(Data!Q:Q,F132,Data!S:S)</f>
        <v>10</v>
      </c>
    </row>
    <row r="133" spans="6:9" x14ac:dyDescent="0.2">
      <c r="F133" s="11" t="s">
        <v>2711</v>
      </c>
      <c r="G133">
        <f>ROUND(SUMIF(Data!Q:Q,F133,Data!R:R),2)</f>
        <v>4389.25</v>
      </c>
      <c r="H133">
        <f>ROUND(SUMIF(Data!Q:Q,F133,Data!U:U),2)</f>
        <v>729.06</v>
      </c>
      <c r="I133">
        <f>SUMIF(Data!Q:Q,F133,Data!S:S)</f>
        <v>36</v>
      </c>
    </row>
    <row r="134" spans="6:9" x14ac:dyDescent="0.2">
      <c r="F134" s="11" t="s">
        <v>1099</v>
      </c>
      <c r="G134">
        <f>ROUND(SUMIF(Data!Q:Q,F134,Data!R:R),2)</f>
        <v>4384.04</v>
      </c>
      <c r="H134">
        <f>ROUND(SUMIF(Data!Q:Q,F134,Data!U:U),2)</f>
        <v>-36.53</v>
      </c>
      <c r="I134">
        <f>SUMIF(Data!Q:Q,F134,Data!S:S)</f>
        <v>33</v>
      </c>
    </row>
    <row r="135" spans="6:9" x14ac:dyDescent="0.2">
      <c r="F135" s="11" t="s">
        <v>1357</v>
      </c>
      <c r="G135">
        <f>ROUND(SUMIF(Data!Q:Q,F135,Data!R:R),2)</f>
        <v>4334.83</v>
      </c>
      <c r="H135">
        <f>ROUND(SUMIF(Data!Q:Q,F135,Data!U:U),2)</f>
        <v>430.07</v>
      </c>
      <c r="I135">
        <f>SUMIF(Data!Q:Q,F135,Data!S:S)</f>
        <v>22</v>
      </c>
    </row>
    <row r="136" spans="6:9" x14ac:dyDescent="0.2">
      <c r="F136" s="11" t="s">
        <v>885</v>
      </c>
      <c r="G136">
        <f>ROUND(SUMIF(Data!Q:Q,F136,Data!R:R),2)</f>
        <v>4332.25</v>
      </c>
      <c r="H136">
        <f>ROUND(SUMIF(Data!Q:Q,F136,Data!U:U),2)</f>
        <v>448.16</v>
      </c>
      <c r="I136">
        <f>SUMIF(Data!Q:Q,F136,Data!S:S)</f>
        <v>40</v>
      </c>
    </row>
    <row r="137" spans="6:9" x14ac:dyDescent="0.2">
      <c r="F137" s="11" t="s">
        <v>4775</v>
      </c>
      <c r="G137">
        <f>ROUND(SUMIF(Data!Q:Q,F137,Data!R:R),2)</f>
        <v>4322.8100000000004</v>
      </c>
      <c r="H137">
        <f>ROUND(SUMIF(Data!Q:Q,F137,Data!U:U),2)</f>
        <v>1592.5</v>
      </c>
      <c r="I137">
        <f>SUMIF(Data!Q:Q,F137,Data!S:S)</f>
        <v>23</v>
      </c>
    </row>
    <row r="138" spans="6:9" x14ac:dyDescent="0.2">
      <c r="F138" s="11" t="s">
        <v>5076</v>
      </c>
      <c r="G138">
        <f>ROUND(SUMIF(Data!Q:Q,F138,Data!R:R),2)</f>
        <v>4297.6400000000003</v>
      </c>
      <c r="H138">
        <f>ROUND(SUMIF(Data!Q:Q,F138,Data!U:U),2)</f>
        <v>-611.59</v>
      </c>
      <c r="I138">
        <f>SUMIF(Data!Q:Q,F138,Data!S:S)</f>
        <v>11</v>
      </c>
    </row>
    <row r="139" spans="6:9" x14ac:dyDescent="0.2">
      <c r="F139" s="11" t="s">
        <v>856</v>
      </c>
      <c r="G139">
        <f>ROUND(SUMIF(Data!Q:Q,F139,Data!R:R),2)</f>
        <v>4268</v>
      </c>
      <c r="H139">
        <f>ROUND(SUMIF(Data!Q:Q,F139,Data!U:U),2)</f>
        <v>466.4</v>
      </c>
      <c r="I139">
        <f>SUMIF(Data!Q:Q,F139,Data!S:S)</f>
        <v>16</v>
      </c>
    </row>
    <row r="140" spans="6:9" x14ac:dyDescent="0.2">
      <c r="F140" s="11" t="s">
        <v>9203</v>
      </c>
      <c r="G140">
        <f>ROUND(SUMIF(Data!Q:Q,F140,Data!R:R),2)</f>
        <v>4211.7299999999996</v>
      </c>
      <c r="H140">
        <f>ROUND(SUMIF(Data!Q:Q,F140,Data!U:U),2)</f>
        <v>467.97</v>
      </c>
      <c r="I140">
        <f>SUMIF(Data!Q:Q,F140,Data!S:S)</f>
        <v>32</v>
      </c>
    </row>
    <row r="141" spans="6:9" x14ac:dyDescent="0.2">
      <c r="F141" s="11" t="s">
        <v>4732</v>
      </c>
      <c r="G141">
        <f>ROUND(SUMIF(Data!Q:Q,F141,Data!R:R),2)</f>
        <v>4209.8</v>
      </c>
      <c r="H141">
        <f>ROUND(SUMIF(Data!Q:Q,F141,Data!U:U),2)</f>
        <v>1052.45</v>
      </c>
      <c r="I141">
        <f>SUMIF(Data!Q:Q,F141,Data!S:S)</f>
        <v>15</v>
      </c>
    </row>
    <row r="142" spans="6:9" x14ac:dyDescent="0.2">
      <c r="F142" s="11" t="s">
        <v>5434</v>
      </c>
      <c r="G142">
        <f>ROUND(SUMIF(Data!Q:Q,F142,Data!R:R),2)</f>
        <v>4199.8599999999997</v>
      </c>
      <c r="H142">
        <f>ROUND(SUMIF(Data!Q:Q,F142,Data!U:U),2)</f>
        <v>839.97</v>
      </c>
      <c r="I142">
        <f>SUMIF(Data!Q:Q,F142,Data!S:S)</f>
        <v>16</v>
      </c>
    </row>
    <row r="143" spans="6:9" x14ac:dyDescent="0.2">
      <c r="F143" s="11" t="s">
        <v>3697</v>
      </c>
      <c r="G143">
        <f>ROUND(SUMIF(Data!Q:Q,F143,Data!R:R),2)</f>
        <v>4199.46</v>
      </c>
      <c r="H143">
        <f>ROUND(SUMIF(Data!Q:Q,F143,Data!U:U),2)</f>
        <v>-635.44000000000005</v>
      </c>
      <c r="I143">
        <f>SUMIF(Data!Q:Q,F143,Data!S:S)</f>
        <v>35</v>
      </c>
    </row>
    <row r="144" spans="6:9" x14ac:dyDescent="0.2">
      <c r="F144" s="11" t="s">
        <v>6911</v>
      </c>
      <c r="G144">
        <f>ROUND(SUMIF(Data!Q:Q,F144,Data!R:R),2)</f>
        <v>4185.4799999999996</v>
      </c>
      <c r="H144">
        <f>ROUND(SUMIF(Data!Q:Q,F144,Data!U:U),2)</f>
        <v>342.89</v>
      </c>
      <c r="I144">
        <f>SUMIF(Data!Q:Q,F144,Data!S:S)</f>
        <v>31</v>
      </c>
    </row>
    <row r="145" spans="6:9" x14ac:dyDescent="0.2">
      <c r="F145" s="11" t="s">
        <v>97</v>
      </c>
      <c r="G145">
        <f>ROUND(SUMIF(Data!Q:Q,F145,Data!R:R),2)</f>
        <v>4181.75</v>
      </c>
      <c r="H145">
        <f>ROUND(SUMIF(Data!Q:Q,F145,Data!U:U),2)</f>
        <v>693.56</v>
      </c>
      <c r="I145">
        <f>SUMIF(Data!Q:Q,F145,Data!S:S)</f>
        <v>38</v>
      </c>
    </row>
    <row r="146" spans="6:9" x14ac:dyDescent="0.2">
      <c r="F146" s="11" t="s">
        <v>1925</v>
      </c>
      <c r="G146">
        <f>ROUND(SUMIF(Data!Q:Q,F146,Data!R:R),2)</f>
        <v>4180.53</v>
      </c>
      <c r="H146">
        <f>ROUND(SUMIF(Data!Q:Q,F146,Data!U:U),2)</f>
        <v>904.74</v>
      </c>
      <c r="I146">
        <f>SUMIF(Data!Q:Q,F146,Data!S:S)</f>
        <v>30</v>
      </c>
    </row>
    <row r="147" spans="6:9" x14ac:dyDescent="0.2">
      <c r="F147" s="11" t="s">
        <v>4848</v>
      </c>
      <c r="G147">
        <f>ROUND(SUMIF(Data!Q:Q,F147,Data!R:R),2)</f>
        <v>4166.88</v>
      </c>
      <c r="H147">
        <f>ROUND(SUMIF(Data!Q:Q,F147,Data!U:U),2)</f>
        <v>-503.12</v>
      </c>
      <c r="I147">
        <f>SUMIF(Data!Q:Q,F147,Data!S:S)</f>
        <v>59</v>
      </c>
    </row>
    <row r="148" spans="6:9" x14ac:dyDescent="0.2">
      <c r="F148" s="11" t="s">
        <v>7671</v>
      </c>
      <c r="G148">
        <f>ROUND(SUMIF(Data!Q:Q,F148,Data!R:R),2)</f>
        <v>4119.79</v>
      </c>
      <c r="H148">
        <f>ROUND(SUMIF(Data!Q:Q,F148,Data!U:U),2)</f>
        <v>1469.93</v>
      </c>
      <c r="I148">
        <f>SUMIF(Data!Q:Q,F148,Data!S:S)</f>
        <v>25</v>
      </c>
    </row>
    <row r="149" spans="6:9" x14ac:dyDescent="0.2">
      <c r="F149" s="11" t="s">
        <v>3390</v>
      </c>
      <c r="G149">
        <f>ROUND(SUMIF(Data!Q:Q,F149,Data!R:R),2)</f>
        <v>4044.39</v>
      </c>
      <c r="H149">
        <f>ROUND(SUMIF(Data!Q:Q,F149,Data!U:U),2)</f>
        <v>733.28</v>
      </c>
      <c r="I149">
        <f>SUMIF(Data!Q:Q,F149,Data!S:S)</f>
        <v>24</v>
      </c>
    </row>
    <row r="150" spans="6:9" x14ac:dyDescent="0.2">
      <c r="F150" s="11" t="s">
        <v>3006</v>
      </c>
      <c r="G150">
        <f>ROUND(SUMIF(Data!Q:Q,F150,Data!R:R),2)</f>
        <v>4006.44</v>
      </c>
      <c r="H150">
        <f>ROUND(SUMIF(Data!Q:Q,F150,Data!U:U),2)</f>
        <v>473.34</v>
      </c>
      <c r="I150">
        <f>SUMIF(Data!Q:Q,F150,Data!S:S)</f>
        <v>27</v>
      </c>
    </row>
    <row r="151" spans="6:9" x14ac:dyDescent="0.2">
      <c r="F151" s="11" t="s">
        <v>6895</v>
      </c>
      <c r="G151">
        <f>ROUND(SUMIF(Data!Q:Q,F151,Data!R:R),2)</f>
        <v>3999.92</v>
      </c>
      <c r="H151">
        <f>ROUND(SUMIF(Data!Q:Q,F151,Data!U:U),2)</f>
        <v>1039.98</v>
      </c>
      <c r="I151">
        <f>SUMIF(Data!Q:Q,F151,Data!S:S)</f>
        <v>8</v>
      </c>
    </row>
    <row r="152" spans="6:9" x14ac:dyDescent="0.2">
      <c r="F152" s="11" t="s">
        <v>4821</v>
      </c>
      <c r="G152">
        <f>ROUND(SUMIF(Data!Q:Q,F152,Data!R:R),2)</f>
        <v>3998.4</v>
      </c>
      <c r="H152">
        <f>ROUND(SUMIF(Data!Q:Q,F152,Data!U:U),2)</f>
        <v>499.8</v>
      </c>
      <c r="I152">
        <f>SUMIF(Data!Q:Q,F152,Data!S:S)</f>
        <v>35</v>
      </c>
    </row>
    <row r="153" spans="6:9" x14ac:dyDescent="0.2">
      <c r="F153" s="11" t="s">
        <v>1169</v>
      </c>
      <c r="G153">
        <f>ROUND(SUMIF(Data!Q:Q,F153,Data!R:R),2)</f>
        <v>3991.98</v>
      </c>
      <c r="H153">
        <f>ROUND(SUMIF(Data!Q:Q,F153,Data!U:U),2)</f>
        <v>1995.99</v>
      </c>
      <c r="I153">
        <f>SUMIF(Data!Q:Q,F153,Data!S:S)</f>
        <v>2</v>
      </c>
    </row>
    <row r="154" spans="6:9" x14ac:dyDescent="0.2">
      <c r="F154" s="11" t="s">
        <v>3504</v>
      </c>
      <c r="G154">
        <f>ROUND(SUMIF(Data!Q:Q,F154,Data!R:R),2)</f>
        <v>3989.73</v>
      </c>
      <c r="H154">
        <f>ROUND(SUMIF(Data!Q:Q,F154,Data!U:U),2)</f>
        <v>425.76</v>
      </c>
      <c r="I154">
        <f>SUMIF(Data!Q:Q,F154,Data!S:S)</f>
        <v>32</v>
      </c>
    </row>
    <row r="155" spans="6:9" x14ac:dyDescent="0.2">
      <c r="F155" s="11" t="s">
        <v>5024</v>
      </c>
      <c r="G155">
        <f>ROUND(SUMIF(Data!Q:Q,F155,Data!R:R),2)</f>
        <v>3968.51</v>
      </c>
      <c r="H155">
        <f>ROUND(SUMIF(Data!Q:Q,F155,Data!U:U),2)</f>
        <v>518.34</v>
      </c>
      <c r="I155">
        <f>SUMIF(Data!Q:Q,F155,Data!S:S)</f>
        <v>12</v>
      </c>
    </row>
    <row r="156" spans="6:9" x14ac:dyDescent="0.2">
      <c r="F156" s="11" t="s">
        <v>510</v>
      </c>
      <c r="G156">
        <f>ROUND(SUMIF(Data!Q:Q,F156,Data!R:R),2)</f>
        <v>3963.9</v>
      </c>
      <c r="H156">
        <f>ROUND(SUMIF(Data!Q:Q,F156,Data!U:U),2)</f>
        <v>-598.52</v>
      </c>
      <c r="I156">
        <f>SUMIF(Data!Q:Q,F156,Data!S:S)</f>
        <v>22</v>
      </c>
    </row>
    <row r="157" spans="6:9" x14ac:dyDescent="0.2">
      <c r="F157" s="11" t="s">
        <v>1768</v>
      </c>
      <c r="G157">
        <f>ROUND(SUMIF(Data!Q:Q,F157,Data!R:R),2)</f>
        <v>3959.93</v>
      </c>
      <c r="H157">
        <f>ROUND(SUMIF(Data!Q:Q,F157,Data!U:U),2)</f>
        <v>1691.97</v>
      </c>
      <c r="I157">
        <f>SUMIF(Data!Q:Q,F157,Data!S:S)</f>
        <v>7</v>
      </c>
    </row>
    <row r="158" spans="6:9" x14ac:dyDescent="0.2">
      <c r="F158" s="11" t="s">
        <v>2586</v>
      </c>
      <c r="G158">
        <f>ROUND(SUMIF(Data!Q:Q,F158,Data!R:R),2)</f>
        <v>3955.68</v>
      </c>
      <c r="H158">
        <f>ROUND(SUMIF(Data!Q:Q,F158,Data!U:U),2)</f>
        <v>573.72</v>
      </c>
      <c r="I158">
        <f>SUMIF(Data!Q:Q,F158,Data!S:S)</f>
        <v>32</v>
      </c>
    </row>
    <row r="159" spans="6:9" x14ac:dyDescent="0.2">
      <c r="F159" s="11" t="s">
        <v>2802</v>
      </c>
      <c r="G159">
        <f>ROUND(SUMIF(Data!Q:Q,F159,Data!R:R),2)</f>
        <v>3946.66</v>
      </c>
      <c r="H159">
        <f>ROUND(SUMIF(Data!Q:Q,F159,Data!U:U),2)</f>
        <v>419.33</v>
      </c>
      <c r="I159">
        <f>SUMIF(Data!Q:Q,F159,Data!S:S)</f>
        <v>26</v>
      </c>
    </row>
    <row r="160" spans="6:9" x14ac:dyDescent="0.2">
      <c r="F160" s="11" t="s">
        <v>922</v>
      </c>
      <c r="G160">
        <f>ROUND(SUMIF(Data!Q:Q,F160,Data!R:R),2)</f>
        <v>3861.06</v>
      </c>
      <c r="H160">
        <f>ROUND(SUMIF(Data!Q:Q,F160,Data!U:U),2)</f>
        <v>289.58</v>
      </c>
      <c r="I160">
        <f>SUMIF(Data!Q:Q,F160,Data!S:S)</f>
        <v>23</v>
      </c>
    </row>
    <row r="161" spans="6:9" x14ac:dyDescent="0.2">
      <c r="F161" s="11" t="s">
        <v>5506</v>
      </c>
      <c r="G161">
        <f>ROUND(SUMIF(Data!Q:Q,F161,Data!R:R),2)</f>
        <v>3855.18</v>
      </c>
      <c r="H161">
        <f>ROUND(SUMIF(Data!Q:Q,F161,Data!U:U),2)</f>
        <v>1503.52</v>
      </c>
      <c r="I161">
        <f>SUMIF(Data!Q:Q,F161,Data!S:S)</f>
        <v>14</v>
      </c>
    </row>
    <row r="162" spans="6:9" x14ac:dyDescent="0.2">
      <c r="F162" s="11" t="s">
        <v>3707</v>
      </c>
      <c r="G162">
        <f>ROUND(SUMIF(Data!Q:Q,F162,Data!R:R),2)</f>
        <v>3839.62</v>
      </c>
      <c r="H162">
        <f>ROUND(SUMIF(Data!Q:Q,F162,Data!U:U),2)</f>
        <v>162.62</v>
      </c>
      <c r="I162">
        <f>SUMIF(Data!Q:Q,F162,Data!S:S)</f>
        <v>22</v>
      </c>
    </row>
    <row r="163" spans="6:9" x14ac:dyDescent="0.2">
      <c r="F163" s="11" t="s">
        <v>5794</v>
      </c>
      <c r="G163">
        <f>ROUND(SUMIF(Data!Q:Q,F163,Data!R:R),2)</f>
        <v>3815.79</v>
      </c>
      <c r="H163">
        <f>ROUND(SUMIF(Data!Q:Q,F163,Data!U:U),2)</f>
        <v>710.96</v>
      </c>
      <c r="I163">
        <f>SUMIF(Data!Q:Q,F163,Data!S:S)</f>
        <v>23</v>
      </c>
    </row>
    <row r="164" spans="6:9" x14ac:dyDescent="0.2">
      <c r="F164" s="11" t="s">
        <v>3498</v>
      </c>
      <c r="G164">
        <f>ROUND(SUMIF(Data!Q:Q,F164,Data!R:R),2)</f>
        <v>3775.65</v>
      </c>
      <c r="H164">
        <f>ROUND(SUMIF(Data!Q:Q,F164,Data!U:U),2)</f>
        <v>541.65</v>
      </c>
      <c r="I164">
        <f>SUMIF(Data!Q:Q,F164,Data!S:S)</f>
        <v>29</v>
      </c>
    </row>
    <row r="165" spans="6:9" x14ac:dyDescent="0.2">
      <c r="F165" s="11" t="s">
        <v>5447</v>
      </c>
      <c r="G165">
        <f>ROUND(SUMIF(Data!Q:Q,F165,Data!R:R),2)</f>
        <v>3743.79</v>
      </c>
      <c r="H165">
        <f>ROUND(SUMIF(Data!Q:Q,F165,Data!U:U),2)</f>
        <v>21.6</v>
      </c>
      <c r="I165">
        <f>SUMIF(Data!Q:Q,F165,Data!S:S)</f>
        <v>22</v>
      </c>
    </row>
    <row r="166" spans="6:9" x14ac:dyDescent="0.2">
      <c r="F166" s="11" t="s">
        <v>4438</v>
      </c>
      <c r="G166">
        <f>ROUND(SUMIF(Data!Q:Q,F166,Data!R:R),2)</f>
        <v>3739.12</v>
      </c>
      <c r="H166">
        <f>ROUND(SUMIF(Data!Q:Q,F166,Data!U:U),2)</f>
        <v>608.04</v>
      </c>
      <c r="I166">
        <f>SUMIF(Data!Q:Q,F166,Data!S:S)</f>
        <v>14</v>
      </c>
    </row>
    <row r="167" spans="6:9" x14ac:dyDescent="0.2">
      <c r="F167" s="11" t="s">
        <v>1194</v>
      </c>
      <c r="G167">
        <f>ROUND(SUMIF(Data!Q:Q,F167,Data!R:R),2)</f>
        <v>3684.71</v>
      </c>
      <c r="H167">
        <f>ROUND(SUMIF(Data!Q:Q,F167,Data!U:U),2)</f>
        <v>575.33000000000004</v>
      </c>
      <c r="I167">
        <f>SUMIF(Data!Q:Q,F167,Data!S:S)</f>
        <v>26</v>
      </c>
    </row>
    <row r="168" spans="6:9" x14ac:dyDescent="0.2">
      <c r="F168" s="11" t="s">
        <v>6964</v>
      </c>
      <c r="G168">
        <f>ROUND(SUMIF(Data!Q:Q,F168,Data!R:R),2)</f>
        <v>3680.54</v>
      </c>
      <c r="H168">
        <f>ROUND(SUMIF(Data!Q:Q,F168,Data!U:U),2)</f>
        <v>-491.18</v>
      </c>
      <c r="I168">
        <f>SUMIF(Data!Q:Q,F168,Data!S:S)</f>
        <v>35</v>
      </c>
    </row>
    <row r="169" spans="6:9" x14ac:dyDescent="0.2">
      <c r="F169" s="11" t="s">
        <v>6652</v>
      </c>
      <c r="G169">
        <f>ROUND(SUMIF(Data!Q:Q,F169,Data!R:R),2)</f>
        <v>3657.38</v>
      </c>
      <c r="H169">
        <f>ROUND(SUMIF(Data!Q:Q,F169,Data!U:U),2)</f>
        <v>339.19</v>
      </c>
      <c r="I169">
        <f>SUMIF(Data!Q:Q,F169,Data!S:S)</f>
        <v>15</v>
      </c>
    </row>
    <row r="170" spans="6:9" x14ac:dyDescent="0.2">
      <c r="F170" s="11" t="s">
        <v>1844</v>
      </c>
      <c r="G170">
        <f>ROUND(SUMIF(Data!Q:Q,F170,Data!R:R),2)</f>
        <v>3641.27</v>
      </c>
      <c r="H170">
        <f>ROUND(SUMIF(Data!Q:Q,F170,Data!U:U),2)</f>
        <v>234.23</v>
      </c>
      <c r="I170">
        <f>SUMIF(Data!Q:Q,F170,Data!S:S)</f>
        <v>64</v>
      </c>
    </row>
    <row r="171" spans="6:9" x14ac:dyDescent="0.2">
      <c r="F171" s="11" t="s">
        <v>7060</v>
      </c>
      <c r="G171">
        <f>ROUND(SUMIF(Data!Q:Q,F171,Data!R:R),2)</f>
        <v>3626.01</v>
      </c>
      <c r="H171">
        <f>ROUND(SUMIF(Data!Q:Q,F171,Data!U:U),2)</f>
        <v>-208.65</v>
      </c>
      <c r="I171">
        <f>SUMIF(Data!Q:Q,F171,Data!S:S)</f>
        <v>34</v>
      </c>
    </row>
    <row r="172" spans="6:9" x14ac:dyDescent="0.2">
      <c r="F172" s="11" t="s">
        <v>3407</v>
      </c>
      <c r="G172">
        <f>ROUND(SUMIF(Data!Q:Q,F172,Data!R:R),2)</f>
        <v>3613.74</v>
      </c>
      <c r="H172">
        <f>ROUND(SUMIF(Data!Q:Q,F172,Data!U:U),2)</f>
        <v>425.31</v>
      </c>
      <c r="I172">
        <f>SUMIF(Data!Q:Q,F172,Data!S:S)</f>
        <v>31</v>
      </c>
    </row>
    <row r="173" spans="6:9" x14ac:dyDescent="0.2">
      <c r="F173" s="11" t="s">
        <v>8269</v>
      </c>
      <c r="G173">
        <f>ROUND(SUMIF(Data!Q:Q,F173,Data!R:R),2)</f>
        <v>3603.29</v>
      </c>
      <c r="H173">
        <f>ROUND(SUMIF(Data!Q:Q,F173,Data!U:U),2)</f>
        <v>311.82</v>
      </c>
      <c r="I173">
        <f>SUMIF(Data!Q:Q,F173,Data!S:S)</f>
        <v>19</v>
      </c>
    </row>
    <row r="174" spans="6:9" x14ac:dyDescent="0.2">
      <c r="F174" s="11" t="s">
        <v>2590</v>
      </c>
      <c r="G174">
        <f>ROUND(SUMIF(Data!Q:Q,F174,Data!R:R),2)</f>
        <v>3590.03</v>
      </c>
      <c r="H174">
        <f>ROUND(SUMIF(Data!Q:Q,F174,Data!U:U),2)</f>
        <v>576.9</v>
      </c>
      <c r="I174">
        <f>SUMIF(Data!Q:Q,F174,Data!S:S)</f>
        <v>43</v>
      </c>
    </row>
    <row r="175" spans="6:9" x14ac:dyDescent="0.2">
      <c r="F175" s="11" t="s">
        <v>7505</v>
      </c>
      <c r="G175">
        <f>ROUND(SUMIF(Data!Q:Q,F175,Data!R:R),2)</f>
        <v>3540.35</v>
      </c>
      <c r="H175">
        <f>ROUND(SUMIF(Data!Q:Q,F175,Data!U:U),2)</f>
        <v>354.03</v>
      </c>
      <c r="I175">
        <f>SUMIF(Data!Q:Q,F175,Data!S:S)</f>
        <v>14</v>
      </c>
    </row>
    <row r="176" spans="6:9" x14ac:dyDescent="0.2">
      <c r="F176" s="11" t="s">
        <v>7571</v>
      </c>
      <c r="G176">
        <f>ROUND(SUMIF(Data!Q:Q,F176,Data!R:R),2)</f>
        <v>3537.24</v>
      </c>
      <c r="H176">
        <f>ROUND(SUMIF(Data!Q:Q,F176,Data!U:U),2)</f>
        <v>536.9</v>
      </c>
      <c r="I176">
        <f>SUMIF(Data!Q:Q,F176,Data!S:S)</f>
        <v>19</v>
      </c>
    </row>
    <row r="177" spans="6:9" x14ac:dyDescent="0.2">
      <c r="F177" s="11" t="s">
        <v>4739</v>
      </c>
      <c r="G177">
        <f>ROUND(SUMIF(Data!Q:Q,F177,Data!R:R),2)</f>
        <v>3528.79</v>
      </c>
      <c r="H177">
        <f>ROUND(SUMIF(Data!Q:Q,F177,Data!U:U),2)</f>
        <v>514.37</v>
      </c>
      <c r="I177">
        <f>SUMIF(Data!Q:Q,F177,Data!S:S)</f>
        <v>14</v>
      </c>
    </row>
    <row r="178" spans="6:9" x14ac:dyDescent="0.2">
      <c r="F178" s="11" t="s">
        <v>4429</v>
      </c>
      <c r="G178">
        <f>ROUND(SUMIF(Data!Q:Q,F178,Data!R:R),2)</f>
        <v>3511.01</v>
      </c>
      <c r="H178">
        <f>ROUND(SUMIF(Data!Q:Q,F178,Data!U:U),2)</f>
        <v>383.68</v>
      </c>
      <c r="I178">
        <f>SUMIF(Data!Q:Q,F178,Data!S:S)</f>
        <v>24</v>
      </c>
    </row>
    <row r="179" spans="6:9" x14ac:dyDescent="0.2">
      <c r="F179" s="11" t="s">
        <v>5490</v>
      </c>
      <c r="G179">
        <f>ROUND(SUMIF(Data!Q:Q,F179,Data!R:R),2)</f>
        <v>3481.52</v>
      </c>
      <c r="H179">
        <f>ROUND(SUMIF(Data!Q:Q,F179,Data!U:U),2)</f>
        <v>-295.82</v>
      </c>
      <c r="I179">
        <f>SUMIF(Data!Q:Q,F179,Data!S:S)</f>
        <v>20</v>
      </c>
    </row>
    <row r="180" spans="6:9" x14ac:dyDescent="0.2">
      <c r="F180" s="11" t="s">
        <v>3928</v>
      </c>
      <c r="G180">
        <f>ROUND(SUMIF(Data!Q:Q,F180,Data!R:R),2)</f>
        <v>3457.44</v>
      </c>
      <c r="H180">
        <f>ROUND(SUMIF(Data!Q:Q,F180,Data!U:U),2)</f>
        <v>-392.55</v>
      </c>
      <c r="I180">
        <f>SUMIF(Data!Q:Q,F180,Data!S:S)</f>
        <v>30</v>
      </c>
    </row>
    <row r="181" spans="6:9" x14ac:dyDescent="0.2">
      <c r="F181" s="11" t="s">
        <v>5787</v>
      </c>
      <c r="G181">
        <f>ROUND(SUMIF(Data!Q:Q,F181,Data!R:R),2)</f>
        <v>3447.84</v>
      </c>
      <c r="H181">
        <f>ROUND(SUMIF(Data!Q:Q,F181,Data!U:U),2)</f>
        <v>206.87</v>
      </c>
      <c r="I181">
        <f>SUMIF(Data!Q:Q,F181,Data!S:S)</f>
        <v>8</v>
      </c>
    </row>
    <row r="182" spans="6:9" x14ac:dyDescent="0.2">
      <c r="F182" s="11" t="s">
        <v>2286</v>
      </c>
      <c r="G182">
        <f>ROUND(SUMIF(Data!Q:Q,F182,Data!R:R),2)</f>
        <v>3420.77</v>
      </c>
      <c r="H182">
        <f>ROUND(SUMIF(Data!Q:Q,F182,Data!U:U),2)</f>
        <v>-755.75</v>
      </c>
      <c r="I182">
        <f>SUMIF(Data!Q:Q,F182,Data!S:S)</f>
        <v>21</v>
      </c>
    </row>
    <row r="183" spans="6:9" x14ac:dyDescent="0.2">
      <c r="F183" s="11" t="s">
        <v>3571</v>
      </c>
      <c r="G183">
        <f>ROUND(SUMIF(Data!Q:Q,F183,Data!R:R),2)</f>
        <v>3415.04</v>
      </c>
      <c r="H183">
        <f>ROUND(SUMIF(Data!Q:Q,F183,Data!U:U),2)</f>
        <v>384.19</v>
      </c>
      <c r="I183">
        <f>SUMIF(Data!Q:Q,F183,Data!S:S)</f>
        <v>46</v>
      </c>
    </row>
    <row r="184" spans="6:9" x14ac:dyDescent="0.2">
      <c r="F184" s="11" t="s">
        <v>9744</v>
      </c>
      <c r="G184">
        <f>ROUND(SUMIF(Data!Q:Q,F184,Data!R:R),2)</f>
        <v>3404.5</v>
      </c>
      <c r="H184">
        <f>ROUND(SUMIF(Data!Q:Q,F184,Data!U:U),2)</f>
        <v>1668.21</v>
      </c>
      <c r="I184">
        <f>SUMIF(Data!Q:Q,F184,Data!S:S)</f>
        <v>5</v>
      </c>
    </row>
    <row r="185" spans="6:9" x14ac:dyDescent="0.2">
      <c r="F185" s="11" t="s">
        <v>903</v>
      </c>
      <c r="G185">
        <f>ROUND(SUMIF(Data!Q:Q,F185,Data!R:R),2)</f>
        <v>3401.6</v>
      </c>
      <c r="H185">
        <f>ROUND(SUMIF(Data!Q:Q,F185,Data!U:U),2)</f>
        <v>210.47</v>
      </c>
      <c r="I185">
        <f>SUMIF(Data!Q:Q,F185,Data!S:S)</f>
        <v>19</v>
      </c>
    </row>
    <row r="186" spans="6:9" x14ac:dyDescent="0.2">
      <c r="F186" s="11" t="s">
        <v>2434</v>
      </c>
      <c r="G186">
        <f>ROUND(SUMIF(Data!Q:Q,F186,Data!R:R),2)</f>
        <v>3397.31</v>
      </c>
      <c r="H186">
        <f>ROUND(SUMIF(Data!Q:Q,F186,Data!U:U),2)</f>
        <v>78.25</v>
      </c>
      <c r="I186">
        <f>SUMIF(Data!Q:Q,F186,Data!S:S)</f>
        <v>37</v>
      </c>
    </row>
    <row r="187" spans="6:9" x14ac:dyDescent="0.2">
      <c r="F187" s="11" t="s">
        <v>2191</v>
      </c>
      <c r="G187">
        <f>ROUND(SUMIF(Data!Q:Q,F187,Data!R:R),2)</f>
        <v>3354.89</v>
      </c>
      <c r="H187">
        <f>ROUND(SUMIF(Data!Q:Q,F187,Data!U:U),2)</f>
        <v>100.21</v>
      </c>
      <c r="I187">
        <f>SUMIF(Data!Q:Q,F187,Data!S:S)</f>
        <v>18</v>
      </c>
    </row>
    <row r="188" spans="6:9" x14ac:dyDescent="0.2">
      <c r="F188" s="11" t="s">
        <v>1976</v>
      </c>
      <c r="G188">
        <f>ROUND(SUMIF(Data!Q:Q,F188,Data!R:R),2)</f>
        <v>3322.88</v>
      </c>
      <c r="H188">
        <f>ROUND(SUMIF(Data!Q:Q,F188,Data!U:U),2)</f>
        <v>1517.91</v>
      </c>
      <c r="I188">
        <f>SUMIF(Data!Q:Q,F188,Data!S:S)</f>
        <v>36</v>
      </c>
    </row>
    <row r="189" spans="6:9" x14ac:dyDescent="0.2">
      <c r="F189" s="11" t="s">
        <v>2237</v>
      </c>
      <c r="G189">
        <f>ROUND(SUMIF(Data!Q:Q,F189,Data!R:R),2)</f>
        <v>3317.72</v>
      </c>
      <c r="H189">
        <f>ROUND(SUMIF(Data!Q:Q,F189,Data!U:U),2)</f>
        <v>135.59</v>
      </c>
      <c r="I189">
        <f>SUMIF(Data!Q:Q,F189,Data!S:S)</f>
        <v>34</v>
      </c>
    </row>
    <row r="190" spans="6:9" x14ac:dyDescent="0.2">
      <c r="F190" s="11" t="s">
        <v>5352</v>
      </c>
      <c r="G190">
        <f>ROUND(SUMIF(Data!Q:Q,F190,Data!R:R),2)</f>
        <v>3317.01</v>
      </c>
      <c r="H190">
        <f>ROUND(SUMIF(Data!Q:Q,F190,Data!U:U),2)</f>
        <v>-530.04</v>
      </c>
      <c r="I190">
        <f>SUMIF(Data!Q:Q,F190,Data!S:S)</f>
        <v>25</v>
      </c>
    </row>
    <row r="191" spans="6:9" x14ac:dyDescent="0.2">
      <c r="F191" s="11" t="s">
        <v>539</v>
      </c>
      <c r="G191">
        <f>ROUND(SUMIF(Data!Q:Q,F191,Data!R:R),2)</f>
        <v>3253.22</v>
      </c>
      <c r="H191">
        <f>ROUND(SUMIF(Data!Q:Q,F191,Data!U:U),2)</f>
        <v>-164.72</v>
      </c>
      <c r="I191">
        <f>SUMIF(Data!Q:Q,F191,Data!S:S)</f>
        <v>20</v>
      </c>
    </row>
    <row r="192" spans="6:9" x14ac:dyDescent="0.2">
      <c r="F192" s="11" t="s">
        <v>6997</v>
      </c>
      <c r="G192">
        <f>ROUND(SUMIF(Data!Q:Q,F192,Data!R:R),2)</f>
        <v>3234.91</v>
      </c>
      <c r="H192">
        <f>ROUND(SUMIF(Data!Q:Q,F192,Data!U:U),2)</f>
        <v>1086.3800000000001</v>
      </c>
      <c r="I192">
        <f>SUMIF(Data!Q:Q,F192,Data!S:S)</f>
        <v>23</v>
      </c>
    </row>
    <row r="193" spans="6:9" x14ac:dyDescent="0.2">
      <c r="F193" s="11" t="s">
        <v>1516</v>
      </c>
      <c r="G193">
        <f>ROUND(SUMIF(Data!Q:Q,F193,Data!R:R),2)</f>
        <v>3223</v>
      </c>
      <c r="H193">
        <f>ROUND(SUMIF(Data!Q:Q,F193,Data!U:U),2)</f>
        <v>-461.33</v>
      </c>
      <c r="I193">
        <f>SUMIF(Data!Q:Q,F193,Data!S:S)</f>
        <v>22</v>
      </c>
    </row>
    <row r="194" spans="6:9" x14ac:dyDescent="0.2">
      <c r="F194" s="11" t="s">
        <v>6337</v>
      </c>
      <c r="G194">
        <f>ROUND(SUMIF(Data!Q:Q,F194,Data!R:R),2)</f>
        <v>3210.8</v>
      </c>
      <c r="H194">
        <f>ROUND(SUMIF(Data!Q:Q,F194,Data!U:U),2)</f>
        <v>111.68</v>
      </c>
      <c r="I194">
        <f>SUMIF(Data!Q:Q,F194,Data!S:S)</f>
        <v>12</v>
      </c>
    </row>
    <row r="195" spans="6:9" x14ac:dyDescent="0.2">
      <c r="F195" s="11" t="s">
        <v>2936</v>
      </c>
      <c r="G195">
        <f>ROUND(SUMIF(Data!Q:Q,F195,Data!R:R),2)</f>
        <v>3178.13</v>
      </c>
      <c r="H195">
        <f>ROUND(SUMIF(Data!Q:Q,F195,Data!U:U),2)</f>
        <v>-167.27</v>
      </c>
      <c r="I195">
        <f>SUMIF(Data!Q:Q,F195,Data!S:S)</f>
        <v>20</v>
      </c>
    </row>
    <row r="196" spans="6:9" x14ac:dyDescent="0.2">
      <c r="F196" s="11" t="s">
        <v>2091</v>
      </c>
      <c r="G196">
        <f>ROUND(SUMIF(Data!Q:Q,F196,Data!R:R),2)</f>
        <v>3158.06</v>
      </c>
      <c r="H196">
        <f>ROUND(SUMIF(Data!Q:Q,F196,Data!U:U),2)</f>
        <v>654.16999999999996</v>
      </c>
      <c r="I196">
        <f>SUMIF(Data!Q:Q,F196,Data!S:S)</f>
        <v>37</v>
      </c>
    </row>
    <row r="197" spans="6:9" x14ac:dyDescent="0.2">
      <c r="F197" s="11" t="s">
        <v>203</v>
      </c>
      <c r="G197">
        <f>ROUND(SUMIF(Data!Q:Q,F197,Data!R:R),2)</f>
        <v>3150.58</v>
      </c>
      <c r="H197">
        <f>ROUND(SUMIF(Data!Q:Q,F197,Data!U:U),2)</f>
        <v>499.85</v>
      </c>
      <c r="I197">
        <f>SUMIF(Data!Q:Q,F197,Data!S:S)</f>
        <v>35</v>
      </c>
    </row>
    <row r="198" spans="6:9" x14ac:dyDescent="0.2">
      <c r="F198" s="11" t="s">
        <v>4035</v>
      </c>
      <c r="G198">
        <f>ROUND(SUMIF(Data!Q:Q,F198,Data!R:R),2)</f>
        <v>3140.55</v>
      </c>
      <c r="H198">
        <f>ROUND(SUMIF(Data!Q:Q,F198,Data!U:U),2)</f>
        <v>-401.99</v>
      </c>
      <c r="I198">
        <f>SUMIF(Data!Q:Q,F198,Data!S:S)</f>
        <v>18</v>
      </c>
    </row>
    <row r="199" spans="6:9" x14ac:dyDescent="0.2">
      <c r="F199" s="11" t="s">
        <v>2122</v>
      </c>
      <c r="G199">
        <f>ROUND(SUMIF(Data!Q:Q,F199,Data!R:R),2)</f>
        <v>3138.8</v>
      </c>
      <c r="H199">
        <f>ROUND(SUMIF(Data!Q:Q,F199,Data!U:U),2)</f>
        <v>693.84</v>
      </c>
      <c r="I199">
        <f>SUMIF(Data!Q:Q,F199,Data!S:S)</f>
        <v>20</v>
      </c>
    </row>
    <row r="200" spans="6:9" x14ac:dyDescent="0.2">
      <c r="F200" s="11" t="s">
        <v>5898</v>
      </c>
      <c r="G200">
        <f>ROUND(SUMIF(Data!Q:Q,F200,Data!R:R),2)</f>
        <v>3099.35</v>
      </c>
      <c r="H200">
        <f>ROUND(SUMIF(Data!Q:Q,F200,Data!U:U),2)</f>
        <v>548.05999999999995</v>
      </c>
      <c r="I200">
        <f>SUMIF(Data!Q:Q,F200,Data!S:S)</f>
        <v>27</v>
      </c>
    </row>
    <row r="201" spans="6:9" x14ac:dyDescent="0.2">
      <c r="F201" s="11" t="s">
        <v>5462</v>
      </c>
      <c r="G201">
        <f>ROUND(SUMIF(Data!Q:Q,F201,Data!R:R),2)</f>
        <v>3059.8</v>
      </c>
      <c r="H201">
        <f>ROUND(SUMIF(Data!Q:Q,F201,Data!U:U),2)</f>
        <v>1147.42</v>
      </c>
      <c r="I201">
        <f>SUMIF(Data!Q:Q,F201,Data!S:S)</f>
        <v>25</v>
      </c>
    </row>
    <row r="202" spans="6:9" x14ac:dyDescent="0.2">
      <c r="F202" s="11" t="s">
        <v>3785</v>
      </c>
      <c r="G202">
        <f>ROUND(SUMIF(Data!Q:Q,F202,Data!R:R),2)</f>
        <v>3051.3</v>
      </c>
      <c r="H202">
        <f>ROUND(SUMIF(Data!Q:Q,F202,Data!U:U),2)</f>
        <v>697.44</v>
      </c>
      <c r="I202">
        <f>SUMIF(Data!Q:Q,F202,Data!S:S)</f>
        <v>9</v>
      </c>
    </row>
    <row r="203" spans="6:9" x14ac:dyDescent="0.2">
      <c r="F203" s="11" t="s">
        <v>3757</v>
      </c>
      <c r="G203">
        <f>ROUND(SUMIF(Data!Q:Q,F203,Data!R:R),2)</f>
        <v>3044.16</v>
      </c>
      <c r="H203">
        <f>ROUND(SUMIF(Data!Q:Q,F203,Data!U:U),2)</f>
        <v>571.42999999999995</v>
      </c>
      <c r="I203">
        <f>SUMIF(Data!Q:Q,F203,Data!S:S)</f>
        <v>27</v>
      </c>
    </row>
    <row r="204" spans="6:9" x14ac:dyDescent="0.2">
      <c r="F204" s="11" t="s">
        <v>3921</v>
      </c>
      <c r="G204">
        <f>ROUND(SUMIF(Data!Q:Q,F204,Data!R:R),2)</f>
        <v>3040</v>
      </c>
      <c r="H204">
        <f>ROUND(SUMIF(Data!Q:Q,F204,Data!U:U),2)</f>
        <v>1459.2</v>
      </c>
      <c r="I204">
        <f>SUMIF(Data!Q:Q,F204,Data!S:S)</f>
        <v>8</v>
      </c>
    </row>
    <row r="205" spans="6:9" x14ac:dyDescent="0.2">
      <c r="F205" s="11" t="s">
        <v>715</v>
      </c>
      <c r="G205">
        <f>ROUND(SUMIF(Data!Q:Q,F205,Data!R:R),2)</f>
        <v>3039.5</v>
      </c>
      <c r="H205">
        <f>ROUND(SUMIF(Data!Q:Q,F205,Data!U:U),2)</f>
        <v>401.21</v>
      </c>
      <c r="I205">
        <f>SUMIF(Data!Q:Q,F205,Data!S:S)</f>
        <v>31</v>
      </c>
    </row>
    <row r="206" spans="6:9" x14ac:dyDescent="0.2">
      <c r="F206" s="11" t="s">
        <v>686</v>
      </c>
      <c r="G206">
        <f>ROUND(SUMIF(Data!Q:Q,F206,Data!R:R),2)</f>
        <v>3035.21</v>
      </c>
      <c r="H206">
        <f>ROUND(SUMIF(Data!Q:Q,F206,Data!U:U),2)</f>
        <v>24.14</v>
      </c>
      <c r="I206">
        <f>SUMIF(Data!Q:Q,F206,Data!S:S)</f>
        <v>27</v>
      </c>
    </row>
    <row r="207" spans="6:9" x14ac:dyDescent="0.2">
      <c r="F207" s="11" t="s">
        <v>1779</v>
      </c>
      <c r="G207">
        <f>ROUND(SUMIF(Data!Q:Q,F207,Data!R:R),2)</f>
        <v>3028.65</v>
      </c>
      <c r="H207">
        <f>ROUND(SUMIF(Data!Q:Q,F207,Data!U:U),2)</f>
        <v>-3.24</v>
      </c>
      <c r="I207">
        <f>SUMIF(Data!Q:Q,F207,Data!S:S)</f>
        <v>39</v>
      </c>
    </row>
    <row r="208" spans="6:9" x14ac:dyDescent="0.2">
      <c r="F208" s="11" t="s">
        <v>5902</v>
      </c>
      <c r="G208">
        <f>ROUND(SUMIF(Data!Q:Q,F208,Data!R:R),2)</f>
        <v>2982.75</v>
      </c>
      <c r="H208">
        <f>ROUND(SUMIF(Data!Q:Q,F208,Data!U:U),2)</f>
        <v>-57.27</v>
      </c>
      <c r="I208">
        <f>SUMIF(Data!Q:Q,F208,Data!S:S)</f>
        <v>26</v>
      </c>
    </row>
    <row r="209" spans="6:9" x14ac:dyDescent="0.2">
      <c r="F209" s="11" t="s">
        <v>8324</v>
      </c>
      <c r="G209">
        <f>ROUND(SUMIF(Data!Q:Q,F209,Data!R:R),2)</f>
        <v>2979</v>
      </c>
      <c r="H209">
        <f>ROUND(SUMIF(Data!Q:Q,F209,Data!U:U),2)</f>
        <v>54.72</v>
      </c>
      <c r="I209">
        <f>SUMIF(Data!Q:Q,F209,Data!S:S)</f>
        <v>26</v>
      </c>
    </row>
    <row r="210" spans="6:9" x14ac:dyDescent="0.2">
      <c r="F210" s="11" t="s">
        <v>1674</v>
      </c>
      <c r="G210">
        <f>ROUND(SUMIF(Data!Q:Q,F210,Data!R:R),2)</f>
        <v>2970.06</v>
      </c>
      <c r="H210">
        <f>ROUND(SUMIF(Data!Q:Q,F210,Data!U:U),2)</f>
        <v>-78.64</v>
      </c>
      <c r="I210">
        <f>SUMIF(Data!Q:Q,F210,Data!S:S)</f>
        <v>28</v>
      </c>
    </row>
    <row r="211" spans="6:9" x14ac:dyDescent="0.2">
      <c r="F211" s="11" t="s">
        <v>2065</v>
      </c>
      <c r="G211">
        <f>ROUND(SUMIF(Data!Q:Q,F211,Data!R:R),2)</f>
        <v>2959.21</v>
      </c>
      <c r="H211">
        <f>ROUND(SUMIF(Data!Q:Q,F211,Data!U:U),2)</f>
        <v>493.7</v>
      </c>
      <c r="I211">
        <f>SUMIF(Data!Q:Q,F211,Data!S:S)</f>
        <v>23</v>
      </c>
    </row>
    <row r="212" spans="6:9" x14ac:dyDescent="0.2">
      <c r="F212" s="11" t="s">
        <v>3486</v>
      </c>
      <c r="G212">
        <f>ROUND(SUMIF(Data!Q:Q,F212,Data!R:R),2)</f>
        <v>2954.44</v>
      </c>
      <c r="H212">
        <f>ROUND(SUMIF(Data!Q:Q,F212,Data!U:U),2)</f>
        <v>489.64</v>
      </c>
      <c r="I212">
        <f>SUMIF(Data!Q:Q,F212,Data!S:S)</f>
        <v>27</v>
      </c>
    </row>
    <row r="213" spans="6:9" x14ac:dyDescent="0.2">
      <c r="F213" s="11" t="s">
        <v>5456</v>
      </c>
      <c r="G213">
        <f>ROUND(SUMIF(Data!Q:Q,F213,Data!R:R),2)</f>
        <v>2946.37</v>
      </c>
      <c r="H213">
        <f>ROUND(SUMIF(Data!Q:Q,F213,Data!U:U),2)</f>
        <v>-767.74</v>
      </c>
      <c r="I213">
        <f>SUMIF(Data!Q:Q,F213,Data!S:S)</f>
        <v>22</v>
      </c>
    </row>
    <row r="214" spans="6:9" x14ac:dyDescent="0.2">
      <c r="F214" s="11" t="s">
        <v>4880</v>
      </c>
      <c r="G214">
        <f>ROUND(SUMIF(Data!Q:Q,F214,Data!R:R),2)</f>
        <v>2946.2</v>
      </c>
      <c r="H214">
        <f>ROUND(SUMIF(Data!Q:Q,F214,Data!U:U),2)</f>
        <v>-872.08</v>
      </c>
      <c r="I214">
        <f>SUMIF(Data!Q:Q,F214,Data!S:S)</f>
        <v>18</v>
      </c>
    </row>
    <row r="215" spans="6:9" x14ac:dyDescent="0.2">
      <c r="F215" s="11" t="s">
        <v>6344</v>
      </c>
      <c r="G215">
        <f>ROUND(SUMIF(Data!Q:Q,F215,Data!R:R),2)</f>
        <v>2929.98</v>
      </c>
      <c r="H215">
        <f>ROUND(SUMIF(Data!Q:Q,F215,Data!U:U),2)</f>
        <v>482.59</v>
      </c>
      <c r="I215">
        <f>SUMIF(Data!Q:Q,F215,Data!S:S)</f>
        <v>16</v>
      </c>
    </row>
    <row r="216" spans="6:9" x14ac:dyDescent="0.2">
      <c r="F216" s="11" t="s">
        <v>384</v>
      </c>
      <c r="G216">
        <f>ROUND(SUMIF(Data!Q:Q,F216,Data!R:R),2)</f>
        <v>2913.91</v>
      </c>
      <c r="H216">
        <f>ROUND(SUMIF(Data!Q:Q,F216,Data!U:U),2)</f>
        <v>-445.39</v>
      </c>
      <c r="I216">
        <f>SUMIF(Data!Q:Q,F216,Data!S:S)</f>
        <v>25</v>
      </c>
    </row>
    <row r="217" spans="6:9" x14ac:dyDescent="0.2">
      <c r="F217" s="11" t="s">
        <v>3853</v>
      </c>
      <c r="G217">
        <f>ROUND(SUMIF(Data!Q:Q,F217,Data!R:R),2)</f>
        <v>2906.63</v>
      </c>
      <c r="H217">
        <f>ROUND(SUMIF(Data!Q:Q,F217,Data!U:U),2)</f>
        <v>422.48</v>
      </c>
      <c r="I217">
        <f>SUMIF(Data!Q:Q,F217,Data!S:S)</f>
        <v>21</v>
      </c>
    </row>
    <row r="218" spans="6:9" x14ac:dyDescent="0.2">
      <c r="F218" s="11" t="s">
        <v>5666</v>
      </c>
      <c r="G218">
        <f>ROUND(SUMIF(Data!Q:Q,F218,Data!R:R),2)</f>
        <v>2904.16</v>
      </c>
      <c r="H218">
        <f>ROUND(SUMIF(Data!Q:Q,F218,Data!U:U),2)</f>
        <v>-170.83</v>
      </c>
      <c r="I218">
        <f>SUMIF(Data!Q:Q,F218,Data!S:S)</f>
        <v>17</v>
      </c>
    </row>
    <row r="219" spans="6:9" x14ac:dyDescent="0.2">
      <c r="F219" s="11" t="s">
        <v>692</v>
      </c>
      <c r="G219">
        <f>ROUND(SUMIF(Data!Q:Q,F219,Data!R:R),2)</f>
        <v>2883.28</v>
      </c>
      <c r="H219">
        <f>ROUND(SUMIF(Data!Q:Q,F219,Data!U:U),2)</f>
        <v>229.59</v>
      </c>
      <c r="I219">
        <f>SUMIF(Data!Q:Q,F219,Data!S:S)</f>
        <v>21</v>
      </c>
    </row>
    <row r="220" spans="6:9" x14ac:dyDescent="0.2">
      <c r="F220" s="11" t="s">
        <v>1077</v>
      </c>
      <c r="G220">
        <f>ROUND(SUMIF(Data!Q:Q,F220,Data!R:R),2)</f>
        <v>2879.82</v>
      </c>
      <c r="H220">
        <f>ROUND(SUMIF(Data!Q:Q,F220,Data!U:U),2)</f>
        <v>763.15</v>
      </c>
      <c r="I220">
        <f>SUMIF(Data!Q:Q,F220,Data!S:S)</f>
        <v>21</v>
      </c>
    </row>
    <row r="221" spans="6:9" x14ac:dyDescent="0.2">
      <c r="F221" s="11" t="s">
        <v>1049</v>
      </c>
      <c r="G221">
        <f>ROUND(SUMIF(Data!Q:Q,F221,Data!R:R),2)</f>
        <v>2865.6</v>
      </c>
      <c r="H221">
        <f>ROUND(SUMIF(Data!Q:Q,F221,Data!U:U),2)</f>
        <v>967.14</v>
      </c>
      <c r="I221">
        <f>SUMIF(Data!Q:Q,F221,Data!S:S)</f>
        <v>18</v>
      </c>
    </row>
    <row r="222" spans="6:9" x14ac:dyDescent="0.2">
      <c r="F222" s="11" t="s">
        <v>194</v>
      </c>
      <c r="G222">
        <f>ROUND(SUMIF(Data!Q:Q,F222,Data!R:R),2)</f>
        <v>2863.8</v>
      </c>
      <c r="H222">
        <f>ROUND(SUMIF(Data!Q:Q,F222,Data!U:U),2)</f>
        <v>627.16999999999996</v>
      </c>
      <c r="I222">
        <f>SUMIF(Data!Q:Q,F222,Data!S:S)</f>
        <v>33</v>
      </c>
    </row>
    <row r="223" spans="6:9" x14ac:dyDescent="0.2">
      <c r="F223" s="11" t="s">
        <v>3781</v>
      </c>
      <c r="G223">
        <f>ROUND(SUMIF(Data!Q:Q,F223,Data!R:R),2)</f>
        <v>2847.78</v>
      </c>
      <c r="H223">
        <f>ROUND(SUMIF(Data!Q:Q,F223,Data!U:U),2)</f>
        <v>-328.59</v>
      </c>
      <c r="I223">
        <f>SUMIF(Data!Q:Q,F223,Data!S:S)</f>
        <v>20</v>
      </c>
    </row>
    <row r="224" spans="6:9" x14ac:dyDescent="0.2">
      <c r="F224" s="11" t="s">
        <v>6756</v>
      </c>
      <c r="G224">
        <f>ROUND(SUMIF(Data!Q:Q,F224,Data!R:R),2)</f>
        <v>2844.3</v>
      </c>
      <c r="H224">
        <f>ROUND(SUMIF(Data!Q:Q,F224,Data!U:U),2)</f>
        <v>-434.13</v>
      </c>
      <c r="I224">
        <f>SUMIF(Data!Q:Q,F224,Data!S:S)</f>
        <v>9</v>
      </c>
    </row>
    <row r="225" spans="6:9" x14ac:dyDescent="0.2">
      <c r="F225" s="11" t="s">
        <v>1068</v>
      </c>
      <c r="G225">
        <f>ROUND(SUMIF(Data!Q:Q,F225,Data!R:R),2)</f>
        <v>2836.37</v>
      </c>
      <c r="H225">
        <f>ROUND(SUMIF(Data!Q:Q,F225,Data!U:U),2)</f>
        <v>-427.86</v>
      </c>
      <c r="I225">
        <f>SUMIF(Data!Q:Q,F225,Data!S:S)</f>
        <v>14</v>
      </c>
    </row>
    <row r="226" spans="6:9" x14ac:dyDescent="0.2">
      <c r="F226" s="11" t="s">
        <v>1183</v>
      </c>
      <c r="G226">
        <f>ROUND(SUMIF(Data!Q:Q,F226,Data!R:R),2)</f>
        <v>2799.72</v>
      </c>
      <c r="H226">
        <f>ROUND(SUMIF(Data!Q:Q,F226,Data!U:U),2)</f>
        <v>719.93</v>
      </c>
      <c r="I226">
        <f>SUMIF(Data!Q:Q,F226,Data!S:S)</f>
        <v>32</v>
      </c>
    </row>
    <row r="227" spans="6:9" x14ac:dyDescent="0.2">
      <c r="F227" s="11" t="s">
        <v>3578</v>
      </c>
      <c r="G227">
        <f>ROUND(SUMIF(Data!Q:Q,F227,Data!R:R),2)</f>
        <v>2789.01</v>
      </c>
      <c r="H227">
        <f>ROUND(SUMIF(Data!Q:Q,F227,Data!U:U),2)</f>
        <v>1262.3900000000001</v>
      </c>
      <c r="I227">
        <f>SUMIF(Data!Q:Q,F227,Data!S:S)</f>
        <v>28</v>
      </c>
    </row>
    <row r="228" spans="6:9" x14ac:dyDescent="0.2">
      <c r="F228" s="11" t="s">
        <v>2439</v>
      </c>
      <c r="G228">
        <f>ROUND(SUMIF(Data!Q:Q,F228,Data!R:R),2)</f>
        <v>2759.06</v>
      </c>
      <c r="H228">
        <f>ROUND(SUMIF(Data!Q:Q,F228,Data!U:U),2)</f>
        <v>314.77</v>
      </c>
      <c r="I228">
        <f>SUMIF(Data!Q:Q,F228,Data!S:S)</f>
        <v>17</v>
      </c>
    </row>
    <row r="229" spans="6:9" x14ac:dyDescent="0.2">
      <c r="F229" s="11" t="s">
        <v>2800</v>
      </c>
      <c r="G229">
        <f>ROUND(SUMIF(Data!Q:Q,F229,Data!R:R),2)</f>
        <v>2755.4</v>
      </c>
      <c r="H229">
        <f>ROUND(SUMIF(Data!Q:Q,F229,Data!U:U),2)</f>
        <v>1184.82</v>
      </c>
      <c r="I229">
        <f>SUMIF(Data!Q:Q,F229,Data!S:S)</f>
        <v>10</v>
      </c>
    </row>
    <row r="230" spans="6:9" x14ac:dyDescent="0.2">
      <c r="F230" s="11" t="s">
        <v>4247</v>
      </c>
      <c r="G230">
        <f>ROUND(SUMIF(Data!Q:Q,F230,Data!R:R),2)</f>
        <v>2746.58</v>
      </c>
      <c r="H230">
        <f>ROUND(SUMIF(Data!Q:Q,F230,Data!U:U),2)</f>
        <v>478.76</v>
      </c>
      <c r="I230">
        <f>SUMIF(Data!Q:Q,F230,Data!S:S)</f>
        <v>25</v>
      </c>
    </row>
    <row r="231" spans="6:9" x14ac:dyDescent="0.2">
      <c r="F231" s="11" t="s">
        <v>5636</v>
      </c>
      <c r="G231">
        <f>ROUND(SUMIF(Data!Q:Q,F231,Data!R:R),2)</f>
        <v>2744.87</v>
      </c>
      <c r="H231">
        <f>ROUND(SUMIF(Data!Q:Q,F231,Data!U:U),2)</f>
        <v>253.77</v>
      </c>
      <c r="I231">
        <f>SUMIF(Data!Q:Q,F231,Data!S:S)</f>
        <v>13</v>
      </c>
    </row>
    <row r="232" spans="6:9" x14ac:dyDescent="0.2">
      <c r="F232" s="11" t="s">
        <v>1448</v>
      </c>
      <c r="G232">
        <f>ROUND(SUMIF(Data!Q:Q,F232,Data!R:R),2)</f>
        <v>2740.2</v>
      </c>
      <c r="H232">
        <f>ROUND(SUMIF(Data!Q:Q,F232,Data!U:U),2)</f>
        <v>-975.1</v>
      </c>
      <c r="I232">
        <f>SUMIF(Data!Q:Q,F232,Data!S:S)</f>
        <v>37</v>
      </c>
    </row>
    <row r="233" spans="6:9" x14ac:dyDescent="0.2">
      <c r="F233" s="11" t="s">
        <v>6017</v>
      </c>
      <c r="G233">
        <f>ROUND(SUMIF(Data!Q:Q,F233,Data!R:R),2)</f>
        <v>2730.11</v>
      </c>
      <c r="H233">
        <f>ROUND(SUMIF(Data!Q:Q,F233,Data!U:U),2)</f>
        <v>-68.81</v>
      </c>
      <c r="I233">
        <f>SUMIF(Data!Q:Q,F233,Data!S:S)</f>
        <v>26</v>
      </c>
    </row>
    <row r="234" spans="6:9" x14ac:dyDescent="0.2">
      <c r="F234" s="11" t="s">
        <v>359</v>
      </c>
      <c r="G234">
        <f>ROUND(SUMIF(Data!Q:Q,F234,Data!R:R),2)</f>
        <v>2706.08</v>
      </c>
      <c r="H234">
        <f>ROUND(SUMIF(Data!Q:Q,F234,Data!U:U),2)</f>
        <v>578.67999999999995</v>
      </c>
      <c r="I234">
        <f>SUMIF(Data!Q:Q,F234,Data!S:S)</f>
        <v>14</v>
      </c>
    </row>
    <row r="235" spans="6:9" x14ac:dyDescent="0.2">
      <c r="F235" s="11" t="s">
        <v>5132</v>
      </c>
      <c r="G235">
        <f>ROUND(SUMIF(Data!Q:Q,F235,Data!R:R),2)</f>
        <v>2705.78</v>
      </c>
      <c r="H235">
        <f>ROUND(SUMIF(Data!Q:Q,F235,Data!U:U),2)</f>
        <v>499.34</v>
      </c>
      <c r="I235">
        <f>SUMIF(Data!Q:Q,F235,Data!S:S)</f>
        <v>23</v>
      </c>
    </row>
    <row r="236" spans="6:9" x14ac:dyDescent="0.2">
      <c r="F236" s="11" t="s">
        <v>4265</v>
      </c>
      <c r="G236">
        <f>ROUND(SUMIF(Data!Q:Q,F236,Data!R:R),2)</f>
        <v>2699.06</v>
      </c>
      <c r="H236">
        <f>ROUND(SUMIF(Data!Q:Q,F236,Data!U:U),2)</f>
        <v>1260.22</v>
      </c>
      <c r="I236">
        <f>SUMIF(Data!Q:Q,F236,Data!S:S)</f>
        <v>29</v>
      </c>
    </row>
    <row r="237" spans="6:9" x14ac:dyDescent="0.2">
      <c r="F237" s="11" t="s">
        <v>1441</v>
      </c>
      <c r="G237">
        <f>ROUND(SUMIF(Data!Q:Q,F237,Data!R:R),2)</f>
        <v>2671.42</v>
      </c>
      <c r="H237">
        <f>ROUND(SUMIF(Data!Q:Q,F237,Data!U:U),2)</f>
        <v>-519.94000000000005</v>
      </c>
      <c r="I237">
        <f>SUMIF(Data!Q:Q,F237,Data!S:S)</f>
        <v>20</v>
      </c>
    </row>
    <row r="238" spans="6:9" x14ac:dyDescent="0.2">
      <c r="F238" s="11" t="s">
        <v>2250</v>
      </c>
      <c r="G238">
        <f>ROUND(SUMIF(Data!Q:Q,F238,Data!R:R),2)</f>
        <v>2659.84</v>
      </c>
      <c r="H238">
        <f>ROUND(SUMIF(Data!Q:Q,F238,Data!U:U),2)</f>
        <v>398.98</v>
      </c>
      <c r="I238">
        <f>SUMIF(Data!Q:Q,F238,Data!S:S)</f>
        <v>16</v>
      </c>
    </row>
    <row r="239" spans="6:9" x14ac:dyDescent="0.2">
      <c r="F239" s="11" t="s">
        <v>6136</v>
      </c>
      <c r="G239">
        <f>ROUND(SUMIF(Data!Q:Q,F239,Data!R:R),2)</f>
        <v>2647.81</v>
      </c>
      <c r="H239">
        <f>ROUND(SUMIF(Data!Q:Q,F239,Data!U:U),2)</f>
        <v>49.13</v>
      </c>
      <c r="I239">
        <f>SUMIF(Data!Q:Q,F239,Data!S:S)</f>
        <v>34</v>
      </c>
    </row>
    <row r="240" spans="6:9" x14ac:dyDescent="0.2">
      <c r="F240" s="11" t="s">
        <v>2037</v>
      </c>
      <c r="G240">
        <f>ROUND(SUMIF(Data!Q:Q,F240,Data!R:R),2)</f>
        <v>2645.8</v>
      </c>
      <c r="H240">
        <f>ROUND(SUMIF(Data!Q:Q,F240,Data!U:U),2)</f>
        <v>83.69</v>
      </c>
      <c r="I240">
        <f>SUMIF(Data!Q:Q,F240,Data!S:S)</f>
        <v>26</v>
      </c>
    </row>
    <row r="241" spans="6:9" x14ac:dyDescent="0.2">
      <c r="F241" s="11" t="s">
        <v>1610</v>
      </c>
      <c r="G241">
        <f>ROUND(SUMIF(Data!Q:Q,F241,Data!R:R),2)</f>
        <v>2641.61</v>
      </c>
      <c r="H241">
        <f>ROUND(SUMIF(Data!Q:Q,F241,Data!U:U),2)</f>
        <v>0</v>
      </c>
      <c r="I241">
        <f>SUMIF(Data!Q:Q,F241,Data!S:S)</f>
        <v>24</v>
      </c>
    </row>
    <row r="242" spans="6:9" x14ac:dyDescent="0.2">
      <c r="F242" s="11" t="s">
        <v>6309</v>
      </c>
      <c r="G242">
        <f>ROUND(SUMIF(Data!Q:Q,F242,Data!R:R),2)</f>
        <v>2630.13</v>
      </c>
      <c r="H242">
        <f>ROUND(SUMIF(Data!Q:Q,F242,Data!U:U),2)</f>
        <v>418.52</v>
      </c>
      <c r="I242">
        <f>SUMIF(Data!Q:Q,F242,Data!S:S)</f>
        <v>32</v>
      </c>
    </row>
    <row r="243" spans="6:9" x14ac:dyDescent="0.2">
      <c r="F243" s="11" t="s">
        <v>1315</v>
      </c>
      <c r="G243">
        <f>ROUND(SUMIF(Data!Q:Q,F243,Data!R:R),2)</f>
        <v>2623.84</v>
      </c>
      <c r="H243">
        <f>ROUND(SUMIF(Data!Q:Q,F243,Data!U:U),2)</f>
        <v>723.15</v>
      </c>
      <c r="I243">
        <f>SUMIF(Data!Q:Q,F243,Data!S:S)</f>
        <v>18</v>
      </c>
    </row>
    <row r="244" spans="6:9" x14ac:dyDescent="0.2">
      <c r="F244" s="11" t="s">
        <v>5483</v>
      </c>
      <c r="G244">
        <f>ROUND(SUMIF(Data!Q:Q,F244,Data!R:R),2)</f>
        <v>2619.7399999999998</v>
      </c>
      <c r="H244">
        <f>ROUND(SUMIF(Data!Q:Q,F244,Data!U:U),2)</f>
        <v>995.9</v>
      </c>
      <c r="I244">
        <f>SUMIF(Data!Q:Q,F244,Data!S:S)</f>
        <v>29</v>
      </c>
    </row>
    <row r="245" spans="6:9" x14ac:dyDescent="0.2">
      <c r="F245" s="11" t="s">
        <v>1547</v>
      </c>
      <c r="G245">
        <f>ROUND(SUMIF(Data!Q:Q,F245,Data!R:R),2)</f>
        <v>2612.1999999999998</v>
      </c>
      <c r="H245">
        <f>ROUND(SUMIF(Data!Q:Q,F245,Data!U:U),2)</f>
        <v>153.35</v>
      </c>
      <c r="I245">
        <f>SUMIF(Data!Q:Q,F245,Data!S:S)</f>
        <v>43</v>
      </c>
    </row>
    <row r="246" spans="6:9" x14ac:dyDescent="0.2">
      <c r="F246" s="11" t="s">
        <v>6529</v>
      </c>
      <c r="G246">
        <f>ROUND(SUMIF(Data!Q:Q,F246,Data!R:R),2)</f>
        <v>2609.83</v>
      </c>
      <c r="H246">
        <f>ROUND(SUMIF(Data!Q:Q,F246,Data!U:U),2)</f>
        <v>341.98</v>
      </c>
      <c r="I246">
        <f>SUMIF(Data!Q:Q,F246,Data!S:S)</f>
        <v>21</v>
      </c>
    </row>
    <row r="247" spans="6:9" x14ac:dyDescent="0.2">
      <c r="F247" s="11" t="s">
        <v>3337</v>
      </c>
      <c r="G247">
        <f>ROUND(SUMIF(Data!Q:Q,F247,Data!R:R),2)</f>
        <v>2586.19</v>
      </c>
      <c r="H247">
        <f>ROUND(SUMIF(Data!Q:Q,F247,Data!U:U),2)</f>
        <v>-48.8</v>
      </c>
      <c r="I247">
        <f>SUMIF(Data!Q:Q,F247,Data!S:S)</f>
        <v>15</v>
      </c>
    </row>
    <row r="248" spans="6:9" x14ac:dyDescent="0.2">
      <c r="F248" s="11" t="s">
        <v>115</v>
      </c>
      <c r="G248">
        <f>ROUND(SUMIF(Data!Q:Q,F248,Data!R:R),2)</f>
        <v>2552.54</v>
      </c>
      <c r="H248">
        <f>ROUND(SUMIF(Data!Q:Q,F248,Data!U:U),2)</f>
        <v>51.05</v>
      </c>
      <c r="I248">
        <f>SUMIF(Data!Q:Q,F248,Data!S:S)</f>
        <v>23</v>
      </c>
    </row>
    <row r="249" spans="6:9" x14ac:dyDescent="0.2">
      <c r="F249" s="11" t="s">
        <v>2882</v>
      </c>
      <c r="G249">
        <f>ROUND(SUMIF(Data!Q:Q,F249,Data!R:R),2)</f>
        <v>2542.4699999999998</v>
      </c>
      <c r="H249">
        <f>ROUND(SUMIF(Data!Q:Q,F249,Data!U:U),2)</f>
        <v>-445.59</v>
      </c>
      <c r="I249">
        <f>SUMIF(Data!Q:Q,F249,Data!S:S)</f>
        <v>15</v>
      </c>
    </row>
    <row r="250" spans="6:9" x14ac:dyDescent="0.2">
      <c r="F250" s="11" t="s">
        <v>6524</v>
      </c>
      <c r="G250">
        <f>ROUND(SUMIF(Data!Q:Q,F250,Data!R:R),2)</f>
        <v>2541.84</v>
      </c>
      <c r="H250">
        <f>ROUND(SUMIF(Data!Q:Q,F250,Data!U:U),2)</f>
        <v>1092.68</v>
      </c>
      <c r="I250">
        <f>SUMIF(Data!Q:Q,F250,Data!S:S)</f>
        <v>17</v>
      </c>
    </row>
    <row r="251" spans="6:9" x14ac:dyDescent="0.2">
      <c r="F251" s="11" t="s">
        <v>984</v>
      </c>
      <c r="G251">
        <f>ROUND(SUMIF(Data!Q:Q,F251,Data!R:R),2)</f>
        <v>2519.96</v>
      </c>
      <c r="H251">
        <f>ROUND(SUMIF(Data!Q:Q,F251,Data!U:U),2)</f>
        <v>-252</v>
      </c>
      <c r="I251">
        <f>SUMIF(Data!Q:Q,F251,Data!S:S)</f>
        <v>7</v>
      </c>
    </row>
    <row r="252" spans="6:9" x14ac:dyDescent="0.2">
      <c r="F252" s="11" t="s">
        <v>340</v>
      </c>
      <c r="G252">
        <f>ROUND(SUMIF(Data!Q:Q,F252,Data!R:R),2)</f>
        <v>2511.0500000000002</v>
      </c>
      <c r="H252">
        <f>ROUND(SUMIF(Data!Q:Q,F252,Data!U:U),2)</f>
        <v>-218.35</v>
      </c>
      <c r="I252">
        <f>SUMIF(Data!Q:Q,F252,Data!S:S)</f>
        <v>30</v>
      </c>
    </row>
    <row r="253" spans="6:9" x14ac:dyDescent="0.2">
      <c r="F253" s="11" t="s">
        <v>5712</v>
      </c>
      <c r="G253">
        <f>ROUND(SUMIF(Data!Q:Q,F253,Data!R:R),2)</f>
        <v>2508.67</v>
      </c>
      <c r="H253">
        <f>ROUND(SUMIF(Data!Q:Q,F253,Data!U:U),2)</f>
        <v>505.65</v>
      </c>
      <c r="I253">
        <f>SUMIF(Data!Q:Q,F253,Data!S:S)</f>
        <v>14</v>
      </c>
    </row>
    <row r="254" spans="6:9" x14ac:dyDescent="0.2">
      <c r="F254" s="11" t="s">
        <v>185</v>
      </c>
      <c r="G254">
        <f>ROUND(SUMIF(Data!Q:Q,F254,Data!R:R),2)</f>
        <v>2504.19</v>
      </c>
      <c r="H254">
        <f>ROUND(SUMIF(Data!Q:Q,F254,Data!U:U),2)</f>
        <v>1096.03</v>
      </c>
      <c r="I254">
        <f>SUMIF(Data!Q:Q,F254,Data!S:S)</f>
        <v>150</v>
      </c>
    </row>
    <row r="255" spans="6:9" x14ac:dyDescent="0.2">
      <c r="F255" s="11" t="s">
        <v>708</v>
      </c>
      <c r="G255">
        <f>ROUND(SUMIF(Data!Q:Q,F255,Data!R:R),2)</f>
        <v>2491.2800000000002</v>
      </c>
      <c r="H255">
        <f>ROUND(SUMIF(Data!Q:Q,F255,Data!U:U),2)</f>
        <v>563.82000000000005</v>
      </c>
      <c r="I255">
        <f>SUMIF(Data!Q:Q,F255,Data!S:S)</f>
        <v>21</v>
      </c>
    </row>
    <row r="256" spans="6:9" x14ac:dyDescent="0.2">
      <c r="F256" s="11" t="s">
        <v>2826</v>
      </c>
      <c r="G256">
        <f>ROUND(SUMIF(Data!Q:Q,F256,Data!R:R),2)</f>
        <v>2488.39</v>
      </c>
      <c r="H256">
        <f>ROUND(SUMIF(Data!Q:Q,F256,Data!U:U),2)</f>
        <v>380.58</v>
      </c>
      <c r="I256">
        <f>SUMIF(Data!Q:Q,F256,Data!S:S)</f>
        <v>36</v>
      </c>
    </row>
    <row r="257" spans="6:9" x14ac:dyDescent="0.2">
      <c r="F257" s="11" t="s">
        <v>6567</v>
      </c>
      <c r="G257">
        <f>ROUND(SUMIF(Data!Q:Q,F257,Data!R:R),2)</f>
        <v>2487.7600000000002</v>
      </c>
      <c r="H257">
        <f>ROUND(SUMIF(Data!Q:Q,F257,Data!U:U),2)</f>
        <v>410.35</v>
      </c>
      <c r="I257">
        <f>SUMIF(Data!Q:Q,F257,Data!S:S)</f>
        <v>15</v>
      </c>
    </row>
    <row r="258" spans="6:9" x14ac:dyDescent="0.2">
      <c r="F258" s="11" t="s">
        <v>4158</v>
      </c>
      <c r="G258">
        <f>ROUND(SUMIF(Data!Q:Q,F258,Data!R:R),2)</f>
        <v>2484.3000000000002</v>
      </c>
      <c r="H258">
        <f>ROUND(SUMIF(Data!Q:Q,F258,Data!U:U),2)</f>
        <v>-78.08</v>
      </c>
      <c r="I258">
        <f>SUMIF(Data!Q:Q,F258,Data!S:S)</f>
        <v>38</v>
      </c>
    </row>
    <row r="259" spans="6:9" x14ac:dyDescent="0.2">
      <c r="F259" s="11" t="s">
        <v>5244</v>
      </c>
      <c r="G259">
        <f>ROUND(SUMIF(Data!Q:Q,F259,Data!R:R),2)</f>
        <v>2481.15</v>
      </c>
      <c r="H259">
        <f>ROUND(SUMIF(Data!Q:Q,F259,Data!U:U),2)</f>
        <v>540.02</v>
      </c>
      <c r="I259">
        <f>SUMIF(Data!Q:Q,F259,Data!S:S)</f>
        <v>19</v>
      </c>
    </row>
    <row r="260" spans="6:9" x14ac:dyDescent="0.2">
      <c r="F260" s="11" t="s">
        <v>3028</v>
      </c>
      <c r="G260">
        <f>ROUND(SUMIF(Data!Q:Q,F260,Data!R:R),2)</f>
        <v>2450.16</v>
      </c>
      <c r="H260">
        <f>ROUND(SUMIF(Data!Q:Q,F260,Data!U:U),2)</f>
        <v>630.47</v>
      </c>
      <c r="I260">
        <f>SUMIF(Data!Q:Q,F260,Data!S:S)</f>
        <v>29</v>
      </c>
    </row>
    <row r="261" spans="6:9" x14ac:dyDescent="0.2">
      <c r="F261" s="11" t="s">
        <v>5479</v>
      </c>
      <c r="G261">
        <f>ROUND(SUMIF(Data!Q:Q,F261,Data!R:R),2)</f>
        <v>2396.4</v>
      </c>
      <c r="H261">
        <f>ROUND(SUMIF(Data!Q:Q,F261,Data!U:U),2)</f>
        <v>179.73</v>
      </c>
      <c r="I261">
        <f>SUMIF(Data!Q:Q,F261,Data!S:S)</f>
        <v>10</v>
      </c>
    </row>
    <row r="262" spans="6:9" x14ac:dyDescent="0.2">
      <c r="F262" s="11" t="s">
        <v>3900</v>
      </c>
      <c r="G262">
        <f>ROUND(SUMIF(Data!Q:Q,F262,Data!R:R),2)</f>
        <v>2389.9</v>
      </c>
      <c r="H262">
        <f>ROUND(SUMIF(Data!Q:Q,F262,Data!U:U),2)</f>
        <v>0</v>
      </c>
      <c r="I262">
        <f>SUMIF(Data!Q:Q,F262,Data!S:S)</f>
        <v>30</v>
      </c>
    </row>
    <row r="263" spans="6:9" x14ac:dyDescent="0.2">
      <c r="F263" s="11" t="s">
        <v>3384</v>
      </c>
      <c r="G263">
        <f>ROUND(SUMIF(Data!Q:Q,F263,Data!R:R),2)</f>
        <v>2389.13</v>
      </c>
      <c r="H263">
        <f>ROUND(SUMIF(Data!Q:Q,F263,Data!U:U),2)</f>
        <v>336.38</v>
      </c>
      <c r="I263">
        <f>SUMIF(Data!Q:Q,F263,Data!S:S)</f>
        <v>34</v>
      </c>
    </row>
    <row r="264" spans="6:9" x14ac:dyDescent="0.2">
      <c r="F264" s="11" t="s">
        <v>478</v>
      </c>
      <c r="G264">
        <f>ROUND(SUMIF(Data!Q:Q,F264,Data!R:R),2)</f>
        <v>2362.7199999999998</v>
      </c>
      <c r="H264">
        <f>ROUND(SUMIF(Data!Q:Q,F264,Data!U:U),2)</f>
        <v>676.52</v>
      </c>
      <c r="I264">
        <f>SUMIF(Data!Q:Q,F264,Data!S:S)</f>
        <v>31</v>
      </c>
    </row>
    <row r="265" spans="6:9" x14ac:dyDescent="0.2">
      <c r="F265" s="11" t="s">
        <v>875</v>
      </c>
      <c r="G265">
        <f>ROUND(SUMIF(Data!Q:Q,F265,Data!R:R),2)</f>
        <v>2359.94</v>
      </c>
      <c r="H265">
        <f>ROUND(SUMIF(Data!Q:Q,F265,Data!U:U),2)</f>
        <v>-447.99</v>
      </c>
      <c r="I265">
        <f>SUMIF(Data!Q:Q,F265,Data!S:S)</f>
        <v>13</v>
      </c>
    </row>
    <row r="266" spans="6:9" x14ac:dyDescent="0.2">
      <c r="F266" s="11" t="s">
        <v>8861</v>
      </c>
      <c r="G266">
        <f>ROUND(SUMIF(Data!Q:Q,F266,Data!R:R),2)</f>
        <v>2339.98</v>
      </c>
      <c r="H266">
        <f>ROUND(SUMIF(Data!Q:Q,F266,Data!U:U),2)</f>
        <v>-468</v>
      </c>
      <c r="I266">
        <f>SUMIF(Data!Q:Q,F266,Data!S:S)</f>
        <v>3</v>
      </c>
    </row>
    <row r="267" spans="6:9" x14ac:dyDescent="0.2">
      <c r="F267" s="11" t="s">
        <v>1599</v>
      </c>
      <c r="G267">
        <f>ROUND(SUMIF(Data!Q:Q,F267,Data!R:R),2)</f>
        <v>2339.77</v>
      </c>
      <c r="H267">
        <f>ROUND(SUMIF(Data!Q:Q,F267,Data!U:U),2)</f>
        <v>889.91</v>
      </c>
      <c r="I267">
        <f>SUMIF(Data!Q:Q,F267,Data!S:S)</f>
        <v>25</v>
      </c>
    </row>
    <row r="268" spans="6:9" x14ac:dyDescent="0.2">
      <c r="F268" s="11" t="s">
        <v>4367</v>
      </c>
      <c r="G268">
        <f>ROUND(SUMIF(Data!Q:Q,F268,Data!R:R),2)</f>
        <v>2330.65</v>
      </c>
      <c r="H268">
        <f>ROUND(SUMIF(Data!Q:Q,F268,Data!U:U),2)</f>
        <v>-785.76</v>
      </c>
      <c r="I268">
        <f>SUMIF(Data!Q:Q,F268,Data!S:S)</f>
        <v>13</v>
      </c>
    </row>
    <row r="269" spans="6:9" x14ac:dyDescent="0.2">
      <c r="F269" s="11" t="s">
        <v>3227</v>
      </c>
      <c r="G269">
        <f>ROUND(SUMIF(Data!Q:Q,F269,Data!R:R),2)</f>
        <v>2300.66</v>
      </c>
      <c r="H269">
        <f>ROUND(SUMIF(Data!Q:Q,F269,Data!U:U),2)</f>
        <v>485</v>
      </c>
      <c r="I269">
        <f>SUMIF(Data!Q:Q,F269,Data!S:S)</f>
        <v>40</v>
      </c>
    </row>
    <row r="270" spans="6:9" x14ac:dyDescent="0.2">
      <c r="F270" s="11" t="s">
        <v>841</v>
      </c>
      <c r="G270">
        <f>ROUND(SUMIF(Data!Q:Q,F270,Data!R:R),2)</f>
        <v>2299.75</v>
      </c>
      <c r="H270">
        <f>ROUND(SUMIF(Data!Q:Q,F270,Data!U:U),2)</f>
        <v>-172.94</v>
      </c>
      <c r="I270">
        <f>SUMIF(Data!Q:Q,F270,Data!S:S)</f>
        <v>28</v>
      </c>
    </row>
    <row r="271" spans="6:9" x14ac:dyDescent="0.2">
      <c r="F271" s="11" t="s">
        <v>2810</v>
      </c>
      <c r="G271">
        <f>ROUND(SUMIF(Data!Q:Q,F271,Data!R:R),2)</f>
        <v>2298.11</v>
      </c>
      <c r="H271">
        <f>ROUND(SUMIF(Data!Q:Q,F271,Data!U:U),2)</f>
        <v>-12.13</v>
      </c>
      <c r="I271">
        <f>SUMIF(Data!Q:Q,F271,Data!S:S)</f>
        <v>39</v>
      </c>
    </row>
    <row r="272" spans="6:9" x14ac:dyDescent="0.2">
      <c r="F272" s="11" t="s">
        <v>4866</v>
      </c>
      <c r="G272">
        <f>ROUND(SUMIF(Data!Q:Q,F272,Data!R:R),2)</f>
        <v>2297.54</v>
      </c>
      <c r="H272">
        <f>ROUND(SUMIF(Data!Q:Q,F272,Data!U:U),2)</f>
        <v>100.97</v>
      </c>
      <c r="I272">
        <f>SUMIF(Data!Q:Q,F272,Data!S:S)</f>
        <v>19</v>
      </c>
    </row>
    <row r="273" spans="6:9" x14ac:dyDescent="0.2">
      <c r="F273" s="11" t="s">
        <v>8692</v>
      </c>
      <c r="G273">
        <f>ROUND(SUMIF(Data!Q:Q,F273,Data!R:R),2)</f>
        <v>2279.96</v>
      </c>
      <c r="H273">
        <f>ROUND(SUMIF(Data!Q:Q,F273,Data!U:U),2)</f>
        <v>592.79</v>
      </c>
      <c r="I273">
        <f>SUMIF(Data!Q:Q,F273,Data!S:S)</f>
        <v>4</v>
      </c>
    </row>
    <row r="274" spans="6:9" x14ac:dyDescent="0.2">
      <c r="F274" s="11" t="s">
        <v>4229</v>
      </c>
      <c r="G274">
        <f>ROUND(SUMIF(Data!Q:Q,F274,Data!R:R),2)</f>
        <v>2267.9699999999998</v>
      </c>
      <c r="H274">
        <f>ROUND(SUMIF(Data!Q:Q,F274,Data!U:U),2)</f>
        <v>148.37</v>
      </c>
      <c r="I274">
        <f>SUMIF(Data!Q:Q,F274,Data!S:S)</f>
        <v>25</v>
      </c>
    </row>
    <row r="275" spans="6:9" x14ac:dyDescent="0.2">
      <c r="F275" s="11" t="s">
        <v>5003</v>
      </c>
      <c r="G275">
        <f>ROUND(SUMIF(Data!Q:Q,F275,Data!R:R),2)</f>
        <v>2264.89</v>
      </c>
      <c r="H275">
        <f>ROUND(SUMIF(Data!Q:Q,F275,Data!U:U),2)</f>
        <v>569.41999999999996</v>
      </c>
      <c r="I275">
        <f>SUMIF(Data!Q:Q,F275,Data!S:S)</f>
        <v>50</v>
      </c>
    </row>
    <row r="276" spans="6:9" x14ac:dyDescent="0.2">
      <c r="F276" s="11" t="s">
        <v>4002</v>
      </c>
      <c r="G276">
        <f>ROUND(SUMIF(Data!Q:Q,F276,Data!R:R),2)</f>
        <v>2252.4299999999998</v>
      </c>
      <c r="H276">
        <f>ROUND(SUMIF(Data!Q:Q,F276,Data!U:U),2)</f>
        <v>-119.12</v>
      </c>
      <c r="I276">
        <f>SUMIF(Data!Q:Q,F276,Data!S:S)</f>
        <v>15</v>
      </c>
    </row>
    <row r="277" spans="6:9" x14ac:dyDescent="0.2">
      <c r="F277" s="11" t="s">
        <v>2430</v>
      </c>
      <c r="G277">
        <f>ROUND(SUMIF(Data!Q:Q,F277,Data!R:R),2)</f>
        <v>2242.0300000000002</v>
      </c>
      <c r="H277">
        <f>ROUND(SUMIF(Data!Q:Q,F277,Data!U:U),2)</f>
        <v>754.53</v>
      </c>
      <c r="I277">
        <f>SUMIF(Data!Q:Q,F277,Data!S:S)</f>
        <v>23</v>
      </c>
    </row>
    <row r="278" spans="6:9" x14ac:dyDescent="0.2">
      <c r="F278" s="11" t="s">
        <v>1108</v>
      </c>
      <c r="G278">
        <f>ROUND(SUMIF(Data!Q:Q,F278,Data!R:R),2)</f>
        <v>2241.87</v>
      </c>
      <c r="H278">
        <f>ROUND(SUMIF(Data!Q:Q,F278,Data!U:U),2)</f>
        <v>-795.97</v>
      </c>
      <c r="I278">
        <f>SUMIF(Data!Q:Q,F278,Data!S:S)</f>
        <v>26</v>
      </c>
    </row>
    <row r="279" spans="6:9" x14ac:dyDescent="0.2">
      <c r="F279" s="11" t="s">
        <v>205</v>
      </c>
      <c r="G279">
        <f>ROUND(SUMIF(Data!Q:Q,F279,Data!R:R),2)</f>
        <v>2227.0100000000002</v>
      </c>
      <c r="H279">
        <f>ROUND(SUMIF(Data!Q:Q,F279,Data!U:U),2)</f>
        <v>250.54</v>
      </c>
      <c r="I279">
        <f>SUMIF(Data!Q:Q,F279,Data!S:S)</f>
        <v>24</v>
      </c>
    </row>
    <row r="280" spans="6:9" x14ac:dyDescent="0.2">
      <c r="F280" s="11" t="s">
        <v>82</v>
      </c>
      <c r="G280">
        <f>ROUND(SUMIF(Data!Q:Q,F280,Data!R:R),2)</f>
        <v>2221.6</v>
      </c>
      <c r="H280">
        <f>ROUND(SUMIF(Data!Q:Q,F280,Data!U:U),2)</f>
        <v>324.69</v>
      </c>
      <c r="I280">
        <f>SUMIF(Data!Q:Q,F280,Data!S:S)</f>
        <v>9</v>
      </c>
    </row>
    <row r="281" spans="6:9" x14ac:dyDescent="0.2">
      <c r="F281" s="11" t="s">
        <v>8079</v>
      </c>
      <c r="G281">
        <f>ROUND(SUMIF(Data!Q:Q,F281,Data!R:R),2)</f>
        <v>2221.56</v>
      </c>
      <c r="H281">
        <f>ROUND(SUMIF(Data!Q:Q,F281,Data!U:U),2)</f>
        <v>476.63</v>
      </c>
      <c r="I281">
        <f>SUMIF(Data!Q:Q,F281,Data!S:S)</f>
        <v>24</v>
      </c>
    </row>
    <row r="282" spans="6:9" x14ac:dyDescent="0.2">
      <c r="F282" s="11" t="s">
        <v>7674</v>
      </c>
      <c r="G282">
        <f>ROUND(SUMIF(Data!Q:Q,F282,Data!R:R),2)</f>
        <v>2207.96</v>
      </c>
      <c r="H282">
        <f>ROUND(SUMIF(Data!Q:Q,F282,Data!U:U),2)</f>
        <v>231.65</v>
      </c>
      <c r="I282">
        <f>SUMIF(Data!Q:Q,F282,Data!S:S)</f>
        <v>13</v>
      </c>
    </row>
    <row r="283" spans="6:9" x14ac:dyDescent="0.2">
      <c r="F283" s="11" t="s">
        <v>703</v>
      </c>
      <c r="G283">
        <f>ROUND(SUMIF(Data!Q:Q,F283,Data!R:R),2)</f>
        <v>2204.86</v>
      </c>
      <c r="H283">
        <f>ROUND(SUMIF(Data!Q:Q,F283,Data!U:U),2)</f>
        <v>246</v>
      </c>
      <c r="I283">
        <f>SUMIF(Data!Q:Q,F283,Data!S:S)</f>
        <v>43</v>
      </c>
    </row>
    <row r="284" spans="6:9" x14ac:dyDescent="0.2">
      <c r="F284" s="11" t="s">
        <v>2100</v>
      </c>
      <c r="G284">
        <f>ROUND(SUMIF(Data!Q:Q,F284,Data!R:R),2)</f>
        <v>2200.46</v>
      </c>
      <c r="H284">
        <f>ROUND(SUMIF(Data!Q:Q,F284,Data!U:U),2)</f>
        <v>-130.97999999999999</v>
      </c>
      <c r="I284">
        <f>SUMIF(Data!Q:Q,F284,Data!S:S)</f>
        <v>20</v>
      </c>
    </row>
    <row r="285" spans="6:9" x14ac:dyDescent="0.2">
      <c r="F285" s="11" t="s">
        <v>5651</v>
      </c>
      <c r="G285">
        <f>ROUND(SUMIF(Data!Q:Q,F285,Data!R:R),2)</f>
        <v>2191.6799999999998</v>
      </c>
      <c r="H285">
        <f>ROUND(SUMIF(Data!Q:Q,F285,Data!U:U),2)</f>
        <v>569.84</v>
      </c>
      <c r="I285">
        <f>SUMIF(Data!Q:Q,F285,Data!S:S)</f>
        <v>16</v>
      </c>
    </row>
    <row r="286" spans="6:9" x14ac:dyDescent="0.2">
      <c r="F286" s="11" t="s">
        <v>894</v>
      </c>
      <c r="G286">
        <f>ROUND(SUMIF(Data!Q:Q,F286,Data!R:R),2)</f>
        <v>2185.9499999999998</v>
      </c>
      <c r="H286">
        <f>ROUND(SUMIF(Data!Q:Q,F286,Data!U:U),2)</f>
        <v>283.75</v>
      </c>
      <c r="I286">
        <f>SUMIF(Data!Q:Q,F286,Data!S:S)</f>
        <v>44</v>
      </c>
    </row>
    <row r="287" spans="6:9" x14ac:dyDescent="0.2">
      <c r="F287" s="11" t="s">
        <v>4857</v>
      </c>
      <c r="G287">
        <f>ROUND(SUMIF(Data!Q:Q,F287,Data!R:R),2)</f>
        <v>2159.8200000000002</v>
      </c>
      <c r="H287">
        <f>ROUND(SUMIF(Data!Q:Q,F287,Data!U:U),2)</f>
        <v>259.18</v>
      </c>
      <c r="I287">
        <f>SUMIF(Data!Q:Q,F287,Data!S:S)</f>
        <v>22</v>
      </c>
    </row>
    <row r="288" spans="6:9" x14ac:dyDescent="0.2">
      <c r="F288" s="11" t="s">
        <v>2570</v>
      </c>
      <c r="G288">
        <f>ROUND(SUMIF(Data!Q:Q,F288,Data!R:R),2)</f>
        <v>2159.73</v>
      </c>
      <c r="H288">
        <f>ROUND(SUMIF(Data!Q:Q,F288,Data!U:U),2)</f>
        <v>479.94</v>
      </c>
      <c r="I288">
        <f>SUMIF(Data!Q:Q,F288,Data!S:S)</f>
        <v>30</v>
      </c>
    </row>
    <row r="289" spans="6:9" x14ac:dyDescent="0.2">
      <c r="F289" s="11" t="s">
        <v>5335</v>
      </c>
      <c r="G289">
        <f>ROUND(SUMIF(Data!Q:Q,F289,Data!R:R),2)</f>
        <v>2157.83</v>
      </c>
      <c r="H289">
        <f>ROUND(SUMIF(Data!Q:Q,F289,Data!U:U),2)</f>
        <v>699.35</v>
      </c>
      <c r="I289">
        <f>SUMIF(Data!Q:Q,F289,Data!S:S)</f>
        <v>17</v>
      </c>
    </row>
    <row r="290" spans="6:9" x14ac:dyDescent="0.2">
      <c r="F290" s="11" t="s">
        <v>1638</v>
      </c>
      <c r="G290">
        <f>ROUND(SUMIF(Data!Q:Q,F290,Data!R:R),2)</f>
        <v>2155.9</v>
      </c>
      <c r="H290">
        <f>ROUND(SUMIF(Data!Q:Q,F290,Data!U:U),2)</f>
        <v>153.99</v>
      </c>
      <c r="I290">
        <f>SUMIF(Data!Q:Q,F290,Data!S:S)</f>
        <v>13</v>
      </c>
    </row>
    <row r="291" spans="6:9" x14ac:dyDescent="0.2">
      <c r="F291" s="11" t="s">
        <v>4218</v>
      </c>
      <c r="G291">
        <f>ROUND(SUMIF(Data!Q:Q,F291,Data!R:R),2)</f>
        <v>2154.35</v>
      </c>
      <c r="H291">
        <f>ROUND(SUMIF(Data!Q:Q,F291,Data!U:U),2)</f>
        <v>311.18</v>
      </c>
      <c r="I291">
        <f>SUMIF(Data!Q:Q,F291,Data!S:S)</f>
        <v>14</v>
      </c>
    </row>
    <row r="292" spans="6:9" x14ac:dyDescent="0.2">
      <c r="F292" s="11" t="s">
        <v>928</v>
      </c>
      <c r="G292">
        <f>ROUND(SUMIF(Data!Q:Q,F292,Data!R:R),2)</f>
        <v>2140.88</v>
      </c>
      <c r="H292">
        <f>ROUND(SUMIF(Data!Q:Q,F292,Data!U:U),2)</f>
        <v>-479.22</v>
      </c>
      <c r="I292">
        <f>SUMIF(Data!Q:Q,F292,Data!S:S)</f>
        <v>44</v>
      </c>
    </row>
    <row r="293" spans="6:9" x14ac:dyDescent="0.2">
      <c r="F293" s="11" t="s">
        <v>72</v>
      </c>
      <c r="G293">
        <f>ROUND(SUMIF(Data!Q:Q,F293,Data!R:R),2)</f>
        <v>2116.69</v>
      </c>
      <c r="H293">
        <f>ROUND(SUMIF(Data!Q:Q,F293,Data!U:U),2)</f>
        <v>211.67</v>
      </c>
      <c r="I293">
        <f>SUMIF(Data!Q:Q,F293,Data!S:S)</f>
        <v>14</v>
      </c>
    </row>
    <row r="294" spans="6:9" x14ac:dyDescent="0.2">
      <c r="F294" s="11" t="s">
        <v>6695</v>
      </c>
      <c r="G294">
        <f>ROUND(SUMIF(Data!Q:Q,F294,Data!R:R),2)</f>
        <v>2098.88</v>
      </c>
      <c r="H294">
        <f>ROUND(SUMIF(Data!Q:Q,F294,Data!U:U),2)</f>
        <v>881.53</v>
      </c>
      <c r="I294">
        <f>SUMIF(Data!Q:Q,F294,Data!S:S)</f>
        <v>16</v>
      </c>
    </row>
    <row r="295" spans="6:9" x14ac:dyDescent="0.2">
      <c r="F295" s="11" t="s">
        <v>2273</v>
      </c>
      <c r="G295">
        <f>ROUND(SUMIF(Data!Q:Q,F295,Data!R:R),2)</f>
        <v>2096.17</v>
      </c>
      <c r="H295">
        <f>ROUND(SUMIF(Data!Q:Q,F295,Data!U:U),2)</f>
        <v>-206.53</v>
      </c>
      <c r="I295">
        <f>SUMIF(Data!Q:Q,F295,Data!S:S)</f>
        <v>18</v>
      </c>
    </row>
    <row r="296" spans="6:9" x14ac:dyDescent="0.2">
      <c r="F296" s="11" t="s">
        <v>5408</v>
      </c>
      <c r="G296">
        <f>ROUND(SUMIF(Data!Q:Q,F296,Data!R:R),2)</f>
        <v>2064.23</v>
      </c>
      <c r="H296">
        <f>ROUND(SUMIF(Data!Q:Q,F296,Data!U:U),2)</f>
        <v>-173.13</v>
      </c>
      <c r="I296">
        <f>SUMIF(Data!Q:Q,F296,Data!S:S)</f>
        <v>24</v>
      </c>
    </row>
    <row r="297" spans="6:9" x14ac:dyDescent="0.2">
      <c r="F297" s="11" t="s">
        <v>4785</v>
      </c>
      <c r="G297">
        <f>ROUND(SUMIF(Data!Q:Q,F297,Data!R:R),2)</f>
        <v>2063.14</v>
      </c>
      <c r="H297">
        <f>ROUND(SUMIF(Data!Q:Q,F297,Data!U:U),2)</f>
        <v>299.88</v>
      </c>
      <c r="I297">
        <f>SUMIF(Data!Q:Q,F297,Data!S:S)</f>
        <v>21</v>
      </c>
    </row>
    <row r="298" spans="6:9" x14ac:dyDescent="0.2">
      <c r="F298" s="11" t="s">
        <v>9351</v>
      </c>
      <c r="G298">
        <f>ROUND(SUMIF(Data!Q:Q,F298,Data!R:R),2)</f>
        <v>2058.5</v>
      </c>
      <c r="H298">
        <f>ROUND(SUMIF(Data!Q:Q,F298,Data!U:U),2)</f>
        <v>-529.76</v>
      </c>
      <c r="I298">
        <f>SUMIF(Data!Q:Q,F298,Data!S:S)</f>
        <v>19</v>
      </c>
    </row>
    <row r="299" spans="6:9" x14ac:dyDescent="0.2">
      <c r="F299" s="11" t="s">
        <v>5656</v>
      </c>
      <c r="G299">
        <f>ROUND(SUMIF(Data!Q:Q,F299,Data!R:R),2)</f>
        <v>2041.04</v>
      </c>
      <c r="H299">
        <f>ROUND(SUMIF(Data!Q:Q,F299,Data!U:U),2)</f>
        <v>317.49</v>
      </c>
      <c r="I299">
        <f>SUMIF(Data!Q:Q,F299,Data!S:S)</f>
        <v>19</v>
      </c>
    </row>
    <row r="300" spans="6:9" x14ac:dyDescent="0.2">
      <c r="F300" s="11" t="s">
        <v>4464</v>
      </c>
      <c r="G300">
        <f>ROUND(SUMIF(Data!Q:Q,F300,Data!R:R),2)</f>
        <v>2040.05</v>
      </c>
      <c r="H300">
        <f>ROUND(SUMIF(Data!Q:Q,F300,Data!U:U),2)</f>
        <v>-115.31</v>
      </c>
      <c r="I300">
        <f>SUMIF(Data!Q:Q,F300,Data!S:S)</f>
        <v>18</v>
      </c>
    </row>
    <row r="301" spans="6:9" x14ac:dyDescent="0.2">
      <c r="F301" s="11" t="s">
        <v>2351</v>
      </c>
      <c r="G301">
        <f>ROUND(SUMIF(Data!Q:Q,F301,Data!R:R),2)</f>
        <v>2033.5</v>
      </c>
      <c r="H301">
        <f>ROUND(SUMIF(Data!Q:Q,F301,Data!U:U),2)</f>
        <v>-456.7</v>
      </c>
      <c r="I301">
        <f>SUMIF(Data!Q:Q,F301,Data!S:S)</f>
        <v>9</v>
      </c>
    </row>
    <row r="302" spans="6:9" x14ac:dyDescent="0.2">
      <c r="F302" s="11" t="s">
        <v>7275</v>
      </c>
      <c r="G302">
        <f>ROUND(SUMIF(Data!Q:Q,F302,Data!R:R),2)</f>
        <v>2032.35</v>
      </c>
      <c r="H302">
        <f>ROUND(SUMIF(Data!Q:Q,F302,Data!U:U),2)</f>
        <v>-460.67</v>
      </c>
      <c r="I302">
        <f>SUMIF(Data!Q:Q,F302,Data!S:S)</f>
        <v>10</v>
      </c>
    </row>
    <row r="303" spans="6:9" x14ac:dyDescent="0.2">
      <c r="F303" s="11" t="s">
        <v>4288</v>
      </c>
      <c r="G303">
        <f>ROUND(SUMIF(Data!Q:Q,F303,Data!R:R),2)</f>
        <v>2027.3</v>
      </c>
      <c r="H303">
        <f>ROUND(SUMIF(Data!Q:Q,F303,Data!U:U),2)</f>
        <v>-339.71</v>
      </c>
      <c r="I303">
        <f>SUMIF(Data!Q:Q,F303,Data!S:S)</f>
        <v>18</v>
      </c>
    </row>
    <row r="304" spans="6:9" x14ac:dyDescent="0.2">
      <c r="F304" s="11" t="s">
        <v>5572</v>
      </c>
      <c r="G304">
        <f>ROUND(SUMIF(Data!Q:Q,F304,Data!R:R),2)</f>
        <v>2022.27</v>
      </c>
      <c r="H304">
        <f>ROUND(SUMIF(Data!Q:Q,F304,Data!U:U),2)</f>
        <v>872.1</v>
      </c>
      <c r="I304">
        <f>SUMIF(Data!Q:Q,F304,Data!S:S)</f>
        <v>14</v>
      </c>
    </row>
    <row r="305" spans="6:9" x14ac:dyDescent="0.2">
      <c r="F305" s="11" t="s">
        <v>4666</v>
      </c>
      <c r="G305">
        <f>ROUND(SUMIF(Data!Q:Q,F305,Data!R:R),2)</f>
        <v>2018.7</v>
      </c>
      <c r="H305">
        <f>ROUND(SUMIF(Data!Q:Q,F305,Data!U:U),2)</f>
        <v>10.3</v>
      </c>
      <c r="I305">
        <f>SUMIF(Data!Q:Q,F305,Data!S:S)</f>
        <v>13</v>
      </c>
    </row>
    <row r="306" spans="6:9" x14ac:dyDescent="0.2">
      <c r="F306" s="11" t="s">
        <v>6744</v>
      </c>
      <c r="G306">
        <f>ROUND(SUMIF(Data!Q:Q,F306,Data!R:R),2)</f>
        <v>2015.84</v>
      </c>
      <c r="H306">
        <f>ROUND(SUMIF(Data!Q:Q,F306,Data!U:U),2)</f>
        <v>314.98</v>
      </c>
      <c r="I306">
        <f>SUMIF(Data!Q:Q,F306,Data!S:S)</f>
        <v>18</v>
      </c>
    </row>
    <row r="307" spans="6:9" x14ac:dyDescent="0.2">
      <c r="F307" s="11" t="s">
        <v>9088</v>
      </c>
      <c r="G307">
        <f>ROUND(SUMIF(Data!Q:Q,F307,Data!R:R),2)</f>
        <v>2011.9</v>
      </c>
      <c r="H307">
        <f>ROUND(SUMIF(Data!Q:Q,F307,Data!U:U),2)</f>
        <v>-292.05</v>
      </c>
      <c r="I307">
        <f>SUMIF(Data!Q:Q,F307,Data!S:S)</f>
        <v>5</v>
      </c>
    </row>
    <row r="308" spans="6:9" x14ac:dyDescent="0.2">
      <c r="F308" s="11" t="s">
        <v>1667</v>
      </c>
      <c r="G308">
        <f>ROUND(SUMIF(Data!Q:Q,F308,Data!R:R),2)</f>
        <v>1999.75</v>
      </c>
      <c r="H308">
        <f>ROUND(SUMIF(Data!Q:Q,F308,Data!U:U),2)</f>
        <v>515.14</v>
      </c>
      <c r="I308">
        <f>SUMIF(Data!Q:Q,F308,Data!S:S)</f>
        <v>29</v>
      </c>
    </row>
    <row r="309" spans="6:9" x14ac:dyDescent="0.2">
      <c r="F309" s="11" t="s">
        <v>863</v>
      </c>
      <c r="G309">
        <f>ROUND(SUMIF(Data!Q:Q,F309,Data!R:R),2)</f>
        <v>1990.64</v>
      </c>
      <c r="H309">
        <f>ROUND(SUMIF(Data!Q:Q,F309,Data!U:U),2)</f>
        <v>312.45999999999998</v>
      </c>
      <c r="I309">
        <f>SUMIF(Data!Q:Q,F309,Data!S:S)</f>
        <v>18</v>
      </c>
    </row>
    <row r="310" spans="6:9" x14ac:dyDescent="0.2">
      <c r="F310" s="11" t="s">
        <v>5825</v>
      </c>
      <c r="G310">
        <f>ROUND(SUMIF(Data!Q:Q,F310,Data!R:R),2)</f>
        <v>1979.88</v>
      </c>
      <c r="H310">
        <f>ROUND(SUMIF(Data!Q:Q,F310,Data!U:U),2)</f>
        <v>593.96</v>
      </c>
      <c r="I310">
        <f>SUMIF(Data!Q:Q,F310,Data!S:S)</f>
        <v>12</v>
      </c>
    </row>
    <row r="311" spans="6:9" x14ac:dyDescent="0.2">
      <c r="F311" s="11" t="s">
        <v>304</v>
      </c>
      <c r="G311">
        <f>ROUND(SUMIF(Data!Q:Q,F311,Data!R:R),2)</f>
        <v>1978.93</v>
      </c>
      <c r="H311">
        <f>ROUND(SUMIF(Data!Q:Q,F311,Data!U:U),2)</f>
        <v>197.89</v>
      </c>
      <c r="I311">
        <f>SUMIF(Data!Q:Q,F311,Data!S:S)</f>
        <v>39</v>
      </c>
    </row>
    <row r="312" spans="6:9" x14ac:dyDescent="0.2">
      <c r="F312" s="11" t="s">
        <v>2169</v>
      </c>
      <c r="G312">
        <f>ROUND(SUMIF(Data!Q:Q,F312,Data!R:R),2)</f>
        <v>1952.43</v>
      </c>
      <c r="H312">
        <f>ROUND(SUMIF(Data!Q:Q,F312,Data!U:U),2)</f>
        <v>-74.349999999999994</v>
      </c>
      <c r="I312">
        <f>SUMIF(Data!Q:Q,F312,Data!S:S)</f>
        <v>33</v>
      </c>
    </row>
    <row r="313" spans="6:9" x14ac:dyDescent="0.2">
      <c r="F313" s="11" t="s">
        <v>7959</v>
      </c>
      <c r="G313">
        <f>ROUND(SUMIF(Data!Q:Q,F313,Data!R:R),2)</f>
        <v>1947.18</v>
      </c>
      <c r="H313">
        <f>ROUND(SUMIF(Data!Q:Q,F313,Data!U:U),2)</f>
        <v>413.65</v>
      </c>
      <c r="I313">
        <f>SUMIF(Data!Q:Q,F313,Data!S:S)</f>
        <v>20</v>
      </c>
    </row>
    <row r="314" spans="6:9" x14ac:dyDescent="0.2">
      <c r="F314" s="11" t="s">
        <v>4579</v>
      </c>
      <c r="G314">
        <f>ROUND(SUMIF(Data!Q:Q,F314,Data!R:R),2)</f>
        <v>1946.7</v>
      </c>
      <c r="H314">
        <f>ROUND(SUMIF(Data!Q:Q,F314,Data!U:U),2)</f>
        <v>374.22</v>
      </c>
      <c r="I314">
        <f>SUMIF(Data!Q:Q,F314,Data!S:S)</f>
        <v>13</v>
      </c>
    </row>
    <row r="315" spans="6:9" x14ac:dyDescent="0.2">
      <c r="F315" s="11" t="s">
        <v>3216</v>
      </c>
      <c r="G315">
        <f>ROUND(SUMIF(Data!Q:Q,F315,Data!R:R),2)</f>
        <v>1945.26</v>
      </c>
      <c r="H315">
        <f>ROUND(SUMIF(Data!Q:Q,F315,Data!U:U),2)</f>
        <v>145.21</v>
      </c>
      <c r="I315">
        <f>SUMIF(Data!Q:Q,F315,Data!S:S)</f>
        <v>18</v>
      </c>
    </row>
    <row r="316" spans="6:9" x14ac:dyDescent="0.2">
      <c r="F316" s="11" t="s">
        <v>271</v>
      </c>
      <c r="G316">
        <f>ROUND(SUMIF(Data!Q:Q,F316,Data!R:R),2)</f>
        <v>1936.31</v>
      </c>
      <c r="H316">
        <f>ROUND(SUMIF(Data!Q:Q,F316,Data!U:U),2)</f>
        <v>473.78</v>
      </c>
      <c r="I316">
        <f>SUMIF(Data!Q:Q,F316,Data!S:S)</f>
        <v>10</v>
      </c>
    </row>
    <row r="317" spans="6:9" x14ac:dyDescent="0.2">
      <c r="F317" s="11" t="s">
        <v>732</v>
      </c>
      <c r="G317">
        <f>ROUND(SUMIF(Data!Q:Q,F317,Data!R:R),2)</f>
        <v>1926.94</v>
      </c>
      <c r="H317">
        <f>ROUND(SUMIF(Data!Q:Q,F317,Data!U:U),2)</f>
        <v>408.74</v>
      </c>
      <c r="I317">
        <f>SUMIF(Data!Q:Q,F317,Data!S:S)</f>
        <v>32</v>
      </c>
    </row>
    <row r="318" spans="6:9" x14ac:dyDescent="0.2">
      <c r="F318" s="11" t="s">
        <v>965</v>
      </c>
      <c r="G318">
        <f>ROUND(SUMIF(Data!Q:Q,F318,Data!R:R),2)</f>
        <v>1916.72</v>
      </c>
      <c r="H318">
        <f>ROUND(SUMIF(Data!Q:Q,F318,Data!U:U),2)</f>
        <v>241.61</v>
      </c>
      <c r="I318">
        <f>SUMIF(Data!Q:Q,F318,Data!S:S)</f>
        <v>17</v>
      </c>
    </row>
    <row r="319" spans="6:9" x14ac:dyDescent="0.2">
      <c r="F319" s="11" t="s">
        <v>3883</v>
      </c>
      <c r="G319">
        <f>ROUND(SUMIF(Data!Q:Q,F319,Data!R:R),2)</f>
        <v>1913.13</v>
      </c>
      <c r="H319">
        <f>ROUND(SUMIF(Data!Q:Q,F319,Data!U:U),2)</f>
        <v>587.13</v>
      </c>
      <c r="I319">
        <f>SUMIF(Data!Q:Q,F319,Data!S:S)</f>
        <v>18</v>
      </c>
    </row>
    <row r="320" spans="6:9" x14ac:dyDescent="0.2">
      <c r="F320" s="11" t="s">
        <v>4892</v>
      </c>
      <c r="G320">
        <f>ROUND(SUMIF(Data!Q:Q,F320,Data!R:R),2)</f>
        <v>1912.31</v>
      </c>
      <c r="H320">
        <f>ROUND(SUMIF(Data!Q:Q,F320,Data!U:U),2)</f>
        <v>-68.11</v>
      </c>
      <c r="I320">
        <f>SUMIF(Data!Q:Q,F320,Data!S:S)</f>
        <v>18</v>
      </c>
    </row>
    <row r="321" spans="6:9" x14ac:dyDescent="0.2">
      <c r="F321" s="11" t="s">
        <v>4485</v>
      </c>
      <c r="G321">
        <f>ROUND(SUMIF(Data!Q:Q,F321,Data!R:R),2)</f>
        <v>1909.82</v>
      </c>
      <c r="H321">
        <f>ROUND(SUMIF(Data!Q:Q,F321,Data!U:U),2)</f>
        <v>-78.19</v>
      </c>
      <c r="I321">
        <f>SUMIF(Data!Q:Q,F321,Data!S:S)</f>
        <v>19</v>
      </c>
    </row>
    <row r="322" spans="6:9" x14ac:dyDescent="0.2">
      <c r="F322" s="11" t="s">
        <v>5166</v>
      </c>
      <c r="G322">
        <f>ROUND(SUMIF(Data!Q:Q,F322,Data!R:R),2)</f>
        <v>1903.84</v>
      </c>
      <c r="H322">
        <f>ROUND(SUMIF(Data!Q:Q,F322,Data!U:U),2)</f>
        <v>276.06</v>
      </c>
      <c r="I322">
        <f>SUMIF(Data!Q:Q,F322,Data!S:S)</f>
        <v>19</v>
      </c>
    </row>
    <row r="323" spans="6:9" x14ac:dyDescent="0.2">
      <c r="F323" s="11" t="s">
        <v>3500</v>
      </c>
      <c r="G323">
        <f>ROUND(SUMIF(Data!Q:Q,F323,Data!R:R),2)</f>
        <v>1897.81</v>
      </c>
      <c r="H323">
        <f>ROUND(SUMIF(Data!Q:Q,F323,Data!U:U),2)</f>
        <v>-612.94000000000005</v>
      </c>
      <c r="I323">
        <f>SUMIF(Data!Q:Q,F323,Data!S:S)</f>
        <v>31</v>
      </c>
    </row>
    <row r="324" spans="6:9" x14ac:dyDescent="0.2">
      <c r="F324" s="11" t="s">
        <v>4937</v>
      </c>
      <c r="G324">
        <f>ROUND(SUMIF(Data!Q:Q,F324,Data!R:R),2)</f>
        <v>1890.38</v>
      </c>
      <c r="H324">
        <f>ROUND(SUMIF(Data!Q:Q,F324,Data!U:U),2)</f>
        <v>-131.11000000000001</v>
      </c>
      <c r="I324">
        <f>SUMIF(Data!Q:Q,F324,Data!S:S)</f>
        <v>39</v>
      </c>
    </row>
    <row r="325" spans="6:9" x14ac:dyDescent="0.2">
      <c r="F325" s="11" t="s">
        <v>1171</v>
      </c>
      <c r="G325">
        <f>ROUND(SUMIF(Data!Q:Q,F325,Data!R:R),2)</f>
        <v>1890</v>
      </c>
      <c r="H325">
        <f>ROUND(SUMIF(Data!Q:Q,F325,Data!U:U),2)</f>
        <v>622.79999999999995</v>
      </c>
      <c r="I325">
        <f>SUMIF(Data!Q:Q,F325,Data!S:S)</f>
        <v>22</v>
      </c>
    </row>
    <row r="326" spans="6:9" x14ac:dyDescent="0.2">
      <c r="F326" s="11" t="s">
        <v>4302</v>
      </c>
      <c r="G326">
        <f>ROUND(SUMIF(Data!Q:Q,F326,Data!R:R),2)</f>
        <v>1887.3</v>
      </c>
      <c r="H326">
        <f>ROUND(SUMIF(Data!Q:Q,F326,Data!U:U),2)</f>
        <v>851.38</v>
      </c>
      <c r="I326">
        <f>SUMIF(Data!Q:Q,F326,Data!S:S)</f>
        <v>19</v>
      </c>
    </row>
    <row r="327" spans="6:9" x14ac:dyDescent="0.2">
      <c r="F327" s="11" t="s">
        <v>2752</v>
      </c>
      <c r="G327">
        <f>ROUND(SUMIF(Data!Q:Q,F327,Data!R:R),2)</f>
        <v>1876.52</v>
      </c>
      <c r="H327">
        <f>ROUND(SUMIF(Data!Q:Q,F327,Data!U:U),2)</f>
        <v>397.74</v>
      </c>
      <c r="I327">
        <f>SUMIF(Data!Q:Q,F327,Data!S:S)</f>
        <v>29</v>
      </c>
    </row>
    <row r="328" spans="6:9" x14ac:dyDescent="0.2">
      <c r="F328" s="11" t="s">
        <v>5544</v>
      </c>
      <c r="G328">
        <f>ROUND(SUMIF(Data!Q:Q,F328,Data!R:R),2)</f>
        <v>1875.03</v>
      </c>
      <c r="H328">
        <f>ROUND(SUMIF(Data!Q:Q,F328,Data!U:U),2)</f>
        <v>-70.489999999999995</v>
      </c>
      <c r="I328">
        <f>SUMIF(Data!Q:Q,F328,Data!S:S)</f>
        <v>15</v>
      </c>
    </row>
    <row r="329" spans="6:9" x14ac:dyDescent="0.2">
      <c r="F329" s="11" t="s">
        <v>2325</v>
      </c>
      <c r="G329">
        <f>ROUND(SUMIF(Data!Q:Q,F329,Data!R:R),2)</f>
        <v>1857.25</v>
      </c>
      <c r="H329">
        <f>ROUND(SUMIF(Data!Q:Q,F329,Data!U:U),2)</f>
        <v>414.92</v>
      </c>
      <c r="I329">
        <f>SUMIF(Data!Q:Q,F329,Data!S:S)</f>
        <v>20</v>
      </c>
    </row>
    <row r="330" spans="6:9" x14ac:dyDescent="0.2">
      <c r="F330" s="11" t="s">
        <v>2487</v>
      </c>
      <c r="G330">
        <f>ROUND(SUMIF(Data!Q:Q,F330,Data!R:R),2)</f>
        <v>1842.27</v>
      </c>
      <c r="H330">
        <f>ROUND(SUMIF(Data!Q:Q,F330,Data!U:U),2)</f>
        <v>155.37</v>
      </c>
      <c r="I330">
        <f>SUMIF(Data!Q:Q,F330,Data!S:S)</f>
        <v>20</v>
      </c>
    </row>
    <row r="331" spans="6:9" x14ac:dyDescent="0.2">
      <c r="F331" s="11" t="s">
        <v>718</v>
      </c>
      <c r="G331">
        <f>ROUND(SUMIF(Data!Q:Q,F331,Data!R:R),2)</f>
        <v>1830.15</v>
      </c>
      <c r="H331">
        <f>ROUND(SUMIF(Data!Q:Q,F331,Data!U:U),2)</f>
        <v>80.98</v>
      </c>
      <c r="I331">
        <f>SUMIF(Data!Q:Q,F331,Data!S:S)</f>
        <v>30</v>
      </c>
    </row>
    <row r="332" spans="6:9" x14ac:dyDescent="0.2">
      <c r="F332" s="11" t="s">
        <v>7063</v>
      </c>
      <c r="G332">
        <f>ROUND(SUMIF(Data!Q:Q,F332,Data!R:R),2)</f>
        <v>1803.11</v>
      </c>
      <c r="H332">
        <f>ROUND(SUMIF(Data!Q:Q,F332,Data!U:U),2)</f>
        <v>411.58</v>
      </c>
      <c r="I332">
        <f>SUMIF(Data!Q:Q,F332,Data!S:S)</f>
        <v>10</v>
      </c>
    </row>
    <row r="333" spans="6:9" x14ac:dyDescent="0.2">
      <c r="F333" s="11" t="s">
        <v>2303</v>
      </c>
      <c r="G333">
        <f>ROUND(SUMIF(Data!Q:Q,F333,Data!R:R),2)</f>
        <v>1799.82</v>
      </c>
      <c r="H333">
        <f>ROUND(SUMIF(Data!Q:Q,F333,Data!U:U),2)</f>
        <v>497.95</v>
      </c>
      <c r="I333">
        <f>SUMIF(Data!Q:Q,F333,Data!S:S)</f>
        <v>21</v>
      </c>
    </row>
    <row r="334" spans="6:9" x14ac:dyDescent="0.2">
      <c r="F334" s="11" t="s">
        <v>3828</v>
      </c>
      <c r="G334">
        <f>ROUND(SUMIF(Data!Q:Q,F334,Data!R:R),2)</f>
        <v>1782.45</v>
      </c>
      <c r="H334">
        <f>ROUND(SUMIF(Data!Q:Q,F334,Data!U:U),2)</f>
        <v>746.53</v>
      </c>
      <c r="I334">
        <f>SUMIF(Data!Q:Q,F334,Data!S:S)</f>
        <v>19</v>
      </c>
    </row>
    <row r="335" spans="6:9" x14ac:dyDescent="0.2">
      <c r="F335" s="11" t="s">
        <v>5375</v>
      </c>
      <c r="G335">
        <f>ROUND(SUMIF(Data!Q:Q,F335,Data!R:R),2)</f>
        <v>1776.05</v>
      </c>
      <c r="H335">
        <f>ROUND(SUMIF(Data!Q:Q,F335,Data!U:U),2)</f>
        <v>207.02</v>
      </c>
      <c r="I335">
        <f>SUMIF(Data!Q:Q,F335,Data!S:S)</f>
        <v>40</v>
      </c>
    </row>
    <row r="336" spans="6:9" x14ac:dyDescent="0.2">
      <c r="F336" s="11" t="s">
        <v>3554</v>
      </c>
      <c r="G336">
        <f>ROUND(SUMIF(Data!Q:Q,F336,Data!R:R),2)</f>
        <v>1775.68</v>
      </c>
      <c r="H336">
        <f>ROUND(SUMIF(Data!Q:Q,F336,Data!U:U),2)</f>
        <v>-228.62</v>
      </c>
      <c r="I336">
        <f>SUMIF(Data!Q:Q,F336,Data!S:S)</f>
        <v>21</v>
      </c>
    </row>
    <row r="337" spans="6:9" x14ac:dyDescent="0.2">
      <c r="F337" s="11" t="s">
        <v>1466</v>
      </c>
      <c r="G337">
        <f>ROUND(SUMIF(Data!Q:Q,F337,Data!R:R),2)</f>
        <v>1775.08</v>
      </c>
      <c r="H337">
        <f>ROUND(SUMIF(Data!Q:Q,F337,Data!U:U),2)</f>
        <v>117.06</v>
      </c>
      <c r="I337">
        <f>SUMIF(Data!Q:Q,F337,Data!S:S)</f>
        <v>24</v>
      </c>
    </row>
    <row r="338" spans="6:9" x14ac:dyDescent="0.2">
      <c r="F338" s="11" t="s">
        <v>2011</v>
      </c>
      <c r="G338">
        <f>ROUND(SUMIF(Data!Q:Q,F338,Data!R:R),2)</f>
        <v>1771.51</v>
      </c>
      <c r="H338">
        <f>ROUND(SUMIF(Data!Q:Q,F338,Data!U:U),2)</f>
        <v>94.76</v>
      </c>
      <c r="I338">
        <f>SUMIF(Data!Q:Q,F338,Data!S:S)</f>
        <v>11</v>
      </c>
    </row>
    <row r="339" spans="6:9" x14ac:dyDescent="0.2">
      <c r="F339" s="11" t="s">
        <v>1542</v>
      </c>
      <c r="G339">
        <f>ROUND(SUMIF(Data!Q:Q,F339,Data!R:R),2)</f>
        <v>1770.54</v>
      </c>
      <c r="H339">
        <f>ROUND(SUMIF(Data!Q:Q,F339,Data!U:U),2)</f>
        <v>-216.31</v>
      </c>
      <c r="I339">
        <f>SUMIF(Data!Q:Q,F339,Data!S:S)</f>
        <v>29</v>
      </c>
    </row>
    <row r="340" spans="6:9" x14ac:dyDescent="0.2">
      <c r="F340" s="11" t="s">
        <v>2087</v>
      </c>
      <c r="G340">
        <f>ROUND(SUMIF(Data!Q:Q,F340,Data!R:R),2)</f>
        <v>1764.53</v>
      </c>
      <c r="H340">
        <f>ROUND(SUMIF(Data!Q:Q,F340,Data!U:U),2)</f>
        <v>-6.08</v>
      </c>
      <c r="I340">
        <f>SUMIF(Data!Q:Q,F340,Data!S:S)</f>
        <v>18</v>
      </c>
    </row>
    <row r="341" spans="6:9" x14ac:dyDescent="0.2">
      <c r="F341" s="11" t="s">
        <v>4622</v>
      </c>
      <c r="G341">
        <f>ROUND(SUMIF(Data!Q:Q,F341,Data!R:R),2)</f>
        <v>1761.76</v>
      </c>
      <c r="H341">
        <f>ROUND(SUMIF(Data!Q:Q,F341,Data!U:U),2)</f>
        <v>549.76</v>
      </c>
      <c r="I341">
        <f>SUMIF(Data!Q:Q,F341,Data!S:S)</f>
        <v>23</v>
      </c>
    </row>
    <row r="342" spans="6:9" x14ac:dyDescent="0.2">
      <c r="F342" s="11" t="s">
        <v>1590</v>
      </c>
      <c r="G342">
        <f>ROUND(SUMIF(Data!Q:Q,F342,Data!R:R),2)</f>
        <v>1757.27</v>
      </c>
      <c r="H342">
        <f>ROUND(SUMIF(Data!Q:Q,F342,Data!U:U),2)</f>
        <v>-166.01</v>
      </c>
      <c r="I342">
        <f>SUMIF(Data!Q:Q,F342,Data!S:S)</f>
        <v>25</v>
      </c>
    </row>
    <row r="343" spans="6:9" x14ac:dyDescent="0.2">
      <c r="F343" s="11" t="s">
        <v>892</v>
      </c>
      <c r="G343">
        <f>ROUND(SUMIF(Data!Q:Q,F343,Data!R:R),2)</f>
        <v>1746.95</v>
      </c>
      <c r="H343">
        <f>ROUND(SUMIF(Data!Q:Q,F343,Data!U:U),2)</f>
        <v>-246.39</v>
      </c>
      <c r="I343">
        <f>SUMIF(Data!Q:Q,F343,Data!S:S)</f>
        <v>21</v>
      </c>
    </row>
    <row r="344" spans="6:9" x14ac:dyDescent="0.2">
      <c r="F344" s="11" t="s">
        <v>2565</v>
      </c>
      <c r="G344">
        <f>ROUND(SUMIF(Data!Q:Q,F344,Data!R:R),2)</f>
        <v>1740.51</v>
      </c>
      <c r="H344">
        <f>ROUND(SUMIF(Data!Q:Q,F344,Data!U:U),2)</f>
        <v>704.59</v>
      </c>
      <c r="I344">
        <f>SUMIF(Data!Q:Q,F344,Data!S:S)</f>
        <v>19</v>
      </c>
    </row>
    <row r="345" spans="6:9" x14ac:dyDescent="0.2">
      <c r="F345" s="11" t="s">
        <v>739</v>
      </c>
      <c r="G345">
        <f>ROUND(SUMIF(Data!Q:Q,F345,Data!R:R),2)</f>
        <v>1738.66</v>
      </c>
      <c r="H345">
        <f>ROUND(SUMIF(Data!Q:Q,F345,Data!U:U),2)</f>
        <v>340.17</v>
      </c>
      <c r="I345">
        <f>SUMIF(Data!Q:Q,F345,Data!S:S)</f>
        <v>15</v>
      </c>
    </row>
    <row r="346" spans="6:9" x14ac:dyDescent="0.2">
      <c r="F346" s="11" t="s">
        <v>626</v>
      </c>
      <c r="G346">
        <f>ROUND(SUMIF(Data!Q:Q,F346,Data!R:R),2)</f>
        <v>1727.06</v>
      </c>
      <c r="H346">
        <f>ROUND(SUMIF(Data!Q:Q,F346,Data!U:U),2)</f>
        <v>129.53</v>
      </c>
      <c r="I346">
        <f>SUMIF(Data!Q:Q,F346,Data!S:S)</f>
        <v>17</v>
      </c>
    </row>
    <row r="347" spans="6:9" x14ac:dyDescent="0.2">
      <c r="F347" s="11" t="s">
        <v>2148</v>
      </c>
      <c r="G347">
        <f>ROUND(SUMIF(Data!Q:Q,F347,Data!R:R),2)</f>
        <v>1722.2</v>
      </c>
      <c r="H347">
        <f>ROUND(SUMIF(Data!Q:Q,F347,Data!U:U),2)</f>
        <v>15.8</v>
      </c>
      <c r="I347">
        <f>SUMIF(Data!Q:Q,F347,Data!S:S)</f>
        <v>24</v>
      </c>
    </row>
    <row r="348" spans="6:9" x14ac:dyDescent="0.2">
      <c r="F348" s="11" t="s">
        <v>1446</v>
      </c>
      <c r="G348">
        <f>ROUND(SUMIF(Data!Q:Q,F348,Data!R:R),2)</f>
        <v>1712.99</v>
      </c>
      <c r="H348">
        <f>ROUND(SUMIF(Data!Q:Q,F348,Data!U:U),2)</f>
        <v>799.39</v>
      </c>
      <c r="I348">
        <f>SUMIF(Data!Q:Q,F348,Data!S:S)</f>
        <v>32</v>
      </c>
    </row>
    <row r="349" spans="6:9" x14ac:dyDescent="0.2">
      <c r="F349" s="11" t="s">
        <v>3423</v>
      </c>
      <c r="G349">
        <f>ROUND(SUMIF(Data!Q:Q,F349,Data!R:R),2)</f>
        <v>1706.51</v>
      </c>
      <c r="H349">
        <f>ROUND(SUMIF(Data!Q:Q,F349,Data!U:U),2)</f>
        <v>222.59</v>
      </c>
      <c r="I349">
        <f>SUMIF(Data!Q:Q,F349,Data!S:S)</f>
        <v>5</v>
      </c>
    </row>
    <row r="350" spans="6:9" x14ac:dyDescent="0.2">
      <c r="F350" s="11" t="s">
        <v>810</v>
      </c>
      <c r="G350">
        <f>ROUND(SUMIF(Data!Q:Q,F350,Data!R:R),2)</f>
        <v>1706.25</v>
      </c>
      <c r="H350">
        <f>ROUND(SUMIF(Data!Q:Q,F350,Data!U:U),2)</f>
        <v>-1148.44</v>
      </c>
      <c r="I350">
        <f>SUMIF(Data!Q:Q,F350,Data!S:S)</f>
        <v>15</v>
      </c>
    </row>
    <row r="351" spans="6:9" x14ac:dyDescent="0.2">
      <c r="F351" s="11" t="s">
        <v>3418</v>
      </c>
      <c r="G351">
        <f>ROUND(SUMIF(Data!Q:Q,F351,Data!R:R),2)</f>
        <v>1703.72</v>
      </c>
      <c r="H351">
        <f>ROUND(SUMIF(Data!Q:Q,F351,Data!U:U),2)</f>
        <v>357.54</v>
      </c>
      <c r="I351">
        <f>SUMIF(Data!Q:Q,F351,Data!S:S)</f>
        <v>33</v>
      </c>
    </row>
    <row r="352" spans="6:9" x14ac:dyDescent="0.2">
      <c r="F352" s="11" t="s">
        <v>3283</v>
      </c>
      <c r="G352">
        <f>ROUND(SUMIF(Data!Q:Q,F352,Data!R:R),2)</f>
        <v>1696.99</v>
      </c>
      <c r="H352">
        <f>ROUND(SUMIF(Data!Q:Q,F352,Data!U:U),2)</f>
        <v>756.27</v>
      </c>
      <c r="I352">
        <f>SUMIF(Data!Q:Q,F352,Data!S:S)</f>
        <v>45</v>
      </c>
    </row>
    <row r="353" spans="6:9" x14ac:dyDescent="0.2">
      <c r="F353" s="11" t="s">
        <v>6547</v>
      </c>
      <c r="G353">
        <f>ROUND(SUMIF(Data!Q:Q,F353,Data!R:R),2)</f>
        <v>1690.82</v>
      </c>
      <c r="H353">
        <f>ROUND(SUMIF(Data!Q:Q,F353,Data!U:U),2)</f>
        <v>360.96</v>
      </c>
      <c r="I353">
        <f>SUMIF(Data!Q:Q,F353,Data!S:S)</f>
        <v>20</v>
      </c>
    </row>
    <row r="354" spans="6:9" x14ac:dyDescent="0.2">
      <c r="F354" s="11" t="s">
        <v>5404</v>
      </c>
      <c r="G354">
        <f>ROUND(SUMIF(Data!Q:Q,F354,Data!R:R),2)</f>
        <v>1689.97</v>
      </c>
      <c r="H354">
        <f>ROUND(SUMIF(Data!Q:Q,F354,Data!U:U),2)</f>
        <v>-114.68</v>
      </c>
      <c r="I354">
        <f>SUMIF(Data!Q:Q,F354,Data!S:S)</f>
        <v>13</v>
      </c>
    </row>
    <row r="355" spans="6:9" x14ac:dyDescent="0.2">
      <c r="F355" s="11" t="s">
        <v>8390</v>
      </c>
      <c r="G355">
        <f>ROUND(SUMIF(Data!Q:Q,F355,Data!R:R),2)</f>
        <v>1686.9</v>
      </c>
      <c r="H355">
        <f>ROUND(SUMIF(Data!Q:Q,F355,Data!U:U),2)</f>
        <v>-36.47</v>
      </c>
      <c r="I355">
        <f>SUMIF(Data!Q:Q,F355,Data!S:S)</f>
        <v>18</v>
      </c>
    </row>
    <row r="356" spans="6:9" x14ac:dyDescent="0.2">
      <c r="F356" s="11" t="s">
        <v>670</v>
      </c>
      <c r="G356">
        <f>ROUND(SUMIF(Data!Q:Q,F356,Data!R:R),2)</f>
        <v>1686.81</v>
      </c>
      <c r="H356">
        <f>ROUND(SUMIF(Data!Q:Q,F356,Data!U:U),2)</f>
        <v>751.63</v>
      </c>
      <c r="I356">
        <f>SUMIF(Data!Q:Q,F356,Data!S:S)</f>
        <v>170</v>
      </c>
    </row>
    <row r="357" spans="6:9" x14ac:dyDescent="0.2">
      <c r="F357" s="11" t="s">
        <v>9195</v>
      </c>
      <c r="G357">
        <f>ROUND(SUMIF(Data!Q:Q,F357,Data!R:R),2)</f>
        <v>1685.44</v>
      </c>
      <c r="H357">
        <f>ROUND(SUMIF(Data!Q:Q,F357,Data!U:U),2)</f>
        <v>244.39</v>
      </c>
      <c r="I357">
        <f>SUMIF(Data!Q:Q,F357,Data!S:S)</f>
        <v>18</v>
      </c>
    </row>
    <row r="358" spans="6:9" x14ac:dyDescent="0.2">
      <c r="F358" s="11" t="s">
        <v>2180</v>
      </c>
      <c r="G358">
        <f>ROUND(SUMIF(Data!Q:Q,F358,Data!R:R),2)</f>
        <v>1685.29</v>
      </c>
      <c r="H358">
        <f>ROUND(SUMIF(Data!Q:Q,F358,Data!U:U),2)</f>
        <v>273.45999999999998</v>
      </c>
      <c r="I358">
        <f>SUMIF(Data!Q:Q,F358,Data!S:S)</f>
        <v>12</v>
      </c>
    </row>
    <row r="359" spans="6:9" x14ac:dyDescent="0.2">
      <c r="F359" s="11" t="s">
        <v>6390</v>
      </c>
      <c r="G359">
        <f>ROUND(SUMIF(Data!Q:Q,F359,Data!R:R),2)</f>
        <v>1679.89</v>
      </c>
      <c r="H359">
        <f>ROUND(SUMIF(Data!Q:Q,F359,Data!U:U),2)</f>
        <v>60</v>
      </c>
      <c r="I359">
        <f>SUMIF(Data!Q:Q,F359,Data!S:S)</f>
        <v>15</v>
      </c>
    </row>
    <row r="360" spans="6:9" x14ac:dyDescent="0.2">
      <c r="F360" s="11" t="s">
        <v>2137</v>
      </c>
      <c r="G360">
        <f>ROUND(SUMIF(Data!Q:Q,F360,Data!R:R),2)</f>
        <v>1674.4</v>
      </c>
      <c r="H360">
        <f>ROUND(SUMIF(Data!Q:Q,F360,Data!U:U),2)</f>
        <v>146.51</v>
      </c>
      <c r="I360">
        <f>SUMIF(Data!Q:Q,F360,Data!S:S)</f>
        <v>20</v>
      </c>
    </row>
    <row r="361" spans="6:9" x14ac:dyDescent="0.2">
      <c r="F361" s="11" t="s">
        <v>6356</v>
      </c>
      <c r="G361">
        <f>ROUND(SUMIF(Data!Q:Q,F361,Data!R:R),2)</f>
        <v>1665.8</v>
      </c>
      <c r="H361">
        <f>ROUND(SUMIF(Data!Q:Q,F361,Data!U:U),2)</f>
        <v>178.48</v>
      </c>
      <c r="I361">
        <f>SUMIF(Data!Q:Q,F361,Data!S:S)</f>
        <v>25</v>
      </c>
    </row>
    <row r="362" spans="6:9" x14ac:dyDescent="0.2">
      <c r="F362" s="11" t="s">
        <v>4417</v>
      </c>
      <c r="G362">
        <f>ROUND(SUMIF(Data!Q:Q,F362,Data!R:R),2)</f>
        <v>1646.92</v>
      </c>
      <c r="H362">
        <f>ROUND(SUMIF(Data!Q:Q,F362,Data!U:U),2)</f>
        <v>-285.95</v>
      </c>
      <c r="I362">
        <f>SUMIF(Data!Q:Q,F362,Data!S:S)</f>
        <v>12</v>
      </c>
    </row>
    <row r="363" spans="6:9" x14ac:dyDescent="0.2">
      <c r="F363" s="11" t="s">
        <v>1850</v>
      </c>
      <c r="G363">
        <f>ROUND(SUMIF(Data!Q:Q,F363,Data!R:R),2)</f>
        <v>1641.15</v>
      </c>
      <c r="H363">
        <f>ROUND(SUMIF(Data!Q:Q,F363,Data!U:U),2)</f>
        <v>722.11</v>
      </c>
      <c r="I363">
        <f>SUMIF(Data!Q:Q,F363,Data!S:S)</f>
        <v>21</v>
      </c>
    </row>
    <row r="364" spans="6:9" x14ac:dyDescent="0.2">
      <c r="F364" s="11" t="s">
        <v>1719</v>
      </c>
      <c r="G364">
        <f>ROUND(SUMIF(Data!Q:Q,F364,Data!R:R),2)</f>
        <v>1636.86</v>
      </c>
      <c r="H364">
        <f>ROUND(SUMIF(Data!Q:Q,F364,Data!U:U),2)</f>
        <v>375.97</v>
      </c>
      <c r="I364">
        <f>SUMIF(Data!Q:Q,F364,Data!S:S)</f>
        <v>29</v>
      </c>
    </row>
    <row r="365" spans="6:9" x14ac:dyDescent="0.2">
      <c r="F365" s="11" t="s">
        <v>3402</v>
      </c>
      <c r="G365">
        <f>ROUND(SUMIF(Data!Q:Q,F365,Data!R:R),2)</f>
        <v>1635.8</v>
      </c>
      <c r="H365">
        <f>ROUND(SUMIF(Data!Q:Q,F365,Data!U:U),2)</f>
        <v>-110.13</v>
      </c>
      <c r="I365">
        <f>SUMIF(Data!Q:Q,F365,Data!S:S)</f>
        <v>22</v>
      </c>
    </row>
    <row r="366" spans="6:9" x14ac:dyDescent="0.2">
      <c r="F366" s="11" t="s">
        <v>4797</v>
      </c>
      <c r="G366">
        <f>ROUND(SUMIF(Data!Q:Q,F366,Data!R:R),2)</f>
        <v>1631.95</v>
      </c>
      <c r="H366">
        <f>ROUND(SUMIF(Data!Q:Q,F366,Data!U:U),2)</f>
        <v>142.80000000000001</v>
      </c>
      <c r="I366">
        <f>SUMIF(Data!Q:Q,F366,Data!S:S)</f>
        <v>6</v>
      </c>
    </row>
    <row r="367" spans="6:9" x14ac:dyDescent="0.2">
      <c r="F367" s="11" t="s">
        <v>2885</v>
      </c>
      <c r="G367">
        <f>ROUND(SUMIF(Data!Q:Q,F367,Data!R:R),2)</f>
        <v>1623.25</v>
      </c>
      <c r="H367">
        <f>ROUND(SUMIF(Data!Q:Q,F367,Data!U:U),2)</f>
        <v>-343.1</v>
      </c>
      <c r="I367">
        <f>SUMIF(Data!Q:Q,F367,Data!S:S)</f>
        <v>26</v>
      </c>
    </row>
    <row r="368" spans="6:9" x14ac:dyDescent="0.2">
      <c r="F368" s="11" t="s">
        <v>5720</v>
      </c>
      <c r="G368">
        <f>ROUND(SUMIF(Data!Q:Q,F368,Data!R:R),2)</f>
        <v>1619.82</v>
      </c>
      <c r="H368">
        <f>ROUND(SUMIF(Data!Q:Q,F368,Data!U:U),2)</f>
        <v>-22.5</v>
      </c>
      <c r="I368">
        <f>SUMIF(Data!Q:Q,F368,Data!S:S)</f>
        <v>5</v>
      </c>
    </row>
    <row r="369" spans="6:9" x14ac:dyDescent="0.2">
      <c r="F369" s="11" t="s">
        <v>4956</v>
      </c>
      <c r="G369">
        <f>ROUND(SUMIF(Data!Q:Q,F369,Data!R:R),2)</f>
        <v>1619.68</v>
      </c>
      <c r="H369">
        <f>ROUND(SUMIF(Data!Q:Q,F369,Data!U:U),2)</f>
        <v>514.9</v>
      </c>
      <c r="I369">
        <f>SUMIF(Data!Q:Q,F369,Data!S:S)</f>
        <v>34</v>
      </c>
    </row>
    <row r="370" spans="6:9" x14ac:dyDescent="0.2">
      <c r="F370" s="11" t="s">
        <v>490</v>
      </c>
      <c r="G370">
        <f>ROUND(SUMIF(Data!Q:Q,F370,Data!R:R),2)</f>
        <v>1617.95</v>
      </c>
      <c r="H370">
        <f>ROUND(SUMIF(Data!Q:Q,F370,Data!U:U),2)</f>
        <v>448.16</v>
      </c>
      <c r="I370">
        <f>SUMIF(Data!Q:Q,F370,Data!S:S)</f>
        <v>44</v>
      </c>
    </row>
    <row r="371" spans="6:9" x14ac:dyDescent="0.2">
      <c r="F371" s="11" t="s">
        <v>4424</v>
      </c>
      <c r="G371">
        <f>ROUND(SUMIF(Data!Q:Q,F371,Data!R:R),2)</f>
        <v>1615.8</v>
      </c>
      <c r="H371">
        <f>ROUND(SUMIF(Data!Q:Q,F371,Data!U:U),2)</f>
        <v>540.73</v>
      </c>
      <c r="I371">
        <f>SUMIF(Data!Q:Q,F371,Data!S:S)</f>
        <v>21</v>
      </c>
    </row>
    <row r="372" spans="6:9" x14ac:dyDescent="0.2">
      <c r="F372" s="11" t="s">
        <v>1207</v>
      </c>
      <c r="G372">
        <f>ROUND(SUMIF(Data!Q:Q,F372,Data!R:R),2)</f>
        <v>1614.6</v>
      </c>
      <c r="H372">
        <f>ROUND(SUMIF(Data!Q:Q,F372,Data!U:U),2)</f>
        <v>165.6</v>
      </c>
      <c r="I372">
        <f>SUMIF(Data!Q:Q,F372,Data!S:S)</f>
        <v>28</v>
      </c>
    </row>
    <row r="373" spans="6:9" x14ac:dyDescent="0.2">
      <c r="F373" s="11" t="s">
        <v>5502</v>
      </c>
      <c r="G373">
        <f>ROUND(SUMIF(Data!Q:Q,F373,Data!R:R),2)</f>
        <v>1589.41</v>
      </c>
      <c r="H373">
        <f>ROUND(SUMIF(Data!Q:Q,F373,Data!U:U),2)</f>
        <v>253.84</v>
      </c>
      <c r="I373">
        <f>SUMIF(Data!Q:Q,F373,Data!S:S)</f>
        <v>31</v>
      </c>
    </row>
    <row r="374" spans="6:9" x14ac:dyDescent="0.2">
      <c r="F374" s="11" t="s">
        <v>6718</v>
      </c>
      <c r="G374">
        <f>ROUND(SUMIF(Data!Q:Q,F374,Data!R:R),2)</f>
        <v>1589.08</v>
      </c>
      <c r="H374">
        <f>ROUND(SUMIF(Data!Q:Q,F374,Data!U:U),2)</f>
        <v>271.24</v>
      </c>
      <c r="I374">
        <f>SUMIF(Data!Q:Q,F374,Data!S:S)</f>
        <v>13</v>
      </c>
    </row>
    <row r="375" spans="6:9" x14ac:dyDescent="0.2">
      <c r="F375" s="11" t="s">
        <v>2009</v>
      </c>
      <c r="G375">
        <f>ROUND(SUMIF(Data!Q:Q,F375,Data!R:R),2)</f>
        <v>1583.8</v>
      </c>
      <c r="H375">
        <f>ROUND(SUMIF(Data!Q:Q,F375,Data!U:U),2)</f>
        <v>201.57</v>
      </c>
      <c r="I375">
        <f>SUMIF(Data!Q:Q,F375,Data!S:S)</f>
        <v>24</v>
      </c>
    </row>
    <row r="376" spans="6:9" x14ac:dyDescent="0.2">
      <c r="F376" s="11" t="s">
        <v>5279</v>
      </c>
      <c r="G376">
        <f>ROUND(SUMIF(Data!Q:Q,F376,Data!R:R),2)</f>
        <v>1579.37</v>
      </c>
      <c r="H376">
        <f>ROUND(SUMIF(Data!Q:Q,F376,Data!U:U),2)</f>
        <v>318.36</v>
      </c>
      <c r="I376">
        <f>SUMIF(Data!Q:Q,F376,Data!S:S)</f>
        <v>26</v>
      </c>
    </row>
    <row r="377" spans="6:9" x14ac:dyDescent="0.2">
      <c r="F377" s="11" t="s">
        <v>995</v>
      </c>
      <c r="G377">
        <f>ROUND(SUMIF(Data!Q:Q,F377,Data!R:R),2)</f>
        <v>1574.03</v>
      </c>
      <c r="H377">
        <f>ROUND(SUMIF(Data!Q:Q,F377,Data!U:U),2)</f>
        <v>634.41</v>
      </c>
      <c r="I377">
        <f>SUMIF(Data!Q:Q,F377,Data!S:S)</f>
        <v>42</v>
      </c>
    </row>
    <row r="378" spans="6:9" x14ac:dyDescent="0.2">
      <c r="F378" s="11" t="s">
        <v>2602</v>
      </c>
      <c r="G378">
        <f>ROUND(SUMIF(Data!Q:Q,F378,Data!R:R),2)</f>
        <v>1573.91</v>
      </c>
      <c r="H378">
        <f>ROUND(SUMIF(Data!Q:Q,F378,Data!U:U),2)</f>
        <v>562.38</v>
      </c>
      <c r="I378">
        <f>SUMIF(Data!Q:Q,F378,Data!S:S)</f>
        <v>31</v>
      </c>
    </row>
    <row r="379" spans="6:9" x14ac:dyDescent="0.2">
      <c r="F379" s="11" t="s">
        <v>6706</v>
      </c>
      <c r="G379">
        <f>ROUND(SUMIF(Data!Q:Q,F379,Data!R:R),2)</f>
        <v>1570.08</v>
      </c>
      <c r="H379">
        <f>ROUND(SUMIF(Data!Q:Q,F379,Data!U:U),2)</f>
        <v>-26.97</v>
      </c>
      <c r="I379">
        <f>SUMIF(Data!Q:Q,F379,Data!S:S)</f>
        <v>30</v>
      </c>
    </row>
    <row r="380" spans="6:9" x14ac:dyDescent="0.2">
      <c r="F380" s="11" t="s">
        <v>4509</v>
      </c>
      <c r="G380">
        <f>ROUND(SUMIF(Data!Q:Q,F380,Data!R:R),2)</f>
        <v>1565.82</v>
      </c>
      <c r="H380">
        <f>ROUND(SUMIF(Data!Q:Q,F380,Data!U:U),2)</f>
        <v>729.62</v>
      </c>
      <c r="I380">
        <f>SUMIF(Data!Q:Q,F380,Data!S:S)</f>
        <v>40</v>
      </c>
    </row>
    <row r="381" spans="6:9" x14ac:dyDescent="0.2">
      <c r="F381" s="11" t="s">
        <v>2473</v>
      </c>
      <c r="G381">
        <f>ROUND(SUMIF(Data!Q:Q,F381,Data!R:R),2)</f>
        <v>1555.75</v>
      </c>
      <c r="H381">
        <f>ROUND(SUMIF(Data!Q:Q,F381,Data!U:U),2)</f>
        <v>632.26</v>
      </c>
      <c r="I381">
        <f>SUMIF(Data!Q:Q,F381,Data!S:S)</f>
        <v>28</v>
      </c>
    </row>
    <row r="382" spans="6:9" x14ac:dyDescent="0.2">
      <c r="F382" s="11" t="s">
        <v>8248</v>
      </c>
      <c r="G382">
        <f>ROUND(SUMIF(Data!Q:Q,F382,Data!R:R),2)</f>
        <v>1545.82</v>
      </c>
      <c r="H382">
        <f>ROUND(SUMIF(Data!Q:Q,F382,Data!U:U),2)</f>
        <v>362.47</v>
      </c>
      <c r="I382">
        <f>SUMIF(Data!Q:Q,F382,Data!S:S)</f>
        <v>18</v>
      </c>
    </row>
    <row r="383" spans="6:9" x14ac:dyDescent="0.2">
      <c r="F383" s="11" t="s">
        <v>653</v>
      </c>
      <c r="G383">
        <f>ROUND(SUMIF(Data!Q:Q,F383,Data!R:R),2)</f>
        <v>1538.89</v>
      </c>
      <c r="H383">
        <f>ROUND(SUMIF(Data!Q:Q,F383,Data!U:U),2)</f>
        <v>323.98</v>
      </c>
      <c r="I383">
        <f>SUMIF(Data!Q:Q,F383,Data!S:S)</f>
        <v>12</v>
      </c>
    </row>
    <row r="384" spans="6:9" x14ac:dyDescent="0.2">
      <c r="F384" s="11" t="s">
        <v>818</v>
      </c>
      <c r="G384">
        <f>ROUND(SUMIF(Data!Q:Q,F384,Data!R:R),2)</f>
        <v>1524.53</v>
      </c>
      <c r="H384">
        <f>ROUND(SUMIF(Data!Q:Q,F384,Data!U:U),2)</f>
        <v>53.03</v>
      </c>
      <c r="I384">
        <f>SUMIF(Data!Q:Q,F384,Data!S:S)</f>
        <v>12</v>
      </c>
    </row>
    <row r="385" spans="6:9" x14ac:dyDescent="0.2">
      <c r="F385" s="11" t="s">
        <v>6150</v>
      </c>
      <c r="G385">
        <f>ROUND(SUMIF(Data!Q:Q,F385,Data!R:R),2)</f>
        <v>1501.9</v>
      </c>
      <c r="H385">
        <f>ROUND(SUMIF(Data!Q:Q,F385,Data!U:U),2)</f>
        <v>254.82</v>
      </c>
      <c r="I385">
        <f>SUMIF(Data!Q:Q,F385,Data!S:S)</f>
        <v>24</v>
      </c>
    </row>
    <row r="386" spans="6:9" x14ac:dyDescent="0.2">
      <c r="F386" s="11" t="s">
        <v>10777</v>
      </c>
      <c r="G386">
        <f>ROUND(SUMIF(Data!Q:Q,F386,Data!R:R),2)</f>
        <v>1499.97</v>
      </c>
      <c r="H386">
        <f>ROUND(SUMIF(Data!Q:Q,F386,Data!U:U),2)</f>
        <v>-374.99</v>
      </c>
      <c r="I386">
        <f>SUMIF(Data!Q:Q,F386,Data!S:S)</f>
        <v>5</v>
      </c>
    </row>
    <row r="387" spans="6:9" x14ac:dyDescent="0.2">
      <c r="F387" s="11" t="s">
        <v>1319</v>
      </c>
      <c r="G387">
        <f>ROUND(SUMIF(Data!Q:Q,F387,Data!R:R),2)</f>
        <v>1497</v>
      </c>
      <c r="H387">
        <f>ROUND(SUMIF(Data!Q:Q,F387,Data!U:U),2)</f>
        <v>20.96</v>
      </c>
      <c r="I387">
        <f>SUMIF(Data!Q:Q,F387,Data!S:S)</f>
        <v>29</v>
      </c>
    </row>
    <row r="388" spans="6:9" x14ac:dyDescent="0.2">
      <c r="F388" s="11" t="s">
        <v>858</v>
      </c>
      <c r="G388">
        <f>ROUND(SUMIF(Data!Q:Q,F388,Data!R:R),2)</f>
        <v>1489.33</v>
      </c>
      <c r="H388">
        <f>ROUND(SUMIF(Data!Q:Q,F388,Data!U:U),2)</f>
        <v>255.31</v>
      </c>
      <c r="I388">
        <f>SUMIF(Data!Q:Q,F388,Data!S:S)</f>
        <v>29</v>
      </c>
    </row>
    <row r="389" spans="6:9" x14ac:dyDescent="0.2">
      <c r="F389" s="11" t="s">
        <v>7499</v>
      </c>
      <c r="G389">
        <f>ROUND(SUMIF(Data!Q:Q,F389,Data!R:R),2)</f>
        <v>1474.31</v>
      </c>
      <c r="H389">
        <f>ROUND(SUMIF(Data!Q:Q,F389,Data!U:U),2)</f>
        <v>-191.86</v>
      </c>
      <c r="I389">
        <f>SUMIF(Data!Q:Q,F389,Data!S:S)</f>
        <v>22</v>
      </c>
    </row>
    <row r="390" spans="6:9" x14ac:dyDescent="0.2">
      <c r="F390" s="11" t="s">
        <v>2789</v>
      </c>
      <c r="G390">
        <f>ROUND(SUMIF(Data!Q:Q,F390,Data!R:R),2)</f>
        <v>1473.3</v>
      </c>
      <c r="H390">
        <f>ROUND(SUMIF(Data!Q:Q,F390,Data!U:U),2)</f>
        <v>73.72</v>
      </c>
      <c r="I390">
        <f>SUMIF(Data!Q:Q,F390,Data!S:S)</f>
        <v>18</v>
      </c>
    </row>
    <row r="391" spans="6:9" x14ac:dyDescent="0.2">
      <c r="F391" s="11" t="s">
        <v>6211</v>
      </c>
      <c r="G391">
        <f>ROUND(SUMIF(Data!Q:Q,F391,Data!R:R),2)</f>
        <v>1473.11</v>
      </c>
      <c r="H391">
        <f>ROUND(SUMIF(Data!Q:Q,F391,Data!U:U),2)</f>
        <v>311.22000000000003</v>
      </c>
      <c r="I391">
        <f>SUMIF(Data!Q:Q,F391,Data!S:S)</f>
        <v>8</v>
      </c>
    </row>
    <row r="392" spans="6:9" x14ac:dyDescent="0.2">
      <c r="F392" s="11" t="s">
        <v>2268</v>
      </c>
      <c r="G392">
        <f>ROUND(SUMIF(Data!Q:Q,F392,Data!R:R),2)</f>
        <v>1469.16</v>
      </c>
      <c r="H392">
        <f>ROUND(SUMIF(Data!Q:Q,F392,Data!U:U),2)</f>
        <v>-40.58</v>
      </c>
      <c r="I392">
        <f>SUMIF(Data!Q:Q,F392,Data!S:S)</f>
        <v>26</v>
      </c>
    </row>
    <row r="393" spans="6:9" x14ac:dyDescent="0.2">
      <c r="F393" s="11" t="s">
        <v>4973</v>
      </c>
      <c r="G393">
        <f>ROUND(SUMIF(Data!Q:Q,F393,Data!R:R),2)</f>
        <v>1468.69</v>
      </c>
      <c r="H393">
        <f>ROUND(SUMIF(Data!Q:Q,F393,Data!U:U),2)</f>
        <v>178.15</v>
      </c>
      <c r="I393">
        <f>SUMIF(Data!Q:Q,F393,Data!S:S)</f>
        <v>13</v>
      </c>
    </row>
    <row r="394" spans="6:9" x14ac:dyDescent="0.2">
      <c r="F394" s="11" t="s">
        <v>2069</v>
      </c>
      <c r="G394">
        <f>ROUND(SUMIF(Data!Q:Q,F394,Data!R:R),2)</f>
        <v>1465.74</v>
      </c>
      <c r="H394">
        <f>ROUND(SUMIF(Data!Q:Q,F394,Data!U:U),2)</f>
        <v>287.91000000000003</v>
      </c>
      <c r="I394">
        <f>SUMIF(Data!Q:Q,F394,Data!S:S)</f>
        <v>12</v>
      </c>
    </row>
    <row r="395" spans="6:9" x14ac:dyDescent="0.2">
      <c r="F395" s="11" t="s">
        <v>261</v>
      </c>
      <c r="G395">
        <f>ROUND(SUMIF(Data!Q:Q,F395,Data!R:R),2)</f>
        <v>1448.84</v>
      </c>
      <c r="H395">
        <f>ROUND(SUMIF(Data!Q:Q,F395,Data!U:U),2)</f>
        <v>63.89</v>
      </c>
      <c r="I395">
        <f>SUMIF(Data!Q:Q,F395,Data!S:S)</f>
        <v>19</v>
      </c>
    </row>
    <row r="396" spans="6:9" x14ac:dyDescent="0.2">
      <c r="F396" s="11" t="s">
        <v>3332</v>
      </c>
      <c r="G396">
        <f>ROUND(SUMIF(Data!Q:Q,F396,Data!R:R),2)</f>
        <v>1445.26</v>
      </c>
      <c r="H396">
        <f>ROUND(SUMIF(Data!Q:Q,F396,Data!U:U),2)</f>
        <v>-24.5</v>
      </c>
      <c r="I396">
        <f>SUMIF(Data!Q:Q,F396,Data!S:S)</f>
        <v>24</v>
      </c>
    </row>
    <row r="397" spans="6:9" x14ac:dyDescent="0.2">
      <c r="F397" s="11" t="s">
        <v>10326</v>
      </c>
      <c r="G397">
        <f>ROUND(SUMIF(Data!Q:Q,F397,Data!R:R),2)</f>
        <v>1439.97</v>
      </c>
      <c r="H397">
        <f>ROUND(SUMIF(Data!Q:Q,F397,Data!U:U),2)</f>
        <v>144</v>
      </c>
      <c r="I397">
        <f>SUMIF(Data!Q:Q,F397,Data!S:S)</f>
        <v>4</v>
      </c>
    </row>
    <row r="398" spans="6:9" x14ac:dyDescent="0.2">
      <c r="F398" s="11" t="s">
        <v>3750</v>
      </c>
      <c r="G398">
        <f>ROUND(SUMIF(Data!Q:Q,F398,Data!R:R),2)</f>
        <v>1437.48</v>
      </c>
      <c r="H398">
        <f>ROUND(SUMIF(Data!Q:Q,F398,Data!U:U),2)</f>
        <v>54.59</v>
      </c>
      <c r="I398">
        <f>SUMIF(Data!Q:Q,F398,Data!S:S)</f>
        <v>19</v>
      </c>
    </row>
    <row r="399" spans="6:9" x14ac:dyDescent="0.2">
      <c r="F399" s="11" t="s">
        <v>3826</v>
      </c>
      <c r="G399">
        <f>ROUND(SUMIF(Data!Q:Q,F399,Data!R:R),2)</f>
        <v>1436.23</v>
      </c>
      <c r="H399">
        <f>ROUND(SUMIF(Data!Q:Q,F399,Data!U:U),2)</f>
        <v>-143.62</v>
      </c>
      <c r="I399">
        <f>SUMIF(Data!Q:Q,F399,Data!S:S)</f>
        <v>12</v>
      </c>
    </row>
    <row r="400" spans="6:9" x14ac:dyDescent="0.2">
      <c r="F400" s="11" t="s">
        <v>6544</v>
      </c>
      <c r="G400">
        <f>ROUND(SUMIF(Data!Q:Q,F400,Data!R:R),2)</f>
        <v>1434.65</v>
      </c>
      <c r="H400">
        <f>ROUND(SUMIF(Data!Q:Q,F400,Data!U:U),2)</f>
        <v>619.36</v>
      </c>
      <c r="I400">
        <f>SUMIF(Data!Q:Q,F400,Data!S:S)</f>
        <v>39</v>
      </c>
    </row>
    <row r="401" spans="6:9" x14ac:dyDescent="0.2">
      <c r="F401" s="11" t="s">
        <v>3117</v>
      </c>
      <c r="G401">
        <f>ROUND(SUMIF(Data!Q:Q,F401,Data!R:R),2)</f>
        <v>1431.94</v>
      </c>
      <c r="H401">
        <f>ROUND(SUMIF(Data!Q:Q,F401,Data!U:U),2)</f>
        <v>46.33</v>
      </c>
      <c r="I401">
        <f>SUMIF(Data!Q:Q,F401,Data!S:S)</f>
        <v>14</v>
      </c>
    </row>
    <row r="402" spans="6:9" x14ac:dyDescent="0.2">
      <c r="F402" s="11" t="s">
        <v>4426</v>
      </c>
      <c r="G402">
        <f>ROUND(SUMIF(Data!Q:Q,F402,Data!R:R),2)</f>
        <v>1427.68</v>
      </c>
      <c r="H402">
        <f>ROUND(SUMIF(Data!Q:Q,F402,Data!U:U),2)</f>
        <v>-8.5500000000000007</v>
      </c>
      <c r="I402">
        <f>SUMIF(Data!Q:Q,F402,Data!S:S)</f>
        <v>10</v>
      </c>
    </row>
    <row r="403" spans="6:9" x14ac:dyDescent="0.2">
      <c r="F403" s="11" t="s">
        <v>1079</v>
      </c>
      <c r="G403">
        <f>ROUND(SUMIF(Data!Q:Q,F403,Data!R:R),2)</f>
        <v>1426.89</v>
      </c>
      <c r="H403">
        <f>ROUND(SUMIF(Data!Q:Q,F403,Data!U:U),2)</f>
        <v>-20.29</v>
      </c>
      <c r="I403">
        <f>SUMIF(Data!Q:Q,F403,Data!S:S)</f>
        <v>32</v>
      </c>
    </row>
    <row r="404" spans="6:9" x14ac:dyDescent="0.2">
      <c r="F404" s="11" t="s">
        <v>3549</v>
      </c>
      <c r="G404">
        <f>ROUND(SUMIF(Data!Q:Q,F404,Data!R:R),2)</f>
        <v>1426.31</v>
      </c>
      <c r="H404">
        <f>ROUND(SUMIF(Data!Q:Q,F404,Data!U:U),2)</f>
        <v>-12.79</v>
      </c>
      <c r="I404">
        <f>SUMIF(Data!Q:Q,F404,Data!S:S)</f>
        <v>50</v>
      </c>
    </row>
    <row r="405" spans="6:9" x14ac:dyDescent="0.2">
      <c r="F405" s="11" t="s">
        <v>1087</v>
      </c>
      <c r="G405">
        <f>ROUND(SUMIF(Data!Q:Q,F405,Data!R:R),2)</f>
        <v>1420.5</v>
      </c>
      <c r="H405">
        <f>ROUND(SUMIF(Data!Q:Q,F405,Data!U:U),2)</f>
        <v>229.39</v>
      </c>
      <c r="I405">
        <f>SUMIF(Data!Q:Q,F405,Data!S:S)</f>
        <v>17</v>
      </c>
    </row>
    <row r="406" spans="6:9" x14ac:dyDescent="0.2">
      <c r="F406" s="11" t="s">
        <v>4551</v>
      </c>
      <c r="G406">
        <f>ROUND(SUMIF(Data!Q:Q,F406,Data!R:R),2)</f>
        <v>1409.72</v>
      </c>
      <c r="H406">
        <f>ROUND(SUMIF(Data!Q:Q,F406,Data!U:U),2)</f>
        <v>554.89</v>
      </c>
      <c r="I406">
        <f>SUMIF(Data!Q:Q,F406,Data!S:S)</f>
        <v>30</v>
      </c>
    </row>
    <row r="407" spans="6:9" x14ac:dyDescent="0.2">
      <c r="F407" s="11" t="s">
        <v>1021</v>
      </c>
      <c r="G407">
        <f>ROUND(SUMIF(Data!Q:Q,F407,Data!R:R),2)</f>
        <v>1409.53</v>
      </c>
      <c r="H407">
        <f>ROUND(SUMIF(Data!Q:Q,F407,Data!U:U),2)</f>
        <v>536.22</v>
      </c>
      <c r="I407">
        <f>SUMIF(Data!Q:Q,F407,Data!S:S)</f>
        <v>52</v>
      </c>
    </row>
    <row r="408" spans="6:9" x14ac:dyDescent="0.2">
      <c r="F408" s="11" t="s">
        <v>963</v>
      </c>
      <c r="G408">
        <f>ROUND(SUMIF(Data!Q:Q,F408,Data!R:R),2)</f>
        <v>1400.26</v>
      </c>
      <c r="H408">
        <f>ROUND(SUMIF(Data!Q:Q,F408,Data!U:U),2)</f>
        <v>-179.67</v>
      </c>
      <c r="I408">
        <f>SUMIF(Data!Q:Q,F408,Data!S:S)</f>
        <v>31</v>
      </c>
    </row>
    <row r="409" spans="6:9" x14ac:dyDescent="0.2">
      <c r="F409" s="11" t="s">
        <v>6435</v>
      </c>
      <c r="G409">
        <f>ROUND(SUMIF(Data!Q:Q,F409,Data!R:R),2)</f>
        <v>1399.8</v>
      </c>
      <c r="H409">
        <f>ROUND(SUMIF(Data!Q:Q,F409,Data!U:U),2)</f>
        <v>429.74</v>
      </c>
      <c r="I409">
        <f>SUMIF(Data!Q:Q,F409,Data!S:S)</f>
        <v>21</v>
      </c>
    </row>
    <row r="410" spans="6:9" x14ac:dyDescent="0.2">
      <c r="F410" s="11" t="s">
        <v>6603</v>
      </c>
      <c r="G410">
        <f>ROUND(SUMIF(Data!Q:Q,F410,Data!R:R),2)</f>
        <v>1396.44</v>
      </c>
      <c r="H410">
        <f>ROUND(SUMIF(Data!Q:Q,F410,Data!U:U),2)</f>
        <v>-20.73</v>
      </c>
      <c r="I410">
        <f>SUMIF(Data!Q:Q,F410,Data!S:S)</f>
        <v>28</v>
      </c>
    </row>
    <row r="411" spans="6:9" x14ac:dyDescent="0.2">
      <c r="F411" s="11" t="s">
        <v>5849</v>
      </c>
      <c r="G411">
        <f>ROUND(SUMIF(Data!Q:Q,F411,Data!R:R),2)</f>
        <v>1396.21</v>
      </c>
      <c r="H411">
        <f>ROUND(SUMIF(Data!Q:Q,F411,Data!U:U),2)</f>
        <v>139.62</v>
      </c>
      <c r="I411">
        <f>SUMIF(Data!Q:Q,F411,Data!S:S)</f>
        <v>6</v>
      </c>
    </row>
    <row r="412" spans="6:9" x14ac:dyDescent="0.2">
      <c r="F412" s="11" t="s">
        <v>4846</v>
      </c>
      <c r="G412">
        <f>ROUND(SUMIF(Data!Q:Q,F412,Data!R:R),2)</f>
        <v>1394.95</v>
      </c>
      <c r="H412">
        <f>ROUND(SUMIF(Data!Q:Q,F412,Data!U:U),2)</f>
        <v>362.69</v>
      </c>
      <c r="I412">
        <f>SUMIF(Data!Q:Q,F412,Data!S:S)</f>
        <v>5</v>
      </c>
    </row>
    <row r="413" spans="6:9" x14ac:dyDescent="0.2">
      <c r="F413" s="11" t="s">
        <v>3714</v>
      </c>
      <c r="G413">
        <f>ROUND(SUMIF(Data!Q:Q,F413,Data!R:R),2)</f>
        <v>1391.4</v>
      </c>
      <c r="H413">
        <f>ROUND(SUMIF(Data!Q:Q,F413,Data!U:U),2)</f>
        <v>-55.66</v>
      </c>
      <c r="I413">
        <f>SUMIF(Data!Q:Q,F413,Data!S:S)</f>
        <v>4</v>
      </c>
    </row>
    <row r="414" spans="6:9" x14ac:dyDescent="0.2">
      <c r="F414" s="11" t="s">
        <v>7195</v>
      </c>
      <c r="G414">
        <f>ROUND(SUMIF(Data!Q:Q,F414,Data!R:R),2)</f>
        <v>1386.69</v>
      </c>
      <c r="H414">
        <f>ROUND(SUMIF(Data!Q:Q,F414,Data!U:U),2)</f>
        <v>228.4</v>
      </c>
      <c r="I414">
        <f>SUMIF(Data!Q:Q,F414,Data!S:S)</f>
        <v>12</v>
      </c>
    </row>
    <row r="415" spans="6:9" x14ac:dyDescent="0.2">
      <c r="F415" s="11" t="s">
        <v>3862</v>
      </c>
      <c r="G415">
        <f>ROUND(SUMIF(Data!Q:Q,F415,Data!R:R),2)</f>
        <v>1385.79</v>
      </c>
      <c r="H415">
        <f>ROUND(SUMIF(Data!Q:Q,F415,Data!U:U),2)</f>
        <v>229.65</v>
      </c>
      <c r="I415">
        <f>SUMIF(Data!Q:Q,F415,Data!S:S)</f>
        <v>24</v>
      </c>
    </row>
    <row r="416" spans="6:9" x14ac:dyDescent="0.2">
      <c r="F416" s="11" t="s">
        <v>106</v>
      </c>
      <c r="G416">
        <f>ROUND(SUMIF(Data!Q:Q,F416,Data!R:R),2)</f>
        <v>1383.08</v>
      </c>
      <c r="H416">
        <f>ROUND(SUMIF(Data!Q:Q,F416,Data!U:U),2)</f>
        <v>381.21</v>
      </c>
      <c r="I416">
        <f>SUMIF(Data!Q:Q,F416,Data!S:S)</f>
        <v>26</v>
      </c>
    </row>
    <row r="417" spans="6:9" x14ac:dyDescent="0.2">
      <c r="F417" s="11" t="s">
        <v>3046</v>
      </c>
      <c r="G417">
        <f>ROUND(SUMIF(Data!Q:Q,F417,Data!R:R),2)</f>
        <v>1379.92</v>
      </c>
      <c r="H417">
        <f>ROUND(SUMIF(Data!Q:Q,F417,Data!U:U),2)</f>
        <v>648.55999999999995</v>
      </c>
      <c r="I417">
        <f>SUMIF(Data!Q:Q,F417,Data!S:S)</f>
        <v>8</v>
      </c>
    </row>
    <row r="418" spans="6:9" x14ac:dyDescent="0.2">
      <c r="F418" s="11" t="s">
        <v>3341</v>
      </c>
      <c r="G418">
        <f>ROUND(SUMIF(Data!Q:Q,F418,Data!R:R),2)</f>
        <v>1379.17</v>
      </c>
      <c r="H418">
        <f>ROUND(SUMIF(Data!Q:Q,F418,Data!U:U),2)</f>
        <v>199.62</v>
      </c>
      <c r="I418">
        <f>SUMIF(Data!Q:Q,F418,Data!S:S)</f>
        <v>13</v>
      </c>
    </row>
    <row r="419" spans="6:9" x14ac:dyDescent="0.2">
      <c r="F419" s="11" t="s">
        <v>7666</v>
      </c>
      <c r="G419">
        <f>ROUND(SUMIF(Data!Q:Q,F419,Data!R:R),2)</f>
        <v>1368.26</v>
      </c>
      <c r="H419">
        <f>ROUND(SUMIF(Data!Q:Q,F419,Data!U:U),2)</f>
        <v>-103.48</v>
      </c>
      <c r="I419">
        <f>SUMIF(Data!Q:Q,F419,Data!S:S)</f>
        <v>16</v>
      </c>
    </row>
    <row r="420" spans="6:9" x14ac:dyDescent="0.2">
      <c r="F420" s="11" t="s">
        <v>379</v>
      </c>
      <c r="G420">
        <f>ROUND(SUMIF(Data!Q:Q,F420,Data!R:R),2)</f>
        <v>1363.06</v>
      </c>
      <c r="H420">
        <f>ROUND(SUMIF(Data!Q:Q,F420,Data!U:U),2)</f>
        <v>-126.71</v>
      </c>
      <c r="I420">
        <f>SUMIF(Data!Q:Q,F420,Data!S:S)</f>
        <v>16</v>
      </c>
    </row>
    <row r="421" spans="6:9" x14ac:dyDescent="0.2">
      <c r="F421" s="11" t="s">
        <v>3807</v>
      </c>
      <c r="G421">
        <f>ROUND(SUMIF(Data!Q:Q,F421,Data!R:R),2)</f>
        <v>1360.48</v>
      </c>
      <c r="H421">
        <f>ROUND(SUMIF(Data!Q:Q,F421,Data!U:U),2)</f>
        <v>559.30999999999995</v>
      </c>
      <c r="I421">
        <f>SUMIF(Data!Q:Q,F421,Data!S:S)</f>
        <v>18</v>
      </c>
    </row>
    <row r="422" spans="6:9" x14ac:dyDescent="0.2">
      <c r="F422" s="11" t="s">
        <v>2163</v>
      </c>
      <c r="G422">
        <f>ROUND(SUMIF(Data!Q:Q,F422,Data!R:R),2)</f>
        <v>1359.67</v>
      </c>
      <c r="H422">
        <f>ROUND(SUMIF(Data!Q:Q,F422,Data!U:U),2)</f>
        <v>514.49</v>
      </c>
      <c r="I422">
        <f>SUMIF(Data!Q:Q,F422,Data!S:S)</f>
        <v>19</v>
      </c>
    </row>
    <row r="423" spans="6:9" x14ac:dyDescent="0.2">
      <c r="F423" s="11" t="s">
        <v>2987</v>
      </c>
      <c r="G423">
        <f>ROUND(SUMIF(Data!Q:Q,F423,Data!R:R),2)</f>
        <v>1359.53</v>
      </c>
      <c r="H423">
        <f>ROUND(SUMIF(Data!Q:Q,F423,Data!U:U),2)</f>
        <v>173.03</v>
      </c>
      <c r="I423">
        <f>SUMIF(Data!Q:Q,F423,Data!S:S)</f>
        <v>8</v>
      </c>
    </row>
    <row r="424" spans="6:9" x14ac:dyDescent="0.2">
      <c r="F424" s="11" t="s">
        <v>3762</v>
      </c>
      <c r="G424">
        <f>ROUND(SUMIF(Data!Q:Q,F424,Data!R:R),2)</f>
        <v>1343.92</v>
      </c>
      <c r="H424">
        <f>ROUND(SUMIF(Data!Q:Q,F424,Data!U:U),2)</f>
        <v>463.97</v>
      </c>
      <c r="I424">
        <f>SUMIF(Data!Q:Q,F424,Data!S:S)</f>
        <v>11</v>
      </c>
    </row>
    <row r="425" spans="6:9" x14ac:dyDescent="0.2">
      <c r="F425" s="11" t="s">
        <v>281</v>
      </c>
      <c r="G425">
        <f>ROUND(SUMIF(Data!Q:Q,F425,Data!R:R),2)</f>
        <v>1341.52</v>
      </c>
      <c r="H425">
        <f>ROUND(SUMIF(Data!Q:Q,F425,Data!U:U),2)</f>
        <v>-32.65</v>
      </c>
      <c r="I425">
        <f>SUMIF(Data!Q:Q,F425,Data!S:S)</f>
        <v>22</v>
      </c>
    </row>
    <row r="426" spans="6:9" x14ac:dyDescent="0.2">
      <c r="F426" s="11" t="s">
        <v>3274</v>
      </c>
      <c r="G426">
        <f>ROUND(SUMIF(Data!Q:Q,F426,Data!R:R),2)</f>
        <v>1339.87</v>
      </c>
      <c r="H426">
        <f>ROUND(SUMIF(Data!Q:Q,F426,Data!U:U),2)</f>
        <v>229.98</v>
      </c>
      <c r="I426">
        <f>SUMIF(Data!Q:Q,F426,Data!S:S)</f>
        <v>15</v>
      </c>
    </row>
    <row r="427" spans="6:9" x14ac:dyDescent="0.2">
      <c r="F427" s="11" t="s">
        <v>5841</v>
      </c>
      <c r="G427">
        <f>ROUND(SUMIF(Data!Q:Q,F427,Data!R:R),2)</f>
        <v>1339.1</v>
      </c>
      <c r="H427">
        <f>ROUND(SUMIF(Data!Q:Q,F427,Data!U:U),2)</f>
        <v>167.39</v>
      </c>
      <c r="I427">
        <f>SUMIF(Data!Q:Q,F427,Data!S:S)</f>
        <v>35</v>
      </c>
    </row>
    <row r="428" spans="6:9" x14ac:dyDescent="0.2">
      <c r="F428" s="11" t="s">
        <v>2912</v>
      </c>
      <c r="G428">
        <f>ROUND(SUMIF(Data!Q:Q,F428,Data!R:R),2)</f>
        <v>1329.9</v>
      </c>
      <c r="H428">
        <f>ROUND(SUMIF(Data!Q:Q,F428,Data!U:U),2)</f>
        <v>345.77</v>
      </c>
      <c r="I428">
        <f>SUMIF(Data!Q:Q,F428,Data!S:S)</f>
        <v>13</v>
      </c>
    </row>
    <row r="429" spans="6:9" x14ac:dyDescent="0.2">
      <c r="F429" s="11" t="s">
        <v>170</v>
      </c>
      <c r="G429">
        <f>ROUND(SUMIF(Data!Q:Q,F429,Data!R:R),2)</f>
        <v>1324.8</v>
      </c>
      <c r="H429">
        <f>ROUND(SUMIF(Data!Q:Q,F429,Data!U:U),2)</f>
        <v>201.83</v>
      </c>
      <c r="I429">
        <f>SUMIF(Data!Q:Q,F429,Data!S:S)</f>
        <v>31</v>
      </c>
    </row>
    <row r="430" spans="6:9" x14ac:dyDescent="0.2">
      <c r="F430" s="11" t="s">
        <v>338</v>
      </c>
      <c r="G430">
        <f>ROUND(SUMIF(Data!Q:Q,F430,Data!R:R),2)</f>
        <v>1322.17</v>
      </c>
      <c r="H430">
        <f>ROUND(SUMIF(Data!Q:Q,F430,Data!U:U),2)</f>
        <v>172.25</v>
      </c>
      <c r="I430">
        <f>SUMIF(Data!Q:Q,F430,Data!S:S)</f>
        <v>24</v>
      </c>
    </row>
    <row r="431" spans="6:9" x14ac:dyDescent="0.2">
      <c r="F431" s="11" t="s">
        <v>4758</v>
      </c>
      <c r="G431">
        <f>ROUND(SUMIF(Data!Q:Q,F431,Data!R:R),2)</f>
        <v>1320.57</v>
      </c>
      <c r="H431">
        <f>ROUND(SUMIF(Data!Q:Q,F431,Data!U:U),2)</f>
        <v>542.9</v>
      </c>
      <c r="I431">
        <f>SUMIF(Data!Q:Q,F431,Data!S:S)</f>
        <v>30</v>
      </c>
    </row>
    <row r="432" spans="6:9" x14ac:dyDescent="0.2">
      <c r="F432" s="11" t="s">
        <v>6585</v>
      </c>
      <c r="G432">
        <f>ROUND(SUMIF(Data!Q:Q,F432,Data!R:R),2)</f>
        <v>1320.23</v>
      </c>
      <c r="H432">
        <f>ROUND(SUMIF(Data!Q:Q,F432,Data!U:U),2)</f>
        <v>362.71</v>
      </c>
      <c r="I432">
        <f>SUMIF(Data!Q:Q,F432,Data!S:S)</f>
        <v>19</v>
      </c>
    </row>
    <row r="433" spans="6:9" x14ac:dyDescent="0.2">
      <c r="F433" s="11" t="s">
        <v>2067</v>
      </c>
      <c r="G433">
        <f>ROUND(SUMIF(Data!Q:Q,F433,Data!R:R),2)</f>
        <v>1320.17</v>
      </c>
      <c r="H433">
        <f>ROUND(SUMIF(Data!Q:Q,F433,Data!U:U),2)</f>
        <v>417.02</v>
      </c>
      <c r="I433">
        <f>SUMIF(Data!Q:Q,F433,Data!S:S)</f>
        <v>12</v>
      </c>
    </row>
    <row r="434" spans="6:9" x14ac:dyDescent="0.2">
      <c r="F434" s="11" t="s">
        <v>3576</v>
      </c>
      <c r="G434">
        <f>ROUND(SUMIF(Data!Q:Q,F434,Data!R:R),2)</f>
        <v>1318.87</v>
      </c>
      <c r="H434">
        <f>ROUND(SUMIF(Data!Q:Q,F434,Data!U:U),2)</f>
        <v>87.15</v>
      </c>
      <c r="I434">
        <f>SUMIF(Data!Q:Q,F434,Data!S:S)</f>
        <v>40</v>
      </c>
    </row>
    <row r="435" spans="6:9" x14ac:dyDescent="0.2">
      <c r="F435" s="11" t="s">
        <v>1553</v>
      </c>
      <c r="G435">
        <f>ROUND(SUMIF(Data!Q:Q,F435,Data!R:R),2)</f>
        <v>1311.88</v>
      </c>
      <c r="H435">
        <f>ROUND(SUMIF(Data!Q:Q,F435,Data!U:U),2)</f>
        <v>-42.11</v>
      </c>
      <c r="I435">
        <f>SUMIF(Data!Q:Q,F435,Data!S:S)</f>
        <v>19</v>
      </c>
    </row>
    <row r="436" spans="6:9" x14ac:dyDescent="0.2">
      <c r="F436" s="11" t="s">
        <v>6056</v>
      </c>
      <c r="G436">
        <f>ROUND(SUMIF(Data!Q:Q,F436,Data!R:R),2)</f>
        <v>1310.3</v>
      </c>
      <c r="H436">
        <f>ROUND(SUMIF(Data!Q:Q,F436,Data!U:U),2)</f>
        <v>284.74</v>
      </c>
      <c r="I436">
        <f>SUMIF(Data!Q:Q,F436,Data!S:S)</f>
        <v>11</v>
      </c>
    </row>
    <row r="437" spans="6:9" x14ac:dyDescent="0.2">
      <c r="F437" s="11" t="s">
        <v>553</v>
      </c>
      <c r="G437">
        <f>ROUND(SUMIF(Data!Q:Q,F437,Data!R:R),2)</f>
        <v>1304.1300000000001</v>
      </c>
      <c r="H437">
        <f>ROUND(SUMIF(Data!Q:Q,F437,Data!U:U),2)</f>
        <v>-111.33</v>
      </c>
      <c r="I437">
        <f>SUMIF(Data!Q:Q,F437,Data!S:S)</f>
        <v>20</v>
      </c>
    </row>
    <row r="438" spans="6:9" x14ac:dyDescent="0.2">
      <c r="F438" s="11" t="s">
        <v>4680</v>
      </c>
      <c r="G438">
        <f>ROUND(SUMIF(Data!Q:Q,F438,Data!R:R),2)</f>
        <v>1296.03</v>
      </c>
      <c r="H438">
        <f>ROUND(SUMIF(Data!Q:Q,F438,Data!U:U),2)</f>
        <v>-177.35</v>
      </c>
      <c r="I438">
        <f>SUMIF(Data!Q:Q,F438,Data!S:S)</f>
        <v>6</v>
      </c>
    </row>
    <row r="439" spans="6:9" x14ac:dyDescent="0.2">
      <c r="F439" s="11" t="s">
        <v>3843</v>
      </c>
      <c r="G439">
        <f>ROUND(SUMIF(Data!Q:Q,F439,Data!R:R),2)</f>
        <v>1291.25</v>
      </c>
      <c r="H439">
        <f>ROUND(SUMIF(Data!Q:Q,F439,Data!U:U),2)</f>
        <v>451.94</v>
      </c>
      <c r="I439">
        <f>SUMIF(Data!Q:Q,F439,Data!S:S)</f>
        <v>26</v>
      </c>
    </row>
    <row r="440" spans="6:9" x14ac:dyDescent="0.2">
      <c r="F440" s="11" t="s">
        <v>7536</v>
      </c>
      <c r="G440">
        <f>ROUND(SUMIF(Data!Q:Q,F440,Data!R:R),2)</f>
        <v>1287.95</v>
      </c>
      <c r="H440">
        <f>ROUND(SUMIF(Data!Q:Q,F440,Data!U:U),2)</f>
        <v>48.85</v>
      </c>
      <c r="I440">
        <f>SUMIF(Data!Q:Q,F440,Data!S:S)</f>
        <v>12</v>
      </c>
    </row>
    <row r="441" spans="6:9" x14ac:dyDescent="0.2">
      <c r="F441" s="11" t="s">
        <v>3307</v>
      </c>
      <c r="G441">
        <f>ROUND(SUMIF(Data!Q:Q,F441,Data!R:R),2)</f>
        <v>1286.8499999999999</v>
      </c>
      <c r="H441">
        <f>ROUND(SUMIF(Data!Q:Q,F441,Data!U:U),2)</f>
        <v>360.32</v>
      </c>
      <c r="I441">
        <f>SUMIF(Data!Q:Q,F441,Data!S:S)</f>
        <v>4</v>
      </c>
    </row>
    <row r="442" spans="6:9" x14ac:dyDescent="0.2">
      <c r="F442" s="11" t="s">
        <v>7706</v>
      </c>
      <c r="G442">
        <f>ROUND(SUMIF(Data!Q:Q,F442,Data!R:R),2)</f>
        <v>1283.54</v>
      </c>
      <c r="H442">
        <f>ROUND(SUMIF(Data!Q:Q,F442,Data!U:U),2)</f>
        <v>154.81</v>
      </c>
      <c r="I442">
        <f>SUMIF(Data!Q:Q,F442,Data!S:S)</f>
        <v>32</v>
      </c>
    </row>
    <row r="443" spans="6:9" x14ac:dyDescent="0.2">
      <c r="F443" s="11" t="s">
        <v>4672</v>
      </c>
      <c r="G443">
        <f>ROUND(SUMIF(Data!Q:Q,F443,Data!R:R),2)</f>
        <v>1281.44</v>
      </c>
      <c r="H443">
        <f>ROUND(SUMIF(Data!Q:Q,F443,Data!U:U),2)</f>
        <v>-108.58</v>
      </c>
      <c r="I443">
        <f>SUMIF(Data!Q:Q,F443,Data!S:S)</f>
        <v>29</v>
      </c>
    </row>
    <row r="444" spans="6:9" x14ac:dyDescent="0.2">
      <c r="F444" s="11" t="s">
        <v>3802</v>
      </c>
      <c r="G444">
        <f>ROUND(SUMIF(Data!Q:Q,F444,Data!R:R),2)</f>
        <v>1279.08</v>
      </c>
      <c r="H444">
        <f>ROUND(SUMIF(Data!Q:Q,F444,Data!U:U),2)</f>
        <v>547.67999999999995</v>
      </c>
      <c r="I444">
        <f>SUMIF(Data!Q:Q,F444,Data!S:S)</f>
        <v>37</v>
      </c>
    </row>
    <row r="445" spans="6:9" x14ac:dyDescent="0.2">
      <c r="F445" s="11" t="s">
        <v>2243</v>
      </c>
      <c r="G445">
        <f>ROUND(SUMIF(Data!Q:Q,F445,Data!R:R),2)</f>
        <v>1268.92</v>
      </c>
      <c r="H445">
        <f>ROUND(SUMIF(Data!Q:Q,F445,Data!U:U),2)</f>
        <v>106.09</v>
      </c>
      <c r="I445">
        <f>SUMIF(Data!Q:Q,F445,Data!S:S)</f>
        <v>13</v>
      </c>
    </row>
    <row r="446" spans="6:9" x14ac:dyDescent="0.2">
      <c r="F446" s="11" t="s">
        <v>5921</v>
      </c>
      <c r="G446">
        <f>ROUND(SUMIF(Data!Q:Q,F446,Data!R:R),2)</f>
        <v>1268.7</v>
      </c>
      <c r="H446">
        <f>ROUND(SUMIF(Data!Q:Q,F446,Data!U:U),2)</f>
        <v>73.19</v>
      </c>
      <c r="I446">
        <f>SUMIF(Data!Q:Q,F446,Data!S:S)</f>
        <v>7</v>
      </c>
    </row>
    <row r="447" spans="6:9" x14ac:dyDescent="0.2">
      <c r="F447" s="11" t="s">
        <v>958</v>
      </c>
      <c r="G447">
        <f>ROUND(SUMIF(Data!Q:Q,F447,Data!R:R),2)</f>
        <v>1266.72</v>
      </c>
      <c r="H447">
        <f>ROUND(SUMIF(Data!Q:Q,F447,Data!U:U),2)</f>
        <v>570.02</v>
      </c>
      <c r="I447">
        <f>SUMIF(Data!Q:Q,F447,Data!S:S)</f>
        <v>14</v>
      </c>
    </row>
    <row r="448" spans="6:9" x14ac:dyDescent="0.2">
      <c r="F448" s="11" t="s">
        <v>33</v>
      </c>
      <c r="G448">
        <f>ROUND(SUMIF(Data!Q:Q,F448,Data!R:R),2)</f>
        <v>1263.96</v>
      </c>
      <c r="H448">
        <f>ROUND(SUMIF(Data!Q:Q,F448,Data!U:U),2)</f>
        <v>-56.32</v>
      </c>
      <c r="I448">
        <f>SUMIF(Data!Q:Q,F448,Data!S:S)</f>
        <v>12</v>
      </c>
    </row>
    <row r="449" spans="6:9" x14ac:dyDescent="0.2">
      <c r="F449" s="11" t="s">
        <v>4770</v>
      </c>
      <c r="G449">
        <f>ROUND(SUMIF(Data!Q:Q,F449,Data!R:R),2)</f>
        <v>1259.58</v>
      </c>
      <c r="H449">
        <f>ROUND(SUMIF(Data!Q:Q,F449,Data!U:U),2)</f>
        <v>134.96</v>
      </c>
      <c r="I449">
        <f>SUMIF(Data!Q:Q,F449,Data!S:S)</f>
        <v>10</v>
      </c>
    </row>
    <row r="450" spans="6:9" x14ac:dyDescent="0.2">
      <c r="F450" s="11" t="s">
        <v>7010</v>
      </c>
      <c r="G450">
        <f>ROUND(SUMIF(Data!Q:Q,F450,Data!R:R),2)</f>
        <v>1247.8399999999999</v>
      </c>
      <c r="H450">
        <f>ROUND(SUMIF(Data!Q:Q,F450,Data!U:U),2)</f>
        <v>377.55</v>
      </c>
      <c r="I450">
        <f>SUMIF(Data!Q:Q,F450,Data!S:S)</f>
        <v>17</v>
      </c>
    </row>
    <row r="451" spans="6:9" x14ac:dyDescent="0.2">
      <c r="F451" s="11" t="s">
        <v>5363</v>
      </c>
      <c r="G451">
        <f>ROUND(SUMIF(Data!Q:Q,F451,Data!R:R),2)</f>
        <v>1243.79</v>
      </c>
      <c r="H451">
        <f>ROUND(SUMIF(Data!Q:Q,F451,Data!U:U),2)</f>
        <v>74.989999999999995</v>
      </c>
      <c r="I451">
        <f>SUMIF(Data!Q:Q,F451,Data!S:S)</f>
        <v>27</v>
      </c>
    </row>
    <row r="452" spans="6:9" x14ac:dyDescent="0.2">
      <c r="F452" s="11" t="s">
        <v>3630</v>
      </c>
      <c r="G452">
        <f>ROUND(SUMIF(Data!Q:Q,F452,Data!R:R),2)</f>
        <v>1242.05</v>
      </c>
      <c r="H452">
        <f>ROUND(SUMIF(Data!Q:Q,F452,Data!U:U),2)</f>
        <v>139.35</v>
      </c>
      <c r="I452">
        <f>SUMIF(Data!Q:Q,F452,Data!S:S)</f>
        <v>13</v>
      </c>
    </row>
    <row r="453" spans="6:9" x14ac:dyDescent="0.2">
      <c r="F453" s="11" t="s">
        <v>5565</v>
      </c>
      <c r="G453">
        <f>ROUND(SUMIF(Data!Q:Q,F453,Data!R:R),2)</f>
        <v>1240.04</v>
      </c>
      <c r="H453">
        <f>ROUND(SUMIF(Data!Q:Q,F453,Data!U:U),2)</f>
        <v>259.13</v>
      </c>
      <c r="I453">
        <f>SUMIF(Data!Q:Q,F453,Data!S:S)</f>
        <v>31</v>
      </c>
    </row>
    <row r="454" spans="6:9" x14ac:dyDescent="0.2">
      <c r="F454" s="11" t="s">
        <v>2260</v>
      </c>
      <c r="G454">
        <f>ROUND(SUMIF(Data!Q:Q,F454,Data!R:R),2)</f>
        <v>1233.4100000000001</v>
      </c>
      <c r="H454">
        <f>ROUND(SUMIF(Data!Q:Q,F454,Data!U:U),2)</f>
        <v>524.51</v>
      </c>
      <c r="I454">
        <f>SUMIF(Data!Q:Q,F454,Data!S:S)</f>
        <v>43</v>
      </c>
    </row>
    <row r="455" spans="6:9" x14ac:dyDescent="0.2">
      <c r="F455" s="11" t="s">
        <v>2822</v>
      </c>
      <c r="G455">
        <f>ROUND(SUMIF(Data!Q:Q,F455,Data!R:R),2)</f>
        <v>1231.69</v>
      </c>
      <c r="H455">
        <f>ROUND(SUMIF(Data!Q:Q,F455,Data!U:U),2)</f>
        <v>411.23</v>
      </c>
      <c r="I455">
        <f>SUMIF(Data!Q:Q,F455,Data!S:S)</f>
        <v>49</v>
      </c>
    </row>
    <row r="456" spans="6:9" x14ac:dyDescent="0.2">
      <c r="F456" s="11" t="s">
        <v>5014</v>
      </c>
      <c r="G456">
        <f>ROUND(SUMIF(Data!Q:Q,F456,Data!R:R),2)</f>
        <v>1231.6600000000001</v>
      </c>
      <c r="H456">
        <f>ROUND(SUMIF(Data!Q:Q,F456,Data!U:U),2)</f>
        <v>539.27</v>
      </c>
      <c r="I456">
        <f>SUMIF(Data!Q:Q,F456,Data!S:S)</f>
        <v>24</v>
      </c>
    </row>
    <row r="457" spans="6:9" x14ac:dyDescent="0.2">
      <c r="F457" s="11" t="s">
        <v>3232</v>
      </c>
      <c r="G457">
        <f>ROUND(SUMIF(Data!Q:Q,F457,Data!R:R),2)</f>
        <v>1231.56</v>
      </c>
      <c r="H457">
        <f>ROUND(SUMIF(Data!Q:Q,F457,Data!U:U),2)</f>
        <v>96.29</v>
      </c>
      <c r="I457">
        <f>SUMIF(Data!Q:Q,F457,Data!S:S)</f>
        <v>13</v>
      </c>
    </row>
    <row r="458" spans="6:9" x14ac:dyDescent="0.2">
      <c r="F458" s="11" t="s">
        <v>3625</v>
      </c>
      <c r="G458">
        <f>ROUND(SUMIF(Data!Q:Q,F458,Data!R:R),2)</f>
        <v>1229.8399999999999</v>
      </c>
      <c r="H458">
        <f>ROUND(SUMIF(Data!Q:Q,F458,Data!U:U),2)</f>
        <v>127.48</v>
      </c>
      <c r="I458">
        <f>SUMIF(Data!Q:Q,F458,Data!S:S)</f>
        <v>21</v>
      </c>
    </row>
    <row r="459" spans="6:9" x14ac:dyDescent="0.2">
      <c r="F459" s="11" t="s">
        <v>3764</v>
      </c>
      <c r="G459">
        <f>ROUND(SUMIF(Data!Q:Q,F459,Data!R:R),2)</f>
        <v>1229.75</v>
      </c>
      <c r="H459">
        <f>ROUND(SUMIF(Data!Q:Q,F459,Data!U:U),2)</f>
        <v>-12</v>
      </c>
      <c r="I459">
        <f>SUMIF(Data!Q:Q,F459,Data!S:S)</f>
        <v>27</v>
      </c>
    </row>
    <row r="460" spans="6:9" x14ac:dyDescent="0.2">
      <c r="F460" s="11" t="s">
        <v>7683</v>
      </c>
      <c r="G460">
        <f>ROUND(SUMIF(Data!Q:Q,F460,Data!R:R),2)</f>
        <v>1222.75</v>
      </c>
      <c r="H460">
        <f>ROUND(SUMIF(Data!Q:Q,F460,Data!U:U),2)</f>
        <v>574.69000000000005</v>
      </c>
      <c r="I460">
        <f>SUMIF(Data!Q:Q,F460,Data!S:S)</f>
        <v>25</v>
      </c>
    </row>
    <row r="461" spans="6:9" x14ac:dyDescent="0.2">
      <c r="F461" s="11" t="s">
        <v>5874</v>
      </c>
      <c r="G461">
        <f>ROUND(SUMIF(Data!Q:Q,F461,Data!R:R),2)</f>
        <v>1221.81</v>
      </c>
      <c r="H461">
        <f>ROUND(SUMIF(Data!Q:Q,F461,Data!U:U),2)</f>
        <v>376.94</v>
      </c>
      <c r="I461">
        <f>SUMIF(Data!Q:Q,F461,Data!S:S)</f>
        <v>25</v>
      </c>
    </row>
    <row r="462" spans="6:9" x14ac:dyDescent="0.2">
      <c r="F462" s="11" t="s">
        <v>5382</v>
      </c>
      <c r="G462">
        <f>ROUND(SUMIF(Data!Q:Q,F462,Data!R:R),2)</f>
        <v>1219.82</v>
      </c>
      <c r="H462">
        <f>ROUND(SUMIF(Data!Q:Q,F462,Data!U:U),2)</f>
        <v>329.05</v>
      </c>
      <c r="I462">
        <f>SUMIF(Data!Q:Q,F462,Data!S:S)</f>
        <v>38</v>
      </c>
    </row>
    <row r="463" spans="6:9" x14ac:dyDescent="0.2">
      <c r="F463" s="11" t="s">
        <v>3135</v>
      </c>
      <c r="G463">
        <f>ROUND(SUMIF(Data!Q:Q,F463,Data!R:R),2)</f>
        <v>1217.1099999999999</v>
      </c>
      <c r="H463">
        <f>ROUND(SUMIF(Data!Q:Q,F463,Data!U:U),2)</f>
        <v>215.55</v>
      </c>
      <c r="I463">
        <f>SUMIF(Data!Q:Q,F463,Data!S:S)</f>
        <v>47</v>
      </c>
    </row>
    <row r="464" spans="6:9" x14ac:dyDescent="0.2">
      <c r="F464" s="11" t="s">
        <v>5750</v>
      </c>
      <c r="G464">
        <f>ROUND(SUMIF(Data!Q:Q,F464,Data!R:R),2)</f>
        <v>1212.71</v>
      </c>
      <c r="H464">
        <f>ROUND(SUMIF(Data!Q:Q,F464,Data!U:U),2)</f>
        <v>-1057.23</v>
      </c>
      <c r="I464">
        <f>SUMIF(Data!Q:Q,F464,Data!S:S)</f>
        <v>10</v>
      </c>
    </row>
    <row r="465" spans="6:9" x14ac:dyDescent="0.2">
      <c r="F465" s="11" t="s">
        <v>5952</v>
      </c>
      <c r="G465">
        <f>ROUND(SUMIF(Data!Q:Q,F465,Data!R:R),2)</f>
        <v>1207.2</v>
      </c>
      <c r="H465">
        <f>ROUND(SUMIF(Data!Q:Q,F465,Data!U:U),2)</f>
        <v>80.48</v>
      </c>
      <c r="I465">
        <f>SUMIF(Data!Q:Q,F465,Data!S:S)</f>
        <v>20</v>
      </c>
    </row>
    <row r="466" spans="6:9" x14ac:dyDescent="0.2">
      <c r="F466" s="11" t="s">
        <v>1089</v>
      </c>
      <c r="G466">
        <f>ROUND(SUMIF(Data!Q:Q,F466,Data!R:R),2)</f>
        <v>1200.94</v>
      </c>
      <c r="H466">
        <f>ROUND(SUMIF(Data!Q:Q,F466,Data!U:U),2)</f>
        <v>-256.56</v>
      </c>
      <c r="I466">
        <f>SUMIF(Data!Q:Q,F466,Data!S:S)</f>
        <v>18</v>
      </c>
    </row>
    <row r="467" spans="6:9" x14ac:dyDescent="0.2">
      <c r="F467" s="11" t="s">
        <v>547</v>
      </c>
      <c r="G467">
        <f>ROUND(SUMIF(Data!Q:Q,F467,Data!R:R),2)</f>
        <v>1193.82</v>
      </c>
      <c r="H467">
        <f>ROUND(SUMIF(Data!Q:Q,F467,Data!U:U),2)</f>
        <v>278.85000000000002</v>
      </c>
      <c r="I467">
        <f>SUMIF(Data!Q:Q,F467,Data!S:S)</f>
        <v>30</v>
      </c>
    </row>
    <row r="468" spans="6:9" x14ac:dyDescent="0.2">
      <c r="F468" s="11" t="s">
        <v>1568</v>
      </c>
      <c r="G468">
        <f>ROUND(SUMIF(Data!Q:Q,F468,Data!R:R),2)</f>
        <v>1187.56</v>
      </c>
      <c r="H468">
        <f>ROUND(SUMIF(Data!Q:Q,F468,Data!U:U),2)</f>
        <v>-30.23</v>
      </c>
      <c r="I468">
        <f>SUMIF(Data!Q:Q,F468,Data!S:S)</f>
        <v>24</v>
      </c>
    </row>
    <row r="469" spans="6:9" x14ac:dyDescent="0.2">
      <c r="F469" s="11" t="s">
        <v>2683</v>
      </c>
      <c r="G469">
        <f>ROUND(SUMIF(Data!Q:Q,F469,Data!R:R),2)</f>
        <v>1184.23</v>
      </c>
      <c r="H469">
        <f>ROUND(SUMIF(Data!Q:Q,F469,Data!U:U),2)</f>
        <v>448.76</v>
      </c>
      <c r="I469">
        <f>SUMIF(Data!Q:Q,F469,Data!S:S)</f>
        <v>24</v>
      </c>
    </row>
    <row r="470" spans="6:9" x14ac:dyDescent="0.2">
      <c r="F470" s="11" t="s">
        <v>1859</v>
      </c>
      <c r="G470">
        <f>ROUND(SUMIF(Data!Q:Q,F470,Data!R:R),2)</f>
        <v>1184.03</v>
      </c>
      <c r="H470">
        <f>ROUND(SUMIF(Data!Q:Q,F470,Data!U:U),2)</f>
        <v>319.62</v>
      </c>
      <c r="I470">
        <f>SUMIF(Data!Q:Q,F470,Data!S:S)</f>
        <v>34</v>
      </c>
    </row>
    <row r="471" spans="6:9" x14ac:dyDescent="0.2">
      <c r="F471" s="11" t="s">
        <v>7637</v>
      </c>
      <c r="G471">
        <f>ROUND(SUMIF(Data!Q:Q,F471,Data!R:R),2)</f>
        <v>1180.7</v>
      </c>
      <c r="H471">
        <f>ROUND(SUMIF(Data!Q:Q,F471,Data!U:U),2)</f>
        <v>413.25</v>
      </c>
      <c r="I471">
        <f>SUMIF(Data!Q:Q,F471,Data!S:S)</f>
        <v>12</v>
      </c>
    </row>
    <row r="472" spans="6:9" x14ac:dyDescent="0.2">
      <c r="F472" s="11" t="s">
        <v>1125</v>
      </c>
      <c r="G472">
        <f>ROUND(SUMIF(Data!Q:Q,F472,Data!R:R),2)</f>
        <v>1166.44</v>
      </c>
      <c r="H472">
        <f>ROUND(SUMIF(Data!Q:Q,F472,Data!U:U),2)</f>
        <v>310.89</v>
      </c>
      <c r="I472">
        <f>SUMIF(Data!Q:Q,F472,Data!S:S)</f>
        <v>25</v>
      </c>
    </row>
    <row r="473" spans="6:9" x14ac:dyDescent="0.2">
      <c r="F473" s="11" t="s">
        <v>4541</v>
      </c>
      <c r="G473">
        <f>ROUND(SUMIF(Data!Q:Q,F473,Data!R:R),2)</f>
        <v>1159.9000000000001</v>
      </c>
      <c r="H473">
        <f>ROUND(SUMIF(Data!Q:Q,F473,Data!U:U),2)</f>
        <v>336.37</v>
      </c>
      <c r="I473">
        <f>SUMIF(Data!Q:Q,F473,Data!S:S)</f>
        <v>10</v>
      </c>
    </row>
    <row r="474" spans="6:9" x14ac:dyDescent="0.2">
      <c r="F474" s="11" t="s">
        <v>458</v>
      </c>
      <c r="G474">
        <f>ROUND(SUMIF(Data!Q:Q,F474,Data!R:R),2)</f>
        <v>1154.6600000000001</v>
      </c>
      <c r="H474">
        <f>ROUND(SUMIF(Data!Q:Q,F474,Data!U:U),2)</f>
        <v>47.28</v>
      </c>
      <c r="I474">
        <f>SUMIF(Data!Q:Q,F474,Data!S:S)</f>
        <v>25</v>
      </c>
    </row>
    <row r="475" spans="6:9" x14ac:dyDescent="0.2">
      <c r="F475" s="11" t="s">
        <v>7013</v>
      </c>
      <c r="G475">
        <f>ROUND(SUMIF(Data!Q:Q,F475,Data!R:R),2)</f>
        <v>1154.33</v>
      </c>
      <c r="H475">
        <f>ROUND(SUMIF(Data!Q:Q,F475,Data!U:U),2)</f>
        <v>-212.15</v>
      </c>
      <c r="I475">
        <f>SUMIF(Data!Q:Q,F475,Data!S:S)</f>
        <v>12</v>
      </c>
    </row>
    <row r="476" spans="6:9" x14ac:dyDescent="0.2">
      <c r="F476" s="11" t="s">
        <v>2358</v>
      </c>
      <c r="G476">
        <f>ROUND(SUMIF(Data!Q:Q,F476,Data!R:R),2)</f>
        <v>1139.81</v>
      </c>
      <c r="H476">
        <f>ROUND(SUMIF(Data!Q:Q,F476,Data!U:U),2)</f>
        <v>515.91</v>
      </c>
      <c r="I476">
        <f>SUMIF(Data!Q:Q,F476,Data!S:S)</f>
        <v>20</v>
      </c>
    </row>
    <row r="477" spans="6:9" x14ac:dyDescent="0.2">
      <c r="F477" s="11" t="s">
        <v>837</v>
      </c>
      <c r="G477">
        <f>ROUND(SUMIF(Data!Q:Q,F477,Data!R:R),2)</f>
        <v>1135.03</v>
      </c>
      <c r="H477">
        <f>ROUND(SUMIF(Data!Q:Q,F477,Data!U:U),2)</f>
        <v>75.23</v>
      </c>
      <c r="I477">
        <f>SUMIF(Data!Q:Q,F477,Data!S:S)</f>
        <v>22</v>
      </c>
    </row>
    <row r="478" spans="6:9" x14ac:dyDescent="0.2">
      <c r="F478" s="11" t="s">
        <v>1196</v>
      </c>
      <c r="G478">
        <f>ROUND(SUMIF(Data!Q:Q,F478,Data!R:R),2)</f>
        <v>1125.1500000000001</v>
      </c>
      <c r="H478">
        <f>ROUND(SUMIF(Data!Q:Q,F478,Data!U:U),2)</f>
        <v>260.95</v>
      </c>
      <c r="I478">
        <f>SUMIF(Data!Q:Q,F478,Data!S:S)</f>
        <v>34</v>
      </c>
    </row>
    <row r="479" spans="6:9" x14ac:dyDescent="0.2">
      <c r="F479" s="11" t="s">
        <v>5209</v>
      </c>
      <c r="G479">
        <f>ROUND(SUMIF(Data!Q:Q,F479,Data!R:R),2)</f>
        <v>1119.8900000000001</v>
      </c>
      <c r="H479">
        <f>ROUND(SUMIF(Data!Q:Q,F479,Data!U:U),2)</f>
        <v>125.99</v>
      </c>
      <c r="I479">
        <f>SUMIF(Data!Q:Q,F479,Data!S:S)</f>
        <v>14</v>
      </c>
    </row>
    <row r="480" spans="6:9" x14ac:dyDescent="0.2">
      <c r="F480" s="11" t="s">
        <v>2343</v>
      </c>
      <c r="G480">
        <f>ROUND(SUMIF(Data!Q:Q,F480,Data!R:R),2)</f>
        <v>1119.8399999999999</v>
      </c>
      <c r="H480">
        <f>ROUND(SUMIF(Data!Q:Q,F480,Data!U:U),2)</f>
        <v>162.38</v>
      </c>
      <c r="I480">
        <f>SUMIF(Data!Q:Q,F480,Data!S:S)</f>
        <v>19</v>
      </c>
    </row>
    <row r="481" spans="6:9" x14ac:dyDescent="0.2">
      <c r="F481" s="11" t="s">
        <v>2615</v>
      </c>
      <c r="G481">
        <f>ROUND(SUMIF(Data!Q:Q,F481,Data!R:R),2)</f>
        <v>1119.2</v>
      </c>
      <c r="H481">
        <f>ROUND(SUMIF(Data!Q:Q,F481,Data!U:U),2)</f>
        <v>147.09</v>
      </c>
      <c r="I481">
        <f>SUMIF(Data!Q:Q,F481,Data!S:S)</f>
        <v>22</v>
      </c>
    </row>
    <row r="482" spans="6:9" x14ac:dyDescent="0.2">
      <c r="F482" s="11" t="s">
        <v>5925</v>
      </c>
      <c r="G482">
        <f>ROUND(SUMIF(Data!Q:Q,F482,Data!R:R),2)</f>
        <v>1115.92</v>
      </c>
      <c r="H482">
        <f>ROUND(SUMIF(Data!Q:Q,F482,Data!U:U),2)</f>
        <v>233.19</v>
      </c>
      <c r="I482">
        <f>SUMIF(Data!Q:Q,F482,Data!S:S)</f>
        <v>31</v>
      </c>
    </row>
    <row r="483" spans="6:9" x14ac:dyDescent="0.2">
      <c r="F483" s="11" t="s">
        <v>1863</v>
      </c>
      <c r="G483">
        <f>ROUND(SUMIF(Data!Q:Q,F483,Data!R:R),2)</f>
        <v>1115.6400000000001</v>
      </c>
      <c r="H483">
        <f>ROUND(SUMIF(Data!Q:Q,F483,Data!U:U),2)</f>
        <v>-125.2</v>
      </c>
      <c r="I483">
        <f>SUMIF(Data!Q:Q,F483,Data!S:S)</f>
        <v>33</v>
      </c>
    </row>
    <row r="484" spans="6:9" x14ac:dyDescent="0.2">
      <c r="F484" s="11" t="s">
        <v>1999</v>
      </c>
      <c r="G484">
        <f>ROUND(SUMIF(Data!Q:Q,F484,Data!R:R),2)</f>
        <v>1114.3800000000001</v>
      </c>
      <c r="H484">
        <f>ROUND(SUMIF(Data!Q:Q,F484,Data!U:U),2)</f>
        <v>288.43</v>
      </c>
      <c r="I484">
        <f>SUMIF(Data!Q:Q,F484,Data!S:S)</f>
        <v>28</v>
      </c>
    </row>
    <row r="485" spans="6:9" x14ac:dyDescent="0.2">
      <c r="F485" s="11" t="s">
        <v>311</v>
      </c>
      <c r="G485">
        <f>ROUND(SUMIF(Data!Q:Q,F485,Data!R:R),2)</f>
        <v>1113.02</v>
      </c>
      <c r="H485">
        <f>ROUND(SUMIF(Data!Q:Q,F485,Data!U:U),2)</f>
        <v>111.3</v>
      </c>
      <c r="I485">
        <f>SUMIF(Data!Q:Q,F485,Data!S:S)</f>
        <v>8</v>
      </c>
    </row>
    <row r="486" spans="6:9" x14ac:dyDescent="0.2">
      <c r="F486" s="11" t="s">
        <v>313</v>
      </c>
      <c r="G486">
        <f>ROUND(SUMIF(Data!Q:Q,F486,Data!R:R),2)</f>
        <v>1112.79</v>
      </c>
      <c r="H486">
        <f>ROUND(SUMIF(Data!Q:Q,F486,Data!U:U),2)</f>
        <v>430.42</v>
      </c>
      <c r="I486">
        <f>SUMIF(Data!Q:Q,F486,Data!S:S)</f>
        <v>26</v>
      </c>
    </row>
    <row r="487" spans="6:9" x14ac:dyDescent="0.2">
      <c r="F487" s="11" t="s">
        <v>2836</v>
      </c>
      <c r="G487">
        <f>ROUND(SUMIF(Data!Q:Q,F487,Data!R:R),2)</f>
        <v>1108.8</v>
      </c>
      <c r="H487">
        <f>ROUND(SUMIF(Data!Q:Q,F487,Data!U:U),2)</f>
        <v>275.31</v>
      </c>
      <c r="I487">
        <f>SUMIF(Data!Q:Q,F487,Data!S:S)</f>
        <v>21</v>
      </c>
    </row>
    <row r="488" spans="6:9" x14ac:dyDescent="0.2">
      <c r="F488" s="11" t="s">
        <v>4081</v>
      </c>
      <c r="G488">
        <f>ROUND(SUMIF(Data!Q:Q,F488,Data!R:R),2)</f>
        <v>1102.8900000000001</v>
      </c>
      <c r="H488">
        <f>ROUND(SUMIF(Data!Q:Q,F488,Data!U:U),2)</f>
        <v>404.29</v>
      </c>
      <c r="I488">
        <f>SUMIF(Data!Q:Q,F488,Data!S:S)</f>
        <v>41</v>
      </c>
    </row>
    <row r="489" spans="6:9" x14ac:dyDescent="0.2">
      <c r="F489" s="11" t="s">
        <v>3926</v>
      </c>
      <c r="G489">
        <f>ROUND(SUMIF(Data!Q:Q,F489,Data!R:R),2)</f>
        <v>1100.48</v>
      </c>
      <c r="H489">
        <f>ROUND(SUMIF(Data!Q:Q,F489,Data!U:U),2)</f>
        <v>328.93</v>
      </c>
      <c r="I489">
        <f>SUMIF(Data!Q:Q,F489,Data!S:S)</f>
        <v>47</v>
      </c>
    </row>
    <row r="490" spans="6:9" x14ac:dyDescent="0.2">
      <c r="F490" s="11" t="s">
        <v>1091</v>
      </c>
      <c r="G490">
        <f>ROUND(SUMIF(Data!Q:Q,F490,Data!R:R),2)</f>
        <v>1100.4000000000001</v>
      </c>
      <c r="H490">
        <f>ROUND(SUMIF(Data!Q:Q,F490,Data!U:U),2)</f>
        <v>138.34</v>
      </c>
      <c r="I490">
        <f>SUMIF(Data!Q:Q,F490,Data!S:S)</f>
        <v>34</v>
      </c>
    </row>
    <row r="491" spans="6:9" x14ac:dyDescent="0.2">
      <c r="F491" s="11" t="s">
        <v>8186</v>
      </c>
      <c r="G491">
        <f>ROUND(SUMIF(Data!Q:Q,F491,Data!R:R),2)</f>
        <v>1098.6400000000001</v>
      </c>
      <c r="H491">
        <f>ROUND(SUMIF(Data!Q:Q,F491,Data!U:U),2)</f>
        <v>497.58</v>
      </c>
      <c r="I491">
        <f>SUMIF(Data!Q:Q,F491,Data!S:S)</f>
        <v>32</v>
      </c>
    </row>
    <row r="492" spans="6:9" x14ac:dyDescent="0.2">
      <c r="F492" s="11" t="s">
        <v>1629</v>
      </c>
      <c r="G492">
        <f>ROUND(SUMIF(Data!Q:Q,F492,Data!R:R),2)</f>
        <v>1098.5</v>
      </c>
      <c r="H492">
        <f>ROUND(SUMIF(Data!Q:Q,F492,Data!U:U),2)</f>
        <v>492.66</v>
      </c>
      <c r="I492">
        <f>SUMIF(Data!Q:Q,F492,Data!S:S)</f>
        <v>21</v>
      </c>
    </row>
    <row r="493" spans="6:9" x14ac:dyDescent="0.2">
      <c r="F493" s="11" t="s">
        <v>3787</v>
      </c>
      <c r="G493">
        <f>ROUND(SUMIF(Data!Q:Q,F493,Data!R:R),2)</f>
        <v>1097.21</v>
      </c>
      <c r="H493">
        <f>ROUND(SUMIF(Data!Q:Q,F493,Data!U:U),2)</f>
        <v>526.21</v>
      </c>
      <c r="I493">
        <f>SUMIF(Data!Q:Q,F493,Data!S:S)</f>
        <v>20</v>
      </c>
    </row>
    <row r="494" spans="6:9" x14ac:dyDescent="0.2">
      <c r="F494" s="11" t="s">
        <v>4308</v>
      </c>
      <c r="G494">
        <f>ROUND(SUMIF(Data!Q:Q,F494,Data!R:R),2)</f>
        <v>1089.94</v>
      </c>
      <c r="H494">
        <f>ROUND(SUMIF(Data!Q:Q,F494,Data!U:U),2)</f>
        <v>-242.21</v>
      </c>
      <c r="I494">
        <f>SUMIF(Data!Q:Q,F494,Data!S:S)</f>
        <v>36</v>
      </c>
    </row>
    <row r="495" spans="6:9" x14ac:dyDescent="0.2">
      <c r="F495" s="11" t="s">
        <v>6570</v>
      </c>
      <c r="G495">
        <f>ROUND(SUMIF(Data!Q:Q,F495,Data!R:R),2)</f>
        <v>1088.6400000000001</v>
      </c>
      <c r="H495">
        <f>ROUND(SUMIF(Data!Q:Q,F495,Data!U:U),2)</f>
        <v>-104.83</v>
      </c>
      <c r="I495">
        <f>SUMIF(Data!Q:Q,F495,Data!S:S)</f>
        <v>16</v>
      </c>
    </row>
    <row r="496" spans="6:9" x14ac:dyDescent="0.2">
      <c r="F496" s="11" t="s">
        <v>5547</v>
      </c>
      <c r="G496">
        <f>ROUND(SUMIF(Data!Q:Q,F496,Data!R:R),2)</f>
        <v>1087.92</v>
      </c>
      <c r="H496">
        <f>ROUND(SUMIF(Data!Q:Q,F496,Data!U:U),2)</f>
        <v>-149.59</v>
      </c>
      <c r="I496">
        <f>SUMIF(Data!Q:Q,F496,Data!S:S)</f>
        <v>10</v>
      </c>
    </row>
    <row r="497" spans="6:9" x14ac:dyDescent="0.2">
      <c r="F497" s="11" t="s">
        <v>4524</v>
      </c>
      <c r="G497">
        <f>ROUND(SUMIF(Data!Q:Q,F497,Data!R:R),2)</f>
        <v>1086.01</v>
      </c>
      <c r="H497">
        <f>ROUND(SUMIF(Data!Q:Q,F497,Data!U:U),2)</f>
        <v>156.46</v>
      </c>
      <c r="I497">
        <f>SUMIF(Data!Q:Q,F497,Data!S:S)</f>
        <v>41</v>
      </c>
    </row>
    <row r="498" spans="6:9" x14ac:dyDescent="0.2">
      <c r="F498" s="11" t="s">
        <v>4330</v>
      </c>
      <c r="G498">
        <f>ROUND(SUMIF(Data!Q:Q,F498,Data!R:R),2)</f>
        <v>1085.24</v>
      </c>
      <c r="H498">
        <f>ROUND(SUMIF(Data!Q:Q,F498,Data!U:U),2)</f>
        <v>130.63</v>
      </c>
      <c r="I498">
        <f>SUMIF(Data!Q:Q,F498,Data!S:S)</f>
        <v>19</v>
      </c>
    </row>
    <row r="499" spans="6:9" x14ac:dyDescent="0.2">
      <c r="F499" s="11" t="s">
        <v>618</v>
      </c>
      <c r="G499">
        <f>ROUND(SUMIF(Data!Q:Q,F499,Data!R:R),2)</f>
        <v>1073.9000000000001</v>
      </c>
      <c r="H499">
        <f>ROUND(SUMIF(Data!Q:Q,F499,Data!U:U),2)</f>
        <v>364.72</v>
      </c>
      <c r="I499">
        <f>SUMIF(Data!Q:Q,F499,Data!S:S)</f>
        <v>39</v>
      </c>
    </row>
    <row r="500" spans="6:9" x14ac:dyDescent="0.2">
      <c r="F500" s="11" t="s">
        <v>5601</v>
      </c>
      <c r="G500">
        <f>ROUND(SUMIF(Data!Q:Q,F500,Data!R:R),2)</f>
        <v>1073.68</v>
      </c>
      <c r="H500">
        <f>ROUND(SUMIF(Data!Q:Q,F500,Data!U:U),2)</f>
        <v>188.51</v>
      </c>
      <c r="I500">
        <f>SUMIF(Data!Q:Q,F500,Data!S:S)</f>
        <v>30</v>
      </c>
    </row>
    <row r="501" spans="6:9" x14ac:dyDescent="0.2">
      <c r="F501" s="11" t="s">
        <v>3451</v>
      </c>
      <c r="G501">
        <f>ROUND(SUMIF(Data!Q:Q,F501,Data!R:R),2)</f>
        <v>1073.25</v>
      </c>
      <c r="H501">
        <f>ROUND(SUMIF(Data!Q:Q,F501,Data!U:U),2)</f>
        <v>-121.96</v>
      </c>
      <c r="I501">
        <f>SUMIF(Data!Q:Q,F501,Data!S:S)</f>
        <v>20</v>
      </c>
    </row>
    <row r="502" spans="6:9" x14ac:dyDescent="0.2">
      <c r="F502" s="11" t="s">
        <v>1570</v>
      </c>
      <c r="G502">
        <f>ROUND(SUMIF(Data!Q:Q,F502,Data!R:R),2)</f>
        <v>1073.1099999999999</v>
      </c>
      <c r="H502">
        <f>ROUND(SUMIF(Data!Q:Q,F502,Data!U:U),2)</f>
        <v>206.27</v>
      </c>
      <c r="I502">
        <f>SUMIF(Data!Q:Q,F502,Data!S:S)</f>
        <v>27</v>
      </c>
    </row>
    <row r="503" spans="6:9" x14ac:dyDescent="0.2">
      <c r="F503" s="11" t="s">
        <v>4504</v>
      </c>
      <c r="G503">
        <f>ROUND(SUMIF(Data!Q:Q,F503,Data!R:R),2)</f>
        <v>1072.6300000000001</v>
      </c>
      <c r="H503">
        <f>ROUND(SUMIF(Data!Q:Q,F503,Data!U:U),2)</f>
        <v>254.33</v>
      </c>
      <c r="I503">
        <f>SUMIF(Data!Q:Q,F503,Data!S:S)</f>
        <v>20</v>
      </c>
    </row>
    <row r="504" spans="6:9" x14ac:dyDescent="0.2">
      <c r="F504" s="11" t="s">
        <v>7472</v>
      </c>
      <c r="G504">
        <f>ROUND(SUMIF(Data!Q:Q,F504,Data!R:R),2)</f>
        <v>1072.3399999999999</v>
      </c>
      <c r="H504">
        <f>ROUND(SUMIF(Data!Q:Q,F504,Data!U:U),2)</f>
        <v>-78.36</v>
      </c>
      <c r="I504">
        <f>SUMIF(Data!Q:Q,F504,Data!S:S)</f>
        <v>9</v>
      </c>
    </row>
    <row r="505" spans="6:9" x14ac:dyDescent="0.2">
      <c r="F505" s="11" t="s">
        <v>1155</v>
      </c>
      <c r="G505">
        <f>ROUND(SUMIF(Data!Q:Q,F505,Data!R:R),2)</f>
        <v>1070.3</v>
      </c>
      <c r="H505">
        <f>ROUND(SUMIF(Data!Q:Q,F505,Data!U:U),2)</f>
        <v>133.79</v>
      </c>
      <c r="I505">
        <f>SUMIF(Data!Q:Q,F505,Data!S:S)</f>
        <v>12</v>
      </c>
    </row>
    <row r="506" spans="6:9" x14ac:dyDescent="0.2">
      <c r="F506" s="11" t="s">
        <v>4481</v>
      </c>
      <c r="G506">
        <f>ROUND(SUMIF(Data!Q:Q,F506,Data!R:R),2)</f>
        <v>1064.6199999999999</v>
      </c>
      <c r="H506">
        <f>ROUND(SUMIF(Data!Q:Q,F506,Data!U:U),2)</f>
        <v>24.2</v>
      </c>
      <c r="I506">
        <f>SUMIF(Data!Q:Q,F506,Data!S:S)</f>
        <v>10</v>
      </c>
    </row>
    <row r="507" spans="6:9" x14ac:dyDescent="0.2">
      <c r="F507" s="11" t="s">
        <v>5206</v>
      </c>
      <c r="G507">
        <f>ROUND(SUMIF(Data!Q:Q,F507,Data!R:R),2)</f>
        <v>1053.03</v>
      </c>
      <c r="H507">
        <f>ROUND(SUMIF(Data!Q:Q,F507,Data!U:U),2)</f>
        <v>151.66</v>
      </c>
      <c r="I507">
        <f>SUMIF(Data!Q:Q,F507,Data!S:S)</f>
        <v>21</v>
      </c>
    </row>
    <row r="508" spans="6:9" x14ac:dyDescent="0.2">
      <c r="F508" s="11" t="s">
        <v>223</v>
      </c>
      <c r="G508">
        <f>ROUND(SUMIF(Data!Q:Q,F508,Data!R:R),2)</f>
        <v>1051.78</v>
      </c>
      <c r="H508">
        <f>ROUND(SUMIF(Data!Q:Q,F508,Data!U:U),2)</f>
        <v>277.29000000000002</v>
      </c>
      <c r="I508">
        <f>SUMIF(Data!Q:Q,F508,Data!S:S)</f>
        <v>18</v>
      </c>
    </row>
    <row r="509" spans="6:9" x14ac:dyDescent="0.2">
      <c r="F509" s="11" t="s">
        <v>2312</v>
      </c>
      <c r="G509">
        <f>ROUND(SUMIF(Data!Q:Q,F509,Data!R:R),2)</f>
        <v>1047.74</v>
      </c>
      <c r="H509">
        <f>ROUND(SUMIF(Data!Q:Q,F509,Data!U:U),2)</f>
        <v>340.51</v>
      </c>
      <c r="I509">
        <f>SUMIF(Data!Q:Q,F509,Data!S:S)</f>
        <v>27</v>
      </c>
    </row>
    <row r="510" spans="6:9" x14ac:dyDescent="0.2">
      <c r="F510" s="11" t="s">
        <v>5400</v>
      </c>
      <c r="G510">
        <f>ROUND(SUMIF(Data!Q:Q,F510,Data!R:R),2)</f>
        <v>1042.08</v>
      </c>
      <c r="H510">
        <f>ROUND(SUMIF(Data!Q:Q,F510,Data!U:U),2)</f>
        <v>291.77999999999997</v>
      </c>
      <c r="I510">
        <f>SUMIF(Data!Q:Q,F510,Data!S:S)</f>
        <v>13</v>
      </c>
    </row>
    <row r="511" spans="6:9" x14ac:dyDescent="0.2">
      <c r="F511" s="11" t="s">
        <v>1085</v>
      </c>
      <c r="G511">
        <f>ROUND(SUMIF(Data!Q:Q,F511,Data!R:R),2)</f>
        <v>1042.07</v>
      </c>
      <c r="H511">
        <f>ROUND(SUMIF(Data!Q:Q,F511,Data!U:U),2)</f>
        <v>294.31</v>
      </c>
      <c r="I511">
        <f>SUMIF(Data!Q:Q,F511,Data!S:S)</f>
        <v>27</v>
      </c>
    </row>
    <row r="512" spans="6:9" x14ac:dyDescent="0.2">
      <c r="F512" s="11" t="s">
        <v>4810</v>
      </c>
      <c r="G512">
        <f>ROUND(SUMIF(Data!Q:Q,F512,Data!R:R),2)</f>
        <v>1041.6600000000001</v>
      </c>
      <c r="H512">
        <f>ROUND(SUMIF(Data!Q:Q,F512,Data!U:U),2)</f>
        <v>259.58</v>
      </c>
      <c r="I512">
        <f>SUMIF(Data!Q:Q,F512,Data!S:S)</f>
        <v>47</v>
      </c>
    </row>
    <row r="513" spans="6:9" x14ac:dyDescent="0.2">
      <c r="F513" s="11" t="s">
        <v>6952</v>
      </c>
      <c r="G513">
        <f>ROUND(SUMIF(Data!Q:Q,F513,Data!R:R),2)</f>
        <v>1040.6300000000001</v>
      </c>
      <c r="H513">
        <f>ROUND(SUMIF(Data!Q:Q,F513,Data!U:U),2)</f>
        <v>-357.98</v>
      </c>
      <c r="I513">
        <f>SUMIF(Data!Q:Q,F513,Data!S:S)</f>
        <v>12</v>
      </c>
    </row>
    <row r="514" spans="6:9" x14ac:dyDescent="0.2">
      <c r="F514" s="11" t="s">
        <v>3556</v>
      </c>
      <c r="G514">
        <f>ROUND(SUMIF(Data!Q:Q,F514,Data!R:R),2)</f>
        <v>1039.8699999999999</v>
      </c>
      <c r="H514">
        <f>ROUND(SUMIF(Data!Q:Q,F514,Data!U:U),2)</f>
        <v>43.19</v>
      </c>
      <c r="I514">
        <f>SUMIF(Data!Q:Q,F514,Data!S:S)</f>
        <v>14</v>
      </c>
    </row>
    <row r="515" spans="6:9" x14ac:dyDescent="0.2">
      <c r="F515" s="11" t="s">
        <v>10062</v>
      </c>
      <c r="G515">
        <f>ROUND(SUMIF(Data!Q:Q,F515,Data!R:R),2)</f>
        <v>1035.8</v>
      </c>
      <c r="H515">
        <f>ROUND(SUMIF(Data!Q:Q,F515,Data!U:U),2)</f>
        <v>269.31</v>
      </c>
      <c r="I515">
        <f>SUMIF(Data!Q:Q,F515,Data!S:S)</f>
        <v>4</v>
      </c>
    </row>
    <row r="516" spans="6:9" x14ac:dyDescent="0.2">
      <c r="F516" s="11" t="s">
        <v>8669</v>
      </c>
      <c r="G516">
        <f>ROUND(SUMIF(Data!Q:Q,F516,Data!R:R),2)</f>
        <v>1029.5999999999999</v>
      </c>
      <c r="H516">
        <f>ROUND(SUMIF(Data!Q:Q,F516,Data!U:U),2)</f>
        <v>115.83</v>
      </c>
      <c r="I516">
        <f>SUMIF(Data!Q:Q,F516,Data!S:S)</f>
        <v>3</v>
      </c>
    </row>
    <row r="517" spans="6:9" x14ac:dyDescent="0.2">
      <c r="F517" s="11" t="s">
        <v>8785</v>
      </c>
      <c r="G517">
        <f>ROUND(SUMIF(Data!Q:Q,F517,Data!R:R),2)</f>
        <v>1023.35</v>
      </c>
      <c r="H517">
        <f>ROUND(SUMIF(Data!Q:Q,F517,Data!U:U),2)</f>
        <v>-9.3000000000000007</v>
      </c>
      <c r="I517">
        <f>SUMIF(Data!Q:Q,F517,Data!S:S)</f>
        <v>6</v>
      </c>
    </row>
    <row r="518" spans="6:9" x14ac:dyDescent="0.2">
      <c r="F518" s="11" t="s">
        <v>320</v>
      </c>
      <c r="G518">
        <f>ROUND(SUMIF(Data!Q:Q,F518,Data!R:R),2)</f>
        <v>1016.79</v>
      </c>
      <c r="H518">
        <f>ROUND(SUMIF(Data!Q:Q,F518,Data!U:U),2)</f>
        <v>453.76</v>
      </c>
      <c r="I518">
        <f>SUMIF(Data!Q:Q,F518,Data!S:S)</f>
        <v>28</v>
      </c>
    </row>
    <row r="519" spans="6:9" x14ac:dyDescent="0.2">
      <c r="F519" s="11" t="s">
        <v>4657</v>
      </c>
      <c r="G519">
        <f>ROUND(SUMIF(Data!Q:Q,F519,Data!R:R),2)</f>
        <v>1014.17</v>
      </c>
      <c r="H519">
        <f>ROUND(SUMIF(Data!Q:Q,F519,Data!U:U),2)</f>
        <v>-418.55</v>
      </c>
      <c r="I519">
        <f>SUMIF(Data!Q:Q,F519,Data!S:S)</f>
        <v>10</v>
      </c>
    </row>
    <row r="520" spans="6:9" x14ac:dyDescent="0.2">
      <c r="F520" s="11" t="s">
        <v>907</v>
      </c>
      <c r="G520">
        <f>ROUND(SUMIF(Data!Q:Q,F520,Data!R:R),2)</f>
        <v>1010.78</v>
      </c>
      <c r="H520">
        <f>ROUND(SUMIF(Data!Q:Q,F520,Data!U:U),2)</f>
        <v>150.54</v>
      </c>
      <c r="I520">
        <f>SUMIF(Data!Q:Q,F520,Data!S:S)</f>
        <v>10</v>
      </c>
    </row>
    <row r="521" spans="6:9" x14ac:dyDescent="0.2">
      <c r="F521" s="11" t="s">
        <v>1534</v>
      </c>
      <c r="G521">
        <f>ROUND(SUMIF(Data!Q:Q,F521,Data!R:R),2)</f>
        <v>1007.98</v>
      </c>
      <c r="H521">
        <f>ROUND(SUMIF(Data!Q:Q,F521,Data!U:U),2)</f>
        <v>43.2</v>
      </c>
      <c r="I521">
        <f>SUMIF(Data!Q:Q,F521,Data!S:S)</f>
        <v>3</v>
      </c>
    </row>
    <row r="522" spans="6:9" x14ac:dyDescent="0.2">
      <c r="F522" s="11" t="s">
        <v>7145</v>
      </c>
      <c r="G522">
        <f>ROUND(SUMIF(Data!Q:Q,F522,Data!R:R),2)</f>
        <v>1007.4</v>
      </c>
      <c r="H522">
        <f>ROUND(SUMIF(Data!Q:Q,F522,Data!U:U),2)</f>
        <v>33.81</v>
      </c>
      <c r="I522">
        <f>SUMIF(Data!Q:Q,F522,Data!S:S)</f>
        <v>17</v>
      </c>
    </row>
    <row r="523" spans="6:9" x14ac:dyDescent="0.2">
      <c r="F523" s="11" t="s">
        <v>5512</v>
      </c>
      <c r="G523">
        <f>ROUND(SUMIF(Data!Q:Q,F523,Data!R:R),2)</f>
        <v>1007.26</v>
      </c>
      <c r="H523">
        <f>ROUND(SUMIF(Data!Q:Q,F523,Data!U:U),2)</f>
        <v>-586.84</v>
      </c>
      <c r="I523">
        <f>SUMIF(Data!Q:Q,F523,Data!S:S)</f>
        <v>13</v>
      </c>
    </row>
    <row r="524" spans="6:9" x14ac:dyDescent="0.2">
      <c r="F524" s="11" t="s">
        <v>1788</v>
      </c>
      <c r="G524">
        <f>ROUND(SUMIF(Data!Q:Q,F524,Data!R:R),2)</f>
        <v>1007.15</v>
      </c>
      <c r="H524">
        <f>ROUND(SUMIF(Data!Q:Q,F524,Data!U:U),2)</f>
        <v>342.56</v>
      </c>
      <c r="I524">
        <f>SUMIF(Data!Q:Q,F524,Data!S:S)</f>
        <v>34</v>
      </c>
    </row>
    <row r="525" spans="6:9" x14ac:dyDescent="0.2">
      <c r="F525" s="11" t="s">
        <v>7023</v>
      </c>
      <c r="G525">
        <f>ROUND(SUMIF(Data!Q:Q,F525,Data!R:R),2)</f>
        <v>1002.94</v>
      </c>
      <c r="H525">
        <f>ROUND(SUMIF(Data!Q:Q,F525,Data!U:U),2)</f>
        <v>-267.45</v>
      </c>
      <c r="I525">
        <f>SUMIF(Data!Q:Q,F525,Data!S:S)</f>
        <v>19</v>
      </c>
    </row>
    <row r="526" spans="6:9" x14ac:dyDescent="0.2">
      <c r="F526" s="11" t="s">
        <v>8511</v>
      </c>
      <c r="G526">
        <f>ROUND(SUMIF(Data!Q:Q,F526,Data!R:R),2)</f>
        <v>1002.36</v>
      </c>
      <c r="H526">
        <f>ROUND(SUMIF(Data!Q:Q,F526,Data!U:U),2)</f>
        <v>124.61</v>
      </c>
      <c r="I526">
        <f>SUMIF(Data!Q:Q,F526,Data!S:S)</f>
        <v>23</v>
      </c>
    </row>
    <row r="527" spans="6:9" x14ac:dyDescent="0.2">
      <c r="F527" s="11" t="s">
        <v>829</v>
      </c>
      <c r="G527">
        <f>ROUND(SUMIF(Data!Q:Q,F527,Data!R:R),2)</f>
        <v>1000.73</v>
      </c>
      <c r="H527">
        <f>ROUND(SUMIF(Data!Q:Q,F527,Data!U:U),2)</f>
        <v>100.07</v>
      </c>
      <c r="I527">
        <f>SUMIF(Data!Q:Q,F527,Data!S:S)</f>
        <v>9</v>
      </c>
    </row>
    <row r="528" spans="6:9" x14ac:dyDescent="0.2">
      <c r="F528" s="11" t="s">
        <v>277</v>
      </c>
      <c r="G528">
        <f>ROUND(SUMIF(Data!Q:Q,F528,Data!R:R),2)</f>
        <v>980.23</v>
      </c>
      <c r="H528">
        <f>ROUND(SUMIF(Data!Q:Q,F528,Data!U:U),2)</f>
        <v>198.13</v>
      </c>
      <c r="I528">
        <f>SUMIF(Data!Q:Q,F528,Data!S:S)</f>
        <v>30</v>
      </c>
    </row>
    <row r="529" spans="6:9" x14ac:dyDescent="0.2">
      <c r="F529" s="11" t="s">
        <v>3742</v>
      </c>
      <c r="G529">
        <f>ROUND(SUMIF(Data!Q:Q,F529,Data!R:R),2)</f>
        <v>970.78</v>
      </c>
      <c r="H529">
        <f>ROUND(SUMIF(Data!Q:Q,F529,Data!U:U),2)</f>
        <v>400.98</v>
      </c>
      <c r="I529">
        <f>SUMIF(Data!Q:Q,F529,Data!S:S)</f>
        <v>40</v>
      </c>
    </row>
    <row r="530" spans="6:9" x14ac:dyDescent="0.2">
      <c r="F530" s="11" t="s">
        <v>5809</v>
      </c>
      <c r="G530">
        <f>ROUND(SUMIF(Data!Q:Q,F530,Data!R:R),2)</f>
        <v>969.25</v>
      </c>
      <c r="H530">
        <f>ROUND(SUMIF(Data!Q:Q,F530,Data!U:U),2)</f>
        <v>204.33</v>
      </c>
      <c r="I530">
        <f>SUMIF(Data!Q:Q,F530,Data!S:S)</f>
        <v>8</v>
      </c>
    </row>
    <row r="531" spans="6:9" x14ac:dyDescent="0.2">
      <c r="F531" s="11" t="s">
        <v>7868</v>
      </c>
      <c r="G531">
        <f>ROUND(SUMIF(Data!Q:Q,F531,Data!R:R),2)</f>
        <v>967.84</v>
      </c>
      <c r="H531">
        <f>ROUND(SUMIF(Data!Q:Q,F531,Data!U:U),2)</f>
        <v>12.1</v>
      </c>
      <c r="I531">
        <f>SUMIF(Data!Q:Q,F531,Data!S:S)</f>
        <v>10</v>
      </c>
    </row>
    <row r="532" spans="6:9" x14ac:dyDescent="0.2">
      <c r="F532" s="11" t="s">
        <v>5862</v>
      </c>
      <c r="G532">
        <f>ROUND(SUMIF(Data!Q:Q,F532,Data!R:R),2)</f>
        <v>960.8</v>
      </c>
      <c r="H532">
        <f>ROUND(SUMIF(Data!Q:Q,F532,Data!U:U),2)</f>
        <v>461.18</v>
      </c>
      <c r="I532">
        <f>SUMIF(Data!Q:Q,F532,Data!S:S)</f>
        <v>20</v>
      </c>
    </row>
    <row r="533" spans="6:9" x14ac:dyDescent="0.2">
      <c r="F533" s="11" t="s">
        <v>8544</v>
      </c>
      <c r="G533">
        <f>ROUND(SUMIF(Data!Q:Q,F533,Data!R:R),2)</f>
        <v>956.3</v>
      </c>
      <c r="H533">
        <f>ROUND(SUMIF(Data!Q:Q,F533,Data!U:U),2)</f>
        <v>423.74</v>
      </c>
      <c r="I533">
        <f>SUMIF(Data!Q:Q,F533,Data!S:S)</f>
        <v>19</v>
      </c>
    </row>
    <row r="534" spans="6:9" x14ac:dyDescent="0.2">
      <c r="F534" s="11" t="s">
        <v>239</v>
      </c>
      <c r="G534">
        <f>ROUND(SUMIF(Data!Q:Q,F534,Data!R:R),2)</f>
        <v>953.82</v>
      </c>
      <c r="H534">
        <f>ROUND(SUMIF(Data!Q:Q,F534,Data!U:U),2)</f>
        <v>-63.59</v>
      </c>
      <c r="I534">
        <f>SUMIF(Data!Q:Q,F534,Data!S:S)</f>
        <v>20</v>
      </c>
    </row>
    <row r="535" spans="6:9" x14ac:dyDescent="0.2">
      <c r="F535" s="11" t="s">
        <v>2079</v>
      </c>
      <c r="G535">
        <f>ROUND(SUMIF(Data!Q:Q,F535,Data!R:R),2)</f>
        <v>952.17</v>
      </c>
      <c r="H535">
        <f>ROUND(SUMIF(Data!Q:Q,F535,Data!U:U),2)</f>
        <v>55.38</v>
      </c>
      <c r="I535">
        <f>SUMIF(Data!Q:Q,F535,Data!S:S)</f>
        <v>26</v>
      </c>
    </row>
    <row r="536" spans="6:9" x14ac:dyDescent="0.2">
      <c r="F536" s="11" t="s">
        <v>2212</v>
      </c>
      <c r="G536">
        <f>ROUND(SUMIF(Data!Q:Q,F536,Data!R:R),2)</f>
        <v>949.03</v>
      </c>
      <c r="H536">
        <f>ROUND(SUMIF(Data!Q:Q,F536,Data!U:U),2)</f>
        <v>247.57</v>
      </c>
      <c r="I536">
        <f>SUMIF(Data!Q:Q,F536,Data!S:S)</f>
        <v>17</v>
      </c>
    </row>
    <row r="537" spans="6:9" x14ac:dyDescent="0.2">
      <c r="F537" s="11" t="s">
        <v>1842</v>
      </c>
      <c r="G537">
        <f>ROUND(SUMIF(Data!Q:Q,F537,Data!R:R),2)</f>
        <v>948.23</v>
      </c>
      <c r="H537">
        <f>ROUND(SUMIF(Data!Q:Q,F537,Data!U:U),2)</f>
        <v>241.14</v>
      </c>
      <c r="I537">
        <f>SUMIF(Data!Q:Q,F537,Data!S:S)</f>
        <v>19</v>
      </c>
    </row>
    <row r="538" spans="6:9" x14ac:dyDescent="0.2">
      <c r="F538" s="11" t="s">
        <v>7760</v>
      </c>
      <c r="G538">
        <f>ROUND(SUMIF(Data!Q:Q,F538,Data!R:R),2)</f>
        <v>939.09</v>
      </c>
      <c r="H538">
        <f>ROUND(SUMIF(Data!Q:Q,F538,Data!U:U),2)</f>
        <v>421.98</v>
      </c>
      <c r="I538">
        <f>SUMIF(Data!Q:Q,F538,Data!S:S)</f>
        <v>16</v>
      </c>
    </row>
    <row r="539" spans="6:9" x14ac:dyDescent="0.2">
      <c r="F539" s="11" t="s">
        <v>2107</v>
      </c>
      <c r="G539">
        <f>ROUND(SUMIF(Data!Q:Q,F539,Data!R:R),2)</f>
        <v>937.85</v>
      </c>
      <c r="H539">
        <f>ROUND(SUMIF(Data!Q:Q,F539,Data!U:U),2)</f>
        <v>130.47999999999999</v>
      </c>
      <c r="I539">
        <f>SUMIF(Data!Q:Q,F539,Data!S:S)</f>
        <v>22</v>
      </c>
    </row>
    <row r="540" spans="6:9" x14ac:dyDescent="0.2">
      <c r="F540" s="11" t="s">
        <v>3292</v>
      </c>
      <c r="G540">
        <f>ROUND(SUMIF(Data!Q:Q,F540,Data!R:R),2)</f>
        <v>937.46</v>
      </c>
      <c r="H540">
        <f>ROUND(SUMIF(Data!Q:Q,F540,Data!U:U),2)</f>
        <v>185.72</v>
      </c>
      <c r="I540">
        <f>SUMIF(Data!Q:Q,F540,Data!S:S)</f>
        <v>29</v>
      </c>
    </row>
    <row r="541" spans="6:9" x14ac:dyDescent="0.2">
      <c r="F541" s="11" t="s">
        <v>1636</v>
      </c>
      <c r="G541">
        <f>ROUND(SUMIF(Data!Q:Q,F541,Data!R:R),2)</f>
        <v>935.2</v>
      </c>
      <c r="H541">
        <f>ROUND(SUMIF(Data!Q:Q,F541,Data!U:U),2)</f>
        <v>-125.74</v>
      </c>
      <c r="I541">
        <f>SUMIF(Data!Q:Q,F541,Data!S:S)</f>
        <v>10</v>
      </c>
    </row>
    <row r="542" spans="6:9" x14ac:dyDescent="0.2">
      <c r="F542" s="11" t="s">
        <v>1612</v>
      </c>
      <c r="G542">
        <f>ROUND(SUMIF(Data!Q:Q,F542,Data!R:R),2)</f>
        <v>929.48</v>
      </c>
      <c r="H542">
        <f>ROUND(SUMIF(Data!Q:Q,F542,Data!U:U),2)</f>
        <v>169.26</v>
      </c>
      <c r="I542">
        <f>SUMIF(Data!Q:Q,F542,Data!S:S)</f>
        <v>21</v>
      </c>
    </row>
    <row r="543" spans="6:9" x14ac:dyDescent="0.2">
      <c r="F543" s="11" t="s">
        <v>444</v>
      </c>
      <c r="G543">
        <f>ROUND(SUMIF(Data!Q:Q,F543,Data!R:R),2)</f>
        <v>927.77</v>
      </c>
      <c r="H543">
        <f>ROUND(SUMIF(Data!Q:Q,F543,Data!U:U),2)</f>
        <v>37.99</v>
      </c>
      <c r="I543">
        <f>SUMIF(Data!Q:Q,F543,Data!S:S)</f>
        <v>25</v>
      </c>
    </row>
    <row r="544" spans="6:9" x14ac:dyDescent="0.2">
      <c r="F544" s="11" t="s">
        <v>1450</v>
      </c>
      <c r="G544">
        <f>ROUND(SUMIF(Data!Q:Q,F544,Data!R:R),2)</f>
        <v>922.74</v>
      </c>
      <c r="H544">
        <f>ROUND(SUMIF(Data!Q:Q,F544,Data!U:U),2)</f>
        <v>-133.44</v>
      </c>
      <c r="I544">
        <f>SUMIF(Data!Q:Q,F544,Data!S:S)</f>
        <v>16</v>
      </c>
    </row>
    <row r="545" spans="6:9" x14ac:dyDescent="0.2">
      <c r="F545" s="11" t="s">
        <v>7532</v>
      </c>
      <c r="G545">
        <f>ROUND(SUMIF(Data!Q:Q,F545,Data!R:R),2)</f>
        <v>917.92</v>
      </c>
      <c r="H545">
        <f>ROUND(SUMIF(Data!Q:Q,F545,Data!U:U),2)</f>
        <v>-415.93</v>
      </c>
      <c r="I545">
        <f>SUMIF(Data!Q:Q,F545,Data!S:S)</f>
        <v>5</v>
      </c>
    </row>
    <row r="546" spans="6:9" x14ac:dyDescent="0.2">
      <c r="F546" s="11" t="s">
        <v>6730</v>
      </c>
      <c r="G546">
        <f>ROUND(SUMIF(Data!Q:Q,F546,Data!R:R),2)</f>
        <v>917.9</v>
      </c>
      <c r="H546">
        <f>ROUND(SUMIF(Data!Q:Q,F546,Data!U:U),2)</f>
        <v>393.26</v>
      </c>
      <c r="I546">
        <f>SUMIF(Data!Q:Q,F546,Data!S:S)</f>
        <v>11</v>
      </c>
    </row>
    <row r="547" spans="6:9" x14ac:dyDescent="0.2">
      <c r="F547" s="11" t="s">
        <v>3066</v>
      </c>
      <c r="G547">
        <f>ROUND(SUMIF(Data!Q:Q,F547,Data!R:R),2)</f>
        <v>910.66</v>
      </c>
      <c r="H547">
        <f>ROUND(SUMIF(Data!Q:Q,F547,Data!U:U),2)</f>
        <v>207.87</v>
      </c>
      <c r="I547">
        <f>SUMIF(Data!Q:Q,F547,Data!S:S)</f>
        <v>15</v>
      </c>
    </row>
    <row r="548" spans="6:9" x14ac:dyDescent="0.2">
      <c r="F548" s="11" t="s">
        <v>1735</v>
      </c>
      <c r="G548">
        <f>ROUND(SUMIF(Data!Q:Q,F548,Data!R:R),2)</f>
        <v>909.98</v>
      </c>
      <c r="H548">
        <f>ROUND(SUMIF(Data!Q:Q,F548,Data!U:U),2)</f>
        <v>408.26</v>
      </c>
      <c r="I548">
        <f>SUMIF(Data!Q:Q,F548,Data!S:S)</f>
        <v>24</v>
      </c>
    </row>
    <row r="549" spans="6:9" x14ac:dyDescent="0.2">
      <c r="F549" s="11" t="s">
        <v>614</v>
      </c>
      <c r="G549">
        <f>ROUND(SUMIF(Data!Q:Q,F549,Data!R:R),2)</f>
        <v>908.7</v>
      </c>
      <c r="H549">
        <f>ROUND(SUMIF(Data!Q:Q,F549,Data!U:U),2)</f>
        <v>219.84</v>
      </c>
      <c r="I549">
        <f>SUMIF(Data!Q:Q,F549,Data!S:S)</f>
        <v>27</v>
      </c>
    </row>
    <row r="550" spans="6:9" x14ac:dyDescent="0.2">
      <c r="F550" s="11" t="s">
        <v>1853</v>
      </c>
      <c r="G550">
        <f>ROUND(SUMIF(Data!Q:Q,F550,Data!R:R),2)</f>
        <v>904.55</v>
      </c>
      <c r="H550">
        <f>ROUND(SUMIF(Data!Q:Q,F550,Data!U:U),2)</f>
        <v>133.30000000000001</v>
      </c>
      <c r="I550">
        <f>SUMIF(Data!Q:Q,F550,Data!S:S)</f>
        <v>18</v>
      </c>
    </row>
    <row r="551" spans="6:9" x14ac:dyDescent="0.2">
      <c r="F551" s="11" t="s">
        <v>3110</v>
      </c>
      <c r="G551">
        <f>ROUND(SUMIF(Data!Q:Q,F551,Data!R:R),2)</f>
        <v>901.51</v>
      </c>
      <c r="H551">
        <f>ROUND(SUMIF(Data!Q:Q,F551,Data!U:U),2)</f>
        <v>44.17</v>
      </c>
      <c r="I551">
        <f>SUMIF(Data!Q:Q,F551,Data!S:S)</f>
        <v>44</v>
      </c>
    </row>
    <row r="552" spans="6:9" x14ac:dyDescent="0.2">
      <c r="F552" s="11" t="s">
        <v>1727</v>
      </c>
      <c r="G552">
        <f>ROUND(SUMIF(Data!Q:Q,F552,Data!R:R),2)</f>
        <v>901.03</v>
      </c>
      <c r="H552">
        <f>ROUND(SUMIF(Data!Q:Q,F552,Data!U:U),2)</f>
        <v>147.03</v>
      </c>
      <c r="I552">
        <f>SUMIF(Data!Q:Q,F552,Data!S:S)</f>
        <v>40</v>
      </c>
    </row>
    <row r="553" spans="6:9" x14ac:dyDescent="0.2">
      <c r="F553" s="11" t="s">
        <v>1418</v>
      </c>
      <c r="G553">
        <f>ROUND(SUMIF(Data!Q:Q,F553,Data!R:R),2)</f>
        <v>899.75</v>
      </c>
      <c r="H553">
        <f>ROUND(SUMIF(Data!Q:Q,F553,Data!U:U),2)</f>
        <v>132.08000000000001</v>
      </c>
      <c r="I553">
        <f>SUMIF(Data!Q:Q,F553,Data!S:S)</f>
        <v>27</v>
      </c>
    </row>
    <row r="554" spans="6:9" x14ac:dyDescent="0.2">
      <c r="F554" s="11" t="s">
        <v>397</v>
      </c>
      <c r="G554">
        <f>ROUND(SUMIF(Data!Q:Q,F554,Data!R:R),2)</f>
        <v>899.3</v>
      </c>
      <c r="H554">
        <f>ROUND(SUMIF(Data!Q:Q,F554,Data!U:U),2)</f>
        <v>197.39</v>
      </c>
      <c r="I554">
        <f>SUMIF(Data!Q:Q,F554,Data!S:S)</f>
        <v>34</v>
      </c>
    </row>
    <row r="555" spans="6:9" x14ac:dyDescent="0.2">
      <c r="F555" s="11" t="s">
        <v>5339</v>
      </c>
      <c r="G555">
        <f>ROUND(SUMIF(Data!Q:Q,F555,Data!R:R),2)</f>
        <v>888.97</v>
      </c>
      <c r="H555">
        <f>ROUND(SUMIF(Data!Q:Q,F555,Data!U:U),2)</f>
        <v>196.03</v>
      </c>
      <c r="I555">
        <f>SUMIF(Data!Q:Q,F555,Data!S:S)</f>
        <v>24</v>
      </c>
    </row>
    <row r="556" spans="6:9" x14ac:dyDescent="0.2">
      <c r="F556" s="11" t="s">
        <v>755</v>
      </c>
      <c r="G556">
        <f>ROUND(SUMIF(Data!Q:Q,F556,Data!R:R),2)</f>
        <v>884</v>
      </c>
      <c r="H556">
        <f>ROUND(SUMIF(Data!Q:Q,F556,Data!U:U),2)</f>
        <v>38.01</v>
      </c>
      <c r="I556">
        <f>SUMIF(Data!Q:Q,F556,Data!S:S)</f>
        <v>44</v>
      </c>
    </row>
    <row r="557" spans="6:9" x14ac:dyDescent="0.2">
      <c r="F557" s="11" t="s">
        <v>989</v>
      </c>
      <c r="G557">
        <f>ROUND(SUMIF(Data!Q:Q,F557,Data!R:R),2)</f>
        <v>882.1</v>
      </c>
      <c r="H557">
        <f>ROUND(SUMIF(Data!Q:Q,F557,Data!U:U),2)</f>
        <v>58.46</v>
      </c>
      <c r="I557">
        <f>SUMIF(Data!Q:Q,F557,Data!S:S)</f>
        <v>11</v>
      </c>
    </row>
    <row r="558" spans="6:9" x14ac:dyDescent="0.2">
      <c r="F558" s="11" t="s">
        <v>6175</v>
      </c>
      <c r="G558">
        <f>ROUND(SUMIF(Data!Q:Q,F558,Data!R:R),2)</f>
        <v>881.19</v>
      </c>
      <c r="H558">
        <f>ROUND(SUMIF(Data!Q:Q,F558,Data!U:U),2)</f>
        <v>170.85</v>
      </c>
      <c r="I558">
        <f>SUMIF(Data!Q:Q,F558,Data!S:S)</f>
        <v>26</v>
      </c>
    </row>
    <row r="559" spans="6:9" x14ac:dyDescent="0.2">
      <c r="F559" s="11" t="s">
        <v>634</v>
      </c>
      <c r="G559">
        <f>ROUND(SUMIF(Data!Q:Q,F559,Data!R:R),2)</f>
        <v>881.09</v>
      </c>
      <c r="H559">
        <f>ROUND(SUMIF(Data!Q:Q,F559,Data!U:U),2)</f>
        <v>354.02</v>
      </c>
      <c r="I559">
        <f>SUMIF(Data!Q:Q,F559,Data!S:S)</f>
        <v>37</v>
      </c>
    </row>
    <row r="560" spans="6:9" x14ac:dyDescent="0.2">
      <c r="F560" s="11" t="s">
        <v>1325</v>
      </c>
      <c r="G560">
        <f>ROUND(SUMIF(Data!Q:Q,F560,Data!R:R),2)</f>
        <v>879.83</v>
      </c>
      <c r="H560">
        <f>ROUND(SUMIF(Data!Q:Q,F560,Data!U:U),2)</f>
        <v>334.58</v>
      </c>
      <c r="I560">
        <f>SUMIF(Data!Q:Q,F560,Data!S:S)</f>
        <v>32</v>
      </c>
    </row>
    <row r="561" spans="6:9" x14ac:dyDescent="0.2">
      <c r="F561" s="11" t="s">
        <v>1162</v>
      </c>
      <c r="G561">
        <f>ROUND(SUMIF(Data!Q:Q,F561,Data!R:R),2)</f>
        <v>873.64</v>
      </c>
      <c r="H561">
        <f>ROUND(SUMIF(Data!Q:Q,F561,Data!U:U),2)</f>
        <v>149.94</v>
      </c>
      <c r="I561">
        <f>SUMIF(Data!Q:Q,F561,Data!S:S)</f>
        <v>32</v>
      </c>
    </row>
    <row r="562" spans="6:9" x14ac:dyDescent="0.2">
      <c r="F562" s="11" t="s">
        <v>217</v>
      </c>
      <c r="G562">
        <f>ROUND(SUMIF(Data!Q:Q,F562,Data!R:R),2)</f>
        <v>872.26</v>
      </c>
      <c r="H562">
        <f>ROUND(SUMIF(Data!Q:Q,F562,Data!U:U),2)</f>
        <v>-52.57</v>
      </c>
      <c r="I562">
        <f>SUMIF(Data!Q:Q,F562,Data!S:S)</f>
        <v>25</v>
      </c>
    </row>
    <row r="563" spans="6:9" x14ac:dyDescent="0.2">
      <c r="F563" s="11" t="s">
        <v>1997</v>
      </c>
      <c r="G563">
        <f>ROUND(SUMIF(Data!Q:Q,F563,Data!R:R),2)</f>
        <v>867.77</v>
      </c>
      <c r="H563">
        <f>ROUND(SUMIF(Data!Q:Q,F563,Data!U:U),2)</f>
        <v>57.09</v>
      </c>
      <c r="I563">
        <f>SUMIF(Data!Q:Q,F563,Data!S:S)</f>
        <v>30</v>
      </c>
    </row>
    <row r="564" spans="6:9" x14ac:dyDescent="0.2">
      <c r="F564" s="11" t="s">
        <v>1753</v>
      </c>
      <c r="G564">
        <f>ROUND(SUMIF(Data!Q:Q,F564,Data!R:R),2)</f>
        <v>867.26</v>
      </c>
      <c r="H564">
        <f>ROUND(SUMIF(Data!Q:Q,F564,Data!U:U),2)</f>
        <v>266.07</v>
      </c>
      <c r="I564">
        <f>SUMIF(Data!Q:Q,F564,Data!S:S)</f>
        <v>21</v>
      </c>
    </row>
    <row r="565" spans="6:9" x14ac:dyDescent="0.2">
      <c r="F565" s="11" t="s">
        <v>701</v>
      </c>
      <c r="G565">
        <f>ROUND(SUMIF(Data!Q:Q,F565,Data!R:R),2)</f>
        <v>865.49</v>
      </c>
      <c r="H565">
        <f>ROUND(SUMIF(Data!Q:Q,F565,Data!U:U),2)</f>
        <v>375.04</v>
      </c>
      <c r="I565">
        <f>SUMIF(Data!Q:Q,F565,Data!S:S)</f>
        <v>17</v>
      </c>
    </row>
    <row r="566" spans="6:9" x14ac:dyDescent="0.2">
      <c r="F566" s="11" t="s">
        <v>5276</v>
      </c>
      <c r="G566">
        <f>ROUND(SUMIF(Data!Q:Q,F566,Data!R:R),2)</f>
        <v>858.88</v>
      </c>
      <c r="H566">
        <f>ROUND(SUMIF(Data!Q:Q,F566,Data!U:U),2)</f>
        <v>201.07</v>
      </c>
      <c r="I566">
        <f>SUMIF(Data!Q:Q,F566,Data!S:S)</f>
        <v>26</v>
      </c>
    </row>
    <row r="567" spans="6:9" x14ac:dyDescent="0.2">
      <c r="F567" s="11" t="s">
        <v>2468</v>
      </c>
      <c r="G567">
        <f>ROUND(SUMIF(Data!Q:Q,F567,Data!R:R),2)</f>
        <v>858.86</v>
      </c>
      <c r="H567">
        <f>ROUND(SUMIF(Data!Q:Q,F567,Data!U:U),2)</f>
        <v>-9.94</v>
      </c>
      <c r="I567">
        <f>SUMIF(Data!Q:Q,F567,Data!S:S)</f>
        <v>17</v>
      </c>
    </row>
    <row r="568" spans="6:9" x14ac:dyDescent="0.2">
      <c r="F568" s="11" t="s">
        <v>5785</v>
      </c>
      <c r="G568">
        <f>ROUND(SUMIF(Data!Q:Q,F568,Data!R:R),2)</f>
        <v>857.38</v>
      </c>
      <c r="H568">
        <f>ROUND(SUMIF(Data!Q:Q,F568,Data!U:U),2)</f>
        <v>380.87</v>
      </c>
      <c r="I568">
        <f>SUMIF(Data!Q:Q,F568,Data!S:S)</f>
        <v>17</v>
      </c>
    </row>
    <row r="569" spans="6:9" x14ac:dyDescent="0.2">
      <c r="F569" s="11" t="s">
        <v>7210</v>
      </c>
      <c r="G569">
        <f>ROUND(SUMIF(Data!Q:Q,F569,Data!R:R),2)</f>
        <v>851.76</v>
      </c>
      <c r="H569">
        <f>ROUND(SUMIF(Data!Q:Q,F569,Data!U:U),2)</f>
        <v>229.98</v>
      </c>
      <c r="I569">
        <f>SUMIF(Data!Q:Q,F569,Data!S:S)</f>
        <v>12</v>
      </c>
    </row>
    <row r="570" spans="6:9" x14ac:dyDescent="0.2">
      <c r="F570" s="11" t="s">
        <v>8381</v>
      </c>
      <c r="G570">
        <f>ROUND(SUMIF(Data!Q:Q,F570,Data!R:R),2)</f>
        <v>849.31</v>
      </c>
      <c r="H570">
        <f>ROUND(SUMIF(Data!Q:Q,F570,Data!U:U),2)</f>
        <v>-47.18</v>
      </c>
      <c r="I570">
        <f>SUMIF(Data!Q:Q,F570,Data!S:S)</f>
        <v>16</v>
      </c>
    </row>
    <row r="571" spans="6:9" x14ac:dyDescent="0.2">
      <c r="F571" s="11" t="s">
        <v>212</v>
      </c>
      <c r="G571">
        <f>ROUND(SUMIF(Data!Q:Q,F571,Data!R:R),2)</f>
        <v>846.22</v>
      </c>
      <c r="H571">
        <f>ROUND(SUMIF(Data!Q:Q,F571,Data!U:U),2)</f>
        <v>95.2</v>
      </c>
      <c r="I571">
        <f>SUMIF(Data!Q:Q,F571,Data!S:S)</f>
        <v>23</v>
      </c>
    </row>
    <row r="572" spans="6:9" x14ac:dyDescent="0.2">
      <c r="F572" s="11" t="s">
        <v>3148</v>
      </c>
      <c r="G572">
        <f>ROUND(SUMIF(Data!Q:Q,F572,Data!R:R),2)</f>
        <v>844.67</v>
      </c>
      <c r="H572">
        <f>ROUND(SUMIF(Data!Q:Q,F572,Data!U:U),2)</f>
        <v>112.18</v>
      </c>
      <c r="I572">
        <f>SUMIF(Data!Q:Q,F572,Data!S:S)</f>
        <v>15</v>
      </c>
    </row>
    <row r="573" spans="6:9" x14ac:dyDescent="0.2">
      <c r="F573" s="11" t="s">
        <v>1499</v>
      </c>
      <c r="G573">
        <f>ROUND(SUMIF(Data!Q:Q,F573,Data!R:R),2)</f>
        <v>842.17</v>
      </c>
      <c r="H573">
        <f>ROUND(SUMIF(Data!Q:Q,F573,Data!U:U),2)</f>
        <v>280.72000000000003</v>
      </c>
      <c r="I573">
        <f>SUMIF(Data!Q:Q,F573,Data!S:S)</f>
        <v>30</v>
      </c>
    </row>
    <row r="574" spans="6:9" x14ac:dyDescent="0.2">
      <c r="F574" s="11" t="s">
        <v>4651</v>
      </c>
      <c r="G574">
        <f>ROUND(SUMIF(Data!Q:Q,F574,Data!R:R),2)</f>
        <v>834.6</v>
      </c>
      <c r="H574">
        <f>ROUND(SUMIF(Data!Q:Q,F574,Data!U:U),2)</f>
        <v>-82.18</v>
      </c>
      <c r="I574">
        <f>SUMIF(Data!Q:Q,F574,Data!S:S)</f>
        <v>42</v>
      </c>
    </row>
    <row r="575" spans="6:9" x14ac:dyDescent="0.2">
      <c r="F575" s="11" t="s">
        <v>1787</v>
      </c>
      <c r="G575">
        <f>ROUND(SUMIF(Data!Q:Q,F575,Data!R:R),2)</f>
        <v>832.24</v>
      </c>
      <c r="H575">
        <f>ROUND(SUMIF(Data!Q:Q,F575,Data!U:U),2)</f>
        <v>-91.5</v>
      </c>
      <c r="I575">
        <f>SUMIF(Data!Q:Q,F575,Data!S:S)</f>
        <v>41</v>
      </c>
    </row>
    <row r="576" spans="6:9" x14ac:dyDescent="0.2">
      <c r="F576" s="11" t="s">
        <v>560</v>
      </c>
      <c r="G576">
        <f>ROUND(SUMIF(Data!Q:Q,F576,Data!R:R),2)</f>
        <v>831.98</v>
      </c>
      <c r="H576">
        <f>ROUND(SUMIF(Data!Q:Q,F576,Data!U:U),2)</f>
        <v>342.58</v>
      </c>
      <c r="I576">
        <f>SUMIF(Data!Q:Q,F576,Data!S:S)</f>
        <v>20</v>
      </c>
    </row>
    <row r="577" spans="6:9" x14ac:dyDescent="0.2">
      <c r="F577" s="11" t="s">
        <v>1706</v>
      </c>
      <c r="G577">
        <f>ROUND(SUMIF(Data!Q:Q,F577,Data!R:R),2)</f>
        <v>828.1</v>
      </c>
      <c r="H577">
        <f>ROUND(SUMIF(Data!Q:Q,F577,Data!U:U),2)</f>
        <v>-216.25</v>
      </c>
      <c r="I577">
        <f>SUMIF(Data!Q:Q,F577,Data!S:S)</f>
        <v>11</v>
      </c>
    </row>
    <row r="578" spans="6:9" x14ac:dyDescent="0.2">
      <c r="F578" s="11" t="s">
        <v>972</v>
      </c>
      <c r="G578">
        <f>ROUND(SUMIF(Data!Q:Q,F578,Data!R:R),2)</f>
        <v>827.12</v>
      </c>
      <c r="H578">
        <f>ROUND(SUMIF(Data!Q:Q,F578,Data!U:U),2)</f>
        <v>-104.13</v>
      </c>
      <c r="I578">
        <f>SUMIF(Data!Q:Q,F578,Data!S:S)</f>
        <v>13</v>
      </c>
    </row>
    <row r="579" spans="6:9" x14ac:dyDescent="0.2">
      <c r="F579" s="11" t="s">
        <v>6709</v>
      </c>
      <c r="G579">
        <f>ROUND(SUMIF(Data!Q:Q,F579,Data!R:R),2)</f>
        <v>825.17</v>
      </c>
      <c r="H579">
        <f>ROUND(SUMIF(Data!Q:Q,F579,Data!U:U),2)</f>
        <v>-117.88</v>
      </c>
      <c r="I579">
        <f>SUMIF(Data!Q:Q,F579,Data!S:S)</f>
        <v>9</v>
      </c>
    </row>
    <row r="580" spans="6:9" x14ac:dyDescent="0.2">
      <c r="F580" s="11" t="s">
        <v>2159</v>
      </c>
      <c r="G580">
        <f>ROUND(SUMIF(Data!Q:Q,F580,Data!R:R),2)</f>
        <v>823.25</v>
      </c>
      <c r="H580">
        <f>ROUND(SUMIF(Data!Q:Q,F580,Data!U:U),2)</f>
        <v>-17.03</v>
      </c>
      <c r="I580">
        <f>SUMIF(Data!Q:Q,F580,Data!S:S)</f>
        <v>16</v>
      </c>
    </row>
    <row r="581" spans="6:9" x14ac:dyDescent="0.2">
      <c r="F581" s="11" t="s">
        <v>5998</v>
      </c>
      <c r="G581">
        <f>ROUND(SUMIF(Data!Q:Q,F581,Data!R:R),2)</f>
        <v>822.74</v>
      </c>
      <c r="H581">
        <f>ROUND(SUMIF(Data!Q:Q,F581,Data!U:U),2)</f>
        <v>311.77</v>
      </c>
      <c r="I581">
        <f>SUMIF(Data!Q:Q,F581,Data!S:S)</f>
        <v>28</v>
      </c>
    </row>
    <row r="582" spans="6:9" x14ac:dyDescent="0.2">
      <c r="F582" s="11" t="s">
        <v>3420</v>
      </c>
      <c r="G582">
        <f>ROUND(SUMIF(Data!Q:Q,F582,Data!R:R),2)</f>
        <v>815.86</v>
      </c>
      <c r="H582">
        <f>ROUND(SUMIF(Data!Q:Q,F582,Data!U:U),2)</f>
        <v>15.08</v>
      </c>
      <c r="I582">
        <f>SUMIF(Data!Q:Q,F582,Data!S:S)</f>
        <v>32</v>
      </c>
    </row>
    <row r="583" spans="6:9" x14ac:dyDescent="0.2">
      <c r="F583" s="11" t="s">
        <v>5236</v>
      </c>
      <c r="G583">
        <f>ROUND(SUMIF(Data!Q:Q,F583,Data!R:R),2)</f>
        <v>812.16</v>
      </c>
      <c r="H583">
        <f>ROUND(SUMIF(Data!Q:Q,F583,Data!U:U),2)</f>
        <v>235.53</v>
      </c>
      <c r="I583">
        <f>SUMIF(Data!Q:Q,F583,Data!S:S)</f>
        <v>9</v>
      </c>
    </row>
    <row r="584" spans="6:9" x14ac:dyDescent="0.2">
      <c r="F584" s="11" t="s">
        <v>2054</v>
      </c>
      <c r="G584">
        <f>ROUND(SUMIF(Data!Q:Q,F584,Data!R:R),2)</f>
        <v>803.69</v>
      </c>
      <c r="H584">
        <f>ROUND(SUMIF(Data!Q:Q,F584,Data!U:U),2)</f>
        <v>157.71</v>
      </c>
      <c r="I584">
        <f>SUMIF(Data!Q:Q,F584,Data!S:S)</f>
        <v>24</v>
      </c>
    </row>
    <row r="585" spans="6:9" x14ac:dyDescent="0.2">
      <c r="F585" s="11" t="s">
        <v>4586</v>
      </c>
      <c r="G585">
        <f>ROUND(SUMIF(Data!Q:Q,F585,Data!R:R),2)</f>
        <v>803.46</v>
      </c>
      <c r="H585">
        <f>ROUND(SUMIF(Data!Q:Q,F585,Data!U:U),2)</f>
        <v>125.02</v>
      </c>
      <c r="I585">
        <f>SUMIF(Data!Q:Q,F585,Data!S:S)</f>
        <v>31</v>
      </c>
    </row>
    <row r="586" spans="6:9" x14ac:dyDescent="0.2">
      <c r="F586" s="11" t="s">
        <v>7329</v>
      </c>
      <c r="G586">
        <f>ROUND(SUMIF(Data!Q:Q,F586,Data!R:R),2)</f>
        <v>802.07</v>
      </c>
      <c r="H586">
        <f>ROUND(SUMIF(Data!Q:Q,F586,Data!U:U),2)</f>
        <v>106.47</v>
      </c>
      <c r="I586">
        <f>SUMIF(Data!Q:Q,F586,Data!S:S)</f>
        <v>14</v>
      </c>
    </row>
    <row r="587" spans="6:9" x14ac:dyDescent="0.2">
      <c r="F587" s="11" t="s">
        <v>2672</v>
      </c>
      <c r="G587">
        <f>ROUND(SUMIF(Data!Q:Q,F587,Data!R:R),2)</f>
        <v>789.82</v>
      </c>
      <c r="H587">
        <f>ROUND(SUMIF(Data!Q:Q,F587,Data!U:U),2)</f>
        <v>211.82</v>
      </c>
      <c r="I587">
        <f>SUMIF(Data!Q:Q,F587,Data!S:S)</f>
        <v>23</v>
      </c>
    </row>
    <row r="588" spans="6:9" x14ac:dyDescent="0.2">
      <c r="F588" s="11" t="s">
        <v>7336</v>
      </c>
      <c r="G588">
        <f>ROUND(SUMIF(Data!Q:Q,F588,Data!R:R),2)</f>
        <v>786.9</v>
      </c>
      <c r="H588">
        <f>ROUND(SUMIF(Data!Q:Q,F588,Data!U:U),2)</f>
        <v>147.94</v>
      </c>
      <c r="I588">
        <f>SUMIF(Data!Q:Q,F588,Data!S:S)</f>
        <v>14</v>
      </c>
    </row>
    <row r="589" spans="6:9" x14ac:dyDescent="0.2">
      <c r="F589" s="11" t="s">
        <v>3462</v>
      </c>
      <c r="G589">
        <f>ROUND(SUMIF(Data!Q:Q,F589,Data!R:R),2)</f>
        <v>783.61</v>
      </c>
      <c r="H589">
        <f>ROUND(SUMIF(Data!Q:Q,F589,Data!U:U),2)</f>
        <v>299.85000000000002</v>
      </c>
      <c r="I589">
        <f>SUMIF(Data!Q:Q,F589,Data!S:S)</f>
        <v>22</v>
      </c>
    </row>
    <row r="590" spans="6:9" x14ac:dyDescent="0.2">
      <c r="F590" s="11" t="s">
        <v>1202</v>
      </c>
      <c r="G590">
        <f>ROUND(SUMIF(Data!Q:Q,F590,Data!R:R),2)</f>
        <v>780.46</v>
      </c>
      <c r="H590">
        <f>ROUND(SUMIF(Data!Q:Q,F590,Data!U:U),2)</f>
        <v>49.51</v>
      </c>
      <c r="I590">
        <f>SUMIF(Data!Q:Q,F590,Data!S:S)</f>
        <v>67</v>
      </c>
    </row>
    <row r="591" spans="6:9" x14ac:dyDescent="0.2">
      <c r="F591" s="11" t="s">
        <v>694</v>
      </c>
      <c r="G591">
        <f>ROUND(SUMIF(Data!Q:Q,F591,Data!R:R),2)</f>
        <v>779.87</v>
      </c>
      <c r="H591">
        <f>ROUND(SUMIF(Data!Q:Q,F591,Data!U:U),2)</f>
        <v>15</v>
      </c>
      <c r="I591">
        <f>SUMIF(Data!Q:Q,F591,Data!S:S)</f>
        <v>17</v>
      </c>
    </row>
    <row r="592" spans="6:9" x14ac:dyDescent="0.2">
      <c r="F592" s="11" t="s">
        <v>3774</v>
      </c>
      <c r="G592">
        <f>ROUND(SUMIF(Data!Q:Q,F592,Data!R:R),2)</f>
        <v>778.74</v>
      </c>
      <c r="H592">
        <f>ROUND(SUMIF(Data!Q:Q,F592,Data!U:U),2)</f>
        <v>42.54</v>
      </c>
      <c r="I592">
        <f>SUMIF(Data!Q:Q,F592,Data!S:S)</f>
        <v>50</v>
      </c>
    </row>
    <row r="593" spans="6:9" x14ac:dyDescent="0.2">
      <c r="F593" s="11" t="s">
        <v>3473</v>
      </c>
      <c r="G593">
        <f>ROUND(SUMIF(Data!Q:Q,F593,Data!R:R),2)</f>
        <v>775.61</v>
      </c>
      <c r="H593">
        <f>ROUND(SUMIF(Data!Q:Q,F593,Data!U:U),2)</f>
        <v>135.93</v>
      </c>
      <c r="I593">
        <f>SUMIF(Data!Q:Q,F593,Data!S:S)</f>
        <v>20</v>
      </c>
    </row>
    <row r="594" spans="6:9" x14ac:dyDescent="0.2">
      <c r="F594" s="11" t="s">
        <v>4004</v>
      </c>
      <c r="G594">
        <f>ROUND(SUMIF(Data!Q:Q,F594,Data!R:R),2)</f>
        <v>773.74</v>
      </c>
      <c r="H594">
        <f>ROUND(SUMIF(Data!Q:Q,F594,Data!U:U),2)</f>
        <v>286.7</v>
      </c>
      <c r="I594">
        <f>SUMIF(Data!Q:Q,F594,Data!S:S)</f>
        <v>28</v>
      </c>
    </row>
    <row r="595" spans="6:9" x14ac:dyDescent="0.2">
      <c r="F595" s="11" t="s">
        <v>2543</v>
      </c>
      <c r="G595">
        <f>ROUND(SUMIF(Data!Q:Q,F595,Data!R:R),2)</f>
        <v>770.11</v>
      </c>
      <c r="H595">
        <f>ROUND(SUMIF(Data!Q:Q,F595,Data!U:U),2)</f>
        <v>162.58000000000001</v>
      </c>
      <c r="I595">
        <f>SUMIF(Data!Q:Q,F595,Data!S:S)</f>
        <v>16</v>
      </c>
    </row>
    <row r="596" spans="6:9" x14ac:dyDescent="0.2">
      <c r="F596" s="11" t="s">
        <v>1455</v>
      </c>
      <c r="G596">
        <f>ROUND(SUMIF(Data!Q:Q,F596,Data!R:R),2)</f>
        <v>767.23</v>
      </c>
      <c r="H596">
        <f>ROUND(SUMIF(Data!Q:Q,F596,Data!U:U),2)</f>
        <v>354.25</v>
      </c>
      <c r="I596">
        <f>SUMIF(Data!Q:Q,F596,Data!S:S)</f>
        <v>39</v>
      </c>
    </row>
    <row r="597" spans="6:9" x14ac:dyDescent="0.2">
      <c r="F597" s="11" t="s">
        <v>149</v>
      </c>
      <c r="G597">
        <f>ROUND(SUMIF(Data!Q:Q,F597,Data!R:R),2)</f>
        <v>764.7</v>
      </c>
      <c r="H597">
        <f>ROUND(SUMIF(Data!Q:Q,F597,Data!U:U),2)</f>
        <v>76.98</v>
      </c>
      <c r="I597">
        <f>SUMIF(Data!Q:Q,F597,Data!S:S)</f>
        <v>19</v>
      </c>
    </row>
    <row r="598" spans="6:9" x14ac:dyDescent="0.2">
      <c r="F598" s="11" t="s">
        <v>6124</v>
      </c>
      <c r="G598">
        <f>ROUND(SUMIF(Data!Q:Q,F598,Data!R:R),2)</f>
        <v>763.67</v>
      </c>
      <c r="H598">
        <f>ROUND(SUMIF(Data!Q:Q,F598,Data!U:U),2)</f>
        <v>-222.74</v>
      </c>
      <c r="I598">
        <f>SUMIF(Data!Q:Q,F598,Data!S:S)</f>
        <v>15</v>
      </c>
    </row>
    <row r="599" spans="6:9" x14ac:dyDescent="0.2">
      <c r="F599" s="11" t="s">
        <v>4343</v>
      </c>
      <c r="G599">
        <f>ROUND(SUMIF(Data!Q:Q,F599,Data!R:R),2)</f>
        <v>759.94</v>
      </c>
      <c r="H599">
        <f>ROUND(SUMIF(Data!Q:Q,F599,Data!U:U),2)</f>
        <v>78.37</v>
      </c>
      <c r="I599">
        <f>SUMIF(Data!Q:Q,F599,Data!S:S)</f>
        <v>14</v>
      </c>
    </row>
    <row r="600" spans="6:9" x14ac:dyDescent="0.2">
      <c r="F600" s="11" t="s">
        <v>2281</v>
      </c>
      <c r="G600">
        <f>ROUND(SUMIF(Data!Q:Q,F600,Data!R:R),2)</f>
        <v>759.12</v>
      </c>
      <c r="H600">
        <f>ROUND(SUMIF(Data!Q:Q,F600,Data!U:U),2)</f>
        <v>166.84</v>
      </c>
      <c r="I600">
        <f>SUMIF(Data!Q:Q,F600,Data!S:S)</f>
        <v>20</v>
      </c>
    </row>
    <row r="601" spans="6:9" x14ac:dyDescent="0.2">
      <c r="F601" s="11" t="s">
        <v>5870</v>
      </c>
      <c r="G601">
        <f>ROUND(SUMIF(Data!Q:Q,F601,Data!R:R),2)</f>
        <v>755.94</v>
      </c>
      <c r="H601">
        <f>ROUND(SUMIF(Data!Q:Q,F601,Data!U:U),2)</f>
        <v>50.4</v>
      </c>
      <c r="I601">
        <f>SUMIF(Data!Q:Q,F601,Data!S:S)</f>
        <v>8</v>
      </c>
    </row>
    <row r="602" spans="6:9" x14ac:dyDescent="0.2">
      <c r="F602" s="11" t="s">
        <v>5423</v>
      </c>
      <c r="G602">
        <f>ROUND(SUMIF(Data!Q:Q,F602,Data!R:R),2)</f>
        <v>755.91</v>
      </c>
      <c r="H602">
        <f>ROUND(SUMIF(Data!Q:Q,F602,Data!U:U),2)</f>
        <v>244.74</v>
      </c>
      <c r="I602">
        <f>SUMIF(Data!Q:Q,F602,Data!S:S)</f>
        <v>30</v>
      </c>
    </row>
    <row r="603" spans="6:9" x14ac:dyDescent="0.2">
      <c r="F603" s="11" t="s">
        <v>562</v>
      </c>
      <c r="G603">
        <f>ROUND(SUMIF(Data!Q:Q,F603,Data!R:R),2)</f>
        <v>755.47</v>
      </c>
      <c r="H603">
        <f>ROUND(SUMIF(Data!Q:Q,F603,Data!U:U),2)</f>
        <v>292.2</v>
      </c>
      <c r="I603">
        <f>SUMIF(Data!Q:Q,F603,Data!S:S)</f>
        <v>215</v>
      </c>
    </row>
    <row r="604" spans="6:9" x14ac:dyDescent="0.2">
      <c r="F604" s="11" t="s">
        <v>1263</v>
      </c>
      <c r="G604">
        <f>ROUND(SUMIF(Data!Q:Q,F604,Data!R:R),2)</f>
        <v>754.73</v>
      </c>
      <c r="H604">
        <f>ROUND(SUMIF(Data!Q:Q,F604,Data!U:U),2)</f>
        <v>-294.77</v>
      </c>
      <c r="I604">
        <f>SUMIF(Data!Q:Q,F604,Data!S:S)</f>
        <v>16</v>
      </c>
    </row>
    <row r="605" spans="6:9" x14ac:dyDescent="0.2">
      <c r="F605" s="11" t="s">
        <v>2105</v>
      </c>
      <c r="G605">
        <f>ROUND(SUMIF(Data!Q:Q,F605,Data!R:R),2)</f>
        <v>753.18</v>
      </c>
      <c r="H605">
        <f>ROUND(SUMIF(Data!Q:Q,F605,Data!U:U),2)</f>
        <v>284.07</v>
      </c>
      <c r="I605">
        <f>SUMIF(Data!Q:Q,F605,Data!S:S)</f>
        <v>43</v>
      </c>
    </row>
    <row r="606" spans="6:9" x14ac:dyDescent="0.2">
      <c r="F606" s="11" t="s">
        <v>2592</v>
      </c>
      <c r="G606">
        <f>ROUND(SUMIF(Data!Q:Q,F606,Data!R:R),2)</f>
        <v>752.29</v>
      </c>
      <c r="H606">
        <f>ROUND(SUMIF(Data!Q:Q,F606,Data!U:U),2)</f>
        <v>68.63</v>
      </c>
      <c r="I606">
        <f>SUMIF(Data!Q:Q,F606,Data!S:S)</f>
        <v>14</v>
      </c>
    </row>
    <row r="607" spans="6:9" x14ac:dyDescent="0.2">
      <c r="F607" s="11" t="s">
        <v>8596</v>
      </c>
      <c r="G607">
        <f>ROUND(SUMIF(Data!Q:Q,F607,Data!R:R),2)</f>
        <v>749.95</v>
      </c>
      <c r="H607">
        <f>ROUND(SUMIF(Data!Q:Q,F607,Data!U:U),2)</f>
        <v>262.48</v>
      </c>
      <c r="I607">
        <f>SUMIF(Data!Q:Q,F607,Data!S:S)</f>
        <v>24</v>
      </c>
    </row>
    <row r="608" spans="6:9" x14ac:dyDescent="0.2">
      <c r="F608" s="11" t="s">
        <v>1620</v>
      </c>
      <c r="G608">
        <f>ROUND(SUMIF(Data!Q:Q,F608,Data!R:R),2)</f>
        <v>748.86</v>
      </c>
      <c r="H608">
        <f>ROUND(SUMIF(Data!Q:Q,F608,Data!U:U),2)</f>
        <v>24.16</v>
      </c>
      <c r="I608">
        <f>SUMIF(Data!Q:Q,F608,Data!S:S)</f>
        <v>6</v>
      </c>
    </row>
    <row r="609" spans="6:9" x14ac:dyDescent="0.2">
      <c r="F609" s="11" t="s">
        <v>3211</v>
      </c>
      <c r="G609">
        <f>ROUND(SUMIF(Data!Q:Q,F609,Data!R:R),2)</f>
        <v>746.83</v>
      </c>
      <c r="H609">
        <f>ROUND(SUMIF(Data!Q:Q,F609,Data!U:U),2)</f>
        <v>302.33</v>
      </c>
      <c r="I609">
        <f>SUMIF(Data!Q:Q,F609,Data!S:S)</f>
        <v>19</v>
      </c>
    </row>
    <row r="610" spans="6:9" x14ac:dyDescent="0.2">
      <c r="F610" s="11" t="s">
        <v>6500</v>
      </c>
      <c r="G610">
        <f>ROUND(SUMIF(Data!Q:Q,F610,Data!R:R),2)</f>
        <v>746.17</v>
      </c>
      <c r="H610">
        <f>ROUND(SUMIF(Data!Q:Q,F610,Data!U:U),2)</f>
        <v>163.62</v>
      </c>
      <c r="I610">
        <f>SUMIF(Data!Q:Q,F610,Data!S:S)</f>
        <v>18</v>
      </c>
    </row>
    <row r="611" spans="6:9" x14ac:dyDescent="0.2">
      <c r="F611" s="11" t="s">
        <v>296</v>
      </c>
      <c r="G611">
        <f>ROUND(SUMIF(Data!Q:Q,F611,Data!R:R),2)</f>
        <v>743.43</v>
      </c>
      <c r="H611">
        <f>ROUND(SUMIF(Data!Q:Q,F611,Data!U:U),2)</f>
        <v>328.68</v>
      </c>
      <c r="I611">
        <f>SUMIF(Data!Q:Q,F611,Data!S:S)</f>
        <v>16</v>
      </c>
    </row>
    <row r="612" spans="6:9" x14ac:dyDescent="0.2">
      <c r="F612" s="11" t="s">
        <v>2676</v>
      </c>
      <c r="G612">
        <f>ROUND(SUMIF(Data!Q:Q,F612,Data!R:R),2)</f>
        <v>739.8</v>
      </c>
      <c r="H612">
        <f>ROUND(SUMIF(Data!Q:Q,F612,Data!U:U),2)</f>
        <v>64.73</v>
      </c>
      <c r="I612">
        <f>SUMIF(Data!Q:Q,F612,Data!S:S)</f>
        <v>25</v>
      </c>
    </row>
    <row r="613" spans="6:9" x14ac:dyDescent="0.2">
      <c r="F613" s="11" t="s">
        <v>3188</v>
      </c>
      <c r="G613">
        <f>ROUND(SUMIF(Data!Q:Q,F613,Data!R:R),2)</f>
        <v>737.75</v>
      </c>
      <c r="H613">
        <f>ROUND(SUMIF(Data!Q:Q,F613,Data!U:U),2)</f>
        <v>89.97</v>
      </c>
      <c r="I613">
        <f>SUMIF(Data!Q:Q,F613,Data!S:S)</f>
        <v>15</v>
      </c>
    </row>
    <row r="614" spans="6:9" x14ac:dyDescent="0.2">
      <c r="F614" s="11" t="s">
        <v>6321</v>
      </c>
      <c r="G614">
        <f>ROUND(SUMIF(Data!Q:Q,F614,Data!R:R),2)</f>
        <v>729.23</v>
      </c>
      <c r="H614">
        <f>ROUND(SUMIF(Data!Q:Q,F614,Data!U:U),2)</f>
        <v>48.62</v>
      </c>
      <c r="I614">
        <f>SUMIF(Data!Q:Q,F614,Data!S:S)</f>
        <v>4</v>
      </c>
    </row>
    <row r="615" spans="6:9" x14ac:dyDescent="0.2">
      <c r="F615" s="11" t="s">
        <v>8534</v>
      </c>
      <c r="G615">
        <f>ROUND(SUMIF(Data!Q:Q,F615,Data!R:R),2)</f>
        <v>727.94</v>
      </c>
      <c r="H615">
        <f>ROUND(SUMIF(Data!Q:Q,F615,Data!U:U),2)</f>
        <v>90.99</v>
      </c>
      <c r="I615">
        <f>SUMIF(Data!Q:Q,F615,Data!S:S)</f>
        <v>7</v>
      </c>
    </row>
    <row r="616" spans="6:9" x14ac:dyDescent="0.2">
      <c r="F616" s="11" t="s">
        <v>4800</v>
      </c>
      <c r="G616">
        <f>ROUND(SUMIF(Data!Q:Q,F616,Data!R:R),2)</f>
        <v>723.84</v>
      </c>
      <c r="H616">
        <f>ROUND(SUMIF(Data!Q:Q,F616,Data!U:U),2)</f>
        <v>-133.11000000000001</v>
      </c>
      <c r="I616">
        <f>SUMIF(Data!Q:Q,F616,Data!S:S)</f>
        <v>21</v>
      </c>
    </row>
    <row r="617" spans="6:9" x14ac:dyDescent="0.2">
      <c r="F617" s="11" t="s">
        <v>1364</v>
      </c>
      <c r="G617">
        <f>ROUND(SUMIF(Data!Q:Q,F617,Data!R:R),2)</f>
        <v>723.51</v>
      </c>
      <c r="H617">
        <f>ROUND(SUMIF(Data!Q:Q,F617,Data!U:U),2)</f>
        <v>-506.46</v>
      </c>
      <c r="I617">
        <f>SUMIF(Data!Q:Q,F617,Data!S:S)</f>
        <v>6</v>
      </c>
    </row>
    <row r="618" spans="6:9" x14ac:dyDescent="0.2">
      <c r="F618" s="11" t="s">
        <v>2349</v>
      </c>
      <c r="G618">
        <f>ROUND(SUMIF(Data!Q:Q,F618,Data!R:R),2)</f>
        <v>721.74</v>
      </c>
      <c r="H618">
        <f>ROUND(SUMIF(Data!Q:Q,F618,Data!U:U),2)</f>
        <v>314.74</v>
      </c>
      <c r="I618">
        <f>SUMIF(Data!Q:Q,F618,Data!S:S)</f>
        <v>33</v>
      </c>
    </row>
    <row r="619" spans="6:9" x14ac:dyDescent="0.2">
      <c r="F619" s="11" t="s">
        <v>1585</v>
      </c>
      <c r="G619">
        <f>ROUND(SUMIF(Data!Q:Q,F619,Data!R:R),2)</f>
        <v>718.65</v>
      </c>
      <c r="H619">
        <f>ROUND(SUMIF(Data!Q:Q,F619,Data!U:U),2)</f>
        <v>280.27</v>
      </c>
      <c r="I619">
        <f>SUMIF(Data!Q:Q,F619,Data!S:S)</f>
        <v>45</v>
      </c>
    </row>
    <row r="620" spans="6:9" x14ac:dyDescent="0.2">
      <c r="F620" s="11" t="s">
        <v>4790</v>
      </c>
      <c r="G620">
        <f>ROUND(SUMIF(Data!Q:Q,F620,Data!R:R),2)</f>
        <v>709.92</v>
      </c>
      <c r="H620">
        <f>ROUND(SUMIF(Data!Q:Q,F620,Data!U:U),2)</f>
        <v>79.87</v>
      </c>
      <c r="I620">
        <f>SUMIF(Data!Q:Q,F620,Data!S:S)</f>
        <v>12</v>
      </c>
    </row>
    <row r="621" spans="6:9" x14ac:dyDescent="0.2">
      <c r="F621" s="11" t="s">
        <v>1549</v>
      </c>
      <c r="G621">
        <f>ROUND(SUMIF(Data!Q:Q,F621,Data!R:R),2)</f>
        <v>709.5</v>
      </c>
      <c r="H621">
        <f>ROUND(SUMIF(Data!Q:Q,F621,Data!U:U),2)</f>
        <v>205.76</v>
      </c>
      <c r="I621">
        <f>SUMIF(Data!Q:Q,F621,Data!S:S)</f>
        <v>30</v>
      </c>
    </row>
    <row r="622" spans="6:9" x14ac:dyDescent="0.2">
      <c r="F622" s="11" t="s">
        <v>3993</v>
      </c>
      <c r="G622">
        <f>ROUND(SUMIF(Data!Q:Q,F622,Data!R:R),2)</f>
        <v>708</v>
      </c>
      <c r="H622">
        <f>ROUND(SUMIF(Data!Q:Q,F622,Data!U:U),2)</f>
        <v>120.36</v>
      </c>
      <c r="I622">
        <f>SUMIF(Data!Q:Q,F622,Data!S:S)</f>
        <v>12</v>
      </c>
    </row>
    <row r="623" spans="6:9" x14ac:dyDescent="0.2">
      <c r="F623" s="11" t="s">
        <v>6961</v>
      </c>
      <c r="G623">
        <f>ROUND(SUMIF(Data!Q:Q,F623,Data!R:R),2)</f>
        <v>705.32</v>
      </c>
      <c r="H623">
        <f>ROUND(SUMIF(Data!Q:Q,F623,Data!U:U),2)</f>
        <v>151.32</v>
      </c>
      <c r="I623">
        <f>SUMIF(Data!Q:Q,F623,Data!S:S)</f>
        <v>6</v>
      </c>
    </row>
    <row r="624" spans="6:9" x14ac:dyDescent="0.2">
      <c r="F624" s="11" t="s">
        <v>3561</v>
      </c>
      <c r="G624">
        <f>ROUND(SUMIF(Data!Q:Q,F624,Data!R:R),2)</f>
        <v>705.21</v>
      </c>
      <c r="H624">
        <f>ROUND(SUMIF(Data!Q:Q,F624,Data!U:U),2)</f>
        <v>111.54</v>
      </c>
      <c r="I624">
        <f>SUMIF(Data!Q:Q,F624,Data!S:S)</f>
        <v>22</v>
      </c>
    </row>
    <row r="625" spans="6:9" x14ac:dyDescent="0.2">
      <c r="F625" s="11" t="s">
        <v>2719</v>
      </c>
      <c r="G625">
        <f>ROUND(SUMIF(Data!Q:Q,F625,Data!R:R),2)</f>
        <v>704.69</v>
      </c>
      <c r="H625">
        <f>ROUND(SUMIF(Data!Q:Q,F625,Data!U:U),2)</f>
        <v>39.369999999999997</v>
      </c>
      <c r="I625">
        <f>SUMIF(Data!Q:Q,F625,Data!S:S)</f>
        <v>44</v>
      </c>
    </row>
    <row r="626" spans="6:9" x14ac:dyDescent="0.2">
      <c r="F626" s="11" t="s">
        <v>9583</v>
      </c>
      <c r="G626">
        <f>ROUND(SUMIF(Data!Q:Q,F626,Data!R:R),2)</f>
        <v>703.71</v>
      </c>
      <c r="H626">
        <f>ROUND(SUMIF(Data!Q:Q,F626,Data!U:U),2)</f>
        <v>-938.28</v>
      </c>
      <c r="I626">
        <f>SUMIF(Data!Q:Q,F626,Data!S:S)</f>
        <v>6</v>
      </c>
    </row>
    <row r="627" spans="6:9" x14ac:dyDescent="0.2">
      <c r="F627" s="11" t="s">
        <v>7831</v>
      </c>
      <c r="G627">
        <f>ROUND(SUMIF(Data!Q:Q,F627,Data!R:R),2)</f>
        <v>702.44</v>
      </c>
      <c r="H627">
        <f>ROUND(SUMIF(Data!Q:Q,F627,Data!U:U),2)</f>
        <v>123.96</v>
      </c>
      <c r="I627">
        <f>SUMIF(Data!Q:Q,F627,Data!S:S)</f>
        <v>14</v>
      </c>
    </row>
    <row r="628" spans="6:9" x14ac:dyDescent="0.2">
      <c r="F628" s="11" t="s">
        <v>1676</v>
      </c>
      <c r="G628">
        <f>ROUND(SUMIF(Data!Q:Q,F628,Data!R:R),2)</f>
        <v>699.9</v>
      </c>
      <c r="H628">
        <f>ROUND(SUMIF(Data!Q:Q,F628,Data!U:U),2)</f>
        <v>17.5</v>
      </c>
      <c r="I628">
        <f>SUMIF(Data!Q:Q,F628,Data!S:S)</f>
        <v>13</v>
      </c>
    </row>
    <row r="629" spans="6:9" x14ac:dyDescent="0.2">
      <c r="F629" s="11" t="s">
        <v>6817</v>
      </c>
      <c r="G629">
        <f>ROUND(SUMIF(Data!Q:Q,F629,Data!R:R),2)</f>
        <v>698.04</v>
      </c>
      <c r="H629">
        <f>ROUND(SUMIF(Data!Q:Q,F629,Data!U:U),2)</f>
        <v>90.75</v>
      </c>
      <c r="I629">
        <f>SUMIF(Data!Q:Q,F629,Data!S:S)</f>
        <v>29</v>
      </c>
    </row>
    <row r="630" spans="6:9" x14ac:dyDescent="0.2">
      <c r="F630" s="11" t="s">
        <v>8285</v>
      </c>
      <c r="G630">
        <f>ROUND(SUMIF(Data!Q:Q,F630,Data!R:R),2)</f>
        <v>694.19</v>
      </c>
      <c r="H630">
        <f>ROUND(SUMIF(Data!Q:Q,F630,Data!U:U),2)</f>
        <v>-158.49</v>
      </c>
      <c r="I630">
        <f>SUMIF(Data!Q:Q,F630,Data!S:S)</f>
        <v>7</v>
      </c>
    </row>
    <row r="631" spans="6:9" x14ac:dyDescent="0.2">
      <c r="F631" s="11" t="s">
        <v>5170</v>
      </c>
      <c r="G631">
        <f>ROUND(SUMIF(Data!Q:Q,F631,Data!R:R),2)</f>
        <v>693.95</v>
      </c>
      <c r="H631">
        <f>ROUND(SUMIF(Data!Q:Q,F631,Data!U:U),2)</f>
        <v>143.75</v>
      </c>
      <c r="I631">
        <f>SUMIF(Data!Q:Q,F631,Data!S:S)</f>
        <v>24</v>
      </c>
    </row>
    <row r="632" spans="6:9" x14ac:dyDescent="0.2">
      <c r="F632" s="11" t="s">
        <v>3902</v>
      </c>
      <c r="G632">
        <f>ROUND(SUMIF(Data!Q:Q,F632,Data!R:R),2)</f>
        <v>689.77</v>
      </c>
      <c r="H632">
        <f>ROUND(SUMIF(Data!Q:Q,F632,Data!U:U),2)</f>
        <v>122.96</v>
      </c>
      <c r="I632">
        <f>SUMIF(Data!Q:Q,F632,Data!S:S)</f>
        <v>27</v>
      </c>
    </row>
    <row r="633" spans="6:9" x14ac:dyDescent="0.2">
      <c r="F633" s="11" t="s">
        <v>7996</v>
      </c>
      <c r="G633">
        <f>ROUND(SUMIF(Data!Q:Q,F633,Data!R:R),2)</f>
        <v>688.14</v>
      </c>
      <c r="H633">
        <f>ROUND(SUMIF(Data!Q:Q,F633,Data!U:U),2)</f>
        <v>-31.08</v>
      </c>
      <c r="I633">
        <f>SUMIF(Data!Q:Q,F633,Data!S:S)</f>
        <v>9</v>
      </c>
    </row>
    <row r="634" spans="6:9" x14ac:dyDescent="0.2">
      <c r="F634" s="11" t="s">
        <v>5174</v>
      </c>
      <c r="G634">
        <f>ROUND(SUMIF(Data!Q:Q,F634,Data!R:R),2)</f>
        <v>685.59</v>
      </c>
      <c r="H634">
        <f>ROUND(SUMIF(Data!Q:Q,F634,Data!U:U),2)</f>
        <v>115.74</v>
      </c>
      <c r="I634">
        <f>SUMIF(Data!Q:Q,F634,Data!S:S)</f>
        <v>23</v>
      </c>
    </row>
    <row r="635" spans="6:9" x14ac:dyDescent="0.2">
      <c r="F635" s="11" t="s">
        <v>4646</v>
      </c>
      <c r="G635">
        <f>ROUND(SUMIF(Data!Q:Q,F635,Data!R:R),2)</f>
        <v>684.74</v>
      </c>
      <c r="H635">
        <f>ROUND(SUMIF(Data!Q:Q,F635,Data!U:U),2)</f>
        <v>321.83</v>
      </c>
      <c r="I635">
        <f>SUMIF(Data!Q:Q,F635,Data!S:S)</f>
        <v>14</v>
      </c>
    </row>
    <row r="636" spans="6:9" x14ac:dyDescent="0.2">
      <c r="F636" s="11" t="s">
        <v>936</v>
      </c>
      <c r="G636">
        <f>ROUND(SUMIF(Data!Q:Q,F636,Data!R:R),2)</f>
        <v>683.55</v>
      </c>
      <c r="H636">
        <f>ROUND(SUMIF(Data!Q:Q,F636,Data!U:U),2)</f>
        <v>120.87</v>
      </c>
      <c r="I636">
        <f>SUMIF(Data!Q:Q,F636,Data!S:S)</f>
        <v>9</v>
      </c>
    </row>
    <row r="637" spans="6:9" x14ac:dyDescent="0.2">
      <c r="F637" s="11" t="s">
        <v>7157</v>
      </c>
      <c r="G637">
        <f>ROUND(SUMIF(Data!Q:Q,F637,Data!R:R),2)</f>
        <v>681.45</v>
      </c>
      <c r="H637">
        <f>ROUND(SUMIF(Data!Q:Q,F637,Data!U:U),2)</f>
        <v>256.19</v>
      </c>
      <c r="I637">
        <f>SUMIF(Data!Q:Q,F637,Data!S:S)</f>
        <v>17</v>
      </c>
    </row>
    <row r="638" spans="6:9" x14ac:dyDescent="0.2">
      <c r="F638" s="11" t="s">
        <v>4637</v>
      </c>
      <c r="G638">
        <f>ROUND(SUMIF(Data!Q:Q,F638,Data!R:R),2)</f>
        <v>678.24</v>
      </c>
      <c r="H638">
        <f>ROUND(SUMIF(Data!Q:Q,F638,Data!U:U),2)</f>
        <v>120.95</v>
      </c>
      <c r="I638">
        <f>SUMIF(Data!Q:Q,F638,Data!S:S)</f>
        <v>51</v>
      </c>
    </row>
    <row r="639" spans="6:9" x14ac:dyDescent="0.2">
      <c r="F639" s="11" t="s">
        <v>5689</v>
      </c>
      <c r="G639">
        <f>ROUND(SUMIF(Data!Q:Q,F639,Data!R:R),2)</f>
        <v>675.12</v>
      </c>
      <c r="H639">
        <f>ROUND(SUMIF(Data!Q:Q,F639,Data!U:U),2)</f>
        <v>290.3</v>
      </c>
      <c r="I639">
        <f>SUMIF(Data!Q:Q,F639,Data!S:S)</f>
        <v>3</v>
      </c>
    </row>
    <row r="640" spans="6:9" x14ac:dyDescent="0.2">
      <c r="F640" s="11" t="s">
        <v>460</v>
      </c>
      <c r="G640">
        <f>ROUND(SUMIF(Data!Q:Q,F640,Data!R:R),2)</f>
        <v>673.87</v>
      </c>
      <c r="H640">
        <f>ROUND(SUMIF(Data!Q:Q,F640,Data!U:U),2)</f>
        <v>72.08</v>
      </c>
      <c r="I640">
        <f>SUMIF(Data!Q:Q,F640,Data!S:S)</f>
        <v>17</v>
      </c>
    </row>
    <row r="641" spans="6:9" x14ac:dyDescent="0.2">
      <c r="F641" s="11" t="s">
        <v>8366</v>
      </c>
      <c r="G641">
        <f>ROUND(SUMIF(Data!Q:Q,F641,Data!R:R),2)</f>
        <v>671.81</v>
      </c>
      <c r="H641">
        <f>ROUND(SUMIF(Data!Q:Q,F641,Data!U:U),2)</f>
        <v>153.96</v>
      </c>
      <c r="I641">
        <f>SUMIF(Data!Q:Q,F641,Data!S:S)</f>
        <v>20</v>
      </c>
    </row>
    <row r="642" spans="6:9" x14ac:dyDescent="0.2">
      <c r="F642" s="11" t="s">
        <v>1397</v>
      </c>
      <c r="G642">
        <f>ROUND(SUMIF(Data!Q:Q,F642,Data!R:R),2)</f>
        <v>669.5</v>
      </c>
      <c r="H642">
        <f>ROUND(SUMIF(Data!Q:Q,F642,Data!U:U),2)</f>
        <v>234.32</v>
      </c>
      <c r="I642">
        <f>SUMIF(Data!Q:Q,F642,Data!S:S)</f>
        <v>26</v>
      </c>
    </row>
    <row r="643" spans="6:9" x14ac:dyDescent="0.2">
      <c r="F643" s="11" t="s">
        <v>2757</v>
      </c>
      <c r="G643">
        <f>ROUND(SUMIF(Data!Q:Q,F643,Data!R:R),2)</f>
        <v>667.99</v>
      </c>
      <c r="H643">
        <f>ROUND(SUMIF(Data!Q:Q,F643,Data!U:U),2)</f>
        <v>182.6</v>
      </c>
      <c r="I643">
        <f>SUMIF(Data!Q:Q,F643,Data!S:S)</f>
        <v>32</v>
      </c>
    </row>
    <row r="644" spans="6:9" x14ac:dyDescent="0.2">
      <c r="F644" s="11" t="s">
        <v>2865</v>
      </c>
      <c r="G644">
        <f>ROUND(SUMIF(Data!Q:Q,F644,Data!R:R),2)</f>
        <v>665.68</v>
      </c>
      <c r="H644">
        <f>ROUND(SUMIF(Data!Q:Q,F644,Data!U:U),2)</f>
        <v>43.71</v>
      </c>
      <c r="I644">
        <f>SUMIF(Data!Q:Q,F644,Data!S:S)</f>
        <v>25</v>
      </c>
    </row>
    <row r="645" spans="6:9" x14ac:dyDescent="0.2">
      <c r="F645" s="11" t="s">
        <v>6558</v>
      </c>
      <c r="G645">
        <f>ROUND(SUMIF(Data!Q:Q,F645,Data!R:R),2)</f>
        <v>664.83</v>
      </c>
      <c r="H645">
        <f>ROUND(SUMIF(Data!Q:Q,F645,Data!U:U),2)</f>
        <v>-78.02</v>
      </c>
      <c r="I645">
        <f>SUMIF(Data!Q:Q,F645,Data!S:S)</f>
        <v>15</v>
      </c>
    </row>
    <row r="646" spans="6:9" x14ac:dyDescent="0.2">
      <c r="F646" s="11" t="s">
        <v>3152</v>
      </c>
      <c r="G646">
        <f>ROUND(SUMIF(Data!Q:Q,F646,Data!R:R),2)</f>
        <v>661.94</v>
      </c>
      <c r="H646">
        <f>ROUND(SUMIF(Data!Q:Q,F646,Data!U:U),2)</f>
        <v>-9.25</v>
      </c>
      <c r="I646">
        <f>SUMIF(Data!Q:Q,F646,Data!S:S)</f>
        <v>33</v>
      </c>
    </row>
    <row r="647" spans="6:9" x14ac:dyDescent="0.2">
      <c r="F647" s="11" t="s">
        <v>3791</v>
      </c>
      <c r="G647">
        <f>ROUND(SUMIF(Data!Q:Q,F647,Data!R:R),2)</f>
        <v>659.93</v>
      </c>
      <c r="H647">
        <f>ROUND(SUMIF(Data!Q:Q,F647,Data!U:U),2)</f>
        <v>75.989999999999995</v>
      </c>
      <c r="I647">
        <f>SUMIF(Data!Q:Q,F647,Data!S:S)</f>
        <v>8</v>
      </c>
    </row>
    <row r="648" spans="6:9" x14ac:dyDescent="0.2">
      <c r="F648" s="11" t="s">
        <v>3919</v>
      </c>
      <c r="G648">
        <f>ROUND(SUMIF(Data!Q:Q,F648,Data!R:R),2)</f>
        <v>653.98</v>
      </c>
      <c r="H648">
        <f>ROUND(SUMIF(Data!Q:Q,F648,Data!U:U),2)</f>
        <v>210.86</v>
      </c>
      <c r="I648">
        <f>SUMIF(Data!Q:Q,F648,Data!S:S)</f>
        <v>29</v>
      </c>
    </row>
    <row r="649" spans="6:9" x14ac:dyDescent="0.2">
      <c r="F649" s="11" t="s">
        <v>3815</v>
      </c>
      <c r="G649">
        <f>ROUND(SUMIF(Data!Q:Q,F649,Data!R:R),2)</f>
        <v>653.12</v>
      </c>
      <c r="H649">
        <f>ROUND(SUMIF(Data!Q:Q,F649,Data!U:U),2)</f>
        <v>-148.4</v>
      </c>
      <c r="I649">
        <f>SUMIF(Data!Q:Q,F649,Data!S:S)</f>
        <v>22</v>
      </c>
    </row>
    <row r="650" spans="6:9" x14ac:dyDescent="0.2">
      <c r="F650" s="11" t="s">
        <v>4194</v>
      </c>
      <c r="G650">
        <f>ROUND(SUMIF(Data!Q:Q,F650,Data!R:R),2)</f>
        <v>651.44000000000005</v>
      </c>
      <c r="H650">
        <f>ROUND(SUMIF(Data!Q:Q,F650,Data!U:U),2)</f>
        <v>302.73</v>
      </c>
      <c r="I650">
        <f>SUMIF(Data!Q:Q,F650,Data!S:S)</f>
        <v>14</v>
      </c>
    </row>
    <row r="651" spans="6:9" x14ac:dyDescent="0.2">
      <c r="F651" s="11" t="s">
        <v>5646</v>
      </c>
      <c r="G651">
        <f>ROUND(SUMIF(Data!Q:Q,F651,Data!R:R),2)</f>
        <v>649.38</v>
      </c>
      <c r="H651">
        <f>ROUND(SUMIF(Data!Q:Q,F651,Data!U:U),2)</f>
        <v>-97.41</v>
      </c>
      <c r="I651">
        <f>SUMIF(Data!Q:Q,F651,Data!S:S)</f>
        <v>14</v>
      </c>
    </row>
    <row r="652" spans="6:9" x14ac:dyDescent="0.2">
      <c r="F652" s="11" t="s">
        <v>1276</v>
      </c>
      <c r="G652">
        <f>ROUND(SUMIF(Data!Q:Q,F652,Data!R:R),2)</f>
        <v>647.84</v>
      </c>
      <c r="H652">
        <f>ROUND(SUMIF(Data!Q:Q,F652,Data!U:U),2)</f>
        <v>168.44</v>
      </c>
      <c r="I652">
        <f>SUMIF(Data!Q:Q,F652,Data!S:S)</f>
        <v>8</v>
      </c>
    </row>
    <row r="653" spans="6:9" x14ac:dyDescent="0.2">
      <c r="F653" s="11" t="s">
        <v>257</v>
      </c>
      <c r="G653">
        <f>ROUND(SUMIF(Data!Q:Q,F653,Data!R:R),2)</f>
        <v>639.03</v>
      </c>
      <c r="H653">
        <f>ROUND(SUMIF(Data!Q:Q,F653,Data!U:U),2)</f>
        <v>300.33999999999997</v>
      </c>
      <c r="I653">
        <f>SUMIF(Data!Q:Q,F653,Data!S:S)</f>
        <v>51</v>
      </c>
    </row>
    <row r="654" spans="6:9" x14ac:dyDescent="0.2">
      <c r="F654" s="11" t="s">
        <v>4686</v>
      </c>
      <c r="G654">
        <f>ROUND(SUMIF(Data!Q:Q,F654,Data!R:R),2)</f>
        <v>638.82000000000005</v>
      </c>
      <c r="H654">
        <f>ROUND(SUMIF(Data!Q:Q,F654,Data!U:U),2)</f>
        <v>34.07</v>
      </c>
      <c r="I654">
        <f>SUMIF(Data!Q:Q,F654,Data!S:S)</f>
        <v>12</v>
      </c>
    </row>
    <row r="655" spans="6:9" x14ac:dyDescent="0.2">
      <c r="F655" s="11" t="s">
        <v>5865</v>
      </c>
      <c r="G655">
        <f>ROUND(SUMIF(Data!Q:Q,F655,Data!R:R),2)</f>
        <v>636.61</v>
      </c>
      <c r="H655">
        <f>ROUND(SUMIF(Data!Q:Q,F655,Data!U:U),2)</f>
        <v>179.29</v>
      </c>
      <c r="I655">
        <f>SUMIF(Data!Q:Q,F655,Data!S:S)</f>
        <v>22</v>
      </c>
    </row>
    <row r="656" spans="6:9" x14ac:dyDescent="0.2">
      <c r="F656" s="11" t="s">
        <v>1713</v>
      </c>
      <c r="G656">
        <f>ROUND(SUMIF(Data!Q:Q,F656,Data!R:R),2)</f>
        <v>632.52</v>
      </c>
      <c r="H656">
        <f>ROUND(SUMIF(Data!Q:Q,F656,Data!U:U),2)</f>
        <v>309.93</v>
      </c>
      <c r="I656">
        <f>SUMIF(Data!Q:Q,F656,Data!S:S)</f>
        <v>12</v>
      </c>
    </row>
    <row r="657" spans="6:9" x14ac:dyDescent="0.2">
      <c r="F657" s="11" t="s">
        <v>2518</v>
      </c>
      <c r="G657">
        <f>ROUND(SUMIF(Data!Q:Q,F657,Data!R:R),2)</f>
        <v>631.67999999999995</v>
      </c>
      <c r="H657">
        <f>ROUND(SUMIF(Data!Q:Q,F657,Data!U:U),2)</f>
        <v>176.87</v>
      </c>
      <c r="I657">
        <f>SUMIF(Data!Q:Q,F657,Data!S:S)</f>
        <v>16</v>
      </c>
    </row>
    <row r="658" spans="6:9" x14ac:dyDescent="0.2">
      <c r="F658" s="11" t="s">
        <v>4449</v>
      </c>
      <c r="G658">
        <f>ROUND(SUMIF(Data!Q:Q,F658,Data!R:R),2)</f>
        <v>626.54</v>
      </c>
      <c r="H658">
        <f>ROUND(SUMIF(Data!Q:Q,F658,Data!U:U),2)</f>
        <v>212.3</v>
      </c>
      <c r="I658">
        <f>SUMIF(Data!Q:Q,F658,Data!S:S)</f>
        <v>25</v>
      </c>
    </row>
    <row r="659" spans="6:9" x14ac:dyDescent="0.2">
      <c r="F659" s="11" t="s">
        <v>8901</v>
      </c>
      <c r="G659">
        <f>ROUND(SUMIF(Data!Q:Q,F659,Data!R:R),2)</f>
        <v>625.51</v>
      </c>
      <c r="H659">
        <f>ROUND(SUMIF(Data!Q:Q,F659,Data!U:U),2)</f>
        <v>-10.88</v>
      </c>
      <c r="I659">
        <f>SUMIF(Data!Q:Q,F659,Data!S:S)</f>
        <v>13</v>
      </c>
    </row>
    <row r="660" spans="6:9" x14ac:dyDescent="0.2">
      <c r="F660" s="11" t="s">
        <v>570</v>
      </c>
      <c r="G660">
        <f>ROUND(SUMIF(Data!Q:Q,F660,Data!R:R),2)</f>
        <v>623.74</v>
      </c>
      <c r="H660">
        <f>ROUND(SUMIF(Data!Q:Q,F660,Data!U:U),2)</f>
        <v>285.64999999999998</v>
      </c>
      <c r="I660">
        <f>SUMIF(Data!Q:Q,F660,Data!S:S)</f>
        <v>18</v>
      </c>
    </row>
    <row r="661" spans="6:9" x14ac:dyDescent="0.2">
      <c r="F661" s="11" t="s">
        <v>4235</v>
      </c>
      <c r="G661">
        <f>ROUND(SUMIF(Data!Q:Q,F661,Data!R:R),2)</f>
        <v>618.55999999999995</v>
      </c>
      <c r="H661">
        <f>ROUND(SUMIF(Data!Q:Q,F661,Data!U:U),2)</f>
        <v>120.33</v>
      </c>
      <c r="I661">
        <f>SUMIF(Data!Q:Q,F661,Data!S:S)</f>
        <v>27</v>
      </c>
    </row>
    <row r="662" spans="6:9" x14ac:dyDescent="0.2">
      <c r="F662" s="11" t="s">
        <v>5316</v>
      </c>
      <c r="G662">
        <f>ROUND(SUMIF(Data!Q:Q,F662,Data!R:R),2)</f>
        <v>618.48</v>
      </c>
      <c r="H662">
        <f>ROUND(SUMIF(Data!Q:Q,F662,Data!U:U),2)</f>
        <v>-6.44</v>
      </c>
      <c r="I662">
        <f>SUMIF(Data!Q:Q,F662,Data!S:S)</f>
        <v>15</v>
      </c>
    </row>
    <row r="663" spans="6:9" x14ac:dyDescent="0.2">
      <c r="F663" s="11" t="s">
        <v>6809</v>
      </c>
      <c r="G663">
        <f>ROUND(SUMIF(Data!Q:Q,F663,Data!R:R),2)</f>
        <v>615.78</v>
      </c>
      <c r="H663">
        <f>ROUND(SUMIF(Data!Q:Q,F663,Data!U:U),2)</f>
        <v>273.18</v>
      </c>
      <c r="I663">
        <f>SUMIF(Data!Q:Q,F663,Data!S:S)</f>
        <v>12</v>
      </c>
    </row>
    <row r="664" spans="6:9" x14ac:dyDescent="0.2">
      <c r="F664" s="11" t="s">
        <v>4315</v>
      </c>
      <c r="G664">
        <f>ROUND(SUMIF(Data!Q:Q,F664,Data!R:R),2)</f>
        <v>615.54999999999995</v>
      </c>
      <c r="H664">
        <f>ROUND(SUMIF(Data!Q:Q,F664,Data!U:U),2)</f>
        <v>279.2</v>
      </c>
      <c r="I664">
        <f>SUMIF(Data!Q:Q,F664,Data!S:S)</f>
        <v>12</v>
      </c>
    </row>
    <row r="665" spans="6:9" x14ac:dyDescent="0.2">
      <c r="F665" s="11" t="s">
        <v>4899</v>
      </c>
      <c r="G665">
        <f>ROUND(SUMIF(Data!Q:Q,F665,Data!R:R),2)</f>
        <v>614.05999999999995</v>
      </c>
      <c r="H665">
        <f>ROUND(SUMIF(Data!Q:Q,F665,Data!U:U),2)</f>
        <v>127.45</v>
      </c>
      <c r="I665">
        <f>SUMIF(Data!Q:Q,F665,Data!S:S)</f>
        <v>35</v>
      </c>
    </row>
    <row r="666" spans="6:9" x14ac:dyDescent="0.2">
      <c r="F666" s="11" t="s">
        <v>524</v>
      </c>
      <c r="G666">
        <f>ROUND(SUMIF(Data!Q:Q,F666,Data!R:R),2)</f>
        <v>611.71</v>
      </c>
      <c r="H666">
        <f>ROUND(SUMIF(Data!Q:Q,F666,Data!U:U),2)</f>
        <v>149.53</v>
      </c>
      <c r="I666">
        <f>SUMIF(Data!Q:Q,F666,Data!S:S)</f>
        <v>17</v>
      </c>
    </row>
    <row r="667" spans="6:9" x14ac:dyDescent="0.2">
      <c r="F667" s="11" t="s">
        <v>3551</v>
      </c>
      <c r="G667">
        <f>ROUND(SUMIF(Data!Q:Q,F667,Data!R:R),2)</f>
        <v>611.04999999999995</v>
      </c>
      <c r="H667">
        <f>ROUND(SUMIF(Data!Q:Q,F667,Data!U:U),2)</f>
        <v>106.51</v>
      </c>
      <c r="I667">
        <f>SUMIF(Data!Q:Q,F667,Data!S:S)</f>
        <v>36</v>
      </c>
    </row>
    <row r="668" spans="6:9" x14ac:dyDescent="0.2">
      <c r="F668" s="11" t="s">
        <v>3298</v>
      </c>
      <c r="G668">
        <f>ROUND(SUMIF(Data!Q:Q,F668,Data!R:R),2)</f>
        <v>610.98</v>
      </c>
      <c r="H668">
        <f>ROUND(SUMIF(Data!Q:Q,F668,Data!U:U),2)</f>
        <v>274.94</v>
      </c>
      <c r="I668">
        <f>SUMIF(Data!Q:Q,F668,Data!S:S)</f>
        <v>17</v>
      </c>
    </row>
    <row r="669" spans="6:9" x14ac:dyDescent="0.2">
      <c r="F669" s="11" t="s">
        <v>2025</v>
      </c>
      <c r="G669">
        <f>ROUND(SUMIF(Data!Q:Q,F669,Data!R:R),2)</f>
        <v>607.07000000000005</v>
      </c>
      <c r="H669">
        <f>ROUND(SUMIF(Data!Q:Q,F669,Data!U:U),2)</f>
        <v>-13.34</v>
      </c>
      <c r="I669">
        <f>SUMIF(Data!Q:Q,F669,Data!S:S)</f>
        <v>19</v>
      </c>
    </row>
    <row r="670" spans="6:9" x14ac:dyDescent="0.2">
      <c r="F670" s="11" t="s">
        <v>1861</v>
      </c>
      <c r="G670">
        <f>ROUND(SUMIF(Data!Q:Q,F670,Data!R:R),2)</f>
        <v>604.75</v>
      </c>
      <c r="H670">
        <f>ROUND(SUMIF(Data!Q:Q,F670,Data!U:U),2)</f>
        <v>132.29</v>
      </c>
      <c r="I670">
        <f>SUMIF(Data!Q:Q,F670,Data!S:S)</f>
        <v>5</v>
      </c>
    </row>
    <row r="671" spans="6:9" x14ac:dyDescent="0.2">
      <c r="F671" s="11" t="s">
        <v>591</v>
      </c>
      <c r="G671">
        <f>ROUND(SUMIF(Data!Q:Q,F671,Data!R:R),2)</f>
        <v>603.54</v>
      </c>
      <c r="H671">
        <f>ROUND(SUMIF(Data!Q:Q,F671,Data!U:U),2)</f>
        <v>279.74</v>
      </c>
      <c r="I671">
        <f>SUMIF(Data!Q:Q,F671,Data!S:S)</f>
        <v>13</v>
      </c>
    </row>
    <row r="672" spans="6:9" x14ac:dyDescent="0.2">
      <c r="F672" s="11" t="s">
        <v>10558</v>
      </c>
      <c r="G672">
        <f>ROUND(SUMIF(Data!Q:Q,F672,Data!R:R),2)</f>
        <v>600.47</v>
      </c>
      <c r="H672">
        <f>ROUND(SUMIF(Data!Q:Q,F672,Data!U:U),2)</f>
        <v>47.31</v>
      </c>
      <c r="I672">
        <f>SUMIF(Data!Q:Q,F672,Data!S:S)</f>
        <v>8</v>
      </c>
    </row>
    <row r="673" spans="6:9" x14ac:dyDescent="0.2">
      <c r="F673" s="11" t="s">
        <v>10299</v>
      </c>
      <c r="G673">
        <f>ROUND(SUMIF(Data!Q:Q,F673,Data!R:R),2)</f>
        <v>600</v>
      </c>
      <c r="H673">
        <f>ROUND(SUMIF(Data!Q:Q,F673,Data!U:U),2)</f>
        <v>218.4</v>
      </c>
      <c r="I673">
        <f>SUMIF(Data!Q:Q,F673,Data!S:S)</f>
        <v>6</v>
      </c>
    </row>
    <row r="674" spans="6:9" x14ac:dyDescent="0.2">
      <c r="F674" s="11" t="s">
        <v>616</v>
      </c>
      <c r="G674">
        <f>ROUND(SUMIF(Data!Q:Q,F674,Data!R:R),2)</f>
        <v>599.88</v>
      </c>
      <c r="H674">
        <f>ROUND(SUMIF(Data!Q:Q,F674,Data!U:U),2)</f>
        <v>-24</v>
      </c>
      <c r="I674">
        <f>SUMIF(Data!Q:Q,F674,Data!S:S)</f>
        <v>13</v>
      </c>
    </row>
    <row r="675" spans="6:9" x14ac:dyDescent="0.2">
      <c r="F675" s="11" t="s">
        <v>1416</v>
      </c>
      <c r="G675">
        <f>ROUND(SUMIF(Data!Q:Q,F675,Data!R:R),2)</f>
        <v>598.30999999999995</v>
      </c>
      <c r="H675">
        <f>ROUND(SUMIF(Data!Q:Q,F675,Data!U:U),2)</f>
        <v>-57.37</v>
      </c>
      <c r="I675">
        <f>SUMIF(Data!Q:Q,F675,Data!S:S)</f>
        <v>16</v>
      </c>
    </row>
    <row r="676" spans="6:9" x14ac:dyDescent="0.2">
      <c r="F676" s="11" t="s">
        <v>4760</v>
      </c>
      <c r="G676">
        <f>ROUND(SUMIF(Data!Q:Q,F676,Data!R:R),2)</f>
        <v>597.13</v>
      </c>
      <c r="H676">
        <f>ROUND(SUMIF(Data!Q:Q,F676,Data!U:U),2)</f>
        <v>49.76</v>
      </c>
      <c r="I676">
        <f>SUMIF(Data!Q:Q,F676,Data!S:S)</f>
        <v>3</v>
      </c>
    </row>
    <row r="677" spans="6:9" x14ac:dyDescent="0.2">
      <c r="F677" s="11" t="s">
        <v>6014</v>
      </c>
      <c r="G677">
        <f>ROUND(SUMIF(Data!Q:Q,F677,Data!R:R),2)</f>
        <v>597.07000000000005</v>
      </c>
      <c r="H677">
        <f>ROUND(SUMIF(Data!Q:Q,F677,Data!U:U),2)</f>
        <v>278.95999999999998</v>
      </c>
      <c r="I677">
        <f>SUMIF(Data!Q:Q,F677,Data!S:S)</f>
        <v>13</v>
      </c>
    </row>
    <row r="678" spans="6:9" x14ac:dyDescent="0.2">
      <c r="F678" s="11" t="s">
        <v>4310</v>
      </c>
      <c r="G678">
        <f>ROUND(SUMIF(Data!Q:Q,F678,Data!R:R),2)</f>
        <v>596.62</v>
      </c>
      <c r="H678">
        <f>ROUND(SUMIF(Data!Q:Q,F678,Data!U:U),2)</f>
        <v>45.89</v>
      </c>
      <c r="I678">
        <f>SUMIF(Data!Q:Q,F678,Data!S:S)</f>
        <v>10</v>
      </c>
    </row>
    <row r="679" spans="6:9" x14ac:dyDescent="0.2">
      <c r="F679" s="11" t="s">
        <v>1551</v>
      </c>
      <c r="G679">
        <f>ROUND(SUMIF(Data!Q:Q,F679,Data!R:R),2)</f>
        <v>593.84</v>
      </c>
      <c r="H679">
        <f>ROUND(SUMIF(Data!Q:Q,F679,Data!U:U),2)</f>
        <v>260.83</v>
      </c>
      <c r="I679">
        <f>SUMIF(Data!Q:Q,F679,Data!S:S)</f>
        <v>27</v>
      </c>
    </row>
    <row r="680" spans="6:9" x14ac:dyDescent="0.2">
      <c r="F680" s="11" t="s">
        <v>4943</v>
      </c>
      <c r="G680">
        <f>ROUND(SUMIF(Data!Q:Q,F680,Data!R:R),2)</f>
        <v>591.85</v>
      </c>
      <c r="H680">
        <f>ROUND(SUMIF(Data!Q:Q,F680,Data!U:U),2)</f>
        <v>183.95</v>
      </c>
      <c r="I680">
        <f>SUMIF(Data!Q:Q,F680,Data!S:S)</f>
        <v>15</v>
      </c>
    </row>
    <row r="681" spans="6:9" x14ac:dyDescent="0.2">
      <c r="F681" s="11" t="s">
        <v>5604</v>
      </c>
      <c r="G681">
        <f>ROUND(SUMIF(Data!Q:Q,F681,Data!R:R),2)</f>
        <v>590.33000000000004</v>
      </c>
      <c r="H681">
        <f>ROUND(SUMIF(Data!Q:Q,F681,Data!U:U),2)</f>
        <v>44.27</v>
      </c>
      <c r="I681">
        <f>SUMIF(Data!Q:Q,F681,Data!S:S)</f>
        <v>9</v>
      </c>
    </row>
    <row r="682" spans="6:9" x14ac:dyDescent="0.2">
      <c r="F682" s="11" t="s">
        <v>2708</v>
      </c>
      <c r="G682">
        <f>ROUND(SUMIF(Data!Q:Q,F682,Data!R:R),2)</f>
        <v>586.09</v>
      </c>
      <c r="H682">
        <f>ROUND(SUMIF(Data!Q:Q,F682,Data!U:U),2)</f>
        <v>236.36</v>
      </c>
      <c r="I682">
        <f>SUMIF(Data!Q:Q,F682,Data!S:S)</f>
        <v>14</v>
      </c>
    </row>
    <row r="683" spans="6:9" x14ac:dyDescent="0.2">
      <c r="F683" s="11" t="s">
        <v>1390</v>
      </c>
      <c r="G683">
        <f>ROUND(SUMIF(Data!Q:Q,F683,Data!R:R),2)</f>
        <v>583.64</v>
      </c>
      <c r="H683">
        <f>ROUND(SUMIF(Data!Q:Q,F683,Data!U:U),2)</f>
        <v>55.25</v>
      </c>
      <c r="I683">
        <f>SUMIF(Data!Q:Q,F683,Data!S:S)</f>
        <v>48</v>
      </c>
    </row>
    <row r="684" spans="6:9" x14ac:dyDescent="0.2">
      <c r="F684" s="11" t="s">
        <v>1701</v>
      </c>
      <c r="G684">
        <f>ROUND(SUMIF(Data!Q:Q,F684,Data!R:R),2)</f>
        <v>582.67999999999995</v>
      </c>
      <c r="H684">
        <f>ROUND(SUMIF(Data!Q:Q,F684,Data!U:U),2)</f>
        <v>57.33</v>
      </c>
      <c r="I684">
        <f>SUMIF(Data!Q:Q,F684,Data!S:S)</f>
        <v>13</v>
      </c>
    </row>
    <row r="685" spans="6:9" x14ac:dyDescent="0.2">
      <c r="F685" s="11" t="s">
        <v>3453</v>
      </c>
      <c r="G685">
        <f>ROUND(SUMIF(Data!Q:Q,F685,Data!R:R),2)</f>
        <v>581.58000000000004</v>
      </c>
      <c r="H685">
        <f>ROUND(SUMIF(Data!Q:Q,F685,Data!U:U),2)</f>
        <v>-56.22</v>
      </c>
      <c r="I685">
        <f>SUMIF(Data!Q:Q,F685,Data!S:S)</f>
        <v>7</v>
      </c>
    </row>
    <row r="686" spans="6:9" x14ac:dyDescent="0.2">
      <c r="F686" s="11" t="s">
        <v>4631</v>
      </c>
      <c r="G686">
        <f>ROUND(SUMIF(Data!Q:Q,F686,Data!R:R),2)</f>
        <v>581.16999999999996</v>
      </c>
      <c r="H686">
        <f>ROUND(SUMIF(Data!Q:Q,F686,Data!U:U),2)</f>
        <v>81.569999999999993</v>
      </c>
      <c r="I686">
        <f>SUMIF(Data!Q:Q,F686,Data!S:S)</f>
        <v>14</v>
      </c>
    </row>
    <row r="687" spans="6:9" x14ac:dyDescent="0.2">
      <c r="F687" s="11" t="s">
        <v>7148</v>
      </c>
      <c r="G687">
        <f>ROUND(SUMIF(Data!Q:Q,F687,Data!R:R),2)</f>
        <v>575.82000000000005</v>
      </c>
      <c r="H687">
        <f>ROUND(SUMIF(Data!Q:Q,F687,Data!U:U),2)</f>
        <v>67.180000000000007</v>
      </c>
      <c r="I687">
        <f>SUMIF(Data!Q:Q,F687,Data!S:S)</f>
        <v>6</v>
      </c>
    </row>
    <row r="688" spans="6:9" x14ac:dyDescent="0.2">
      <c r="F688" s="11" t="s">
        <v>5189</v>
      </c>
      <c r="G688">
        <f>ROUND(SUMIF(Data!Q:Q,F688,Data!R:R),2)</f>
        <v>575.57000000000005</v>
      </c>
      <c r="H688">
        <f>ROUND(SUMIF(Data!Q:Q,F688,Data!U:U),2)</f>
        <v>254.89</v>
      </c>
      <c r="I688">
        <f>SUMIF(Data!Q:Q,F688,Data!S:S)</f>
        <v>26</v>
      </c>
    </row>
    <row r="689" spans="6:9" x14ac:dyDescent="0.2">
      <c r="F689" s="11" t="s">
        <v>5152</v>
      </c>
      <c r="G689">
        <f>ROUND(SUMIF(Data!Q:Q,F689,Data!R:R),2)</f>
        <v>575.46</v>
      </c>
      <c r="H689">
        <f>ROUND(SUMIF(Data!Q:Q,F689,Data!U:U),2)</f>
        <v>107.42</v>
      </c>
      <c r="I689">
        <f>SUMIF(Data!Q:Q,F689,Data!S:S)</f>
        <v>12</v>
      </c>
    </row>
    <row r="690" spans="6:9" x14ac:dyDescent="0.2">
      <c r="F690" s="11" t="s">
        <v>3635</v>
      </c>
      <c r="G690">
        <f>ROUND(SUMIF(Data!Q:Q,F690,Data!R:R),2)</f>
        <v>573.96</v>
      </c>
      <c r="H690">
        <f>ROUND(SUMIF(Data!Q:Q,F690,Data!U:U),2)</f>
        <v>244.24</v>
      </c>
      <c r="I690">
        <f>SUMIF(Data!Q:Q,F690,Data!S:S)</f>
        <v>20</v>
      </c>
    </row>
    <row r="691" spans="6:9" x14ac:dyDescent="0.2">
      <c r="F691" s="11" t="s">
        <v>3833</v>
      </c>
      <c r="G691">
        <f>ROUND(SUMIF(Data!Q:Q,F691,Data!R:R),2)</f>
        <v>573.65</v>
      </c>
      <c r="H691">
        <f>ROUND(SUMIF(Data!Q:Q,F691,Data!U:U),2)</f>
        <v>126.81</v>
      </c>
      <c r="I691">
        <f>SUMIF(Data!Q:Q,F691,Data!S:S)</f>
        <v>16</v>
      </c>
    </row>
    <row r="692" spans="6:9" x14ac:dyDescent="0.2">
      <c r="F692" s="11" t="s">
        <v>5856</v>
      </c>
      <c r="G692">
        <f>ROUND(SUMIF(Data!Q:Q,F692,Data!R:R),2)</f>
        <v>573.65</v>
      </c>
      <c r="H692">
        <f>ROUND(SUMIF(Data!Q:Q,F692,Data!U:U),2)</f>
        <v>257.37</v>
      </c>
      <c r="I692">
        <f>SUMIF(Data!Q:Q,F692,Data!S:S)</f>
        <v>16</v>
      </c>
    </row>
    <row r="693" spans="6:9" x14ac:dyDescent="0.2">
      <c r="F693" s="11" t="s">
        <v>926</v>
      </c>
      <c r="G693">
        <f>ROUND(SUMIF(Data!Q:Q,F693,Data!R:R),2)</f>
        <v>571.71</v>
      </c>
      <c r="H693">
        <f>ROUND(SUMIF(Data!Q:Q,F693,Data!U:U),2)</f>
        <v>218.29</v>
      </c>
      <c r="I693">
        <f>SUMIF(Data!Q:Q,F693,Data!S:S)</f>
        <v>34</v>
      </c>
    </row>
    <row r="694" spans="6:9" x14ac:dyDescent="0.2">
      <c r="F694" s="11" t="s">
        <v>8807</v>
      </c>
      <c r="G694">
        <f>ROUND(SUMIF(Data!Q:Q,F694,Data!R:R),2)</f>
        <v>571.20000000000005</v>
      </c>
      <c r="H694">
        <f>ROUND(SUMIF(Data!Q:Q,F694,Data!U:U),2)</f>
        <v>119.95</v>
      </c>
      <c r="I694">
        <f>SUMIF(Data!Q:Q,F694,Data!S:S)</f>
        <v>4</v>
      </c>
    </row>
    <row r="695" spans="6:9" x14ac:dyDescent="0.2">
      <c r="F695" s="11" t="s">
        <v>505</v>
      </c>
      <c r="G695">
        <f>ROUND(SUMIF(Data!Q:Q,F695,Data!R:R),2)</f>
        <v>570.78</v>
      </c>
      <c r="H695">
        <f>ROUND(SUMIF(Data!Q:Q,F695,Data!U:U),2)</f>
        <v>225.05</v>
      </c>
      <c r="I695">
        <f>SUMIF(Data!Q:Q,F695,Data!S:S)</f>
        <v>24</v>
      </c>
    </row>
    <row r="696" spans="6:9" x14ac:dyDescent="0.2">
      <c r="F696" s="11" t="s">
        <v>7322</v>
      </c>
      <c r="G696">
        <f>ROUND(SUMIF(Data!Q:Q,F696,Data!R:R),2)</f>
        <v>569.24</v>
      </c>
      <c r="H696">
        <f>ROUND(SUMIF(Data!Q:Q,F696,Data!U:U),2)</f>
        <v>162.63999999999999</v>
      </c>
      <c r="I696">
        <f>SUMIF(Data!Q:Q,F696,Data!S:S)</f>
        <v>19</v>
      </c>
    </row>
    <row r="697" spans="6:9" x14ac:dyDescent="0.2">
      <c r="F697" s="11" t="s">
        <v>3480</v>
      </c>
      <c r="G697">
        <f>ROUND(SUMIF(Data!Q:Q,F697,Data!R:R),2)</f>
        <v>565.39</v>
      </c>
      <c r="H697">
        <f>ROUND(SUMIF(Data!Q:Q,F697,Data!U:U),2)</f>
        <v>140.94</v>
      </c>
      <c r="I697">
        <f>SUMIF(Data!Q:Q,F697,Data!S:S)</f>
        <v>14</v>
      </c>
    </row>
    <row r="698" spans="6:9" x14ac:dyDescent="0.2">
      <c r="F698" s="11" t="s">
        <v>4176</v>
      </c>
      <c r="G698">
        <f>ROUND(SUMIF(Data!Q:Q,F698,Data!R:R),2)</f>
        <v>563.80999999999995</v>
      </c>
      <c r="H698">
        <f>ROUND(SUMIF(Data!Q:Q,F698,Data!U:U),2)</f>
        <v>66.28</v>
      </c>
      <c r="I698">
        <f>SUMIF(Data!Q:Q,F698,Data!S:S)</f>
        <v>21</v>
      </c>
    </row>
    <row r="699" spans="6:9" x14ac:dyDescent="0.2">
      <c r="F699" s="11" t="s">
        <v>3077</v>
      </c>
      <c r="G699">
        <f>ROUND(SUMIF(Data!Q:Q,F699,Data!R:R),2)</f>
        <v>563.03</v>
      </c>
      <c r="H699">
        <f>ROUND(SUMIF(Data!Q:Q,F699,Data!U:U),2)</f>
        <v>56.3</v>
      </c>
      <c r="I699">
        <f>SUMIF(Data!Q:Q,F699,Data!S:S)</f>
        <v>13</v>
      </c>
    </row>
    <row r="700" spans="6:9" x14ac:dyDescent="0.2">
      <c r="F700" s="11" t="s">
        <v>5947</v>
      </c>
      <c r="G700">
        <f>ROUND(SUMIF(Data!Q:Q,F700,Data!R:R),2)</f>
        <v>558.74</v>
      </c>
      <c r="H700">
        <f>ROUND(SUMIF(Data!Q:Q,F700,Data!U:U),2)</f>
        <v>101</v>
      </c>
      <c r="I700">
        <f>SUMIF(Data!Q:Q,F700,Data!S:S)</f>
        <v>15</v>
      </c>
    </row>
    <row r="701" spans="6:9" x14ac:dyDescent="0.2">
      <c r="F701" s="11" t="s">
        <v>2470</v>
      </c>
      <c r="G701">
        <f>ROUND(SUMIF(Data!Q:Q,F701,Data!R:R),2)</f>
        <v>557.80999999999995</v>
      </c>
      <c r="H701">
        <f>ROUND(SUMIF(Data!Q:Q,F701,Data!U:U),2)</f>
        <v>107.66</v>
      </c>
      <c r="I701">
        <f>SUMIF(Data!Q:Q,F701,Data!S:S)</f>
        <v>19</v>
      </c>
    </row>
    <row r="702" spans="6:9" x14ac:dyDescent="0.2">
      <c r="F702" s="11" t="s">
        <v>4392</v>
      </c>
      <c r="G702">
        <f>ROUND(SUMIF(Data!Q:Q,F702,Data!R:R),2)</f>
        <v>556.45000000000005</v>
      </c>
      <c r="H702">
        <f>ROUND(SUMIF(Data!Q:Q,F702,Data!U:U),2)</f>
        <v>126.16</v>
      </c>
      <c r="I702">
        <f>SUMIF(Data!Q:Q,F702,Data!S:S)</f>
        <v>39</v>
      </c>
    </row>
    <row r="703" spans="6:9" x14ac:dyDescent="0.2">
      <c r="F703" s="11" t="s">
        <v>3940</v>
      </c>
      <c r="G703">
        <f>ROUND(SUMIF(Data!Q:Q,F703,Data!R:R),2)</f>
        <v>554.24</v>
      </c>
      <c r="H703">
        <f>ROUND(SUMIF(Data!Q:Q,F703,Data!U:U),2)</f>
        <v>157.96</v>
      </c>
      <c r="I703">
        <f>SUMIF(Data!Q:Q,F703,Data!S:S)</f>
        <v>22</v>
      </c>
    </row>
    <row r="704" spans="6:9" x14ac:dyDescent="0.2">
      <c r="F704" s="11" t="s">
        <v>374</v>
      </c>
      <c r="G704">
        <f>ROUND(SUMIF(Data!Q:Q,F704,Data!R:R),2)</f>
        <v>552.71</v>
      </c>
      <c r="H704">
        <f>ROUND(SUMIF(Data!Q:Q,F704,Data!U:U),2)</f>
        <v>177.66</v>
      </c>
      <c r="I704">
        <f>SUMIF(Data!Q:Q,F704,Data!S:S)</f>
        <v>19</v>
      </c>
    </row>
    <row r="705" spans="6:9" x14ac:dyDescent="0.2">
      <c r="F705" s="11" t="s">
        <v>6928</v>
      </c>
      <c r="G705">
        <f>ROUND(SUMIF(Data!Q:Q,F705,Data!R:R),2)</f>
        <v>551.91</v>
      </c>
      <c r="H705">
        <f>ROUND(SUMIF(Data!Q:Q,F705,Data!U:U),2)</f>
        <v>89.99</v>
      </c>
      <c r="I705">
        <f>SUMIF(Data!Q:Q,F705,Data!S:S)</f>
        <v>11</v>
      </c>
    </row>
    <row r="706" spans="6:9" x14ac:dyDescent="0.2">
      <c r="F706" s="11" t="s">
        <v>2189</v>
      </c>
      <c r="G706">
        <f>ROUND(SUMIF(Data!Q:Q,F706,Data!R:R),2)</f>
        <v>551.45000000000005</v>
      </c>
      <c r="H706">
        <f>ROUND(SUMIF(Data!Q:Q,F706,Data!U:U),2)</f>
        <v>91.11</v>
      </c>
      <c r="I706">
        <f>SUMIF(Data!Q:Q,F706,Data!S:S)</f>
        <v>36</v>
      </c>
    </row>
    <row r="707" spans="6:9" x14ac:dyDescent="0.2">
      <c r="F707" s="11" t="s">
        <v>2537</v>
      </c>
      <c r="G707">
        <f>ROUND(SUMIF(Data!Q:Q,F707,Data!R:R),2)</f>
        <v>549.89</v>
      </c>
      <c r="H707">
        <f>ROUND(SUMIF(Data!Q:Q,F707,Data!U:U),2)</f>
        <v>120.98</v>
      </c>
      <c r="I707">
        <f>SUMIF(Data!Q:Q,F707,Data!S:S)</f>
        <v>13</v>
      </c>
    </row>
    <row r="708" spans="6:9" x14ac:dyDescent="0.2">
      <c r="F708" s="11" t="s">
        <v>4191</v>
      </c>
      <c r="G708">
        <f>ROUND(SUMIF(Data!Q:Q,F708,Data!R:R),2)</f>
        <v>546.82000000000005</v>
      </c>
      <c r="H708">
        <f>ROUND(SUMIF(Data!Q:Q,F708,Data!U:U),2)</f>
        <v>61.52</v>
      </c>
      <c r="I708">
        <f>SUMIF(Data!Q:Q,F708,Data!S:S)</f>
        <v>12</v>
      </c>
    </row>
    <row r="709" spans="6:9" x14ac:dyDescent="0.2">
      <c r="F709" s="11" t="s">
        <v>3019</v>
      </c>
      <c r="G709">
        <f>ROUND(SUMIF(Data!Q:Q,F709,Data!R:R),2)</f>
        <v>546.19000000000005</v>
      </c>
      <c r="H709">
        <f>ROUND(SUMIF(Data!Q:Q,F709,Data!U:U),2)</f>
        <v>17.45</v>
      </c>
      <c r="I709">
        <f>SUMIF(Data!Q:Q,F709,Data!S:S)</f>
        <v>17</v>
      </c>
    </row>
    <row r="710" spans="6:9" x14ac:dyDescent="0.2">
      <c r="F710" s="11" t="s">
        <v>8353</v>
      </c>
      <c r="G710">
        <f>ROUND(SUMIF(Data!Q:Q,F710,Data!R:R),2)</f>
        <v>546.05999999999995</v>
      </c>
      <c r="H710">
        <f>ROUND(SUMIF(Data!Q:Q,F710,Data!U:U),2)</f>
        <v>163.82</v>
      </c>
      <c r="I710">
        <f>SUMIF(Data!Q:Q,F710,Data!S:S)</f>
        <v>3</v>
      </c>
    </row>
    <row r="711" spans="6:9" x14ac:dyDescent="0.2">
      <c r="F711" s="11" t="s">
        <v>462</v>
      </c>
      <c r="G711">
        <f>ROUND(SUMIF(Data!Q:Q,F711,Data!R:R),2)</f>
        <v>545.03</v>
      </c>
      <c r="H711">
        <f>ROUND(SUMIF(Data!Q:Q,F711,Data!U:U),2)</f>
        <v>85.24</v>
      </c>
      <c r="I711">
        <f>SUMIF(Data!Q:Q,F711,Data!S:S)</f>
        <v>22</v>
      </c>
    </row>
    <row r="712" spans="6:9" x14ac:dyDescent="0.2">
      <c r="F712" s="11" t="s">
        <v>6518</v>
      </c>
      <c r="G712">
        <f>ROUND(SUMIF(Data!Q:Q,F712,Data!R:R),2)</f>
        <v>543.6</v>
      </c>
      <c r="H712">
        <f>ROUND(SUMIF(Data!Q:Q,F712,Data!U:U),2)</f>
        <v>228.31</v>
      </c>
      <c r="I712">
        <f>SUMIF(Data!Q:Q,F712,Data!S:S)</f>
        <v>15</v>
      </c>
    </row>
    <row r="713" spans="6:9" x14ac:dyDescent="0.2">
      <c r="F713" s="11" t="s">
        <v>2656</v>
      </c>
      <c r="G713">
        <f>ROUND(SUMIF(Data!Q:Q,F713,Data!R:R),2)</f>
        <v>543.46</v>
      </c>
      <c r="H713">
        <f>ROUND(SUMIF(Data!Q:Q,F713,Data!U:U),2)</f>
        <v>204.6</v>
      </c>
      <c r="I713">
        <f>SUMIF(Data!Q:Q,F713,Data!S:S)</f>
        <v>32</v>
      </c>
    </row>
    <row r="714" spans="6:9" x14ac:dyDescent="0.2">
      <c r="F714" s="11" t="s">
        <v>768</v>
      </c>
      <c r="G714">
        <f>ROUND(SUMIF(Data!Q:Q,F714,Data!R:R),2)</f>
        <v>542.98</v>
      </c>
      <c r="H714">
        <f>ROUND(SUMIF(Data!Q:Q,F714,Data!U:U),2)</f>
        <v>95.2</v>
      </c>
      <c r="I714">
        <f>SUMIF(Data!Q:Q,F714,Data!S:S)</f>
        <v>52</v>
      </c>
    </row>
    <row r="715" spans="6:9" x14ac:dyDescent="0.2">
      <c r="F715" s="11" t="s">
        <v>7291</v>
      </c>
      <c r="G715">
        <f>ROUND(SUMIF(Data!Q:Q,F715,Data!R:R),2)</f>
        <v>540.79999999999995</v>
      </c>
      <c r="H715">
        <f>ROUND(SUMIF(Data!Q:Q,F715,Data!U:U),2)</f>
        <v>-12.29</v>
      </c>
      <c r="I715">
        <f>SUMIF(Data!Q:Q,F715,Data!S:S)</f>
        <v>9</v>
      </c>
    </row>
    <row r="716" spans="6:9" x14ac:dyDescent="0.2">
      <c r="F716" s="11" t="s">
        <v>3061</v>
      </c>
      <c r="G716">
        <f>ROUND(SUMIF(Data!Q:Q,F716,Data!R:R),2)</f>
        <v>538.15</v>
      </c>
      <c r="H716">
        <f>ROUND(SUMIF(Data!Q:Q,F716,Data!U:U),2)</f>
        <v>239</v>
      </c>
      <c r="I716">
        <f>SUMIF(Data!Q:Q,F716,Data!S:S)</f>
        <v>21</v>
      </c>
    </row>
    <row r="717" spans="6:9" x14ac:dyDescent="0.2">
      <c r="F717" s="11" t="s">
        <v>3646</v>
      </c>
      <c r="G717">
        <f>ROUND(SUMIF(Data!Q:Q,F717,Data!R:R),2)</f>
        <v>536.04999999999995</v>
      </c>
      <c r="H717">
        <f>ROUND(SUMIF(Data!Q:Q,F717,Data!U:U),2)</f>
        <v>189.57</v>
      </c>
      <c r="I717">
        <f>SUMIF(Data!Q:Q,F717,Data!S:S)</f>
        <v>32</v>
      </c>
    </row>
    <row r="718" spans="6:9" x14ac:dyDescent="0.2">
      <c r="F718" s="11" t="s">
        <v>3705</v>
      </c>
      <c r="G718">
        <f>ROUND(SUMIF(Data!Q:Q,F718,Data!R:R),2)</f>
        <v>536.04</v>
      </c>
      <c r="H718">
        <f>ROUND(SUMIF(Data!Q:Q,F718,Data!U:U),2)</f>
        <v>144.72999999999999</v>
      </c>
      <c r="I718">
        <f>SUMIF(Data!Q:Q,F718,Data!S:S)</f>
        <v>36</v>
      </c>
    </row>
    <row r="719" spans="6:9" x14ac:dyDescent="0.2">
      <c r="F719" s="11" t="s">
        <v>5005</v>
      </c>
      <c r="G719">
        <f>ROUND(SUMIF(Data!Q:Q,F719,Data!R:R),2)</f>
        <v>533.37</v>
      </c>
      <c r="H719">
        <f>ROUND(SUMIF(Data!Q:Q,F719,Data!U:U),2)</f>
        <v>119.55</v>
      </c>
      <c r="I719">
        <f>SUMIF(Data!Q:Q,F719,Data!S:S)</f>
        <v>25</v>
      </c>
    </row>
    <row r="720" spans="6:9" x14ac:dyDescent="0.2">
      <c r="F720" s="11" t="s">
        <v>3239</v>
      </c>
      <c r="G720">
        <f>ROUND(SUMIF(Data!Q:Q,F720,Data!R:R),2)</f>
        <v>533.08000000000004</v>
      </c>
      <c r="H720">
        <f>ROUND(SUMIF(Data!Q:Q,F720,Data!U:U),2)</f>
        <v>160.22</v>
      </c>
      <c r="I720">
        <f>SUMIF(Data!Q:Q,F720,Data!S:S)</f>
        <v>19</v>
      </c>
    </row>
    <row r="721" spans="6:9" x14ac:dyDescent="0.2">
      <c r="F721" s="11" t="s">
        <v>2793</v>
      </c>
      <c r="G721">
        <f>ROUND(SUMIF(Data!Q:Q,F721,Data!R:R),2)</f>
        <v>532.16</v>
      </c>
      <c r="H721">
        <f>ROUND(SUMIF(Data!Q:Q,F721,Data!U:U),2)</f>
        <v>48.38</v>
      </c>
      <c r="I721">
        <f>SUMIF(Data!Q:Q,F721,Data!S:S)</f>
        <v>44</v>
      </c>
    </row>
    <row r="722" spans="6:9" x14ac:dyDescent="0.2">
      <c r="F722" s="11" t="s">
        <v>3516</v>
      </c>
      <c r="G722">
        <f>ROUND(SUMIF(Data!Q:Q,F722,Data!R:R),2)</f>
        <v>531.95000000000005</v>
      </c>
      <c r="H722">
        <f>ROUND(SUMIF(Data!Q:Q,F722,Data!U:U),2)</f>
        <v>192.21</v>
      </c>
      <c r="I722">
        <f>SUMIF(Data!Q:Q,F722,Data!S:S)</f>
        <v>21</v>
      </c>
    </row>
    <row r="723" spans="6:9" x14ac:dyDescent="0.2">
      <c r="F723" s="11" t="s">
        <v>4678</v>
      </c>
      <c r="G723">
        <f>ROUND(SUMIF(Data!Q:Q,F723,Data!R:R),2)</f>
        <v>531.71</v>
      </c>
      <c r="H723">
        <f>ROUND(SUMIF(Data!Q:Q,F723,Data!U:U),2)</f>
        <v>135.31</v>
      </c>
      <c r="I723">
        <f>SUMIF(Data!Q:Q,F723,Data!S:S)</f>
        <v>27</v>
      </c>
    </row>
    <row r="724" spans="6:9" x14ac:dyDescent="0.2">
      <c r="F724" s="11" t="s">
        <v>1432</v>
      </c>
      <c r="G724">
        <f>ROUND(SUMIF(Data!Q:Q,F724,Data!R:R),2)</f>
        <v>528.78</v>
      </c>
      <c r="H724">
        <f>ROUND(SUMIF(Data!Q:Q,F724,Data!U:U),2)</f>
        <v>118</v>
      </c>
      <c r="I724">
        <f>SUMIF(Data!Q:Q,F724,Data!S:S)</f>
        <v>52</v>
      </c>
    </row>
    <row r="725" spans="6:9" x14ac:dyDescent="0.2">
      <c r="F725" s="11" t="s">
        <v>7578</v>
      </c>
      <c r="G725">
        <f>ROUND(SUMIF(Data!Q:Q,F725,Data!R:R),2)</f>
        <v>527.47</v>
      </c>
      <c r="H725">
        <f>ROUND(SUMIF(Data!Q:Q,F725,Data!U:U),2)</f>
        <v>236.56</v>
      </c>
      <c r="I725">
        <f>SUMIF(Data!Q:Q,F725,Data!S:S)</f>
        <v>28</v>
      </c>
    </row>
    <row r="726" spans="6:9" x14ac:dyDescent="0.2">
      <c r="F726" s="11" t="s">
        <v>1834</v>
      </c>
      <c r="G726">
        <f>ROUND(SUMIF(Data!Q:Q,F726,Data!R:R),2)</f>
        <v>526.61</v>
      </c>
      <c r="H726">
        <f>ROUND(SUMIF(Data!Q:Q,F726,Data!U:U),2)</f>
        <v>-201.51</v>
      </c>
      <c r="I726">
        <f>SUMIF(Data!Q:Q,F726,Data!S:S)</f>
        <v>46</v>
      </c>
    </row>
    <row r="727" spans="6:9" x14ac:dyDescent="0.2">
      <c r="F727" s="11" t="s">
        <v>6246</v>
      </c>
      <c r="G727">
        <f>ROUND(SUMIF(Data!Q:Q,F727,Data!R:R),2)</f>
        <v>523.59</v>
      </c>
      <c r="H727">
        <f>ROUND(SUMIF(Data!Q:Q,F727,Data!U:U),2)</f>
        <v>118.23</v>
      </c>
      <c r="I727">
        <f>SUMIF(Data!Q:Q,F727,Data!S:S)</f>
        <v>20</v>
      </c>
    </row>
    <row r="728" spans="6:9" x14ac:dyDescent="0.2">
      <c r="F728" s="11" t="s">
        <v>9479</v>
      </c>
      <c r="G728">
        <f>ROUND(SUMIF(Data!Q:Q,F728,Data!R:R),2)</f>
        <v>520.08000000000004</v>
      </c>
      <c r="H728">
        <f>ROUND(SUMIF(Data!Q:Q,F728,Data!U:U),2)</f>
        <v>-20.49</v>
      </c>
      <c r="I728">
        <f>SUMIF(Data!Q:Q,F728,Data!S:S)</f>
        <v>7</v>
      </c>
    </row>
    <row r="729" spans="6:9" x14ac:dyDescent="0.2">
      <c r="F729" s="11" t="s">
        <v>5284</v>
      </c>
      <c r="G729">
        <f>ROUND(SUMIF(Data!Q:Q,F729,Data!R:R),2)</f>
        <v>519.94000000000005</v>
      </c>
      <c r="H729">
        <f>ROUND(SUMIF(Data!Q:Q,F729,Data!U:U),2)</f>
        <v>-39.44</v>
      </c>
      <c r="I729">
        <f>SUMIF(Data!Q:Q,F729,Data!S:S)</f>
        <v>4</v>
      </c>
    </row>
    <row r="730" spans="6:9" x14ac:dyDescent="0.2">
      <c r="F730" s="11" t="s">
        <v>8530</v>
      </c>
      <c r="G730">
        <f>ROUND(SUMIF(Data!Q:Q,F730,Data!R:R),2)</f>
        <v>518.94000000000005</v>
      </c>
      <c r="H730">
        <f>ROUND(SUMIF(Data!Q:Q,F730,Data!U:U),2)</f>
        <v>4.6900000000000004</v>
      </c>
      <c r="I730">
        <f>SUMIF(Data!Q:Q,F730,Data!S:S)</f>
        <v>32</v>
      </c>
    </row>
    <row r="731" spans="6:9" x14ac:dyDescent="0.2">
      <c r="F731" s="11" t="s">
        <v>1640</v>
      </c>
      <c r="G731">
        <f>ROUND(SUMIF(Data!Q:Q,F731,Data!R:R),2)</f>
        <v>518.11</v>
      </c>
      <c r="H731">
        <f>ROUND(SUMIF(Data!Q:Q,F731,Data!U:U),2)</f>
        <v>124.13</v>
      </c>
      <c r="I731">
        <f>SUMIF(Data!Q:Q,F731,Data!S:S)</f>
        <v>35</v>
      </c>
    </row>
    <row r="732" spans="6:9" x14ac:dyDescent="0.2">
      <c r="F732" s="11" t="s">
        <v>1672</v>
      </c>
      <c r="G732">
        <f>ROUND(SUMIF(Data!Q:Q,F732,Data!R:R),2)</f>
        <v>518</v>
      </c>
      <c r="H732">
        <f>ROUND(SUMIF(Data!Q:Q,F732,Data!U:U),2)</f>
        <v>244.2</v>
      </c>
      <c r="I732">
        <f>SUMIF(Data!Q:Q,F732,Data!S:S)</f>
        <v>37</v>
      </c>
    </row>
    <row r="733" spans="6:9" x14ac:dyDescent="0.2">
      <c r="F733" s="11" t="s">
        <v>636</v>
      </c>
      <c r="G733">
        <f>ROUND(SUMIF(Data!Q:Q,F733,Data!R:R),2)</f>
        <v>517.63</v>
      </c>
      <c r="H733">
        <f>ROUND(SUMIF(Data!Q:Q,F733,Data!U:U),2)</f>
        <v>118.62</v>
      </c>
      <c r="I733">
        <f>SUMIF(Data!Q:Q,F733,Data!S:S)</f>
        <v>40</v>
      </c>
    </row>
    <row r="734" spans="6:9" x14ac:dyDescent="0.2">
      <c r="F734" s="11" t="s">
        <v>2018</v>
      </c>
      <c r="G734">
        <f>ROUND(SUMIF(Data!Q:Q,F734,Data!R:R),2)</f>
        <v>516.62</v>
      </c>
      <c r="H734">
        <f>ROUND(SUMIF(Data!Q:Q,F734,Data!U:U),2)</f>
        <v>236.33</v>
      </c>
      <c r="I734">
        <f>SUMIF(Data!Q:Q,F734,Data!S:S)</f>
        <v>10</v>
      </c>
    </row>
    <row r="735" spans="6:9" x14ac:dyDescent="0.2">
      <c r="F735" s="11" t="s">
        <v>6471</v>
      </c>
      <c r="G735">
        <f>ROUND(SUMIF(Data!Q:Q,F735,Data!R:R),2)</f>
        <v>516.53</v>
      </c>
      <c r="H735">
        <f>ROUND(SUMIF(Data!Q:Q,F735,Data!U:U),2)</f>
        <v>87.37</v>
      </c>
      <c r="I735">
        <f>SUMIF(Data!Q:Q,F735,Data!S:S)</f>
        <v>11</v>
      </c>
    </row>
    <row r="736" spans="6:9" x14ac:dyDescent="0.2">
      <c r="F736" s="11" t="s">
        <v>2142</v>
      </c>
      <c r="G736">
        <f>ROUND(SUMIF(Data!Q:Q,F736,Data!R:R),2)</f>
        <v>516.22</v>
      </c>
      <c r="H736">
        <f>ROUND(SUMIF(Data!Q:Q,F736,Data!U:U),2)</f>
        <v>122.84</v>
      </c>
      <c r="I736">
        <f>SUMIF(Data!Q:Q,F736,Data!S:S)</f>
        <v>29</v>
      </c>
    </row>
    <row r="737" spans="6:9" x14ac:dyDescent="0.2">
      <c r="F737" s="11" t="s">
        <v>741</v>
      </c>
      <c r="G737">
        <f>ROUND(SUMIF(Data!Q:Q,F737,Data!R:R),2)</f>
        <v>515.83000000000004</v>
      </c>
      <c r="H737">
        <f>ROUND(SUMIF(Data!Q:Q,F737,Data!U:U),2)</f>
        <v>83.97</v>
      </c>
      <c r="I737">
        <f>SUMIF(Data!Q:Q,F737,Data!S:S)</f>
        <v>20</v>
      </c>
    </row>
    <row r="738" spans="6:9" x14ac:dyDescent="0.2">
      <c r="F738" s="11" t="s">
        <v>2301</v>
      </c>
      <c r="G738">
        <f>ROUND(SUMIF(Data!Q:Q,F738,Data!R:R),2)</f>
        <v>515.79</v>
      </c>
      <c r="H738">
        <f>ROUND(SUMIF(Data!Q:Q,F738,Data!U:U),2)</f>
        <v>201.16</v>
      </c>
      <c r="I738">
        <f>SUMIF(Data!Q:Q,F738,Data!S:S)</f>
        <v>11</v>
      </c>
    </row>
    <row r="739" spans="6:9" x14ac:dyDescent="0.2">
      <c r="F739" s="11" t="s">
        <v>3359</v>
      </c>
      <c r="G739">
        <f>ROUND(SUMIF(Data!Q:Q,F739,Data!R:R),2)</f>
        <v>514.55999999999995</v>
      </c>
      <c r="H739">
        <f>ROUND(SUMIF(Data!Q:Q,F739,Data!U:U),2)</f>
        <v>23.54</v>
      </c>
      <c r="I739">
        <f>SUMIF(Data!Q:Q,F739,Data!S:S)</f>
        <v>13</v>
      </c>
    </row>
    <row r="740" spans="6:9" x14ac:dyDescent="0.2">
      <c r="F740" s="11" t="s">
        <v>4365</v>
      </c>
      <c r="G740">
        <f>ROUND(SUMIF(Data!Q:Q,F740,Data!R:R),2)</f>
        <v>513.71</v>
      </c>
      <c r="H740">
        <f>ROUND(SUMIF(Data!Q:Q,F740,Data!U:U),2)</f>
        <v>123.93</v>
      </c>
      <c r="I740">
        <f>SUMIF(Data!Q:Q,F740,Data!S:S)</f>
        <v>23</v>
      </c>
    </row>
    <row r="741" spans="6:9" x14ac:dyDescent="0.2">
      <c r="F741" s="11" t="s">
        <v>2504</v>
      </c>
      <c r="G741">
        <f>ROUND(SUMIF(Data!Q:Q,F741,Data!R:R),2)</f>
        <v>512.19000000000005</v>
      </c>
      <c r="H741">
        <f>ROUND(SUMIF(Data!Q:Q,F741,Data!U:U),2)</f>
        <v>216.26</v>
      </c>
      <c r="I741">
        <f>SUMIF(Data!Q:Q,F741,Data!S:S)</f>
        <v>30</v>
      </c>
    </row>
    <row r="742" spans="6:9" x14ac:dyDescent="0.2">
      <c r="F742" s="11" t="s">
        <v>4141</v>
      </c>
      <c r="G742">
        <f>ROUND(SUMIF(Data!Q:Q,F742,Data!R:R),2)</f>
        <v>511.87</v>
      </c>
      <c r="H742">
        <f>ROUND(SUMIF(Data!Q:Q,F742,Data!U:U),2)</f>
        <v>123.01</v>
      </c>
      <c r="I742">
        <f>SUMIF(Data!Q:Q,F742,Data!S:S)</f>
        <v>28</v>
      </c>
    </row>
    <row r="743" spans="6:9" x14ac:dyDescent="0.2">
      <c r="F743" s="11" t="s">
        <v>5050</v>
      </c>
      <c r="G743">
        <f>ROUND(SUMIF(Data!Q:Q,F743,Data!R:R),2)</f>
        <v>508.73</v>
      </c>
      <c r="H743">
        <f>ROUND(SUMIF(Data!Q:Q,F743,Data!U:U),2)</f>
        <v>99.58</v>
      </c>
      <c r="I743">
        <f>SUMIF(Data!Q:Q,F743,Data!S:S)</f>
        <v>21</v>
      </c>
    </row>
    <row r="744" spans="6:9" x14ac:dyDescent="0.2">
      <c r="F744" s="11" t="s">
        <v>8648</v>
      </c>
      <c r="G744">
        <f>ROUND(SUMIF(Data!Q:Q,F744,Data!R:R),2)</f>
        <v>506.28</v>
      </c>
      <c r="H744">
        <f>ROUND(SUMIF(Data!Q:Q,F744,Data!U:U),2)</f>
        <v>177.2</v>
      </c>
      <c r="I744">
        <f>SUMIF(Data!Q:Q,F744,Data!S:S)</f>
        <v>3</v>
      </c>
    </row>
    <row r="745" spans="6:9" x14ac:dyDescent="0.2">
      <c r="F745" s="11" t="s">
        <v>2780</v>
      </c>
      <c r="G745">
        <f>ROUND(SUMIF(Data!Q:Q,F745,Data!R:R),2)</f>
        <v>504.24</v>
      </c>
      <c r="H745">
        <f>ROUND(SUMIF(Data!Q:Q,F745,Data!U:U),2)</f>
        <v>88.24</v>
      </c>
      <c r="I745">
        <f>SUMIF(Data!Q:Q,F745,Data!S:S)</f>
        <v>33</v>
      </c>
    </row>
    <row r="746" spans="6:9" x14ac:dyDescent="0.2">
      <c r="F746" s="11" t="s">
        <v>1359</v>
      </c>
      <c r="G746">
        <f>ROUND(SUMIF(Data!Q:Q,F746,Data!R:R),2)</f>
        <v>503.86</v>
      </c>
      <c r="H746">
        <f>ROUND(SUMIF(Data!Q:Q,F746,Data!U:U),2)</f>
        <v>50.39</v>
      </c>
      <c r="I746">
        <f>SUMIF(Data!Q:Q,F746,Data!S:S)</f>
        <v>16</v>
      </c>
    </row>
    <row r="747" spans="6:9" x14ac:dyDescent="0.2">
      <c r="F747" s="11" t="s">
        <v>3567</v>
      </c>
      <c r="G747">
        <f>ROUND(SUMIF(Data!Q:Q,F747,Data!R:R),2)</f>
        <v>503.28</v>
      </c>
      <c r="H747">
        <f>ROUND(SUMIF(Data!Q:Q,F747,Data!U:U),2)</f>
        <v>181.18</v>
      </c>
      <c r="I747">
        <f>SUMIF(Data!Q:Q,F747,Data!S:S)</f>
        <v>24</v>
      </c>
    </row>
    <row r="748" spans="6:9" x14ac:dyDescent="0.2">
      <c r="F748" s="11" t="s">
        <v>4027</v>
      </c>
      <c r="G748">
        <f>ROUND(SUMIF(Data!Q:Q,F748,Data!R:R),2)</f>
        <v>501.88</v>
      </c>
      <c r="H748">
        <f>ROUND(SUMIF(Data!Q:Q,F748,Data!U:U),2)</f>
        <v>195.17</v>
      </c>
      <c r="I748">
        <f>SUMIF(Data!Q:Q,F748,Data!S:S)</f>
        <v>18</v>
      </c>
    </row>
    <row r="749" spans="6:9" x14ac:dyDescent="0.2">
      <c r="F749" s="11" t="s">
        <v>1880</v>
      </c>
      <c r="G749">
        <f>ROUND(SUMIF(Data!Q:Q,F749,Data!R:R),2)</f>
        <v>500.31</v>
      </c>
      <c r="H749">
        <f>ROUND(SUMIF(Data!Q:Q,F749,Data!U:U),2)</f>
        <v>101.79</v>
      </c>
      <c r="I749">
        <f>SUMIF(Data!Q:Q,F749,Data!S:S)</f>
        <v>14</v>
      </c>
    </row>
    <row r="750" spans="6:9" x14ac:dyDescent="0.2">
      <c r="F750" s="11" t="s">
        <v>4971</v>
      </c>
      <c r="G750">
        <f>ROUND(SUMIF(Data!Q:Q,F750,Data!R:R),2)</f>
        <v>499.75</v>
      </c>
      <c r="H750">
        <f>ROUND(SUMIF(Data!Q:Q,F750,Data!U:U),2)</f>
        <v>99.55</v>
      </c>
      <c r="I750">
        <f>SUMIF(Data!Q:Q,F750,Data!S:S)</f>
        <v>26</v>
      </c>
    </row>
    <row r="751" spans="6:9" x14ac:dyDescent="0.2">
      <c r="F751" s="11" t="s">
        <v>7648</v>
      </c>
      <c r="G751">
        <f>ROUND(SUMIF(Data!Q:Q,F751,Data!R:R),2)</f>
        <v>499.62</v>
      </c>
      <c r="H751">
        <f>ROUND(SUMIF(Data!Q:Q,F751,Data!U:U),2)</f>
        <v>199.85</v>
      </c>
      <c r="I751">
        <f>SUMIF(Data!Q:Q,F751,Data!S:S)</f>
        <v>12</v>
      </c>
    </row>
    <row r="752" spans="6:9" x14ac:dyDescent="0.2">
      <c r="F752" s="11" t="s">
        <v>7606</v>
      </c>
      <c r="G752">
        <f>ROUND(SUMIF(Data!Q:Q,F752,Data!R:R),2)</f>
        <v>496.58</v>
      </c>
      <c r="H752">
        <f>ROUND(SUMIF(Data!Q:Q,F752,Data!U:U),2)</f>
        <v>88.28</v>
      </c>
      <c r="I752">
        <f>SUMIF(Data!Q:Q,F752,Data!S:S)</f>
        <v>12</v>
      </c>
    </row>
    <row r="753" spans="6:9" x14ac:dyDescent="0.2">
      <c r="F753" s="11" t="s">
        <v>175</v>
      </c>
      <c r="G753">
        <f>ROUND(SUMIF(Data!Q:Q,F753,Data!R:R),2)</f>
        <v>496.25</v>
      </c>
      <c r="H753">
        <f>ROUND(SUMIF(Data!Q:Q,F753,Data!U:U),2)</f>
        <v>113.27</v>
      </c>
      <c r="I753">
        <f>SUMIF(Data!Q:Q,F753,Data!S:S)</f>
        <v>30</v>
      </c>
    </row>
    <row r="754" spans="6:9" x14ac:dyDescent="0.2">
      <c r="F754" s="11" t="s">
        <v>1066</v>
      </c>
      <c r="G754">
        <f>ROUND(SUMIF(Data!Q:Q,F754,Data!R:R),2)</f>
        <v>496.02</v>
      </c>
      <c r="H754">
        <f>ROUND(SUMIF(Data!Q:Q,F754,Data!U:U),2)</f>
        <v>-411.33</v>
      </c>
      <c r="I754">
        <f>SUMIF(Data!Q:Q,F754,Data!S:S)</f>
        <v>15</v>
      </c>
    </row>
    <row r="755" spans="6:9" x14ac:dyDescent="0.2">
      <c r="F755" s="11" t="s">
        <v>3447</v>
      </c>
      <c r="G755">
        <f>ROUND(SUMIF(Data!Q:Q,F755,Data!R:R),2)</f>
        <v>495.88</v>
      </c>
      <c r="H755">
        <f>ROUND(SUMIF(Data!Q:Q,F755,Data!U:U),2)</f>
        <v>69.98</v>
      </c>
      <c r="I755">
        <f>SUMIF(Data!Q:Q,F755,Data!S:S)</f>
        <v>15</v>
      </c>
    </row>
    <row r="756" spans="6:9" x14ac:dyDescent="0.2">
      <c r="F756" s="11" t="s">
        <v>1529</v>
      </c>
      <c r="G756">
        <f>ROUND(SUMIF(Data!Q:Q,F756,Data!R:R),2)</f>
        <v>495.6</v>
      </c>
      <c r="H756">
        <f>ROUND(SUMIF(Data!Q:Q,F756,Data!U:U),2)</f>
        <v>16.11</v>
      </c>
      <c r="I756">
        <f>SUMIF(Data!Q:Q,F756,Data!S:S)</f>
        <v>9</v>
      </c>
    </row>
    <row r="757" spans="6:9" x14ac:dyDescent="0.2">
      <c r="F757" s="11" t="s">
        <v>2745</v>
      </c>
      <c r="G757">
        <f>ROUND(SUMIF(Data!Q:Q,F757,Data!R:R),2)</f>
        <v>491.84</v>
      </c>
      <c r="H757">
        <f>ROUND(SUMIF(Data!Q:Q,F757,Data!U:U),2)</f>
        <v>32.99</v>
      </c>
      <c r="I757">
        <f>SUMIF(Data!Q:Q,F757,Data!S:S)</f>
        <v>17</v>
      </c>
    </row>
    <row r="758" spans="6:9" x14ac:dyDescent="0.2">
      <c r="F758" s="11" t="s">
        <v>6464</v>
      </c>
      <c r="G758">
        <f>ROUND(SUMIF(Data!Q:Q,F758,Data!R:R),2)</f>
        <v>491.68</v>
      </c>
      <c r="H758">
        <f>ROUND(SUMIF(Data!Q:Q,F758,Data!U:U),2)</f>
        <v>195.36</v>
      </c>
      <c r="I758">
        <f>SUMIF(Data!Q:Q,F758,Data!S:S)</f>
        <v>27</v>
      </c>
    </row>
    <row r="759" spans="6:9" x14ac:dyDescent="0.2">
      <c r="F759" s="11" t="s">
        <v>4345</v>
      </c>
      <c r="G759">
        <f>ROUND(SUMIF(Data!Q:Q,F759,Data!R:R),2)</f>
        <v>489.48</v>
      </c>
      <c r="H759">
        <f>ROUND(SUMIF(Data!Q:Q,F759,Data!U:U),2)</f>
        <v>182.78</v>
      </c>
      <c r="I759">
        <f>SUMIF(Data!Q:Q,F759,Data!S:S)</f>
        <v>18</v>
      </c>
    </row>
    <row r="760" spans="6:9" x14ac:dyDescent="0.2">
      <c r="F760" s="11" t="s">
        <v>7228</v>
      </c>
      <c r="G760">
        <f>ROUND(SUMIF(Data!Q:Q,F760,Data!R:R),2)</f>
        <v>489.38</v>
      </c>
      <c r="H760">
        <f>ROUND(SUMIF(Data!Q:Q,F760,Data!U:U),2)</f>
        <v>-70.83</v>
      </c>
      <c r="I760">
        <f>SUMIF(Data!Q:Q,F760,Data!S:S)</f>
        <v>4</v>
      </c>
    </row>
    <row r="761" spans="6:9" x14ac:dyDescent="0.2">
      <c r="F761" s="11" t="s">
        <v>5589</v>
      </c>
      <c r="G761">
        <f>ROUND(SUMIF(Data!Q:Q,F761,Data!R:R),2)</f>
        <v>488.9</v>
      </c>
      <c r="H761">
        <f>ROUND(SUMIF(Data!Q:Q,F761,Data!U:U),2)</f>
        <v>223.14</v>
      </c>
      <c r="I761">
        <f>SUMIF(Data!Q:Q,F761,Data!S:S)</f>
        <v>32</v>
      </c>
    </row>
    <row r="762" spans="6:9" x14ac:dyDescent="0.2">
      <c r="F762" s="11" t="s">
        <v>5432</v>
      </c>
      <c r="G762">
        <f>ROUND(SUMIF(Data!Q:Q,F762,Data!R:R),2)</f>
        <v>488.33</v>
      </c>
      <c r="H762">
        <f>ROUND(SUMIF(Data!Q:Q,F762,Data!U:U),2)</f>
        <v>-48.83</v>
      </c>
      <c r="I762">
        <f>SUMIF(Data!Q:Q,F762,Data!S:S)</f>
        <v>11</v>
      </c>
    </row>
    <row r="763" spans="6:9" x14ac:dyDescent="0.2">
      <c r="F763" s="11" t="s">
        <v>3471</v>
      </c>
      <c r="G763">
        <f>ROUND(SUMIF(Data!Q:Q,F763,Data!R:R),2)</f>
        <v>487.51</v>
      </c>
      <c r="H763">
        <f>ROUND(SUMIF(Data!Q:Q,F763,Data!U:U),2)</f>
        <v>180.02</v>
      </c>
      <c r="I763">
        <f>SUMIF(Data!Q:Q,F763,Data!S:S)</f>
        <v>27</v>
      </c>
    </row>
    <row r="764" spans="6:9" x14ac:dyDescent="0.2">
      <c r="F764" s="11" t="s">
        <v>3229</v>
      </c>
      <c r="G764">
        <f>ROUND(SUMIF(Data!Q:Q,F764,Data!R:R),2)</f>
        <v>487.34</v>
      </c>
      <c r="H764">
        <f>ROUND(SUMIF(Data!Q:Q,F764,Data!U:U),2)</f>
        <v>100.88</v>
      </c>
      <c r="I764">
        <f>SUMIF(Data!Q:Q,F764,Data!S:S)</f>
        <v>42</v>
      </c>
    </row>
    <row r="765" spans="6:9" x14ac:dyDescent="0.2">
      <c r="F765" s="11" t="s">
        <v>1011</v>
      </c>
      <c r="G765">
        <f>ROUND(SUMIF(Data!Q:Q,F765,Data!R:R),2)</f>
        <v>483.7</v>
      </c>
      <c r="H765">
        <f>ROUND(SUMIF(Data!Q:Q,F765,Data!U:U),2)</f>
        <v>-7.44</v>
      </c>
      <c r="I765">
        <f>SUMIF(Data!Q:Q,F765,Data!S:S)</f>
        <v>11</v>
      </c>
    </row>
    <row r="766" spans="6:9" x14ac:dyDescent="0.2">
      <c r="F766" s="11" t="s">
        <v>368</v>
      </c>
      <c r="G766">
        <f>ROUND(SUMIF(Data!Q:Q,F766,Data!R:R),2)</f>
        <v>483.41</v>
      </c>
      <c r="H766">
        <f>ROUND(SUMIF(Data!Q:Q,F766,Data!U:U),2)</f>
        <v>118.93</v>
      </c>
      <c r="I766">
        <f>SUMIF(Data!Q:Q,F766,Data!S:S)</f>
        <v>24</v>
      </c>
    </row>
    <row r="767" spans="6:9" x14ac:dyDescent="0.2">
      <c r="F767" s="11" t="s">
        <v>4518</v>
      </c>
      <c r="G767">
        <f>ROUND(SUMIF(Data!Q:Q,F767,Data!R:R),2)</f>
        <v>481.23</v>
      </c>
      <c r="H767">
        <f>ROUND(SUMIF(Data!Q:Q,F767,Data!U:U),2)</f>
        <v>131.32</v>
      </c>
      <c r="I767">
        <f>SUMIF(Data!Q:Q,F767,Data!S:S)</f>
        <v>17</v>
      </c>
    </row>
    <row r="768" spans="6:9" x14ac:dyDescent="0.2">
      <c r="F768" s="11" t="s">
        <v>2221</v>
      </c>
      <c r="G768">
        <f>ROUND(SUMIF(Data!Q:Q,F768,Data!R:R),2)</f>
        <v>480.7</v>
      </c>
      <c r="H768">
        <f>ROUND(SUMIF(Data!Q:Q,F768,Data!U:U),2)</f>
        <v>-18.190000000000001</v>
      </c>
      <c r="I768">
        <f>SUMIF(Data!Q:Q,F768,Data!S:S)</f>
        <v>16</v>
      </c>
    </row>
    <row r="769" spans="6:9" x14ac:dyDescent="0.2">
      <c r="F769" s="11" t="s">
        <v>9211</v>
      </c>
      <c r="G769">
        <f>ROUND(SUMIF(Data!Q:Q,F769,Data!R:R),2)</f>
        <v>479.99</v>
      </c>
      <c r="H769">
        <f>ROUND(SUMIF(Data!Q:Q,F769,Data!U:U),2)</f>
        <v>56</v>
      </c>
      <c r="I769">
        <f>SUMIF(Data!Q:Q,F769,Data!S:S)</f>
        <v>2</v>
      </c>
    </row>
    <row r="770" spans="6:9" x14ac:dyDescent="0.2">
      <c r="F770" s="11" t="s">
        <v>9199</v>
      </c>
      <c r="G770">
        <f>ROUND(SUMIF(Data!Q:Q,F770,Data!R:R),2)</f>
        <v>479.72</v>
      </c>
      <c r="H770">
        <f>ROUND(SUMIF(Data!Q:Q,F770,Data!U:U),2)</f>
        <v>52.77</v>
      </c>
      <c r="I770">
        <f>SUMIF(Data!Q:Q,F770,Data!S:S)</f>
        <v>4</v>
      </c>
    </row>
    <row r="771" spans="6:9" x14ac:dyDescent="0.2">
      <c r="F771" s="11" t="s">
        <v>3121</v>
      </c>
      <c r="G771">
        <f>ROUND(SUMIF(Data!Q:Q,F771,Data!R:R),2)</f>
        <v>479.34</v>
      </c>
      <c r="H771">
        <f>ROUND(SUMIF(Data!Q:Q,F771,Data!U:U),2)</f>
        <v>127.3</v>
      </c>
      <c r="I771">
        <f>SUMIF(Data!Q:Q,F771,Data!S:S)</f>
        <v>14</v>
      </c>
    </row>
    <row r="772" spans="6:9" x14ac:dyDescent="0.2">
      <c r="F772" s="11" t="s">
        <v>3042</v>
      </c>
      <c r="G772">
        <f>ROUND(SUMIF(Data!Q:Q,F772,Data!R:R),2)</f>
        <v>478.81</v>
      </c>
      <c r="H772">
        <f>ROUND(SUMIF(Data!Q:Q,F772,Data!U:U),2)</f>
        <v>124.05</v>
      </c>
      <c r="I772">
        <f>SUMIF(Data!Q:Q,F772,Data!S:S)</f>
        <v>86</v>
      </c>
    </row>
    <row r="773" spans="6:9" x14ac:dyDescent="0.2">
      <c r="F773" s="11" t="s">
        <v>4165</v>
      </c>
      <c r="G773">
        <f>ROUND(SUMIF(Data!Q:Q,F773,Data!R:R),2)</f>
        <v>477.93</v>
      </c>
      <c r="H773">
        <f>ROUND(SUMIF(Data!Q:Q,F773,Data!U:U),2)</f>
        <v>64.709999999999994</v>
      </c>
      <c r="I773">
        <f>SUMIF(Data!Q:Q,F773,Data!S:S)</f>
        <v>57</v>
      </c>
    </row>
    <row r="774" spans="6:9" x14ac:dyDescent="0.2">
      <c r="F774" s="11" t="s">
        <v>3937</v>
      </c>
      <c r="G774">
        <f>ROUND(SUMIF(Data!Q:Q,F774,Data!R:R),2)</f>
        <v>477.8</v>
      </c>
      <c r="H774">
        <f>ROUND(SUMIF(Data!Q:Q,F774,Data!U:U),2)</f>
        <v>126.32</v>
      </c>
      <c r="I774">
        <f>SUMIF(Data!Q:Q,F774,Data!S:S)</f>
        <v>40</v>
      </c>
    </row>
    <row r="775" spans="6:9" x14ac:dyDescent="0.2">
      <c r="F775" s="11" t="s">
        <v>4030</v>
      </c>
      <c r="G775">
        <f>ROUND(SUMIF(Data!Q:Q,F775,Data!R:R),2)</f>
        <v>477.66</v>
      </c>
      <c r="H775">
        <f>ROUND(SUMIF(Data!Q:Q,F775,Data!U:U),2)</f>
        <v>115.64</v>
      </c>
      <c r="I775">
        <f>SUMIF(Data!Q:Q,F775,Data!S:S)</f>
        <v>24</v>
      </c>
    </row>
    <row r="776" spans="6:9" x14ac:dyDescent="0.2">
      <c r="F776" s="11" t="s">
        <v>122</v>
      </c>
      <c r="G776">
        <f>ROUND(SUMIF(Data!Q:Q,F776,Data!R:R),2)</f>
        <v>477.3</v>
      </c>
      <c r="H776">
        <f>ROUND(SUMIF(Data!Q:Q,F776,Data!U:U),2)</f>
        <v>67.709999999999994</v>
      </c>
      <c r="I776">
        <f>SUMIF(Data!Q:Q,F776,Data!S:S)</f>
        <v>18</v>
      </c>
    </row>
    <row r="777" spans="6:9" x14ac:dyDescent="0.2">
      <c r="F777" s="11" t="s">
        <v>1566</v>
      </c>
      <c r="G777">
        <f>ROUND(SUMIF(Data!Q:Q,F777,Data!R:R),2)</f>
        <v>476.16</v>
      </c>
      <c r="H777">
        <f>ROUND(SUMIF(Data!Q:Q,F777,Data!U:U),2)</f>
        <v>94.44</v>
      </c>
      <c r="I777">
        <f>SUMIF(Data!Q:Q,F777,Data!S:S)</f>
        <v>26</v>
      </c>
    </row>
    <row r="778" spans="6:9" x14ac:dyDescent="0.2">
      <c r="F778" s="11" t="s">
        <v>1969</v>
      </c>
      <c r="G778">
        <f>ROUND(SUMIF(Data!Q:Q,F778,Data!R:R),2)</f>
        <v>475.13</v>
      </c>
      <c r="H778">
        <f>ROUND(SUMIF(Data!Q:Q,F778,Data!U:U),2)</f>
        <v>89.75</v>
      </c>
      <c r="I778">
        <f>SUMIF(Data!Q:Q,F778,Data!S:S)</f>
        <v>8</v>
      </c>
    </row>
    <row r="779" spans="6:9" x14ac:dyDescent="0.2">
      <c r="F779" s="11" t="s">
        <v>6810</v>
      </c>
      <c r="G779">
        <f>ROUND(SUMIF(Data!Q:Q,F779,Data!R:R),2)</f>
        <v>472.86</v>
      </c>
      <c r="H779">
        <f>ROUND(SUMIF(Data!Q:Q,F779,Data!U:U),2)</f>
        <v>-32.270000000000003</v>
      </c>
      <c r="I779">
        <f>SUMIF(Data!Q:Q,F779,Data!S:S)</f>
        <v>17</v>
      </c>
    </row>
    <row r="780" spans="6:9" x14ac:dyDescent="0.2">
      <c r="F780" s="11" t="s">
        <v>4803</v>
      </c>
      <c r="G780">
        <f>ROUND(SUMIF(Data!Q:Q,F780,Data!R:R),2)</f>
        <v>469.4</v>
      </c>
      <c r="H780">
        <f>ROUND(SUMIF(Data!Q:Q,F780,Data!U:U),2)</f>
        <v>150.37</v>
      </c>
      <c r="I780">
        <f>SUMIF(Data!Q:Q,F780,Data!S:S)</f>
        <v>24</v>
      </c>
    </row>
    <row r="781" spans="6:9" x14ac:dyDescent="0.2">
      <c r="F781" s="11" t="s">
        <v>6152</v>
      </c>
      <c r="G781">
        <f>ROUND(SUMIF(Data!Q:Q,F781,Data!R:R),2)</f>
        <v>468.47</v>
      </c>
      <c r="H781">
        <f>ROUND(SUMIF(Data!Q:Q,F781,Data!U:U),2)</f>
        <v>51.11</v>
      </c>
      <c r="I781">
        <f>SUMIF(Data!Q:Q,F781,Data!S:S)</f>
        <v>7</v>
      </c>
    </row>
    <row r="782" spans="6:9" x14ac:dyDescent="0.2">
      <c r="F782" s="11" t="s">
        <v>7948</v>
      </c>
      <c r="G782">
        <f>ROUND(SUMIF(Data!Q:Q,F782,Data!R:R),2)</f>
        <v>467.92</v>
      </c>
      <c r="H782">
        <f>ROUND(SUMIF(Data!Q:Q,F782,Data!U:U),2)</f>
        <v>-14.62</v>
      </c>
      <c r="I782">
        <f>SUMIF(Data!Q:Q,F782,Data!S:S)</f>
        <v>11</v>
      </c>
    </row>
    <row r="783" spans="6:9" x14ac:dyDescent="0.2">
      <c r="F783" s="11" t="s">
        <v>6554</v>
      </c>
      <c r="G783">
        <f>ROUND(SUMIF(Data!Q:Q,F783,Data!R:R),2)</f>
        <v>467.71</v>
      </c>
      <c r="H783">
        <f>ROUND(SUMIF(Data!Q:Q,F783,Data!U:U),2)</f>
        <v>-129.91999999999999</v>
      </c>
      <c r="I783">
        <f>SUMIF(Data!Q:Q,F783,Data!S:S)</f>
        <v>20</v>
      </c>
    </row>
    <row r="784" spans="6:9" x14ac:dyDescent="0.2">
      <c r="F784" s="11" t="s">
        <v>2089</v>
      </c>
      <c r="G784">
        <f>ROUND(SUMIF(Data!Q:Q,F784,Data!R:R),2)</f>
        <v>467.22</v>
      </c>
      <c r="H784">
        <f>ROUND(SUMIF(Data!Q:Q,F784,Data!U:U),2)</f>
        <v>143.76</v>
      </c>
      <c r="I784">
        <f>SUMIF(Data!Q:Q,F784,Data!S:S)</f>
        <v>18</v>
      </c>
    </row>
    <row r="785" spans="6:9" x14ac:dyDescent="0.2">
      <c r="F785" s="11" t="s">
        <v>7169</v>
      </c>
      <c r="G785">
        <f>ROUND(SUMIF(Data!Q:Q,F785,Data!R:R),2)</f>
        <v>467.22</v>
      </c>
      <c r="H785">
        <f>ROUND(SUMIF(Data!Q:Q,F785,Data!U:U),2)</f>
        <v>192.28</v>
      </c>
      <c r="I785">
        <f>SUMIF(Data!Q:Q,F785,Data!S:S)</f>
        <v>18</v>
      </c>
    </row>
    <row r="786" spans="6:9" x14ac:dyDescent="0.2">
      <c r="F786" s="11" t="s">
        <v>4592</v>
      </c>
      <c r="G786">
        <f>ROUND(SUMIF(Data!Q:Q,F786,Data!R:R),2)</f>
        <v>467.07</v>
      </c>
      <c r="H786">
        <f>ROUND(SUMIF(Data!Q:Q,F786,Data!U:U),2)</f>
        <v>162.05000000000001</v>
      </c>
      <c r="I786">
        <f>SUMIF(Data!Q:Q,F786,Data!S:S)</f>
        <v>17</v>
      </c>
    </row>
    <row r="787" spans="6:9" x14ac:dyDescent="0.2">
      <c r="F787" s="11" t="s">
        <v>2563</v>
      </c>
      <c r="G787">
        <f>ROUND(SUMIF(Data!Q:Q,F787,Data!R:R),2)</f>
        <v>466.29</v>
      </c>
      <c r="H787">
        <f>ROUND(SUMIF(Data!Q:Q,F787,Data!U:U),2)</f>
        <v>107.07</v>
      </c>
      <c r="I787">
        <f>SUMIF(Data!Q:Q,F787,Data!S:S)</f>
        <v>20</v>
      </c>
    </row>
    <row r="788" spans="6:9" x14ac:dyDescent="0.2">
      <c r="F788" s="11" t="s">
        <v>1729</v>
      </c>
      <c r="G788">
        <f>ROUND(SUMIF(Data!Q:Q,F788,Data!R:R),2)</f>
        <v>466</v>
      </c>
      <c r="H788">
        <f>ROUND(SUMIF(Data!Q:Q,F788,Data!U:U),2)</f>
        <v>8.4700000000000006</v>
      </c>
      <c r="I788">
        <f>SUMIF(Data!Q:Q,F788,Data!S:S)</f>
        <v>34</v>
      </c>
    </row>
    <row r="789" spans="6:9" x14ac:dyDescent="0.2">
      <c r="F789" s="11" t="s">
        <v>9033</v>
      </c>
      <c r="G789">
        <f>ROUND(SUMIF(Data!Q:Q,F789,Data!R:R),2)</f>
        <v>465.65</v>
      </c>
      <c r="H789">
        <f>ROUND(SUMIF(Data!Q:Q,F789,Data!U:U),2)</f>
        <v>36.92</v>
      </c>
      <c r="I789">
        <f>SUMIF(Data!Q:Q,F789,Data!S:S)</f>
        <v>14</v>
      </c>
    </row>
    <row r="790" spans="6:9" x14ac:dyDescent="0.2">
      <c r="F790" s="11" t="s">
        <v>78</v>
      </c>
      <c r="G790">
        <f>ROUND(SUMIF(Data!Q:Q,F790,Data!R:R),2)</f>
        <v>464.2</v>
      </c>
      <c r="H790">
        <f>ROUND(SUMIF(Data!Q:Q,F790,Data!U:U),2)</f>
        <v>110.3</v>
      </c>
      <c r="I790">
        <f>SUMIF(Data!Q:Q,F790,Data!S:S)</f>
        <v>22</v>
      </c>
    </row>
    <row r="791" spans="6:9" x14ac:dyDescent="0.2">
      <c r="F791" s="11" t="s">
        <v>9392</v>
      </c>
      <c r="G791">
        <f>ROUND(SUMIF(Data!Q:Q,F791,Data!R:R),2)</f>
        <v>463.8</v>
      </c>
      <c r="H791">
        <f>ROUND(SUMIF(Data!Q:Q,F791,Data!U:U),2)</f>
        <v>73.02</v>
      </c>
      <c r="I791">
        <f>SUMIF(Data!Q:Q,F791,Data!S:S)</f>
        <v>11</v>
      </c>
    </row>
    <row r="792" spans="6:9" x14ac:dyDescent="0.2">
      <c r="F792" s="11" t="s">
        <v>551</v>
      </c>
      <c r="G792">
        <f>ROUND(SUMIF(Data!Q:Q,F792,Data!R:R),2)</f>
        <v>463.1</v>
      </c>
      <c r="H792">
        <f>ROUND(SUMIF(Data!Q:Q,F792,Data!U:U),2)</f>
        <v>-80.41</v>
      </c>
      <c r="I792">
        <f>SUMIF(Data!Q:Q,F792,Data!S:S)</f>
        <v>12</v>
      </c>
    </row>
    <row r="793" spans="6:9" x14ac:dyDescent="0.2">
      <c r="F793" s="11" t="s">
        <v>4251</v>
      </c>
      <c r="G793">
        <f>ROUND(SUMIF(Data!Q:Q,F793,Data!R:R),2)</f>
        <v>461.87</v>
      </c>
      <c r="H793">
        <f>ROUND(SUMIF(Data!Q:Q,F793,Data!U:U),2)</f>
        <v>-58.78</v>
      </c>
      <c r="I793">
        <f>SUMIF(Data!Q:Q,F793,Data!S:S)</f>
        <v>16</v>
      </c>
    </row>
    <row r="794" spans="6:9" x14ac:dyDescent="0.2">
      <c r="F794" s="11" t="s">
        <v>6388</v>
      </c>
      <c r="G794">
        <f>ROUND(SUMIF(Data!Q:Q,F794,Data!R:R),2)</f>
        <v>460.29</v>
      </c>
      <c r="H794">
        <f>ROUND(SUMIF(Data!Q:Q,F794,Data!U:U),2)</f>
        <v>93.25</v>
      </c>
      <c r="I794">
        <f>SUMIF(Data!Q:Q,F794,Data!S:S)</f>
        <v>25</v>
      </c>
    </row>
    <row r="795" spans="6:9" x14ac:dyDescent="0.2">
      <c r="F795" s="11" t="s">
        <v>761</v>
      </c>
      <c r="G795">
        <f>ROUND(SUMIF(Data!Q:Q,F795,Data!R:R),2)</f>
        <v>459.1</v>
      </c>
      <c r="H795">
        <f>ROUND(SUMIF(Data!Q:Q,F795,Data!U:U),2)</f>
        <v>112.91</v>
      </c>
      <c r="I795">
        <f>SUMIF(Data!Q:Q,F795,Data!S:S)</f>
        <v>31</v>
      </c>
    </row>
    <row r="796" spans="6:9" x14ac:dyDescent="0.2">
      <c r="F796" s="11" t="s">
        <v>4834</v>
      </c>
      <c r="G796">
        <f>ROUND(SUMIF(Data!Q:Q,F796,Data!R:R),2)</f>
        <v>458.7</v>
      </c>
      <c r="H796">
        <f>ROUND(SUMIF(Data!Q:Q,F796,Data!U:U),2)</f>
        <v>103.42</v>
      </c>
      <c r="I796">
        <f>SUMIF(Data!Q:Q,F796,Data!S:S)</f>
        <v>36</v>
      </c>
    </row>
    <row r="797" spans="6:9" x14ac:dyDescent="0.2">
      <c r="F797" s="11" t="s">
        <v>4714</v>
      </c>
      <c r="G797">
        <f>ROUND(SUMIF(Data!Q:Q,F797,Data!R:R),2)</f>
        <v>458.5</v>
      </c>
      <c r="H797">
        <f>ROUND(SUMIF(Data!Q:Q,F797,Data!U:U),2)</f>
        <v>185.88</v>
      </c>
      <c r="I797">
        <f>SUMIF(Data!Q:Q,F797,Data!S:S)</f>
        <v>16</v>
      </c>
    </row>
    <row r="798" spans="6:9" x14ac:dyDescent="0.2">
      <c r="F798" s="11" t="s">
        <v>2815</v>
      </c>
      <c r="G798">
        <f>ROUND(SUMIF(Data!Q:Q,F798,Data!R:R),2)</f>
        <v>457.97</v>
      </c>
      <c r="H798">
        <f>ROUND(SUMIF(Data!Q:Q,F798,Data!U:U),2)</f>
        <v>30.04</v>
      </c>
      <c r="I798">
        <f>SUMIF(Data!Q:Q,F798,Data!S:S)</f>
        <v>31</v>
      </c>
    </row>
    <row r="799" spans="6:9" x14ac:dyDescent="0.2">
      <c r="F799" s="11" t="s">
        <v>2939</v>
      </c>
      <c r="G799">
        <f>ROUND(SUMIF(Data!Q:Q,F799,Data!R:R),2)</f>
        <v>455.46</v>
      </c>
      <c r="H799">
        <f>ROUND(SUMIF(Data!Q:Q,F799,Data!U:U),2)</f>
        <v>61.43</v>
      </c>
      <c r="I799">
        <f>SUMIF(Data!Q:Q,F799,Data!S:S)</f>
        <v>24</v>
      </c>
    </row>
    <row r="800" spans="6:9" x14ac:dyDescent="0.2">
      <c r="F800" s="11" t="s">
        <v>426</v>
      </c>
      <c r="G800">
        <f>ROUND(SUMIF(Data!Q:Q,F800,Data!R:R),2)</f>
        <v>455.07</v>
      </c>
      <c r="H800">
        <f>ROUND(SUMIF(Data!Q:Q,F800,Data!U:U),2)</f>
        <v>183.13</v>
      </c>
      <c r="I800">
        <f>SUMIF(Data!Q:Q,F800,Data!S:S)</f>
        <v>34</v>
      </c>
    </row>
    <row r="801" spans="6:9" x14ac:dyDescent="0.2">
      <c r="F801" s="11" t="s">
        <v>1254</v>
      </c>
      <c r="G801">
        <f>ROUND(SUMIF(Data!Q:Q,F801,Data!R:R),2)</f>
        <v>454.36</v>
      </c>
      <c r="H801">
        <f>ROUND(SUMIF(Data!Q:Q,F801,Data!U:U),2)</f>
        <v>207.04</v>
      </c>
      <c r="I801">
        <f>SUMIF(Data!Q:Q,F801,Data!S:S)</f>
        <v>38</v>
      </c>
    </row>
    <row r="802" spans="6:9" x14ac:dyDescent="0.2">
      <c r="F802" s="11" t="s">
        <v>8864</v>
      </c>
      <c r="G802">
        <f>ROUND(SUMIF(Data!Q:Q,F802,Data!R:R),2)</f>
        <v>453.42</v>
      </c>
      <c r="H802">
        <f>ROUND(SUMIF(Data!Q:Q,F802,Data!U:U),2)</f>
        <v>122.42</v>
      </c>
      <c r="I802">
        <f>SUMIF(Data!Q:Q,F802,Data!S:S)</f>
        <v>11</v>
      </c>
    </row>
    <row r="803" spans="6:9" x14ac:dyDescent="0.2">
      <c r="F803" s="11" t="s">
        <v>4374</v>
      </c>
      <c r="G803">
        <f>ROUND(SUMIF(Data!Q:Q,F803,Data!R:R),2)</f>
        <v>452.97</v>
      </c>
      <c r="H803">
        <f>ROUND(SUMIF(Data!Q:Q,F803,Data!U:U),2)</f>
        <v>105.49</v>
      </c>
      <c r="I803">
        <f>SUMIF(Data!Q:Q,F803,Data!S:S)</f>
        <v>8</v>
      </c>
    </row>
    <row r="804" spans="6:9" x14ac:dyDescent="0.2">
      <c r="F804" s="11" t="s">
        <v>1608</v>
      </c>
      <c r="G804">
        <f>ROUND(SUMIF(Data!Q:Q,F804,Data!R:R),2)</f>
        <v>451.96</v>
      </c>
      <c r="H804">
        <f>ROUND(SUMIF(Data!Q:Q,F804,Data!U:U),2)</f>
        <v>106.34</v>
      </c>
      <c r="I804">
        <f>SUMIF(Data!Q:Q,F804,Data!S:S)</f>
        <v>35</v>
      </c>
    </row>
    <row r="805" spans="6:9" x14ac:dyDescent="0.2">
      <c r="F805" s="11" t="s">
        <v>8338</v>
      </c>
      <c r="G805">
        <f>ROUND(SUMIF(Data!Q:Q,F805,Data!R:R),2)</f>
        <v>449.97</v>
      </c>
      <c r="H805">
        <f>ROUND(SUMIF(Data!Q:Q,F805,Data!U:U),2)</f>
        <v>48</v>
      </c>
      <c r="I805">
        <f>SUMIF(Data!Q:Q,F805,Data!S:S)</f>
        <v>4</v>
      </c>
    </row>
    <row r="806" spans="6:9" x14ac:dyDescent="0.2">
      <c r="F806" s="11" t="s">
        <v>5026</v>
      </c>
      <c r="G806">
        <f>ROUND(SUMIF(Data!Q:Q,F806,Data!R:R),2)</f>
        <v>449.66</v>
      </c>
      <c r="H806">
        <f>ROUND(SUMIF(Data!Q:Q,F806,Data!U:U),2)</f>
        <v>90.64</v>
      </c>
      <c r="I806">
        <f>SUMIF(Data!Q:Q,F806,Data!S:S)</f>
        <v>21</v>
      </c>
    </row>
    <row r="807" spans="6:9" x14ac:dyDescent="0.2">
      <c r="F807" s="11" t="s">
        <v>5429</v>
      </c>
      <c r="G807">
        <f>ROUND(SUMIF(Data!Q:Q,F807,Data!R:R),2)</f>
        <v>448.9</v>
      </c>
      <c r="H807">
        <f>ROUND(SUMIF(Data!Q:Q,F807,Data!U:U),2)</f>
        <v>-7.04</v>
      </c>
      <c r="I807">
        <f>SUMIF(Data!Q:Q,F807,Data!S:S)</f>
        <v>14</v>
      </c>
    </row>
    <row r="808" spans="6:9" x14ac:dyDescent="0.2">
      <c r="F808" s="11" t="s">
        <v>1409</v>
      </c>
      <c r="G808">
        <f>ROUND(SUMIF(Data!Q:Q,F808,Data!R:R),2)</f>
        <v>448.77</v>
      </c>
      <c r="H808">
        <f>ROUND(SUMIF(Data!Q:Q,F808,Data!U:U),2)</f>
        <v>129.72</v>
      </c>
      <c r="I808">
        <f>SUMIF(Data!Q:Q,F808,Data!S:S)</f>
        <v>26</v>
      </c>
    </row>
    <row r="809" spans="6:9" x14ac:dyDescent="0.2">
      <c r="F809" s="11" t="s">
        <v>7409</v>
      </c>
      <c r="G809">
        <f>ROUND(SUMIF(Data!Q:Q,F809,Data!R:R),2)</f>
        <v>447.97</v>
      </c>
      <c r="H809">
        <f>ROUND(SUMIF(Data!Q:Q,F809,Data!U:U),2)</f>
        <v>139.99</v>
      </c>
      <c r="I809">
        <f>SUMIF(Data!Q:Q,F809,Data!S:S)</f>
        <v>4</v>
      </c>
    </row>
    <row r="810" spans="6:9" x14ac:dyDescent="0.2">
      <c r="F810" s="11" t="s">
        <v>2595</v>
      </c>
      <c r="G810">
        <f>ROUND(SUMIF(Data!Q:Q,F810,Data!R:R),2)</f>
        <v>444.6</v>
      </c>
      <c r="H810">
        <f>ROUND(SUMIF(Data!Q:Q,F810,Data!U:U),2)</f>
        <v>69.989999999999995</v>
      </c>
      <c r="I810">
        <f>SUMIF(Data!Q:Q,F810,Data!S:S)</f>
        <v>23</v>
      </c>
    </row>
    <row r="811" spans="6:9" x14ac:dyDescent="0.2">
      <c r="F811" s="11" t="s">
        <v>887</v>
      </c>
      <c r="G811">
        <f>ROUND(SUMIF(Data!Q:Q,F811,Data!R:R),2)</f>
        <v>444</v>
      </c>
      <c r="H811">
        <f>ROUND(SUMIF(Data!Q:Q,F811,Data!U:U),2)</f>
        <v>-34.729999999999997</v>
      </c>
      <c r="I811">
        <f>SUMIF(Data!Q:Q,F811,Data!S:S)</f>
        <v>22</v>
      </c>
    </row>
    <row r="812" spans="6:9" x14ac:dyDescent="0.2">
      <c r="F812" s="11" t="s">
        <v>6312</v>
      </c>
      <c r="G812">
        <f>ROUND(SUMIF(Data!Q:Q,F812,Data!R:R),2)</f>
        <v>443.84</v>
      </c>
      <c r="H812">
        <f>ROUND(SUMIF(Data!Q:Q,F812,Data!U:U),2)</f>
        <v>184.19</v>
      </c>
      <c r="I812">
        <f>SUMIF(Data!Q:Q,F812,Data!S:S)</f>
        <v>9</v>
      </c>
    </row>
    <row r="813" spans="6:9" x14ac:dyDescent="0.2">
      <c r="F813" s="11" t="s">
        <v>4826</v>
      </c>
      <c r="G813">
        <f>ROUND(SUMIF(Data!Q:Q,F813,Data!R:R),2)</f>
        <v>443.68</v>
      </c>
      <c r="H813">
        <f>ROUND(SUMIF(Data!Q:Q,F813,Data!U:U),2)</f>
        <v>1.88</v>
      </c>
      <c r="I813">
        <f>SUMIF(Data!Q:Q,F813,Data!S:S)</f>
        <v>25</v>
      </c>
    </row>
    <row r="814" spans="6:9" x14ac:dyDescent="0.2">
      <c r="F814" s="11" t="s">
        <v>3255</v>
      </c>
      <c r="G814">
        <f>ROUND(SUMIF(Data!Q:Q,F814,Data!R:R),2)</f>
        <v>442.55</v>
      </c>
      <c r="H814">
        <f>ROUND(SUMIF(Data!Q:Q,F814,Data!U:U),2)</f>
        <v>171.26</v>
      </c>
      <c r="I814">
        <f>SUMIF(Data!Q:Q,F814,Data!S:S)</f>
        <v>29</v>
      </c>
    </row>
    <row r="815" spans="6:9" x14ac:dyDescent="0.2">
      <c r="F815" s="11" t="s">
        <v>2330</v>
      </c>
      <c r="G815">
        <f>ROUND(SUMIF(Data!Q:Q,F815,Data!R:R),2)</f>
        <v>441.73</v>
      </c>
      <c r="H815">
        <f>ROUND(SUMIF(Data!Q:Q,F815,Data!U:U),2)</f>
        <v>28.26</v>
      </c>
      <c r="I815">
        <f>SUMIF(Data!Q:Q,F815,Data!S:S)</f>
        <v>19</v>
      </c>
    </row>
    <row r="816" spans="6:9" x14ac:dyDescent="0.2">
      <c r="F816" s="11" t="s">
        <v>4267</v>
      </c>
      <c r="G816">
        <f>ROUND(SUMIF(Data!Q:Q,F816,Data!R:R),2)</f>
        <v>440</v>
      </c>
      <c r="H816">
        <f>ROUND(SUMIF(Data!Q:Q,F816,Data!U:U),2)</f>
        <v>84.5</v>
      </c>
      <c r="I816">
        <f>SUMIF(Data!Q:Q,F816,Data!S:S)</f>
        <v>18</v>
      </c>
    </row>
    <row r="817" spans="6:9" x14ac:dyDescent="0.2">
      <c r="F817" s="11" t="s">
        <v>1149</v>
      </c>
      <c r="G817">
        <f>ROUND(SUMIF(Data!Q:Q,F817,Data!R:R),2)</f>
        <v>437.7</v>
      </c>
      <c r="H817">
        <f>ROUND(SUMIF(Data!Q:Q,F817,Data!U:U),2)</f>
        <v>138.31</v>
      </c>
      <c r="I817">
        <f>SUMIF(Data!Q:Q,F817,Data!S:S)</f>
        <v>18</v>
      </c>
    </row>
    <row r="818" spans="6:9" x14ac:dyDescent="0.2">
      <c r="F818" s="11" t="s">
        <v>6854</v>
      </c>
      <c r="G818">
        <f>ROUND(SUMIF(Data!Q:Q,F818,Data!R:R),2)</f>
        <v>436.48</v>
      </c>
      <c r="H818">
        <f>ROUND(SUMIF(Data!Q:Q,F818,Data!U:U),2)</f>
        <v>155.55000000000001</v>
      </c>
      <c r="I818">
        <f>SUMIF(Data!Q:Q,F818,Data!S:S)</f>
        <v>24</v>
      </c>
    </row>
    <row r="819" spans="6:9" x14ac:dyDescent="0.2">
      <c r="F819" s="11" t="s">
        <v>437</v>
      </c>
      <c r="G819">
        <f>ROUND(SUMIF(Data!Q:Q,F819,Data!R:R),2)</f>
        <v>436.13</v>
      </c>
      <c r="H819">
        <f>ROUND(SUMIF(Data!Q:Q,F819,Data!U:U),2)</f>
        <v>58.28</v>
      </c>
      <c r="I819">
        <f>SUMIF(Data!Q:Q,F819,Data!S:S)</f>
        <v>41</v>
      </c>
    </row>
    <row r="820" spans="6:9" x14ac:dyDescent="0.2">
      <c r="F820" s="11" t="s">
        <v>1103</v>
      </c>
      <c r="G820">
        <f>ROUND(SUMIF(Data!Q:Q,F820,Data!R:R),2)</f>
        <v>434.56</v>
      </c>
      <c r="H820">
        <f>ROUND(SUMIF(Data!Q:Q,F820,Data!U:U),2)</f>
        <v>197.1</v>
      </c>
      <c r="I820">
        <f>SUMIF(Data!Q:Q,F820,Data!S:S)</f>
        <v>24</v>
      </c>
    </row>
    <row r="821" spans="6:9" x14ac:dyDescent="0.2">
      <c r="F821" s="11" t="s">
        <v>1908</v>
      </c>
      <c r="G821">
        <f>ROUND(SUMIF(Data!Q:Q,F821,Data!R:R),2)</f>
        <v>433.79</v>
      </c>
      <c r="H821">
        <f>ROUND(SUMIF(Data!Q:Q,F821,Data!U:U),2)</f>
        <v>125.78</v>
      </c>
      <c r="I821">
        <f>SUMIF(Data!Q:Q,F821,Data!S:S)</f>
        <v>38</v>
      </c>
    </row>
    <row r="822" spans="6:9" x14ac:dyDescent="0.2">
      <c r="F822" s="11" t="s">
        <v>3659</v>
      </c>
      <c r="G822">
        <f>ROUND(SUMIF(Data!Q:Q,F822,Data!R:R),2)</f>
        <v>432.43</v>
      </c>
      <c r="H822">
        <f>ROUND(SUMIF(Data!Q:Q,F822,Data!U:U),2)</f>
        <v>60.42</v>
      </c>
      <c r="I822">
        <f>SUMIF(Data!Q:Q,F822,Data!S:S)</f>
        <v>35</v>
      </c>
    </row>
    <row r="823" spans="6:9" x14ac:dyDescent="0.2">
      <c r="F823" s="11" t="s">
        <v>9841</v>
      </c>
      <c r="G823">
        <f>ROUND(SUMIF(Data!Q:Q,F823,Data!R:R),2)</f>
        <v>431.29</v>
      </c>
      <c r="H823">
        <f>ROUND(SUMIF(Data!Q:Q,F823,Data!U:U),2)</f>
        <v>165.21</v>
      </c>
      <c r="I823">
        <f>SUMIF(Data!Q:Q,F823,Data!S:S)</f>
        <v>13</v>
      </c>
    </row>
    <row r="824" spans="6:9" x14ac:dyDescent="0.2">
      <c r="F824" s="11" t="s">
        <v>1770</v>
      </c>
      <c r="G824">
        <f>ROUND(SUMIF(Data!Q:Q,F824,Data!R:R),2)</f>
        <v>428.75</v>
      </c>
      <c r="H824">
        <f>ROUND(SUMIF(Data!Q:Q,F824,Data!U:U),2)</f>
        <v>90.72</v>
      </c>
      <c r="I824">
        <f>SUMIF(Data!Q:Q,F824,Data!S:S)</f>
        <v>27</v>
      </c>
    </row>
    <row r="825" spans="6:9" x14ac:dyDescent="0.2">
      <c r="F825" s="11" t="s">
        <v>1647</v>
      </c>
      <c r="G825">
        <f>ROUND(SUMIF(Data!Q:Q,F825,Data!R:R),2)</f>
        <v>426.93</v>
      </c>
      <c r="H825">
        <f>ROUND(SUMIF(Data!Q:Q,F825,Data!U:U),2)</f>
        <v>43.09</v>
      </c>
      <c r="I825">
        <f>SUMIF(Data!Q:Q,F825,Data!S:S)</f>
        <v>26</v>
      </c>
    </row>
    <row r="826" spans="6:9" x14ac:dyDescent="0.2">
      <c r="F826" s="11" t="s">
        <v>2360</v>
      </c>
      <c r="G826">
        <f>ROUND(SUMIF(Data!Q:Q,F826,Data!R:R),2)</f>
        <v>424.9</v>
      </c>
      <c r="H826">
        <f>ROUND(SUMIF(Data!Q:Q,F826,Data!U:U),2)</f>
        <v>27.19</v>
      </c>
      <c r="I826">
        <f>SUMIF(Data!Q:Q,F826,Data!S:S)</f>
        <v>6</v>
      </c>
    </row>
    <row r="827" spans="6:9" x14ac:dyDescent="0.2">
      <c r="F827" s="11" t="s">
        <v>7753</v>
      </c>
      <c r="G827">
        <f>ROUND(SUMIF(Data!Q:Q,F827,Data!R:R),2)</f>
        <v>422.75</v>
      </c>
      <c r="H827">
        <f>ROUND(SUMIF(Data!Q:Q,F827,Data!U:U),2)</f>
        <v>172.94</v>
      </c>
      <c r="I827">
        <f>SUMIF(Data!Q:Q,F827,Data!S:S)</f>
        <v>10</v>
      </c>
    </row>
    <row r="828" spans="6:9" x14ac:dyDescent="0.2">
      <c r="F828" s="11" t="s">
        <v>3871</v>
      </c>
      <c r="G828">
        <f>ROUND(SUMIF(Data!Q:Q,F828,Data!R:R),2)</f>
        <v>422.64</v>
      </c>
      <c r="H828">
        <f>ROUND(SUMIF(Data!Q:Q,F828,Data!U:U),2)</f>
        <v>59.07</v>
      </c>
      <c r="I828">
        <f>SUMIF(Data!Q:Q,F828,Data!S:S)</f>
        <v>28</v>
      </c>
    </row>
    <row r="829" spans="6:9" x14ac:dyDescent="0.2">
      <c r="F829" s="11" t="s">
        <v>924</v>
      </c>
      <c r="G829">
        <f>ROUND(SUMIF(Data!Q:Q,F829,Data!R:R),2)</f>
        <v>422.29</v>
      </c>
      <c r="H829">
        <f>ROUND(SUMIF(Data!Q:Q,F829,Data!U:U),2)</f>
        <v>121.99</v>
      </c>
      <c r="I829">
        <f>SUMIF(Data!Q:Q,F829,Data!S:S)</f>
        <v>62</v>
      </c>
    </row>
    <row r="830" spans="6:9" x14ac:dyDescent="0.2">
      <c r="F830" s="11" t="s">
        <v>1200</v>
      </c>
      <c r="G830">
        <f>ROUND(SUMIF(Data!Q:Q,F830,Data!R:R),2)</f>
        <v>421.01</v>
      </c>
      <c r="H830">
        <f>ROUND(SUMIF(Data!Q:Q,F830,Data!U:U),2)</f>
        <v>162.01</v>
      </c>
      <c r="I830">
        <f>SUMIF(Data!Q:Q,F830,Data!S:S)</f>
        <v>39</v>
      </c>
    </row>
    <row r="831" spans="6:9" x14ac:dyDescent="0.2">
      <c r="F831" s="11" t="s">
        <v>6285</v>
      </c>
      <c r="G831">
        <f>ROUND(SUMIF(Data!Q:Q,F831,Data!R:R),2)</f>
        <v>419.88</v>
      </c>
      <c r="H831">
        <f>ROUND(SUMIF(Data!Q:Q,F831,Data!U:U),2)</f>
        <v>29.39</v>
      </c>
      <c r="I831">
        <f>SUMIF(Data!Q:Q,F831,Data!S:S)</f>
        <v>12</v>
      </c>
    </row>
    <row r="832" spans="6:9" x14ac:dyDescent="0.2">
      <c r="F832" s="11" t="s">
        <v>5065</v>
      </c>
      <c r="G832">
        <f>ROUND(SUMIF(Data!Q:Q,F832,Data!R:R),2)</f>
        <v>419.23</v>
      </c>
      <c r="H832">
        <f>ROUND(SUMIF(Data!Q:Q,F832,Data!U:U),2)</f>
        <v>122.61</v>
      </c>
      <c r="I832">
        <f>SUMIF(Data!Q:Q,F832,Data!S:S)</f>
        <v>15</v>
      </c>
    </row>
    <row r="833" spans="6:9" x14ac:dyDescent="0.2">
      <c r="F833" s="11" t="s">
        <v>1101</v>
      </c>
      <c r="G833">
        <f>ROUND(SUMIF(Data!Q:Q,F833,Data!R:R),2)</f>
        <v>417.34</v>
      </c>
      <c r="H833">
        <f>ROUND(SUMIF(Data!Q:Q,F833,Data!U:U),2)</f>
        <v>200.32</v>
      </c>
      <c r="I833">
        <f>SUMIF(Data!Q:Q,F833,Data!S:S)</f>
        <v>22</v>
      </c>
    </row>
    <row r="834" spans="6:9" x14ac:dyDescent="0.2">
      <c r="F834" s="11" t="s">
        <v>7724</v>
      </c>
      <c r="G834">
        <f>ROUND(SUMIF(Data!Q:Q,F834,Data!R:R),2)</f>
        <v>415.13</v>
      </c>
      <c r="H834">
        <f>ROUND(SUMIF(Data!Q:Q,F834,Data!U:U),2)</f>
        <v>159.55000000000001</v>
      </c>
      <c r="I834">
        <f>SUMIF(Data!Q:Q,F834,Data!S:S)</f>
        <v>15</v>
      </c>
    </row>
    <row r="835" spans="6:9" x14ac:dyDescent="0.2">
      <c r="F835" s="11" t="s">
        <v>1982</v>
      </c>
      <c r="G835">
        <f>ROUND(SUMIF(Data!Q:Q,F835,Data!R:R),2)</f>
        <v>413.32</v>
      </c>
      <c r="H835">
        <f>ROUND(SUMIF(Data!Q:Q,F835,Data!U:U),2)</f>
        <v>-58.82</v>
      </c>
      <c r="I835">
        <f>SUMIF(Data!Q:Q,F835,Data!S:S)</f>
        <v>9</v>
      </c>
    </row>
    <row r="836" spans="6:9" x14ac:dyDescent="0.2">
      <c r="F836" s="11" t="s">
        <v>6556</v>
      </c>
      <c r="G836">
        <f>ROUND(SUMIF(Data!Q:Q,F836,Data!R:R),2)</f>
        <v>410</v>
      </c>
      <c r="H836">
        <f>ROUND(SUMIF(Data!Q:Q,F836,Data!U:U),2)</f>
        <v>111.29</v>
      </c>
      <c r="I836">
        <f>SUMIF(Data!Q:Q,F836,Data!S:S)</f>
        <v>36</v>
      </c>
    </row>
    <row r="837" spans="6:9" x14ac:dyDescent="0.2">
      <c r="F837" s="11" t="s">
        <v>2200</v>
      </c>
      <c r="G837">
        <f>ROUND(SUMIF(Data!Q:Q,F837,Data!R:R),2)</f>
        <v>409.6</v>
      </c>
      <c r="H837">
        <f>ROUND(SUMIF(Data!Q:Q,F837,Data!U:U),2)</f>
        <v>110.59</v>
      </c>
      <c r="I837">
        <f>SUMIF(Data!Q:Q,F837,Data!S:S)</f>
        <v>20</v>
      </c>
    </row>
    <row r="838" spans="6:9" x14ac:dyDescent="0.2">
      <c r="F838" s="11" t="s">
        <v>5371</v>
      </c>
      <c r="G838">
        <f>ROUND(SUMIF(Data!Q:Q,F838,Data!R:R),2)</f>
        <v>409.54</v>
      </c>
      <c r="H838">
        <f>ROUND(SUMIF(Data!Q:Q,F838,Data!U:U),2)</f>
        <v>98.97</v>
      </c>
      <c r="I838">
        <f>SUMIF(Data!Q:Q,F838,Data!S:S)</f>
        <v>39</v>
      </c>
    </row>
    <row r="839" spans="6:9" x14ac:dyDescent="0.2">
      <c r="F839" s="11" t="s">
        <v>4916</v>
      </c>
      <c r="G839">
        <f>ROUND(SUMIF(Data!Q:Q,F839,Data!R:R),2)</f>
        <v>407.01</v>
      </c>
      <c r="H839">
        <f>ROUND(SUMIF(Data!Q:Q,F839,Data!U:U),2)</f>
        <v>56.23</v>
      </c>
      <c r="I839">
        <f>SUMIF(Data!Q:Q,F839,Data!S:S)</f>
        <v>22</v>
      </c>
    </row>
    <row r="840" spans="6:9" x14ac:dyDescent="0.2">
      <c r="F840" s="11" t="s">
        <v>3793</v>
      </c>
      <c r="G840">
        <f>ROUND(SUMIF(Data!Q:Q,F840,Data!R:R),2)</f>
        <v>406.78</v>
      </c>
      <c r="H840">
        <f>ROUND(SUMIF(Data!Q:Q,F840,Data!U:U),2)</f>
        <v>14.3</v>
      </c>
      <c r="I840">
        <f>SUMIF(Data!Q:Q,F840,Data!S:S)</f>
        <v>13</v>
      </c>
    </row>
    <row r="841" spans="6:9" x14ac:dyDescent="0.2">
      <c r="F841" s="11" t="s">
        <v>5377</v>
      </c>
      <c r="G841">
        <f>ROUND(SUMIF(Data!Q:Q,F841,Data!R:R),2)</f>
        <v>406.46</v>
      </c>
      <c r="H841">
        <f>ROUND(SUMIF(Data!Q:Q,F841,Data!U:U),2)</f>
        <v>178.7</v>
      </c>
      <c r="I841">
        <f>SUMIF(Data!Q:Q,F841,Data!S:S)</f>
        <v>25</v>
      </c>
    </row>
    <row r="842" spans="6:9" x14ac:dyDescent="0.2">
      <c r="F842" s="11" t="s">
        <v>4980</v>
      </c>
      <c r="G842">
        <f>ROUND(SUMIF(Data!Q:Q,F842,Data!R:R),2)</f>
        <v>405.96</v>
      </c>
      <c r="H842">
        <f>ROUND(SUMIF(Data!Q:Q,F842,Data!U:U),2)</f>
        <v>169.21</v>
      </c>
      <c r="I842">
        <f>SUMIF(Data!Q:Q,F842,Data!S:S)</f>
        <v>24</v>
      </c>
    </row>
    <row r="843" spans="6:9" x14ac:dyDescent="0.2">
      <c r="F843" s="11" t="s">
        <v>5157</v>
      </c>
      <c r="G843">
        <f>ROUND(SUMIF(Data!Q:Q,F843,Data!R:R),2)</f>
        <v>405.36</v>
      </c>
      <c r="H843">
        <f>ROUND(SUMIF(Data!Q:Q,F843,Data!U:U),2)</f>
        <v>109.79</v>
      </c>
      <c r="I843">
        <f>SUMIF(Data!Q:Q,F843,Data!S:S)</f>
        <v>15</v>
      </c>
    </row>
    <row r="844" spans="6:9" x14ac:dyDescent="0.2">
      <c r="F844" s="11" t="s">
        <v>2531</v>
      </c>
      <c r="G844">
        <f>ROUND(SUMIF(Data!Q:Q,F844,Data!R:R),2)</f>
        <v>402.98</v>
      </c>
      <c r="H844">
        <f>ROUND(SUMIF(Data!Q:Q,F844,Data!U:U),2)</f>
        <v>92.11</v>
      </c>
      <c r="I844">
        <f>SUMIF(Data!Q:Q,F844,Data!S:S)</f>
        <v>24</v>
      </c>
    </row>
    <row r="845" spans="6:9" x14ac:dyDescent="0.2">
      <c r="F845" s="11" t="s">
        <v>835</v>
      </c>
      <c r="G845">
        <f>ROUND(SUMIF(Data!Q:Q,F845,Data!R:R),2)</f>
        <v>402.82</v>
      </c>
      <c r="H845">
        <f>ROUND(SUMIF(Data!Q:Q,F845,Data!U:U),2)</f>
        <v>-26.43</v>
      </c>
      <c r="I845">
        <f>SUMIF(Data!Q:Q,F845,Data!S:S)</f>
        <v>22</v>
      </c>
    </row>
    <row r="846" spans="6:9" x14ac:dyDescent="0.2">
      <c r="F846" s="11" t="s">
        <v>5195</v>
      </c>
      <c r="G846">
        <f>ROUND(SUMIF(Data!Q:Q,F846,Data!R:R),2)</f>
        <v>400.03</v>
      </c>
      <c r="H846">
        <f>ROUND(SUMIF(Data!Q:Q,F846,Data!U:U),2)</f>
        <v>-113.26</v>
      </c>
      <c r="I846">
        <f>SUMIF(Data!Q:Q,F846,Data!S:S)</f>
        <v>3</v>
      </c>
    </row>
    <row r="847" spans="6:9" x14ac:dyDescent="0.2">
      <c r="F847" s="11" t="s">
        <v>4041</v>
      </c>
      <c r="G847">
        <f>ROUND(SUMIF(Data!Q:Q,F847,Data!R:R),2)</f>
        <v>396</v>
      </c>
      <c r="H847">
        <f>ROUND(SUMIF(Data!Q:Q,F847,Data!U:U),2)</f>
        <v>190.08</v>
      </c>
      <c r="I847">
        <f>SUMIF(Data!Q:Q,F847,Data!S:S)</f>
        <v>4</v>
      </c>
    </row>
    <row r="848" spans="6:9" x14ac:dyDescent="0.2">
      <c r="F848" s="11" t="s">
        <v>8527</v>
      </c>
      <c r="G848">
        <f>ROUND(SUMIF(Data!Q:Q,F848,Data!R:R),2)</f>
        <v>395.78</v>
      </c>
      <c r="H848">
        <f>ROUND(SUMIF(Data!Q:Q,F848,Data!U:U),2)</f>
        <v>46.05</v>
      </c>
      <c r="I848">
        <f>SUMIF(Data!Q:Q,F848,Data!S:S)</f>
        <v>27</v>
      </c>
    </row>
    <row r="849" spans="6:9" x14ac:dyDescent="0.2">
      <c r="F849" s="11" t="s">
        <v>3643</v>
      </c>
      <c r="G849">
        <f>ROUND(SUMIF(Data!Q:Q,F849,Data!R:R),2)</f>
        <v>390.66</v>
      </c>
      <c r="H849">
        <f>ROUND(SUMIF(Data!Q:Q,F849,Data!U:U),2)</f>
        <v>132.82</v>
      </c>
      <c r="I849">
        <f>SUMIF(Data!Q:Q,F849,Data!S:S)</f>
        <v>17</v>
      </c>
    </row>
    <row r="850" spans="6:9" x14ac:dyDescent="0.2">
      <c r="F850" s="11" t="s">
        <v>414</v>
      </c>
      <c r="G850">
        <f>ROUND(SUMIF(Data!Q:Q,F850,Data!R:R),2)</f>
        <v>390.58</v>
      </c>
      <c r="H850">
        <f>ROUND(SUMIF(Data!Q:Q,F850,Data!U:U),2)</f>
        <v>104.81</v>
      </c>
      <c r="I850">
        <f>SUMIF(Data!Q:Q,F850,Data!S:S)</f>
        <v>34</v>
      </c>
    </row>
    <row r="851" spans="6:9" x14ac:dyDescent="0.2">
      <c r="F851" s="11" t="s">
        <v>6397</v>
      </c>
      <c r="G851">
        <f>ROUND(SUMIF(Data!Q:Q,F851,Data!R:R),2)</f>
        <v>389.7</v>
      </c>
      <c r="H851">
        <f>ROUND(SUMIF(Data!Q:Q,F851,Data!U:U),2)</f>
        <v>109.12</v>
      </c>
      <c r="I851">
        <f>SUMIF(Data!Q:Q,F851,Data!S:S)</f>
        <v>15</v>
      </c>
    </row>
    <row r="852" spans="6:9" x14ac:dyDescent="0.2">
      <c r="F852" s="11" t="s">
        <v>6290</v>
      </c>
      <c r="G852">
        <f>ROUND(SUMIF(Data!Q:Q,F852,Data!R:R),2)</f>
        <v>386.91</v>
      </c>
      <c r="H852">
        <f>ROUND(SUMIF(Data!Q:Q,F852,Data!U:U),2)</f>
        <v>133.27000000000001</v>
      </c>
      <c r="I852">
        <f>SUMIF(Data!Q:Q,F852,Data!S:S)</f>
        <v>10</v>
      </c>
    </row>
    <row r="853" spans="6:9" x14ac:dyDescent="0.2">
      <c r="F853" s="11" t="s">
        <v>5200</v>
      </c>
      <c r="G853">
        <f>ROUND(SUMIF(Data!Q:Q,F853,Data!R:R),2)</f>
        <v>386.75</v>
      </c>
      <c r="H853">
        <f>ROUND(SUMIF(Data!Q:Q,F853,Data!U:U),2)</f>
        <v>100.66</v>
      </c>
      <c r="I853">
        <f>SUMIF(Data!Q:Q,F853,Data!S:S)</f>
        <v>15</v>
      </c>
    </row>
    <row r="854" spans="6:9" x14ac:dyDescent="0.2">
      <c r="F854" s="11" t="s">
        <v>3530</v>
      </c>
      <c r="G854">
        <f>ROUND(SUMIF(Data!Q:Q,F854,Data!R:R),2)</f>
        <v>386.08</v>
      </c>
      <c r="H854">
        <f>ROUND(SUMIF(Data!Q:Q,F854,Data!U:U),2)</f>
        <v>76.92</v>
      </c>
      <c r="I854">
        <f>SUMIF(Data!Q:Q,F854,Data!S:S)</f>
        <v>39</v>
      </c>
    </row>
    <row r="855" spans="6:9" x14ac:dyDescent="0.2">
      <c r="F855" s="11" t="s">
        <v>7332</v>
      </c>
      <c r="G855">
        <f>ROUND(SUMIF(Data!Q:Q,F855,Data!R:R),2)</f>
        <v>385.8</v>
      </c>
      <c r="H855">
        <f>ROUND(SUMIF(Data!Q:Q,F855,Data!U:U),2)</f>
        <v>130.21</v>
      </c>
      <c r="I855">
        <f>SUMIF(Data!Q:Q,F855,Data!S:S)</f>
        <v>5</v>
      </c>
    </row>
    <row r="856" spans="6:9" x14ac:dyDescent="0.2">
      <c r="F856" s="11" t="s">
        <v>3036</v>
      </c>
      <c r="G856">
        <f>ROUND(SUMIF(Data!Q:Q,F856,Data!R:R),2)</f>
        <v>384.85</v>
      </c>
      <c r="H856">
        <f>ROUND(SUMIF(Data!Q:Q,F856,Data!U:U),2)</f>
        <v>-55.98</v>
      </c>
      <c r="I856">
        <f>SUMIF(Data!Q:Q,F856,Data!S:S)</f>
        <v>18</v>
      </c>
    </row>
    <row r="857" spans="6:9" x14ac:dyDescent="0.2">
      <c r="F857" s="11" t="s">
        <v>8682</v>
      </c>
      <c r="G857">
        <f>ROUND(SUMIF(Data!Q:Q,F857,Data!R:R),2)</f>
        <v>383.04</v>
      </c>
      <c r="H857">
        <f>ROUND(SUMIF(Data!Q:Q,F857,Data!U:U),2)</f>
        <v>148.96</v>
      </c>
      <c r="I857">
        <f>SUMIF(Data!Q:Q,F857,Data!S:S)</f>
        <v>4</v>
      </c>
    </row>
    <row r="858" spans="6:9" x14ac:dyDescent="0.2">
      <c r="F858" s="11" t="s">
        <v>5387</v>
      </c>
      <c r="G858">
        <f>ROUND(SUMIF(Data!Q:Q,F858,Data!R:R),2)</f>
        <v>379.7</v>
      </c>
      <c r="H858">
        <f>ROUND(SUMIF(Data!Q:Q,F858,Data!U:U),2)</f>
        <v>129.97999999999999</v>
      </c>
      <c r="I858">
        <f>SUMIF(Data!Q:Q,F858,Data!S:S)</f>
        <v>12</v>
      </c>
    </row>
    <row r="859" spans="6:9" x14ac:dyDescent="0.2">
      <c r="F859" s="11" t="s">
        <v>3128</v>
      </c>
      <c r="G859">
        <f>ROUND(SUMIF(Data!Q:Q,F859,Data!R:R),2)</f>
        <v>379.4</v>
      </c>
      <c r="H859">
        <f>ROUND(SUMIF(Data!Q:Q,F859,Data!U:U),2)</f>
        <v>-48.78</v>
      </c>
      <c r="I859">
        <f>SUMIF(Data!Q:Q,F859,Data!S:S)</f>
        <v>10</v>
      </c>
    </row>
    <row r="860" spans="6:9" x14ac:dyDescent="0.2">
      <c r="F860" s="11" t="s">
        <v>5880</v>
      </c>
      <c r="G860">
        <f>ROUND(SUMIF(Data!Q:Q,F860,Data!R:R),2)</f>
        <v>377.97</v>
      </c>
      <c r="H860">
        <f>ROUND(SUMIF(Data!Q:Q,F860,Data!U:U),2)</f>
        <v>109.61</v>
      </c>
      <c r="I860">
        <f>SUMIF(Data!Q:Q,F860,Data!S:S)</f>
        <v>3</v>
      </c>
    </row>
    <row r="861" spans="6:9" x14ac:dyDescent="0.2">
      <c r="F861" s="11" t="s">
        <v>5701</v>
      </c>
      <c r="G861">
        <f>ROUND(SUMIF(Data!Q:Q,F861,Data!R:R),2)</f>
        <v>377.91</v>
      </c>
      <c r="H861">
        <f>ROUND(SUMIF(Data!Q:Q,F861,Data!U:U),2)</f>
        <v>166.28</v>
      </c>
      <c r="I861">
        <f>SUMIF(Data!Q:Q,F861,Data!S:S)</f>
        <v>17</v>
      </c>
    </row>
    <row r="862" spans="6:9" x14ac:dyDescent="0.2">
      <c r="F862" s="11" t="s">
        <v>1717</v>
      </c>
      <c r="G862">
        <f>ROUND(SUMIF(Data!Q:Q,F862,Data!R:R),2)</f>
        <v>377.54</v>
      </c>
      <c r="H862">
        <f>ROUND(SUMIF(Data!Q:Q,F862,Data!U:U),2)</f>
        <v>90.27</v>
      </c>
      <c r="I862">
        <f>SUMIF(Data!Q:Q,F862,Data!S:S)</f>
        <v>29</v>
      </c>
    </row>
    <row r="863" spans="6:9" x14ac:dyDescent="0.2">
      <c r="F863" s="11" t="s">
        <v>526</v>
      </c>
      <c r="G863">
        <f>ROUND(SUMIF(Data!Q:Q,F863,Data!R:R),2)</f>
        <v>375.73</v>
      </c>
      <c r="H863">
        <f>ROUND(SUMIF(Data!Q:Q,F863,Data!U:U),2)</f>
        <v>164.86</v>
      </c>
      <c r="I863">
        <f>SUMIF(Data!Q:Q,F863,Data!S:S)</f>
        <v>30</v>
      </c>
    </row>
    <row r="864" spans="6:9" x14ac:dyDescent="0.2">
      <c r="F864" s="11" t="s">
        <v>6454</v>
      </c>
      <c r="G864">
        <f>ROUND(SUMIF(Data!Q:Q,F864,Data!R:R),2)</f>
        <v>374.26</v>
      </c>
      <c r="H864">
        <f>ROUND(SUMIF(Data!Q:Q,F864,Data!U:U),2)</f>
        <v>-48.61</v>
      </c>
      <c r="I864">
        <f>SUMIF(Data!Q:Q,F864,Data!S:S)</f>
        <v>21</v>
      </c>
    </row>
    <row r="865" spans="6:9" x14ac:dyDescent="0.2">
      <c r="F865" s="11" t="s">
        <v>6825</v>
      </c>
      <c r="G865">
        <f>ROUND(SUMIF(Data!Q:Q,F865,Data!R:R),2)</f>
        <v>374.07</v>
      </c>
      <c r="H865">
        <f>ROUND(SUMIF(Data!Q:Q,F865,Data!U:U),2)</f>
        <v>122.36</v>
      </c>
      <c r="I865">
        <f>SUMIF(Data!Q:Q,F865,Data!S:S)</f>
        <v>24</v>
      </c>
    </row>
    <row r="866" spans="6:9" x14ac:dyDescent="0.2">
      <c r="F866" s="11" t="s">
        <v>7153</v>
      </c>
      <c r="G866">
        <f>ROUND(SUMIF(Data!Q:Q,F866,Data!R:R),2)</f>
        <v>373.78</v>
      </c>
      <c r="H866">
        <f>ROUND(SUMIF(Data!Q:Q,F866,Data!U:U),2)</f>
        <v>24.81</v>
      </c>
      <c r="I866">
        <f>SUMIF(Data!Q:Q,F866,Data!S:S)</f>
        <v>26</v>
      </c>
    </row>
    <row r="867" spans="6:9" x14ac:dyDescent="0.2">
      <c r="F867" s="11" t="s">
        <v>4023</v>
      </c>
      <c r="G867">
        <f>ROUND(SUMIF(Data!Q:Q,F867,Data!R:R),2)</f>
        <v>373.44</v>
      </c>
      <c r="H867">
        <f>ROUND(SUMIF(Data!Q:Q,F867,Data!U:U),2)</f>
        <v>16.57</v>
      </c>
      <c r="I867">
        <f>SUMIF(Data!Q:Q,F867,Data!S:S)</f>
        <v>21</v>
      </c>
    </row>
    <row r="868" spans="6:9" x14ac:dyDescent="0.2">
      <c r="F868" s="11" t="s">
        <v>852</v>
      </c>
      <c r="G868">
        <f>ROUND(SUMIF(Data!Q:Q,F868,Data!R:R),2)</f>
        <v>372.96</v>
      </c>
      <c r="H868">
        <f>ROUND(SUMIF(Data!Q:Q,F868,Data!U:U),2)</f>
        <v>165.76</v>
      </c>
      <c r="I868">
        <f>SUMIF(Data!Q:Q,F868,Data!S:S)</f>
        <v>28</v>
      </c>
    </row>
    <row r="869" spans="6:9" x14ac:dyDescent="0.2">
      <c r="F869" s="11" t="s">
        <v>2392</v>
      </c>
      <c r="G869">
        <f>ROUND(SUMIF(Data!Q:Q,F869,Data!R:R),2)</f>
        <v>369.59</v>
      </c>
      <c r="H869">
        <f>ROUND(SUMIF(Data!Q:Q,F869,Data!U:U),2)</f>
        <v>14.32</v>
      </c>
      <c r="I869">
        <f>SUMIF(Data!Q:Q,F869,Data!S:S)</f>
        <v>34</v>
      </c>
    </row>
    <row r="870" spans="6:9" x14ac:dyDescent="0.2">
      <c r="F870" s="11" t="s">
        <v>6269</v>
      </c>
      <c r="G870">
        <f>ROUND(SUMIF(Data!Q:Q,F870,Data!R:R),2)</f>
        <v>369.25</v>
      </c>
      <c r="H870">
        <f>ROUND(SUMIF(Data!Q:Q,F870,Data!U:U),2)</f>
        <v>-40.49</v>
      </c>
      <c r="I870">
        <f>SUMIF(Data!Q:Q,F870,Data!S:S)</f>
        <v>21</v>
      </c>
    </row>
    <row r="871" spans="6:9" x14ac:dyDescent="0.2">
      <c r="F871" s="11" t="s">
        <v>4642</v>
      </c>
      <c r="G871">
        <f>ROUND(SUMIF(Data!Q:Q,F871,Data!R:R),2)</f>
        <v>368.46</v>
      </c>
      <c r="H871">
        <f>ROUND(SUMIF(Data!Q:Q,F871,Data!U:U),2)</f>
        <v>93.16</v>
      </c>
      <c r="I871">
        <f>SUMIF(Data!Q:Q,F871,Data!S:S)</f>
        <v>11</v>
      </c>
    </row>
    <row r="872" spans="6:9" x14ac:dyDescent="0.2">
      <c r="F872" s="11" t="s">
        <v>663</v>
      </c>
      <c r="G872">
        <f>ROUND(SUMIF(Data!Q:Q,F872,Data!R:R),2)</f>
        <v>367.09</v>
      </c>
      <c r="H872">
        <f>ROUND(SUMIF(Data!Q:Q,F872,Data!U:U),2)</f>
        <v>22.43</v>
      </c>
      <c r="I872">
        <f>SUMIF(Data!Q:Q,F872,Data!S:S)</f>
        <v>13</v>
      </c>
    </row>
    <row r="873" spans="6:9" x14ac:dyDescent="0.2">
      <c r="F873" s="11" t="s">
        <v>2365</v>
      </c>
      <c r="G873">
        <f>ROUND(SUMIF(Data!Q:Q,F873,Data!R:R),2)</f>
        <v>364.85</v>
      </c>
      <c r="H873">
        <f>ROUND(SUMIF(Data!Q:Q,F873,Data!U:U),2)</f>
        <v>53.73</v>
      </c>
      <c r="I873">
        <f>SUMIF(Data!Q:Q,F873,Data!S:S)</f>
        <v>15</v>
      </c>
    </row>
    <row r="874" spans="6:9" x14ac:dyDescent="0.2">
      <c r="F874" s="11" t="s">
        <v>5154</v>
      </c>
      <c r="G874">
        <f>ROUND(SUMIF(Data!Q:Q,F874,Data!R:R),2)</f>
        <v>361.87</v>
      </c>
      <c r="H874">
        <f>ROUND(SUMIF(Data!Q:Q,F874,Data!U:U),2)</f>
        <v>50.01</v>
      </c>
      <c r="I874">
        <f>SUMIF(Data!Q:Q,F874,Data!S:S)</f>
        <v>17</v>
      </c>
    </row>
    <row r="875" spans="6:9" x14ac:dyDescent="0.2">
      <c r="F875" s="11" t="s">
        <v>1755</v>
      </c>
      <c r="G875">
        <f>ROUND(SUMIF(Data!Q:Q,F875,Data!R:R),2)</f>
        <v>361.38</v>
      </c>
      <c r="H875">
        <f>ROUND(SUMIF(Data!Q:Q,F875,Data!U:U),2)</f>
        <v>102.71</v>
      </c>
      <c r="I875">
        <f>SUMIF(Data!Q:Q,F875,Data!S:S)</f>
        <v>20</v>
      </c>
    </row>
    <row r="876" spans="6:9" x14ac:dyDescent="0.2">
      <c r="F876" s="11" t="s">
        <v>1479</v>
      </c>
      <c r="G876">
        <f>ROUND(SUMIF(Data!Q:Q,F876,Data!R:R),2)</f>
        <v>360.71</v>
      </c>
      <c r="H876">
        <f>ROUND(SUMIF(Data!Q:Q,F876,Data!U:U),2)</f>
        <v>127.07</v>
      </c>
      <c r="I876">
        <f>SUMIF(Data!Q:Q,F876,Data!S:S)</f>
        <v>10</v>
      </c>
    </row>
    <row r="877" spans="6:9" x14ac:dyDescent="0.2">
      <c r="F877" s="11" t="s">
        <v>1058</v>
      </c>
      <c r="G877">
        <f>ROUND(SUMIF(Data!Q:Q,F877,Data!R:R),2)</f>
        <v>359.7</v>
      </c>
      <c r="H877">
        <f>ROUND(SUMIF(Data!Q:Q,F877,Data!U:U),2)</f>
        <v>91.12</v>
      </c>
      <c r="I877">
        <f>SUMIF(Data!Q:Q,F877,Data!S:S)</f>
        <v>7</v>
      </c>
    </row>
    <row r="878" spans="6:9" x14ac:dyDescent="0.2">
      <c r="F878" s="11" t="s">
        <v>608</v>
      </c>
      <c r="G878">
        <f>ROUND(SUMIF(Data!Q:Q,F878,Data!R:R),2)</f>
        <v>357.95</v>
      </c>
      <c r="H878">
        <f>ROUND(SUMIF(Data!Q:Q,F878,Data!U:U),2)</f>
        <v>94.77</v>
      </c>
      <c r="I878">
        <f>SUMIF(Data!Q:Q,F878,Data!S:S)</f>
        <v>13</v>
      </c>
    </row>
    <row r="879" spans="6:9" x14ac:dyDescent="0.2">
      <c r="F879" s="11" t="s">
        <v>1335</v>
      </c>
      <c r="G879">
        <f>ROUND(SUMIF(Data!Q:Q,F879,Data!R:R),2)</f>
        <v>357.62</v>
      </c>
      <c r="H879">
        <f>ROUND(SUMIF(Data!Q:Q,F879,Data!U:U),2)</f>
        <v>67.77</v>
      </c>
      <c r="I879">
        <f>SUMIF(Data!Q:Q,F879,Data!S:S)</f>
        <v>30</v>
      </c>
    </row>
    <row r="880" spans="6:9" x14ac:dyDescent="0.2">
      <c r="F880" s="11" t="s">
        <v>246</v>
      </c>
      <c r="G880">
        <f>ROUND(SUMIF(Data!Q:Q,F880,Data!R:R),2)</f>
        <v>357</v>
      </c>
      <c r="H880">
        <f>ROUND(SUMIF(Data!Q:Q,F880,Data!U:U),2)</f>
        <v>23.25</v>
      </c>
      <c r="I880">
        <f>SUMIF(Data!Q:Q,F880,Data!S:S)</f>
        <v>25</v>
      </c>
    </row>
    <row r="881" spans="6:9" x14ac:dyDescent="0.2">
      <c r="F881" s="11" t="s">
        <v>2575</v>
      </c>
      <c r="G881">
        <f>ROUND(SUMIF(Data!Q:Q,F881,Data!R:R),2)</f>
        <v>355.95</v>
      </c>
      <c r="H881">
        <f>ROUND(SUMIF(Data!Q:Q,F881,Data!U:U),2)</f>
        <v>5.42</v>
      </c>
      <c r="I881">
        <f>SUMIF(Data!Q:Q,F881,Data!S:S)</f>
        <v>22</v>
      </c>
    </row>
    <row r="882" spans="6:9" x14ac:dyDescent="0.2">
      <c r="F882" s="11" t="s">
        <v>3082</v>
      </c>
      <c r="G882">
        <f>ROUND(SUMIF(Data!Q:Q,F882,Data!R:R),2)</f>
        <v>354.03</v>
      </c>
      <c r="H882">
        <f>ROUND(SUMIF(Data!Q:Q,F882,Data!U:U),2)</f>
        <v>41.2</v>
      </c>
      <c r="I882">
        <f>SUMIF(Data!Q:Q,F882,Data!S:S)</f>
        <v>41</v>
      </c>
    </row>
    <row r="883" spans="6:9" x14ac:dyDescent="0.2">
      <c r="F883" s="11" t="s">
        <v>1301</v>
      </c>
      <c r="G883">
        <f>ROUND(SUMIF(Data!Q:Q,F883,Data!R:R),2)</f>
        <v>353.29</v>
      </c>
      <c r="H883">
        <f>ROUND(SUMIF(Data!Q:Q,F883,Data!U:U),2)</f>
        <v>94.61</v>
      </c>
      <c r="I883">
        <f>SUMIF(Data!Q:Q,F883,Data!S:S)</f>
        <v>24</v>
      </c>
    </row>
    <row r="884" spans="6:9" x14ac:dyDescent="0.2">
      <c r="F884" s="11" t="s">
        <v>4563</v>
      </c>
      <c r="G884">
        <f>ROUND(SUMIF(Data!Q:Q,F884,Data!R:R),2)</f>
        <v>351.74</v>
      </c>
      <c r="H884">
        <f>ROUND(SUMIF(Data!Q:Q,F884,Data!U:U),2)</f>
        <v>154.4</v>
      </c>
      <c r="I884">
        <f>SUMIF(Data!Q:Q,F884,Data!S:S)</f>
        <v>16</v>
      </c>
    </row>
    <row r="885" spans="6:9" x14ac:dyDescent="0.2">
      <c r="F885" s="11" t="s">
        <v>5823</v>
      </c>
      <c r="G885">
        <f>ROUND(SUMIF(Data!Q:Q,F885,Data!R:R),2)</f>
        <v>350.97</v>
      </c>
      <c r="H885">
        <f>ROUND(SUMIF(Data!Q:Q,F885,Data!U:U),2)</f>
        <v>152.09</v>
      </c>
      <c r="I885">
        <f>SUMIF(Data!Q:Q,F885,Data!S:S)</f>
        <v>3</v>
      </c>
    </row>
    <row r="886" spans="6:9" x14ac:dyDescent="0.2">
      <c r="F886" s="11" t="s">
        <v>161</v>
      </c>
      <c r="G886">
        <f>ROUND(SUMIF(Data!Q:Q,F886,Data!R:R),2)</f>
        <v>350.2</v>
      </c>
      <c r="H886">
        <f>ROUND(SUMIF(Data!Q:Q,F886,Data!U:U),2)</f>
        <v>8.76</v>
      </c>
      <c r="I886">
        <f>SUMIF(Data!Q:Q,F886,Data!S:S)</f>
        <v>13</v>
      </c>
    </row>
    <row r="887" spans="6:9" x14ac:dyDescent="0.2">
      <c r="F887" s="11" t="s">
        <v>1803</v>
      </c>
      <c r="G887">
        <f>ROUND(SUMIF(Data!Q:Q,F887,Data!R:R),2)</f>
        <v>348.22</v>
      </c>
      <c r="H887">
        <f>ROUND(SUMIF(Data!Q:Q,F887,Data!U:U),2)</f>
        <v>-0.61</v>
      </c>
      <c r="I887">
        <f>SUMIF(Data!Q:Q,F887,Data!S:S)</f>
        <v>24</v>
      </c>
    </row>
    <row r="888" spans="6:9" x14ac:dyDescent="0.2">
      <c r="F888" s="11" t="s">
        <v>349</v>
      </c>
      <c r="G888">
        <f>ROUND(SUMIF(Data!Q:Q,F888,Data!R:R),2)</f>
        <v>347.31</v>
      </c>
      <c r="H888">
        <f>ROUND(SUMIF(Data!Q:Q,F888,Data!U:U),2)</f>
        <v>85.81</v>
      </c>
      <c r="I888">
        <f>SUMIF(Data!Q:Q,F888,Data!S:S)</f>
        <v>32</v>
      </c>
    </row>
    <row r="889" spans="6:9" x14ac:dyDescent="0.2">
      <c r="F889" s="11" t="s">
        <v>2515</v>
      </c>
      <c r="G889">
        <f>ROUND(SUMIF(Data!Q:Q,F889,Data!R:R),2)</f>
        <v>346.79</v>
      </c>
      <c r="H889">
        <f>ROUND(SUMIF(Data!Q:Q,F889,Data!U:U),2)</f>
        <v>93.59</v>
      </c>
      <c r="I889">
        <f>SUMIF(Data!Q:Q,F889,Data!S:S)</f>
        <v>17</v>
      </c>
    </row>
    <row r="890" spans="6:9" x14ac:dyDescent="0.2">
      <c r="F890" s="11" t="s">
        <v>431</v>
      </c>
      <c r="G890">
        <f>ROUND(SUMIF(Data!Q:Q,F890,Data!R:R),2)</f>
        <v>346.36</v>
      </c>
      <c r="H890">
        <f>ROUND(SUMIF(Data!Q:Q,F890,Data!U:U),2)</f>
        <v>112.89</v>
      </c>
      <c r="I890">
        <f>SUMIF(Data!Q:Q,F890,Data!S:S)</f>
        <v>21</v>
      </c>
    </row>
    <row r="891" spans="6:9" x14ac:dyDescent="0.2">
      <c r="F891" s="11" t="s">
        <v>1829</v>
      </c>
      <c r="G891">
        <f>ROUND(SUMIF(Data!Q:Q,F891,Data!R:R),2)</f>
        <v>345.84</v>
      </c>
      <c r="H891">
        <f>ROUND(SUMIF(Data!Q:Q,F891,Data!U:U),2)</f>
        <v>78.08</v>
      </c>
      <c r="I891">
        <f>SUMIF(Data!Q:Q,F891,Data!S:S)</f>
        <v>35</v>
      </c>
    </row>
    <row r="892" spans="6:9" x14ac:dyDescent="0.2">
      <c r="F892" s="11" t="s">
        <v>1042</v>
      </c>
      <c r="G892">
        <f>ROUND(SUMIF(Data!Q:Q,F892,Data!R:R),2)</f>
        <v>345.83</v>
      </c>
      <c r="H892">
        <f>ROUND(SUMIF(Data!Q:Q,F892,Data!U:U),2)</f>
        <v>77.13</v>
      </c>
      <c r="I892">
        <f>SUMIF(Data!Q:Q,F892,Data!S:S)</f>
        <v>30</v>
      </c>
    </row>
    <row r="893" spans="6:9" x14ac:dyDescent="0.2">
      <c r="F893" s="11" t="s">
        <v>1404</v>
      </c>
      <c r="G893">
        <f>ROUND(SUMIF(Data!Q:Q,F893,Data!R:R),2)</f>
        <v>344.72</v>
      </c>
      <c r="H893">
        <f>ROUND(SUMIF(Data!Q:Q,F893,Data!U:U),2)</f>
        <v>20.98</v>
      </c>
      <c r="I893">
        <f>SUMIF(Data!Q:Q,F893,Data!S:S)</f>
        <v>16</v>
      </c>
    </row>
    <row r="894" spans="6:9" x14ac:dyDescent="0.2">
      <c r="F894" s="11" t="s">
        <v>5140</v>
      </c>
      <c r="G894">
        <f>ROUND(SUMIF(Data!Q:Q,F894,Data!R:R),2)</f>
        <v>344.59</v>
      </c>
      <c r="H894">
        <f>ROUND(SUMIF(Data!Q:Q,F894,Data!U:U),2)</f>
        <v>67.3</v>
      </c>
      <c r="I894">
        <f>SUMIF(Data!Q:Q,F894,Data!S:S)</f>
        <v>19</v>
      </c>
    </row>
    <row r="895" spans="6:9" x14ac:dyDescent="0.2">
      <c r="F895" s="11" t="s">
        <v>5220</v>
      </c>
      <c r="G895">
        <f>ROUND(SUMIF(Data!Q:Q,F895,Data!R:R),2)</f>
        <v>344.1</v>
      </c>
      <c r="H895">
        <f>ROUND(SUMIF(Data!Q:Q,F895,Data!U:U),2)</f>
        <v>-42.18</v>
      </c>
      <c r="I895">
        <f>SUMIF(Data!Q:Q,F895,Data!S:S)</f>
        <v>8</v>
      </c>
    </row>
    <row r="896" spans="6:9" x14ac:dyDescent="0.2">
      <c r="F896" s="11" t="s">
        <v>141</v>
      </c>
      <c r="G896">
        <f>ROUND(SUMIF(Data!Q:Q,F896,Data!R:R),2)</f>
        <v>343.08</v>
      </c>
      <c r="H896">
        <f>ROUND(SUMIF(Data!Q:Q,F896,Data!U:U),2)</f>
        <v>81.55</v>
      </c>
      <c r="I896">
        <f>SUMIF(Data!Q:Q,F896,Data!S:S)</f>
        <v>41</v>
      </c>
    </row>
    <row r="897" spans="6:9" x14ac:dyDescent="0.2">
      <c r="F897" s="11" t="s">
        <v>4336</v>
      </c>
      <c r="G897">
        <f>ROUND(SUMIF(Data!Q:Q,F897,Data!R:R),2)</f>
        <v>342.77</v>
      </c>
      <c r="H897">
        <f>ROUND(SUMIF(Data!Q:Q,F897,Data!U:U),2)</f>
        <v>18.53</v>
      </c>
      <c r="I897">
        <f>SUMIF(Data!Q:Q,F897,Data!S:S)</f>
        <v>42</v>
      </c>
    </row>
    <row r="898" spans="6:9" x14ac:dyDescent="0.2">
      <c r="F898" s="11" t="s">
        <v>2320</v>
      </c>
      <c r="G898">
        <f>ROUND(SUMIF(Data!Q:Q,F898,Data!R:R),2)</f>
        <v>342.58</v>
      </c>
      <c r="H898">
        <f>ROUND(SUMIF(Data!Q:Q,F898,Data!U:U),2)</f>
        <v>171.29</v>
      </c>
      <c r="I898">
        <f>SUMIF(Data!Q:Q,F898,Data!S:S)</f>
        <v>7</v>
      </c>
    </row>
    <row r="899" spans="6:9" x14ac:dyDescent="0.2">
      <c r="F899" s="11" t="s">
        <v>2451</v>
      </c>
      <c r="G899">
        <f>ROUND(SUMIF(Data!Q:Q,F899,Data!R:R),2)</f>
        <v>342.55</v>
      </c>
      <c r="H899">
        <f>ROUND(SUMIF(Data!Q:Q,F899,Data!U:U),2)</f>
        <v>92.49</v>
      </c>
      <c r="I899">
        <f>SUMIF(Data!Q:Q,F899,Data!S:S)</f>
        <v>17</v>
      </c>
    </row>
    <row r="900" spans="6:9" x14ac:dyDescent="0.2">
      <c r="F900" s="11" t="s">
        <v>9372</v>
      </c>
      <c r="G900">
        <f>ROUND(SUMIF(Data!Q:Q,F900,Data!R:R),2)</f>
        <v>341.99</v>
      </c>
      <c r="H900">
        <f>ROUND(SUMIF(Data!Q:Q,F900,Data!U:U),2)</f>
        <v>-319.19</v>
      </c>
      <c r="I900">
        <f>SUMIF(Data!Q:Q,F900,Data!S:S)</f>
        <v>3</v>
      </c>
    </row>
    <row r="901" spans="6:9" x14ac:dyDescent="0.2">
      <c r="F901" s="11" t="s">
        <v>4654</v>
      </c>
      <c r="G901">
        <f>ROUND(SUMIF(Data!Q:Q,F901,Data!R:R),2)</f>
        <v>341.67</v>
      </c>
      <c r="H901">
        <f>ROUND(SUMIF(Data!Q:Q,F901,Data!U:U),2)</f>
        <v>40.200000000000003</v>
      </c>
      <c r="I901">
        <f>SUMIF(Data!Q:Q,F901,Data!S:S)</f>
        <v>4</v>
      </c>
    </row>
    <row r="902" spans="6:9" x14ac:dyDescent="0.2">
      <c r="F902" s="11" t="s">
        <v>7946</v>
      </c>
      <c r="G902">
        <f>ROUND(SUMIF(Data!Q:Q,F902,Data!R:R),2)</f>
        <v>341.42</v>
      </c>
      <c r="H902">
        <f>ROUND(SUMIF(Data!Q:Q,F902,Data!U:U),2)</f>
        <v>59.55</v>
      </c>
      <c r="I902">
        <f>SUMIF(Data!Q:Q,F902,Data!S:S)</f>
        <v>10</v>
      </c>
    </row>
    <row r="903" spans="6:9" x14ac:dyDescent="0.2">
      <c r="F903" s="11" t="s">
        <v>558</v>
      </c>
      <c r="G903">
        <f>ROUND(SUMIF(Data!Q:Q,F903,Data!R:R),2)</f>
        <v>339.83</v>
      </c>
      <c r="H903">
        <f>ROUND(SUMIF(Data!Q:Q,F903,Data!U:U),2)</f>
        <v>23.19</v>
      </c>
      <c r="I903">
        <f>SUMIF(Data!Q:Q,F903,Data!S:S)</f>
        <v>22</v>
      </c>
    </row>
    <row r="904" spans="6:9" x14ac:dyDescent="0.2">
      <c r="F904" s="11" t="s">
        <v>298</v>
      </c>
      <c r="G904">
        <f>ROUND(SUMIF(Data!Q:Q,F904,Data!R:R),2)</f>
        <v>338.98</v>
      </c>
      <c r="H904">
        <f>ROUND(SUMIF(Data!Q:Q,F904,Data!U:U),2)</f>
        <v>94.91</v>
      </c>
      <c r="I904">
        <f>SUMIF(Data!Q:Q,F904,Data!S:S)</f>
        <v>17</v>
      </c>
    </row>
    <row r="905" spans="6:9" x14ac:dyDescent="0.2">
      <c r="F905" s="11" t="s">
        <v>730</v>
      </c>
      <c r="G905">
        <f>ROUND(SUMIF(Data!Q:Q,F905,Data!R:R),2)</f>
        <v>338.12</v>
      </c>
      <c r="H905">
        <f>ROUND(SUMIF(Data!Q:Q,F905,Data!U:U),2)</f>
        <v>62.66</v>
      </c>
      <c r="I905">
        <f>SUMIF(Data!Q:Q,F905,Data!S:S)</f>
        <v>24</v>
      </c>
    </row>
    <row r="906" spans="6:9" x14ac:dyDescent="0.2">
      <c r="F906" s="11" t="s">
        <v>1807</v>
      </c>
      <c r="G906">
        <f>ROUND(SUMIF(Data!Q:Q,F906,Data!R:R),2)</f>
        <v>336.95</v>
      </c>
      <c r="H906">
        <f>ROUND(SUMIF(Data!Q:Q,F906,Data!U:U),2)</f>
        <v>150.97</v>
      </c>
      <c r="I906">
        <f>SUMIF(Data!Q:Q,F906,Data!S:S)</f>
        <v>34</v>
      </c>
    </row>
    <row r="907" spans="6:9" x14ac:dyDescent="0.2">
      <c r="F907" s="11" t="s">
        <v>2965</v>
      </c>
      <c r="G907">
        <f>ROUND(SUMIF(Data!Q:Q,F907,Data!R:R),2)</f>
        <v>336.51</v>
      </c>
      <c r="H907">
        <f>ROUND(SUMIF(Data!Q:Q,F907,Data!U:U),2)</f>
        <v>44.87</v>
      </c>
      <c r="I907">
        <f>SUMIF(Data!Q:Q,F907,Data!S:S)</f>
        <v>3</v>
      </c>
    </row>
    <row r="908" spans="6:9" x14ac:dyDescent="0.2">
      <c r="F908" s="11" t="s">
        <v>6425</v>
      </c>
      <c r="G908">
        <f>ROUND(SUMIF(Data!Q:Q,F908,Data!R:R),2)</f>
        <v>335.89</v>
      </c>
      <c r="H908">
        <f>ROUND(SUMIF(Data!Q:Q,F908,Data!U:U),2)</f>
        <v>76.77</v>
      </c>
      <c r="I908">
        <f>SUMIF(Data!Q:Q,F908,Data!S:S)</f>
        <v>12</v>
      </c>
    </row>
    <row r="909" spans="6:9" x14ac:dyDescent="0.2">
      <c r="F909" s="11" t="s">
        <v>1903</v>
      </c>
      <c r="G909">
        <f>ROUND(SUMIF(Data!Q:Q,F909,Data!R:R),2)</f>
        <v>334.37</v>
      </c>
      <c r="H909">
        <f>ROUND(SUMIF(Data!Q:Q,F909,Data!U:U),2)</f>
        <v>155.78</v>
      </c>
      <c r="I909">
        <f>SUMIF(Data!Q:Q,F909,Data!S:S)</f>
        <v>53</v>
      </c>
    </row>
    <row r="910" spans="6:9" x14ac:dyDescent="0.2">
      <c r="F910" s="11" t="s">
        <v>1346</v>
      </c>
      <c r="G910">
        <f>ROUND(SUMIF(Data!Q:Q,F910,Data!R:R),2)</f>
        <v>334.37</v>
      </c>
      <c r="H910">
        <f>ROUND(SUMIF(Data!Q:Q,F910,Data!U:U),2)</f>
        <v>98.25</v>
      </c>
      <c r="I910">
        <f>SUMIF(Data!Q:Q,F910,Data!S:S)</f>
        <v>22</v>
      </c>
    </row>
    <row r="911" spans="6:9" x14ac:dyDescent="0.2">
      <c r="F911" s="11" t="s">
        <v>1959</v>
      </c>
      <c r="G911">
        <f>ROUND(SUMIF(Data!Q:Q,F911,Data!R:R),2)</f>
        <v>334.1</v>
      </c>
      <c r="H911">
        <f>ROUND(SUMIF(Data!Q:Q,F911,Data!U:U),2)</f>
        <v>29.45</v>
      </c>
      <c r="I911">
        <f>SUMIF(Data!Q:Q,F911,Data!S:S)</f>
        <v>21</v>
      </c>
    </row>
    <row r="912" spans="6:9" x14ac:dyDescent="0.2">
      <c r="F912" s="11" t="s">
        <v>7465</v>
      </c>
      <c r="G912">
        <f>ROUND(SUMIF(Data!Q:Q,F912,Data!R:R),2)</f>
        <v>333.56</v>
      </c>
      <c r="H912">
        <f>ROUND(SUMIF(Data!Q:Q,F912,Data!U:U),2)</f>
        <v>86.86</v>
      </c>
      <c r="I912">
        <f>SUMIF(Data!Q:Q,F912,Data!S:S)</f>
        <v>17</v>
      </c>
    </row>
    <row r="913" spans="6:9" x14ac:dyDescent="0.2">
      <c r="F913" s="11" t="s">
        <v>6296</v>
      </c>
      <c r="G913">
        <f>ROUND(SUMIF(Data!Q:Q,F913,Data!R:R),2)</f>
        <v>331.76</v>
      </c>
      <c r="H913">
        <f>ROUND(SUMIF(Data!Q:Q,F913,Data!U:U),2)</f>
        <v>39.81</v>
      </c>
      <c r="I913">
        <f>SUMIF(Data!Q:Q,F913,Data!S:S)</f>
        <v>8</v>
      </c>
    </row>
    <row r="914" spans="6:9" x14ac:dyDescent="0.2">
      <c r="F914" s="11" t="s">
        <v>1461</v>
      </c>
      <c r="G914">
        <f>ROUND(SUMIF(Data!Q:Q,F914,Data!R:R),2)</f>
        <v>330.92</v>
      </c>
      <c r="H914">
        <f>ROUND(SUMIF(Data!Q:Q,F914,Data!U:U),2)</f>
        <v>59.59</v>
      </c>
      <c r="I914">
        <f>SUMIF(Data!Q:Q,F914,Data!S:S)</f>
        <v>31</v>
      </c>
    </row>
    <row r="915" spans="6:9" x14ac:dyDescent="0.2">
      <c r="F915" s="11" t="s">
        <v>5904</v>
      </c>
      <c r="G915">
        <f>ROUND(SUMIF(Data!Q:Q,F915,Data!R:R),2)</f>
        <v>329.95</v>
      </c>
      <c r="H915">
        <f>ROUND(SUMIF(Data!Q:Q,F915,Data!U:U),2)</f>
        <v>-48.58</v>
      </c>
      <c r="I915">
        <f>SUMIF(Data!Q:Q,F915,Data!S:S)</f>
        <v>31</v>
      </c>
    </row>
    <row r="916" spans="6:9" x14ac:dyDescent="0.2">
      <c r="F916" s="11" t="s">
        <v>2980</v>
      </c>
      <c r="G916">
        <f>ROUND(SUMIF(Data!Q:Q,F916,Data!R:R),2)</f>
        <v>328.39</v>
      </c>
      <c r="H916">
        <f>ROUND(SUMIF(Data!Q:Q,F916,Data!U:U),2)</f>
        <v>140.96</v>
      </c>
      <c r="I916">
        <f>SUMIF(Data!Q:Q,F916,Data!S:S)</f>
        <v>11</v>
      </c>
    </row>
    <row r="917" spans="6:9" x14ac:dyDescent="0.2">
      <c r="F917" s="11" t="s">
        <v>7591</v>
      </c>
      <c r="G917">
        <f>ROUND(SUMIF(Data!Q:Q,F917,Data!R:R),2)</f>
        <v>325.86</v>
      </c>
      <c r="H917">
        <f>ROUND(SUMIF(Data!Q:Q,F917,Data!U:U),2)</f>
        <v>149.9</v>
      </c>
      <c r="I917">
        <f>SUMIF(Data!Q:Q,F917,Data!S:S)</f>
        <v>2</v>
      </c>
    </row>
    <row r="918" spans="6:9" x14ac:dyDescent="0.2">
      <c r="F918" s="11" t="s">
        <v>6693</v>
      </c>
      <c r="G918">
        <f>ROUND(SUMIF(Data!Q:Q,F918,Data!R:R),2)</f>
        <v>324</v>
      </c>
      <c r="H918">
        <f>ROUND(SUMIF(Data!Q:Q,F918,Data!U:U),2)</f>
        <v>58.32</v>
      </c>
      <c r="I918">
        <f>SUMIF(Data!Q:Q,F918,Data!S:S)</f>
        <v>18</v>
      </c>
    </row>
    <row r="919" spans="6:9" x14ac:dyDescent="0.2">
      <c r="F919" s="11" t="s">
        <v>10687</v>
      </c>
      <c r="G919">
        <f>ROUND(SUMIF(Data!Q:Q,F919,Data!R:R),2)</f>
        <v>323.98</v>
      </c>
      <c r="H919">
        <f>ROUND(SUMIF(Data!Q:Q,F919,Data!U:U),2)</f>
        <v>36.450000000000003</v>
      </c>
      <c r="I919">
        <f>SUMIF(Data!Q:Q,F919,Data!S:S)</f>
        <v>3</v>
      </c>
    </row>
    <row r="920" spans="6:9" x14ac:dyDescent="0.2">
      <c r="F920" s="11" t="s">
        <v>3617</v>
      </c>
      <c r="G920">
        <f>ROUND(SUMIF(Data!Q:Q,F920,Data!R:R),2)</f>
        <v>322.19</v>
      </c>
      <c r="H920">
        <f>ROUND(SUMIF(Data!Q:Q,F920,Data!U:U),2)</f>
        <v>-81.17</v>
      </c>
      <c r="I920">
        <f>SUMIF(Data!Q:Q,F920,Data!S:S)</f>
        <v>14</v>
      </c>
    </row>
    <row r="921" spans="6:9" x14ac:dyDescent="0.2">
      <c r="F921" s="11" t="s">
        <v>5549</v>
      </c>
      <c r="G921">
        <f>ROUND(SUMIF(Data!Q:Q,F921,Data!R:R),2)</f>
        <v>321.85000000000002</v>
      </c>
      <c r="H921">
        <f>ROUND(SUMIF(Data!Q:Q,F921,Data!U:U),2)</f>
        <v>106.18</v>
      </c>
      <c r="I921">
        <f>SUMIF(Data!Q:Q,F921,Data!S:S)</f>
        <v>20</v>
      </c>
    </row>
    <row r="922" spans="6:9" x14ac:dyDescent="0.2">
      <c r="F922" s="11" t="s">
        <v>1930</v>
      </c>
      <c r="G922">
        <f>ROUND(SUMIF(Data!Q:Q,F922,Data!R:R),2)</f>
        <v>321.44</v>
      </c>
      <c r="H922">
        <f>ROUND(SUMIF(Data!Q:Q,F922,Data!U:U),2)</f>
        <v>157.51</v>
      </c>
      <c r="I922">
        <f>SUMIF(Data!Q:Q,F922,Data!S:S)</f>
        <v>28</v>
      </c>
    </row>
    <row r="923" spans="6:9" x14ac:dyDescent="0.2">
      <c r="F923" s="11" t="s">
        <v>1475</v>
      </c>
      <c r="G923">
        <f>ROUND(SUMIF(Data!Q:Q,F923,Data!R:R),2)</f>
        <v>320.25</v>
      </c>
      <c r="H923">
        <f>ROUND(SUMIF(Data!Q:Q,F923,Data!U:U),2)</f>
        <v>139.08000000000001</v>
      </c>
      <c r="I923">
        <f>SUMIF(Data!Q:Q,F923,Data!S:S)</f>
        <v>22</v>
      </c>
    </row>
    <row r="924" spans="6:9" x14ac:dyDescent="0.2">
      <c r="F924" s="11" t="s">
        <v>8975</v>
      </c>
      <c r="G924">
        <f>ROUND(SUMIF(Data!Q:Q,F924,Data!R:R),2)</f>
        <v>319.92</v>
      </c>
      <c r="H924">
        <f>ROUND(SUMIF(Data!Q:Q,F924,Data!U:U),2)</f>
        <v>118.37</v>
      </c>
      <c r="I924">
        <f>SUMIF(Data!Q:Q,F924,Data!S:S)</f>
        <v>8</v>
      </c>
    </row>
    <row r="925" spans="6:9" x14ac:dyDescent="0.2">
      <c r="F925" s="11" t="s">
        <v>3987</v>
      </c>
      <c r="G925">
        <f>ROUND(SUMIF(Data!Q:Q,F925,Data!R:R),2)</f>
        <v>318.38</v>
      </c>
      <c r="H925">
        <f>ROUND(SUMIF(Data!Q:Q,F925,Data!U:U),2)</f>
        <v>67.739999999999995</v>
      </c>
      <c r="I925">
        <f>SUMIF(Data!Q:Q,F925,Data!S:S)</f>
        <v>30</v>
      </c>
    </row>
    <row r="926" spans="6:9" x14ac:dyDescent="0.2">
      <c r="F926" s="11" t="s">
        <v>4098</v>
      </c>
      <c r="G926">
        <f>ROUND(SUMIF(Data!Q:Q,F926,Data!R:R),2)</f>
        <v>317.77</v>
      </c>
      <c r="H926">
        <f>ROUND(SUMIF(Data!Q:Q,F926,Data!U:U),2)</f>
        <v>-4.8899999999999997</v>
      </c>
      <c r="I926">
        <f>SUMIF(Data!Q:Q,F926,Data!S:S)</f>
        <v>24</v>
      </c>
    </row>
    <row r="927" spans="6:9" x14ac:dyDescent="0.2">
      <c r="F927" s="11" t="s">
        <v>412</v>
      </c>
      <c r="G927">
        <f>ROUND(SUMIF(Data!Q:Q,F927,Data!R:R),2)</f>
        <v>316.48</v>
      </c>
      <c r="H927">
        <f>ROUND(SUMIF(Data!Q:Q,F927,Data!U:U),2)</f>
        <v>71.12</v>
      </c>
      <c r="I927">
        <f>SUMIF(Data!Q:Q,F927,Data!S:S)</f>
        <v>20</v>
      </c>
    </row>
    <row r="928" spans="6:9" x14ac:dyDescent="0.2">
      <c r="F928" s="11" t="s">
        <v>5777</v>
      </c>
      <c r="G928">
        <f>ROUND(SUMIF(Data!Q:Q,F928,Data!R:R),2)</f>
        <v>315.37</v>
      </c>
      <c r="H928">
        <f>ROUND(SUMIF(Data!Q:Q,F928,Data!U:U),2)</f>
        <v>88.46</v>
      </c>
      <c r="I928">
        <f>SUMIF(Data!Q:Q,F928,Data!S:S)</f>
        <v>20</v>
      </c>
    </row>
    <row r="929" spans="6:9" x14ac:dyDescent="0.2">
      <c r="F929" s="11" t="s">
        <v>2879</v>
      </c>
      <c r="G929">
        <f>ROUND(SUMIF(Data!Q:Q,F929,Data!R:R),2)</f>
        <v>314.55</v>
      </c>
      <c r="H929">
        <f>ROUND(SUMIF(Data!Q:Q,F929,Data!U:U),2)</f>
        <v>0</v>
      </c>
      <c r="I929">
        <f>SUMIF(Data!Q:Q,F929,Data!S:S)</f>
        <v>15</v>
      </c>
    </row>
    <row r="930" spans="6:9" x14ac:dyDescent="0.2">
      <c r="F930" s="11" t="s">
        <v>5789</v>
      </c>
      <c r="G930">
        <f>ROUND(SUMIF(Data!Q:Q,F930,Data!R:R),2)</f>
        <v>310.20999999999998</v>
      </c>
      <c r="H930">
        <f>ROUND(SUMIF(Data!Q:Q,F930,Data!U:U),2)</f>
        <v>52.45</v>
      </c>
      <c r="I930">
        <f>SUMIF(Data!Q:Q,F930,Data!S:S)</f>
        <v>31</v>
      </c>
    </row>
    <row r="931" spans="6:9" x14ac:dyDescent="0.2">
      <c r="F931" s="11" t="s">
        <v>873</v>
      </c>
      <c r="G931">
        <f>ROUND(SUMIF(Data!Q:Q,F931,Data!R:R),2)</f>
        <v>308.99</v>
      </c>
      <c r="H931">
        <f>ROUND(SUMIF(Data!Q:Q,F931,Data!U:U),2)</f>
        <v>94.52</v>
      </c>
      <c r="I931">
        <f>SUMIF(Data!Q:Q,F931,Data!S:S)</f>
        <v>16</v>
      </c>
    </row>
    <row r="932" spans="6:9" x14ac:dyDescent="0.2">
      <c r="F932" s="11" t="s">
        <v>2052</v>
      </c>
      <c r="G932">
        <f>ROUND(SUMIF(Data!Q:Q,F932,Data!R:R),2)</f>
        <v>308.83999999999997</v>
      </c>
      <c r="H932">
        <f>ROUND(SUMIF(Data!Q:Q,F932,Data!U:U),2)</f>
        <v>21.63</v>
      </c>
      <c r="I932">
        <f>SUMIF(Data!Q:Q,F932,Data!S:S)</f>
        <v>35</v>
      </c>
    </row>
    <row r="933" spans="6:9" x14ac:dyDescent="0.2">
      <c r="F933" s="11" t="s">
        <v>579</v>
      </c>
      <c r="G933">
        <f>ROUND(SUMIF(Data!Q:Q,F933,Data!R:R),2)</f>
        <v>307.44</v>
      </c>
      <c r="H933">
        <f>ROUND(SUMIF(Data!Q:Q,F933,Data!U:U),2)</f>
        <v>86.08</v>
      </c>
      <c r="I933">
        <f>SUMIF(Data!Q:Q,F933,Data!S:S)</f>
        <v>28</v>
      </c>
    </row>
    <row r="934" spans="6:9" x14ac:dyDescent="0.2">
      <c r="F934" s="11" t="s">
        <v>2658</v>
      </c>
      <c r="G934">
        <f>ROUND(SUMIF(Data!Q:Q,F934,Data!R:R),2)</f>
        <v>306.89999999999998</v>
      </c>
      <c r="H934">
        <f>ROUND(SUMIF(Data!Q:Q,F934,Data!U:U),2)</f>
        <v>72.22</v>
      </c>
      <c r="I934">
        <f>SUMIF(Data!Q:Q,F934,Data!S:S)</f>
        <v>31</v>
      </c>
    </row>
    <row r="935" spans="6:9" x14ac:dyDescent="0.2">
      <c r="F935" s="11" t="s">
        <v>3860</v>
      </c>
      <c r="G935">
        <f>ROUND(SUMIF(Data!Q:Q,F935,Data!R:R),2)</f>
        <v>303.36</v>
      </c>
      <c r="H935">
        <f>ROUND(SUMIF(Data!Q:Q,F935,Data!U:U),2)</f>
        <v>-20.48</v>
      </c>
      <c r="I935">
        <f>SUMIF(Data!Q:Q,F935,Data!S:S)</f>
        <v>14</v>
      </c>
    </row>
    <row r="936" spans="6:9" x14ac:dyDescent="0.2">
      <c r="F936" s="11" t="s">
        <v>59</v>
      </c>
      <c r="G936">
        <f>ROUND(SUMIF(Data!Q:Q,F936,Data!R:R),2)</f>
        <v>301.97000000000003</v>
      </c>
      <c r="H936">
        <f>ROUND(SUMIF(Data!Q:Q,F936,Data!U:U),2)</f>
        <v>63.75</v>
      </c>
      <c r="I936">
        <f>SUMIF(Data!Q:Q,F936,Data!S:S)</f>
        <v>24</v>
      </c>
    </row>
    <row r="937" spans="6:9" x14ac:dyDescent="0.2">
      <c r="F937" s="11" t="s">
        <v>2737</v>
      </c>
      <c r="G937">
        <f>ROUND(SUMIF(Data!Q:Q,F937,Data!R:R),2)</f>
        <v>300.14</v>
      </c>
      <c r="H937">
        <f>ROUND(SUMIF(Data!Q:Q,F937,Data!U:U),2)</f>
        <v>-7.68</v>
      </c>
      <c r="I937">
        <f>SUMIF(Data!Q:Q,F937,Data!S:S)</f>
        <v>45</v>
      </c>
    </row>
    <row r="938" spans="6:9" x14ac:dyDescent="0.2">
      <c r="F938" s="11" t="s">
        <v>5389</v>
      </c>
      <c r="G938">
        <f>ROUND(SUMIF(Data!Q:Q,F938,Data!R:R),2)</f>
        <v>299.97000000000003</v>
      </c>
      <c r="H938">
        <f>ROUND(SUMIF(Data!Q:Q,F938,Data!U:U),2)</f>
        <v>35</v>
      </c>
      <c r="I938">
        <f>SUMIF(Data!Q:Q,F938,Data!S:S)</f>
        <v>5</v>
      </c>
    </row>
    <row r="939" spans="6:9" x14ac:dyDescent="0.2">
      <c r="F939" s="11" t="s">
        <v>9121</v>
      </c>
      <c r="G939">
        <f>ROUND(SUMIF(Data!Q:Q,F939,Data!R:R),2)</f>
        <v>299.85000000000002</v>
      </c>
      <c r="H939">
        <f>ROUND(SUMIF(Data!Q:Q,F939,Data!U:U),2)</f>
        <v>38.18</v>
      </c>
      <c r="I939">
        <f>SUMIF(Data!Q:Q,F939,Data!S:S)</f>
        <v>17</v>
      </c>
    </row>
    <row r="940" spans="6:9" x14ac:dyDescent="0.2">
      <c r="F940" s="11" t="s">
        <v>4584</v>
      </c>
      <c r="G940">
        <f>ROUND(SUMIF(Data!Q:Q,F940,Data!R:R),2)</f>
        <v>299.20999999999998</v>
      </c>
      <c r="H940">
        <f>ROUND(SUMIF(Data!Q:Q,F940,Data!U:U),2)</f>
        <v>-177.22</v>
      </c>
      <c r="I940">
        <f>SUMIF(Data!Q:Q,F940,Data!S:S)</f>
        <v>9</v>
      </c>
    </row>
    <row r="941" spans="6:9" x14ac:dyDescent="0.2">
      <c r="F941" s="11" t="s">
        <v>846</v>
      </c>
      <c r="G941">
        <f>ROUND(SUMIF(Data!Q:Q,F941,Data!R:R),2)</f>
        <v>299</v>
      </c>
      <c r="H941">
        <f>ROUND(SUMIF(Data!Q:Q,F941,Data!U:U),2)</f>
        <v>113.1</v>
      </c>
      <c r="I941">
        <f>SUMIF(Data!Q:Q,F941,Data!S:S)</f>
        <v>26</v>
      </c>
    </row>
    <row r="942" spans="6:9" x14ac:dyDescent="0.2">
      <c r="F942" s="11" t="s">
        <v>1497</v>
      </c>
      <c r="G942">
        <f>ROUND(SUMIF(Data!Q:Q,F942,Data!R:R),2)</f>
        <v>298.2</v>
      </c>
      <c r="H942">
        <f>ROUND(SUMIF(Data!Q:Q,F942,Data!U:U),2)</f>
        <v>116.3</v>
      </c>
      <c r="I942">
        <f>SUMIF(Data!Q:Q,F942,Data!S:S)</f>
        <v>21</v>
      </c>
    </row>
    <row r="943" spans="6:9" x14ac:dyDescent="0.2">
      <c r="F943" s="11" t="s">
        <v>6813</v>
      </c>
      <c r="G943">
        <f>ROUND(SUMIF(Data!Q:Q,F943,Data!R:R),2)</f>
        <v>297.99</v>
      </c>
      <c r="H943">
        <f>ROUND(SUMIF(Data!Q:Q,F943,Data!U:U),2)</f>
        <v>70.48</v>
      </c>
      <c r="I943">
        <f>SUMIF(Data!Q:Q,F943,Data!S:S)</f>
        <v>13</v>
      </c>
    </row>
    <row r="944" spans="6:9" x14ac:dyDescent="0.2">
      <c r="F944" s="11" t="s">
        <v>2641</v>
      </c>
      <c r="G944">
        <f>ROUND(SUMIF(Data!Q:Q,F944,Data!R:R),2)</f>
        <v>296.64</v>
      </c>
      <c r="H944">
        <f>ROUND(SUMIF(Data!Q:Q,F944,Data!U:U),2)</f>
        <v>127.56</v>
      </c>
      <c r="I944">
        <f>SUMIF(Data!Q:Q,F944,Data!S:S)</f>
        <v>18</v>
      </c>
    </row>
    <row r="945" spans="6:9" x14ac:dyDescent="0.2">
      <c r="F945" s="11" t="s">
        <v>1093</v>
      </c>
      <c r="G945">
        <f>ROUND(SUMIF(Data!Q:Q,F945,Data!R:R),2)</f>
        <v>296.18</v>
      </c>
      <c r="H945">
        <f>ROUND(SUMIF(Data!Q:Q,F945,Data!U:U),2)</f>
        <v>119.74</v>
      </c>
      <c r="I945">
        <f>SUMIF(Data!Q:Q,F945,Data!S:S)</f>
        <v>29</v>
      </c>
    </row>
    <row r="946" spans="6:9" x14ac:dyDescent="0.2">
      <c r="F946" s="11" t="s">
        <v>7319</v>
      </c>
      <c r="G946">
        <f>ROUND(SUMIF(Data!Q:Q,F946,Data!R:R),2)</f>
        <v>294.72000000000003</v>
      </c>
      <c r="H946">
        <f>ROUND(SUMIF(Data!Q:Q,F946,Data!U:U),2)</f>
        <v>138.52000000000001</v>
      </c>
      <c r="I946">
        <f>SUMIF(Data!Q:Q,F946,Data!S:S)</f>
        <v>24</v>
      </c>
    </row>
    <row r="947" spans="6:9" x14ac:dyDescent="0.2">
      <c r="F947" s="11" t="s">
        <v>3214</v>
      </c>
      <c r="G947">
        <f>ROUND(SUMIF(Data!Q:Q,F947,Data!R:R),2)</f>
        <v>293.7</v>
      </c>
      <c r="H947">
        <f>ROUND(SUMIF(Data!Q:Q,F947,Data!U:U),2)</f>
        <v>63.01</v>
      </c>
      <c r="I947">
        <f>SUMIF(Data!Q:Q,F947,Data!S:S)</f>
        <v>24</v>
      </c>
    </row>
    <row r="948" spans="6:9" x14ac:dyDescent="0.2">
      <c r="F948" s="11" t="s">
        <v>3178</v>
      </c>
      <c r="G948">
        <f>ROUND(SUMIF(Data!Q:Q,F948,Data!R:R),2)</f>
        <v>291.85000000000002</v>
      </c>
      <c r="H948">
        <f>ROUND(SUMIF(Data!Q:Q,F948,Data!U:U),2)</f>
        <v>66.97</v>
      </c>
      <c r="I948">
        <f>SUMIF(Data!Q:Q,F948,Data!S:S)</f>
        <v>15</v>
      </c>
    </row>
    <row r="949" spans="6:9" x14ac:dyDescent="0.2">
      <c r="F949" s="11" t="s">
        <v>7800</v>
      </c>
      <c r="G949">
        <f>ROUND(SUMIF(Data!Q:Q,F949,Data!R:R),2)</f>
        <v>291.45999999999998</v>
      </c>
      <c r="H949">
        <f>ROUND(SUMIF(Data!Q:Q,F949,Data!U:U),2)</f>
        <v>97.15</v>
      </c>
      <c r="I949">
        <f>SUMIF(Data!Q:Q,F949,Data!S:S)</f>
        <v>15</v>
      </c>
    </row>
    <row r="950" spans="6:9" x14ac:dyDescent="0.2">
      <c r="F950" s="11" t="s">
        <v>6736</v>
      </c>
      <c r="G950">
        <f>ROUND(SUMIF(Data!Q:Q,F950,Data!R:R),2)</f>
        <v>289.45999999999998</v>
      </c>
      <c r="H950">
        <f>ROUND(SUMIF(Data!Q:Q,F950,Data!U:U),2)</f>
        <v>-113.77</v>
      </c>
      <c r="I950">
        <f>SUMIF(Data!Q:Q,F950,Data!S:S)</f>
        <v>31</v>
      </c>
    </row>
    <row r="951" spans="6:9" x14ac:dyDescent="0.2">
      <c r="F951" s="11" t="s">
        <v>4254</v>
      </c>
      <c r="G951">
        <f>ROUND(SUMIF(Data!Q:Q,F951,Data!R:R),2)</f>
        <v>287.97000000000003</v>
      </c>
      <c r="H951">
        <f>ROUND(SUMIF(Data!Q:Q,F951,Data!U:U),2)</f>
        <v>109.43</v>
      </c>
      <c r="I951">
        <f>SUMIF(Data!Q:Q,F951,Data!S:S)</f>
        <v>31</v>
      </c>
    </row>
    <row r="952" spans="6:9" x14ac:dyDescent="0.2">
      <c r="F952" s="11" t="s">
        <v>4502</v>
      </c>
      <c r="G952">
        <f>ROUND(SUMIF(Data!Q:Q,F952,Data!R:R),2)</f>
        <v>287.87</v>
      </c>
      <c r="H952">
        <f>ROUND(SUMIF(Data!Q:Q,F952,Data!U:U),2)</f>
        <v>64.14</v>
      </c>
      <c r="I952">
        <f>SUMIF(Data!Q:Q,F952,Data!S:S)</f>
        <v>39</v>
      </c>
    </row>
    <row r="953" spans="6:9" x14ac:dyDescent="0.2">
      <c r="F953" s="11" t="s">
        <v>2963</v>
      </c>
      <c r="G953">
        <f>ROUND(SUMIF(Data!Q:Q,F953,Data!R:R),2)</f>
        <v>286.67</v>
      </c>
      <c r="H953">
        <f>ROUND(SUMIF(Data!Q:Q,F953,Data!U:U),2)</f>
        <v>115.28</v>
      </c>
      <c r="I953">
        <f>SUMIF(Data!Q:Q,F953,Data!S:S)</f>
        <v>37</v>
      </c>
    </row>
    <row r="954" spans="6:9" x14ac:dyDescent="0.2">
      <c r="F954" s="11" t="s">
        <v>2824</v>
      </c>
      <c r="G954">
        <f>ROUND(SUMIF(Data!Q:Q,F954,Data!R:R),2)</f>
        <v>285.87</v>
      </c>
      <c r="H954">
        <f>ROUND(SUMIF(Data!Q:Q,F954,Data!U:U),2)</f>
        <v>102.91</v>
      </c>
      <c r="I954">
        <f>SUMIF(Data!Q:Q,F954,Data!S:S)</f>
        <v>16</v>
      </c>
    </row>
    <row r="955" spans="6:9" x14ac:dyDescent="0.2">
      <c r="F955" s="11" t="s">
        <v>956</v>
      </c>
      <c r="G955">
        <f>ROUND(SUMIF(Data!Q:Q,F955,Data!R:R),2)</f>
        <v>284.72000000000003</v>
      </c>
      <c r="H955">
        <f>ROUND(SUMIF(Data!Q:Q,F955,Data!U:U),2)</f>
        <v>52.65</v>
      </c>
      <c r="I955">
        <f>SUMIF(Data!Q:Q,F955,Data!S:S)</f>
        <v>24</v>
      </c>
    </row>
    <row r="956" spans="6:9" x14ac:dyDescent="0.2">
      <c r="F956" s="11" t="s">
        <v>6012</v>
      </c>
      <c r="G956">
        <f>ROUND(SUMIF(Data!Q:Q,F956,Data!R:R),2)</f>
        <v>284.38</v>
      </c>
      <c r="H956">
        <f>ROUND(SUMIF(Data!Q:Q,F956,Data!U:U),2)</f>
        <v>108.34</v>
      </c>
      <c r="I956">
        <f>SUMIF(Data!Q:Q,F956,Data!S:S)</f>
        <v>15</v>
      </c>
    </row>
    <row r="957" spans="6:9" x14ac:dyDescent="0.2">
      <c r="F957" s="11" t="s">
        <v>8351</v>
      </c>
      <c r="G957">
        <f>ROUND(SUMIF(Data!Q:Q,F957,Data!R:R),2)</f>
        <v>284.10000000000002</v>
      </c>
      <c r="H957">
        <f>ROUND(SUMIF(Data!Q:Q,F957,Data!U:U),2)</f>
        <v>-43.45</v>
      </c>
      <c r="I957">
        <f>SUMIF(Data!Q:Q,F957,Data!S:S)</f>
        <v>16</v>
      </c>
    </row>
    <row r="958" spans="6:9" x14ac:dyDescent="0.2">
      <c r="F958" s="11" t="s">
        <v>5355</v>
      </c>
      <c r="G958">
        <f>ROUND(SUMIF(Data!Q:Q,F958,Data!R:R),2)</f>
        <v>281.89</v>
      </c>
      <c r="H958">
        <f>ROUND(SUMIF(Data!Q:Q,F958,Data!U:U),2)</f>
        <v>127.6</v>
      </c>
      <c r="I958">
        <f>SUMIF(Data!Q:Q,F958,Data!S:S)</f>
        <v>37</v>
      </c>
    </row>
    <row r="959" spans="6:9" x14ac:dyDescent="0.2">
      <c r="F959" s="11" t="s">
        <v>8343</v>
      </c>
      <c r="G959">
        <f>ROUND(SUMIF(Data!Q:Q,F959,Data!R:R),2)</f>
        <v>281.66000000000003</v>
      </c>
      <c r="H959">
        <f>ROUND(SUMIF(Data!Q:Q,F959,Data!U:U),2)</f>
        <v>6.12</v>
      </c>
      <c r="I959">
        <f>SUMIF(Data!Q:Q,F959,Data!S:S)</f>
        <v>6</v>
      </c>
    </row>
    <row r="960" spans="6:9" x14ac:dyDescent="0.2">
      <c r="F960" s="11" t="s">
        <v>1870</v>
      </c>
      <c r="G960">
        <f>ROUND(SUMIF(Data!Q:Q,F960,Data!R:R),2)</f>
        <v>280.56</v>
      </c>
      <c r="H960">
        <f>ROUND(SUMIF(Data!Q:Q,F960,Data!U:U),2)</f>
        <v>120.77</v>
      </c>
      <c r="I960">
        <f>SUMIF(Data!Q:Q,F960,Data!S:S)</f>
        <v>46</v>
      </c>
    </row>
    <row r="961" spans="6:9" x14ac:dyDescent="0.2">
      <c r="F961" s="11" t="s">
        <v>9611</v>
      </c>
      <c r="G961">
        <f>ROUND(SUMIF(Data!Q:Q,F961,Data!R:R),2)</f>
        <v>280</v>
      </c>
      <c r="H961">
        <f>ROUND(SUMIF(Data!Q:Q,F961,Data!U:U),2)</f>
        <v>109.2</v>
      </c>
      <c r="I961">
        <f>SUMIF(Data!Q:Q,F961,Data!S:S)</f>
        <v>14</v>
      </c>
    </row>
    <row r="962" spans="6:9" x14ac:dyDescent="0.2">
      <c r="F962" s="11" t="s">
        <v>1505</v>
      </c>
      <c r="G962">
        <f>ROUND(SUMIF(Data!Q:Q,F962,Data!R:R),2)</f>
        <v>279.95999999999998</v>
      </c>
      <c r="H962">
        <f>ROUND(SUMIF(Data!Q:Q,F962,Data!U:U),2)</f>
        <v>120.38</v>
      </c>
      <c r="I962">
        <f>SUMIF(Data!Q:Q,F962,Data!S:S)</f>
        <v>4</v>
      </c>
    </row>
    <row r="963" spans="6:9" x14ac:dyDescent="0.2">
      <c r="F963" s="11" t="s">
        <v>5694</v>
      </c>
      <c r="G963">
        <f>ROUND(SUMIF(Data!Q:Q,F963,Data!R:R),2)</f>
        <v>279.63</v>
      </c>
      <c r="H963">
        <f>ROUND(SUMIF(Data!Q:Q,F963,Data!U:U),2)</f>
        <v>-31.07</v>
      </c>
      <c r="I963">
        <f>SUMIF(Data!Q:Q,F963,Data!S:S)</f>
        <v>26</v>
      </c>
    </row>
    <row r="964" spans="6:9" x14ac:dyDescent="0.2">
      <c r="F964" s="11" t="s">
        <v>3514</v>
      </c>
      <c r="G964">
        <f>ROUND(SUMIF(Data!Q:Q,F964,Data!R:R),2)</f>
        <v>279.56</v>
      </c>
      <c r="H964">
        <f>ROUND(SUMIF(Data!Q:Q,F964,Data!U:U),2)</f>
        <v>44.19</v>
      </c>
      <c r="I964">
        <f>SUMIF(Data!Q:Q,F964,Data!S:S)</f>
        <v>38</v>
      </c>
    </row>
    <row r="965" spans="6:9" x14ac:dyDescent="0.2">
      <c r="F965" s="11" t="s">
        <v>2580</v>
      </c>
      <c r="G965">
        <f>ROUND(SUMIF(Data!Q:Q,F965,Data!R:R),2)</f>
        <v>279.3</v>
      </c>
      <c r="H965">
        <f>ROUND(SUMIF(Data!Q:Q,F965,Data!U:U),2)</f>
        <v>67.78</v>
      </c>
      <c r="I965">
        <f>SUMIF(Data!Q:Q,F965,Data!S:S)</f>
        <v>32</v>
      </c>
    </row>
    <row r="966" spans="6:9" x14ac:dyDescent="0.2">
      <c r="F966" s="11" t="s">
        <v>6593</v>
      </c>
      <c r="G966">
        <f>ROUND(SUMIF(Data!Q:Q,F966,Data!R:R),2)</f>
        <v>279.18</v>
      </c>
      <c r="H966">
        <f>ROUND(SUMIF(Data!Q:Q,F966,Data!U:U),2)</f>
        <v>23.27</v>
      </c>
      <c r="I966">
        <f>SUMIF(Data!Q:Q,F966,Data!S:S)</f>
        <v>22</v>
      </c>
    </row>
    <row r="967" spans="6:9" x14ac:dyDescent="0.2">
      <c r="F967" s="11" t="s">
        <v>1216</v>
      </c>
      <c r="G967">
        <f>ROUND(SUMIF(Data!Q:Q,F967,Data!R:R),2)</f>
        <v>278.58999999999997</v>
      </c>
      <c r="H967">
        <f>ROUND(SUMIF(Data!Q:Q,F967,Data!U:U),2)</f>
        <v>50.55</v>
      </c>
      <c r="I967">
        <f>SUMIF(Data!Q:Q,F967,Data!S:S)</f>
        <v>71</v>
      </c>
    </row>
    <row r="968" spans="6:9" x14ac:dyDescent="0.2">
      <c r="F968" s="11" t="s">
        <v>7899</v>
      </c>
      <c r="G968">
        <f>ROUND(SUMIF(Data!Q:Q,F968,Data!R:R),2)</f>
        <v>277.92</v>
      </c>
      <c r="H968">
        <f>ROUND(SUMIF(Data!Q:Q,F968,Data!U:U),2)</f>
        <v>83.38</v>
      </c>
      <c r="I968">
        <f>SUMIF(Data!Q:Q,F968,Data!S:S)</f>
        <v>4</v>
      </c>
    </row>
    <row r="969" spans="6:9" x14ac:dyDescent="0.2">
      <c r="F969" s="11" t="s">
        <v>1278</v>
      </c>
      <c r="G969">
        <f>ROUND(SUMIF(Data!Q:Q,F969,Data!R:R),2)</f>
        <v>277.38</v>
      </c>
      <c r="H969">
        <f>ROUND(SUMIF(Data!Q:Q,F969,Data!U:U),2)</f>
        <v>126.68</v>
      </c>
      <c r="I969">
        <f>SUMIF(Data!Q:Q,F969,Data!S:S)</f>
        <v>28</v>
      </c>
    </row>
    <row r="970" spans="6:9" x14ac:dyDescent="0.2">
      <c r="F970" s="11" t="s">
        <v>2693</v>
      </c>
      <c r="G970">
        <f>ROUND(SUMIF(Data!Q:Q,F970,Data!R:R),2)</f>
        <v>276.95</v>
      </c>
      <c r="H970">
        <f>ROUND(SUMIF(Data!Q:Q,F970,Data!U:U),2)</f>
        <v>-19.46</v>
      </c>
      <c r="I970">
        <f>SUMIF(Data!Q:Q,F970,Data!S:S)</f>
        <v>22</v>
      </c>
    </row>
    <row r="971" spans="6:9" x14ac:dyDescent="0.2">
      <c r="F971" s="11" t="s">
        <v>4085</v>
      </c>
      <c r="G971">
        <f>ROUND(SUMIF(Data!Q:Q,F971,Data!R:R),2)</f>
        <v>276.66000000000003</v>
      </c>
      <c r="H971">
        <f>ROUND(SUMIF(Data!Q:Q,F971,Data!U:U),2)</f>
        <v>58.02</v>
      </c>
      <c r="I971">
        <f>SUMIF(Data!Q:Q,F971,Data!S:S)</f>
        <v>22</v>
      </c>
    </row>
    <row r="972" spans="6:9" x14ac:dyDescent="0.2">
      <c r="F972" s="11" t="s">
        <v>743</v>
      </c>
      <c r="G972">
        <f>ROUND(SUMIF(Data!Q:Q,F972,Data!R:R),2)</f>
        <v>275.5</v>
      </c>
      <c r="H972">
        <f>ROUND(SUMIF(Data!Q:Q,F972,Data!U:U),2)</f>
        <v>58</v>
      </c>
      <c r="I972">
        <f>SUMIF(Data!Q:Q,F972,Data!S:S)</f>
        <v>20</v>
      </c>
    </row>
    <row r="973" spans="6:9" x14ac:dyDescent="0.2">
      <c r="F973" s="11" t="s">
        <v>877</v>
      </c>
      <c r="G973">
        <f>ROUND(SUMIF(Data!Q:Q,F973,Data!R:R),2)</f>
        <v>275.08</v>
      </c>
      <c r="H973">
        <f>ROUND(SUMIF(Data!Q:Q,F973,Data!U:U),2)</f>
        <v>42.79</v>
      </c>
      <c r="I973">
        <f>SUMIF(Data!Q:Q,F973,Data!S:S)</f>
        <v>19</v>
      </c>
    </row>
    <row r="974" spans="6:9" x14ac:dyDescent="0.2">
      <c r="F974" s="11" t="s">
        <v>2660</v>
      </c>
      <c r="G974">
        <f>ROUND(SUMIF(Data!Q:Q,F974,Data!R:R),2)</f>
        <v>272.89</v>
      </c>
      <c r="H974">
        <f>ROUND(SUMIF(Data!Q:Q,F974,Data!U:U),2)</f>
        <v>44.81</v>
      </c>
      <c r="I974">
        <f>SUMIF(Data!Q:Q,F974,Data!S:S)</f>
        <v>33</v>
      </c>
    </row>
    <row r="975" spans="6:9" x14ac:dyDescent="0.2">
      <c r="F975" s="11" t="s">
        <v>7555</v>
      </c>
      <c r="G975">
        <f>ROUND(SUMIF(Data!Q:Q,F975,Data!R:R),2)</f>
        <v>272.89</v>
      </c>
      <c r="H975">
        <f>ROUND(SUMIF(Data!Q:Q,F975,Data!U:U),2)</f>
        <v>27.29</v>
      </c>
      <c r="I975">
        <f>SUMIF(Data!Q:Q,F975,Data!S:S)</f>
        <v>11</v>
      </c>
    </row>
    <row r="976" spans="6:9" x14ac:dyDescent="0.2">
      <c r="F976" s="11" t="s">
        <v>2620</v>
      </c>
      <c r="G976">
        <f>ROUND(SUMIF(Data!Q:Q,F976,Data!R:R),2)</f>
        <v>271.44</v>
      </c>
      <c r="H976">
        <f>ROUND(SUMIF(Data!Q:Q,F976,Data!U:U),2)</f>
        <v>71.959999999999994</v>
      </c>
      <c r="I976">
        <f>SUMIF(Data!Q:Q,F976,Data!S:S)</f>
        <v>31</v>
      </c>
    </row>
    <row r="977" spans="6:9" x14ac:dyDescent="0.2">
      <c r="F977" s="11" t="s">
        <v>4490</v>
      </c>
      <c r="G977">
        <f>ROUND(SUMIF(Data!Q:Q,F977,Data!R:R),2)</f>
        <v>270.83999999999997</v>
      </c>
      <c r="H977">
        <f>ROUND(SUMIF(Data!Q:Q,F977,Data!U:U),2)</f>
        <v>108.09</v>
      </c>
      <c r="I977">
        <f>SUMIF(Data!Q:Q,F977,Data!S:S)</f>
        <v>23</v>
      </c>
    </row>
    <row r="978" spans="6:9" x14ac:dyDescent="0.2">
      <c r="F978" s="11" t="s">
        <v>6846</v>
      </c>
      <c r="G978">
        <f>ROUND(SUMIF(Data!Q:Q,F978,Data!R:R),2)</f>
        <v>270.25</v>
      </c>
      <c r="H978">
        <f>ROUND(SUMIF(Data!Q:Q,F978,Data!U:U),2)</f>
        <v>53.4</v>
      </c>
      <c r="I978">
        <f>SUMIF(Data!Q:Q,F978,Data!S:S)</f>
        <v>18</v>
      </c>
    </row>
    <row r="979" spans="6:9" x14ac:dyDescent="0.2">
      <c r="F979" s="11" t="s">
        <v>285</v>
      </c>
      <c r="G979">
        <f>ROUND(SUMIF(Data!Q:Q,F979,Data!R:R),2)</f>
        <v>269.67</v>
      </c>
      <c r="H979">
        <f>ROUND(SUMIF(Data!Q:Q,F979,Data!U:U),2)</f>
        <v>84.99</v>
      </c>
      <c r="I979">
        <f>SUMIF(Data!Q:Q,F979,Data!S:S)</f>
        <v>23</v>
      </c>
    </row>
    <row r="980" spans="6:9" x14ac:dyDescent="0.2">
      <c r="F980" s="11" t="s">
        <v>1339</v>
      </c>
      <c r="G980">
        <f>ROUND(SUMIF(Data!Q:Q,F980,Data!R:R),2)</f>
        <v>269.39</v>
      </c>
      <c r="H980">
        <f>ROUND(SUMIF(Data!Q:Q,F980,Data!U:U),2)</f>
        <v>-2.2799999999999998</v>
      </c>
      <c r="I980">
        <f>SUMIF(Data!Q:Q,F980,Data!S:S)</f>
        <v>35</v>
      </c>
    </row>
    <row r="981" spans="6:9" x14ac:dyDescent="0.2">
      <c r="F981" s="11" t="s">
        <v>1932</v>
      </c>
      <c r="G981">
        <f>ROUND(SUMIF(Data!Q:Q,F981,Data!R:R),2)</f>
        <v>269.33</v>
      </c>
      <c r="H981">
        <f>ROUND(SUMIF(Data!Q:Q,F981,Data!U:U),2)</f>
        <v>31.42</v>
      </c>
      <c r="I981">
        <f>SUMIF(Data!Q:Q,F981,Data!S:S)</f>
        <v>31</v>
      </c>
    </row>
    <row r="982" spans="6:9" x14ac:dyDescent="0.2">
      <c r="F982" s="11" t="s">
        <v>1642</v>
      </c>
      <c r="G982">
        <f>ROUND(SUMIF(Data!Q:Q,F982,Data!R:R),2)</f>
        <v>268.5</v>
      </c>
      <c r="H982">
        <f>ROUND(SUMIF(Data!Q:Q,F982,Data!U:U),2)</f>
        <v>123.51</v>
      </c>
      <c r="I982">
        <f>SUMIF(Data!Q:Q,F982,Data!S:S)</f>
        <v>30</v>
      </c>
    </row>
    <row r="983" spans="6:9" x14ac:dyDescent="0.2">
      <c r="F983" s="11" t="s">
        <v>9655</v>
      </c>
      <c r="G983">
        <f>ROUND(SUMIF(Data!Q:Q,F983,Data!R:R),2)</f>
        <v>268.24</v>
      </c>
      <c r="H983">
        <f>ROUND(SUMIF(Data!Q:Q,F983,Data!U:U),2)</f>
        <v>93.88</v>
      </c>
      <c r="I983">
        <f>SUMIF(Data!Q:Q,F983,Data!S:S)</f>
        <v>7</v>
      </c>
    </row>
    <row r="984" spans="6:9" x14ac:dyDescent="0.2">
      <c r="F984" s="11" t="s">
        <v>1287</v>
      </c>
      <c r="G984">
        <f>ROUND(SUMIF(Data!Q:Q,F984,Data!R:R),2)</f>
        <v>266.73</v>
      </c>
      <c r="H984">
        <f>ROUND(SUMIF(Data!Q:Q,F984,Data!U:U),2)</f>
        <v>99</v>
      </c>
      <c r="I984">
        <f>SUMIF(Data!Q:Q,F984,Data!S:S)</f>
        <v>61</v>
      </c>
    </row>
    <row r="985" spans="6:9" x14ac:dyDescent="0.2">
      <c r="F985" s="11" t="s">
        <v>8466</v>
      </c>
      <c r="G985">
        <f>ROUND(SUMIF(Data!Q:Q,F985,Data!R:R),2)</f>
        <v>266.39999999999998</v>
      </c>
      <c r="H985">
        <f>ROUND(SUMIF(Data!Q:Q,F985,Data!U:U),2)</f>
        <v>133.19999999999999</v>
      </c>
      <c r="I985">
        <f>SUMIF(Data!Q:Q,F985,Data!S:S)</f>
        <v>18</v>
      </c>
    </row>
    <row r="986" spans="6:9" x14ac:dyDescent="0.2">
      <c r="F986" s="11" t="s">
        <v>3106</v>
      </c>
      <c r="G986">
        <f>ROUND(SUMIF(Data!Q:Q,F986,Data!R:R),2)</f>
        <v>266.33999999999997</v>
      </c>
      <c r="H986">
        <f>ROUND(SUMIF(Data!Q:Q,F986,Data!U:U),2)</f>
        <v>-120.18</v>
      </c>
      <c r="I986">
        <f>SUMIF(Data!Q:Q,F986,Data!S:S)</f>
        <v>17</v>
      </c>
    </row>
    <row r="987" spans="6:9" x14ac:dyDescent="0.2">
      <c r="F987" s="11" t="s">
        <v>4843</v>
      </c>
      <c r="G987">
        <f>ROUND(SUMIF(Data!Q:Q,F987,Data!R:R),2)</f>
        <v>265.54000000000002</v>
      </c>
      <c r="H987">
        <f>ROUND(SUMIF(Data!Q:Q,F987,Data!U:U),2)</f>
        <v>5.1100000000000003</v>
      </c>
      <c r="I987">
        <f>SUMIF(Data!Q:Q,F987,Data!S:S)</f>
        <v>21</v>
      </c>
    </row>
    <row r="988" spans="6:9" x14ac:dyDescent="0.2">
      <c r="F988" s="11" t="s">
        <v>4703</v>
      </c>
      <c r="G988">
        <f>ROUND(SUMIF(Data!Q:Q,F988,Data!R:R),2)</f>
        <v>265.10000000000002</v>
      </c>
      <c r="H988">
        <f>ROUND(SUMIF(Data!Q:Q,F988,Data!U:U),2)</f>
        <v>74.8</v>
      </c>
      <c r="I988">
        <f>SUMIF(Data!Q:Q,F988,Data!S:S)</f>
        <v>27</v>
      </c>
    </row>
    <row r="989" spans="6:9" x14ac:dyDescent="0.2">
      <c r="F989" s="11" t="s">
        <v>3097</v>
      </c>
      <c r="G989">
        <f>ROUND(SUMIF(Data!Q:Q,F989,Data!R:R),2)</f>
        <v>264.44</v>
      </c>
      <c r="H989">
        <f>ROUND(SUMIF(Data!Q:Q,F989,Data!U:U),2)</f>
        <v>88.41</v>
      </c>
      <c r="I989">
        <f>SUMIF(Data!Q:Q,F989,Data!S:S)</f>
        <v>17</v>
      </c>
    </row>
    <row r="990" spans="6:9" x14ac:dyDescent="0.2">
      <c r="F990" s="11" t="s">
        <v>8063</v>
      </c>
      <c r="G990">
        <f>ROUND(SUMIF(Data!Q:Q,F990,Data!R:R),2)</f>
        <v>264.02</v>
      </c>
      <c r="H990">
        <f>ROUND(SUMIF(Data!Q:Q,F990,Data!U:U),2)</f>
        <v>113.48</v>
      </c>
      <c r="I990">
        <f>SUMIF(Data!Q:Q,F990,Data!S:S)</f>
        <v>26</v>
      </c>
    </row>
    <row r="991" spans="6:9" x14ac:dyDescent="0.2">
      <c r="F991" s="11" t="s">
        <v>1317</v>
      </c>
      <c r="G991">
        <f>ROUND(SUMIF(Data!Q:Q,F991,Data!R:R),2)</f>
        <v>263.33999999999997</v>
      </c>
      <c r="H991">
        <f>ROUND(SUMIF(Data!Q:Q,F991,Data!U:U),2)</f>
        <v>72.069999999999993</v>
      </c>
      <c r="I991">
        <f>SUMIF(Data!Q:Q,F991,Data!S:S)</f>
        <v>23</v>
      </c>
    </row>
    <row r="992" spans="6:9" x14ac:dyDescent="0.2">
      <c r="F992" s="11" t="s">
        <v>1299</v>
      </c>
      <c r="G992">
        <f>ROUND(SUMIF(Data!Q:Q,F992,Data!R:R),2)</f>
        <v>263.08999999999997</v>
      </c>
      <c r="H992">
        <f>ROUND(SUMIF(Data!Q:Q,F992,Data!U:U),2)</f>
        <v>24.07</v>
      </c>
      <c r="I992">
        <f>SUMIF(Data!Q:Q,F992,Data!S:S)</f>
        <v>61</v>
      </c>
    </row>
    <row r="993" spans="6:9" x14ac:dyDescent="0.2">
      <c r="F993" s="11" t="s">
        <v>2202</v>
      </c>
      <c r="G993">
        <f>ROUND(SUMIF(Data!Q:Q,F993,Data!R:R),2)</f>
        <v>262.95999999999998</v>
      </c>
      <c r="H993">
        <f>ROUND(SUMIF(Data!Q:Q,F993,Data!U:U),2)</f>
        <v>113.2</v>
      </c>
      <c r="I993">
        <f>SUMIF(Data!Q:Q,F993,Data!S:S)</f>
        <v>35</v>
      </c>
    </row>
    <row r="994" spans="6:9" x14ac:dyDescent="0.2">
      <c r="F994" s="11" t="s">
        <v>1141</v>
      </c>
      <c r="G994">
        <f>ROUND(SUMIF(Data!Q:Q,F994,Data!R:R),2)</f>
        <v>262.75</v>
      </c>
      <c r="H994">
        <f>ROUND(SUMIF(Data!Q:Q,F994,Data!U:U),2)</f>
        <v>-7.62</v>
      </c>
      <c r="I994">
        <f>SUMIF(Data!Q:Q,F994,Data!S:S)</f>
        <v>20</v>
      </c>
    </row>
    <row r="995" spans="6:9" x14ac:dyDescent="0.2">
      <c r="F995" s="11" t="s">
        <v>1309</v>
      </c>
      <c r="G995">
        <f>ROUND(SUMIF(Data!Q:Q,F995,Data!R:R),2)</f>
        <v>262.67</v>
      </c>
      <c r="H995">
        <f>ROUND(SUMIF(Data!Q:Q,F995,Data!U:U),2)</f>
        <v>51.42</v>
      </c>
      <c r="I995">
        <f>SUMIF(Data!Q:Q,F995,Data!S:S)</f>
        <v>13</v>
      </c>
    </row>
    <row r="996" spans="6:9" x14ac:dyDescent="0.2">
      <c r="F996" s="11" t="s">
        <v>3628</v>
      </c>
      <c r="G996">
        <f>ROUND(SUMIF(Data!Q:Q,F996,Data!R:R),2)</f>
        <v>262.45</v>
      </c>
      <c r="H996">
        <f>ROUND(SUMIF(Data!Q:Q,F996,Data!U:U),2)</f>
        <v>28.75</v>
      </c>
      <c r="I996">
        <f>SUMIF(Data!Q:Q,F996,Data!S:S)</f>
        <v>29</v>
      </c>
    </row>
    <row r="997" spans="6:9" x14ac:dyDescent="0.2">
      <c r="F997" s="11" t="s">
        <v>248</v>
      </c>
      <c r="G997">
        <f>ROUND(SUMIF(Data!Q:Q,F997,Data!R:R),2)</f>
        <v>261.60000000000002</v>
      </c>
      <c r="H997">
        <f>ROUND(SUMIF(Data!Q:Q,F997,Data!U:U),2)</f>
        <v>41.86</v>
      </c>
      <c r="I997">
        <f>SUMIF(Data!Q:Q,F997,Data!S:S)</f>
        <v>28</v>
      </c>
    </row>
    <row r="998" spans="6:9" x14ac:dyDescent="0.2">
      <c r="F998" s="11" t="s">
        <v>4749</v>
      </c>
      <c r="G998">
        <f>ROUND(SUMIF(Data!Q:Q,F998,Data!R:R),2)</f>
        <v>260.14999999999998</v>
      </c>
      <c r="H998">
        <f>ROUND(SUMIF(Data!Q:Q,F998,Data!U:U),2)</f>
        <v>68.459999999999994</v>
      </c>
      <c r="I998">
        <f>SUMIF(Data!Q:Q,F998,Data!S:S)</f>
        <v>8</v>
      </c>
    </row>
    <row r="999" spans="6:9" x14ac:dyDescent="0.2">
      <c r="F999" s="11" t="s">
        <v>1597</v>
      </c>
      <c r="G999">
        <f>ROUND(SUMIF(Data!Q:Q,F999,Data!R:R),2)</f>
        <v>259.8</v>
      </c>
      <c r="H999">
        <f>ROUND(SUMIF(Data!Q:Q,F999,Data!U:U),2)</f>
        <v>90.93</v>
      </c>
      <c r="I999">
        <f>SUMIF(Data!Q:Q,F999,Data!S:S)</f>
        <v>10</v>
      </c>
    </row>
    <row r="1000" spans="6:9" x14ac:dyDescent="0.2">
      <c r="F1000" s="11" t="s">
        <v>8951</v>
      </c>
      <c r="G1000">
        <f>ROUND(SUMIF(Data!Q:Q,F1000,Data!R:R),2)</f>
        <v>259.68</v>
      </c>
      <c r="H1000">
        <f>ROUND(SUMIF(Data!Q:Q,F1000,Data!U:U),2)</f>
        <v>59.51</v>
      </c>
      <c r="I1000">
        <f>SUMIF(Data!Q:Q,F1000,Data!S:S)</f>
        <v>5</v>
      </c>
    </row>
    <row r="1001" spans="6:9" x14ac:dyDescent="0.2">
      <c r="F1001" s="11" t="s">
        <v>1013</v>
      </c>
      <c r="G1001">
        <f>ROUND(SUMIF(Data!Q:Q,F1001,Data!R:R),2)</f>
        <v>259.08999999999997</v>
      </c>
      <c r="H1001">
        <f>ROUND(SUMIF(Data!Q:Q,F1001,Data!U:U),2)</f>
        <v>115.15</v>
      </c>
      <c r="I1001">
        <f>SUMIF(Data!Q:Q,F1001,Data!S:S)</f>
        <v>12</v>
      </c>
    </row>
    <row r="1002" spans="6:9" x14ac:dyDescent="0.2">
      <c r="F1002" s="11" t="s">
        <v>3250</v>
      </c>
      <c r="G1002">
        <f>ROUND(SUMIF(Data!Q:Q,F1002,Data!R:R),2)</f>
        <v>258.72000000000003</v>
      </c>
      <c r="H1002">
        <f>ROUND(SUMIF(Data!Q:Q,F1002,Data!U:U),2)</f>
        <v>-27.17</v>
      </c>
      <c r="I1002">
        <f>SUMIF(Data!Q:Q,F1002,Data!S:S)</f>
        <v>51</v>
      </c>
    </row>
    <row r="1003" spans="6:9" x14ac:dyDescent="0.2">
      <c r="F1003" s="11" t="s">
        <v>6575</v>
      </c>
      <c r="G1003">
        <f>ROUND(SUMIF(Data!Q:Q,F1003,Data!R:R),2)</f>
        <v>258.72000000000003</v>
      </c>
      <c r="H1003">
        <f>ROUND(SUMIF(Data!Q:Q,F1003,Data!U:U),2)</f>
        <v>87.96</v>
      </c>
      <c r="I1003">
        <f>SUMIF(Data!Q:Q,F1003,Data!S:S)</f>
        <v>22</v>
      </c>
    </row>
    <row r="1004" spans="6:9" x14ac:dyDescent="0.2">
      <c r="F1004" s="11" t="s">
        <v>8899</v>
      </c>
      <c r="G1004">
        <f>ROUND(SUMIF(Data!Q:Q,F1004,Data!R:R),2)</f>
        <v>258.05</v>
      </c>
      <c r="H1004">
        <f>ROUND(SUMIF(Data!Q:Q,F1004,Data!U:U),2)</f>
        <v>90.21</v>
      </c>
      <c r="I1004">
        <f>SUMIF(Data!Q:Q,F1004,Data!S:S)</f>
        <v>16</v>
      </c>
    </row>
    <row r="1005" spans="6:9" x14ac:dyDescent="0.2">
      <c r="F1005" s="11" t="s">
        <v>4558</v>
      </c>
      <c r="G1005">
        <f>ROUND(SUMIF(Data!Q:Q,F1005,Data!R:R),2)</f>
        <v>257.74</v>
      </c>
      <c r="H1005">
        <f>ROUND(SUMIF(Data!Q:Q,F1005,Data!U:U),2)</f>
        <v>-38.96</v>
      </c>
      <c r="I1005">
        <f>SUMIF(Data!Q:Q,F1005,Data!S:S)</f>
        <v>30</v>
      </c>
    </row>
    <row r="1006" spans="6:9" x14ac:dyDescent="0.2">
      <c r="F1006" s="11" t="s">
        <v>7016</v>
      </c>
      <c r="G1006">
        <f>ROUND(SUMIF(Data!Q:Q,F1006,Data!R:R),2)</f>
        <v>256.12</v>
      </c>
      <c r="H1006">
        <f>ROUND(SUMIF(Data!Q:Q,F1006,Data!U:U),2)</f>
        <v>102.45</v>
      </c>
      <c r="I1006">
        <f>SUMIF(Data!Q:Q,F1006,Data!S:S)</f>
        <v>18</v>
      </c>
    </row>
    <row r="1007" spans="6:9" x14ac:dyDescent="0.2">
      <c r="F1007" s="11" t="s">
        <v>5726</v>
      </c>
      <c r="G1007">
        <f>ROUND(SUMIF(Data!Q:Q,F1007,Data!R:R),2)</f>
        <v>254.85</v>
      </c>
      <c r="H1007">
        <f>ROUND(SUMIF(Data!Q:Q,F1007,Data!U:U),2)</f>
        <v>49.78</v>
      </c>
      <c r="I1007">
        <f>SUMIF(Data!Q:Q,F1007,Data!S:S)</f>
        <v>17</v>
      </c>
    </row>
    <row r="1008" spans="6:9" x14ac:dyDescent="0.2">
      <c r="F1008" s="11" t="s">
        <v>6980</v>
      </c>
      <c r="G1008">
        <f>ROUND(SUMIF(Data!Q:Q,F1008,Data!R:R),2)</f>
        <v>253.8</v>
      </c>
      <c r="H1008">
        <f>ROUND(SUMIF(Data!Q:Q,F1008,Data!U:U),2)</f>
        <v>72.33</v>
      </c>
      <c r="I1008">
        <f>SUMIF(Data!Q:Q,F1008,Data!S:S)</f>
        <v>11</v>
      </c>
    </row>
    <row r="1009" spans="6:9" x14ac:dyDescent="0.2">
      <c r="F1009" s="11" t="s">
        <v>2635</v>
      </c>
      <c r="G1009">
        <f>ROUND(SUMIF(Data!Q:Q,F1009,Data!R:R),2)</f>
        <v>253.65</v>
      </c>
      <c r="H1009">
        <f>ROUND(SUMIF(Data!Q:Q,F1009,Data!U:U),2)</f>
        <v>41.87</v>
      </c>
      <c r="I1009">
        <f>SUMIF(Data!Q:Q,F1009,Data!S:S)</f>
        <v>21</v>
      </c>
    </row>
    <row r="1010" spans="6:9" x14ac:dyDescent="0.2">
      <c r="F1010" s="11" t="s">
        <v>6283</v>
      </c>
      <c r="G1010">
        <f>ROUND(SUMIF(Data!Q:Q,F1010,Data!R:R),2)</f>
        <v>251.91</v>
      </c>
      <c r="H1010">
        <f>ROUND(SUMIF(Data!Q:Q,F1010,Data!U:U),2)</f>
        <v>50.38</v>
      </c>
      <c r="I1010">
        <f>SUMIF(Data!Q:Q,F1010,Data!S:S)</f>
        <v>10</v>
      </c>
    </row>
    <row r="1011" spans="6:9" x14ac:dyDescent="0.2">
      <c r="F1011" s="11" t="s">
        <v>483</v>
      </c>
      <c r="G1011">
        <f>ROUND(SUMIF(Data!Q:Q,F1011,Data!R:R),2)</f>
        <v>251.76</v>
      </c>
      <c r="H1011">
        <f>ROUND(SUMIF(Data!Q:Q,F1011,Data!U:U),2)</f>
        <v>65.459999999999994</v>
      </c>
      <c r="I1011">
        <f>SUMIF(Data!Q:Q,F1011,Data!S:S)</f>
        <v>12</v>
      </c>
    </row>
    <row r="1012" spans="6:9" x14ac:dyDescent="0.2">
      <c r="F1012" s="11" t="s">
        <v>1351</v>
      </c>
      <c r="G1012">
        <f>ROUND(SUMIF(Data!Q:Q,F1012,Data!R:R),2)</f>
        <v>251.4</v>
      </c>
      <c r="H1012">
        <f>ROUND(SUMIF(Data!Q:Q,F1012,Data!U:U),2)</f>
        <v>52.79</v>
      </c>
      <c r="I1012">
        <f>SUMIF(Data!Q:Q,F1012,Data!S:S)</f>
        <v>12</v>
      </c>
    </row>
    <row r="1013" spans="6:9" x14ac:dyDescent="0.2">
      <c r="F1013" s="11" t="s">
        <v>3735</v>
      </c>
      <c r="G1013">
        <f>ROUND(SUMIF(Data!Q:Q,F1013,Data!R:R),2)</f>
        <v>251.2</v>
      </c>
      <c r="H1013">
        <f>ROUND(SUMIF(Data!Q:Q,F1013,Data!U:U),2)</f>
        <v>51.03</v>
      </c>
      <c r="I1013">
        <f>SUMIF(Data!Q:Q,F1013,Data!S:S)</f>
        <v>17</v>
      </c>
    </row>
    <row r="1014" spans="6:9" x14ac:dyDescent="0.2">
      <c r="F1014" s="11" t="s">
        <v>8728</v>
      </c>
      <c r="G1014">
        <f>ROUND(SUMIF(Data!Q:Q,F1014,Data!R:R),2)</f>
        <v>250.92</v>
      </c>
      <c r="H1014">
        <f>ROUND(SUMIF(Data!Q:Q,F1014,Data!U:U),2)</f>
        <v>35.130000000000003</v>
      </c>
      <c r="I1014">
        <f>SUMIF(Data!Q:Q,F1014,Data!S:S)</f>
        <v>18</v>
      </c>
    </row>
    <row r="1015" spans="6:9" x14ac:dyDescent="0.2">
      <c r="F1015" s="11" t="s">
        <v>1899</v>
      </c>
      <c r="G1015">
        <f>ROUND(SUMIF(Data!Q:Q,F1015,Data!R:R),2)</f>
        <v>248.4</v>
      </c>
      <c r="H1015">
        <f>ROUND(SUMIF(Data!Q:Q,F1015,Data!U:U),2)</f>
        <v>119.23</v>
      </c>
      <c r="I1015">
        <f>SUMIF(Data!Q:Q,F1015,Data!S:S)</f>
        <v>24</v>
      </c>
    </row>
    <row r="1016" spans="6:9" x14ac:dyDescent="0.2">
      <c r="F1016" s="11" t="s">
        <v>4088</v>
      </c>
      <c r="G1016">
        <f>ROUND(SUMIF(Data!Q:Q,F1016,Data!R:R),2)</f>
        <v>248.36</v>
      </c>
      <c r="H1016">
        <f>ROUND(SUMIF(Data!Q:Q,F1016,Data!U:U),2)</f>
        <v>0</v>
      </c>
      <c r="I1016">
        <f>SUMIF(Data!Q:Q,F1016,Data!S:S)</f>
        <v>7</v>
      </c>
    </row>
    <row r="1017" spans="6:9" x14ac:dyDescent="0.2">
      <c r="F1017" s="11" t="s">
        <v>230</v>
      </c>
      <c r="G1017">
        <f>ROUND(SUMIF(Data!Q:Q,F1017,Data!R:R),2)</f>
        <v>248.29</v>
      </c>
      <c r="H1017">
        <f>ROUND(SUMIF(Data!Q:Q,F1017,Data!U:U),2)</f>
        <v>91.04</v>
      </c>
      <c r="I1017">
        <f>SUMIF(Data!Q:Q,F1017,Data!S:S)</f>
        <v>12</v>
      </c>
    </row>
    <row r="1018" spans="6:9" x14ac:dyDescent="0.2">
      <c r="F1018" s="11" t="s">
        <v>2394</v>
      </c>
      <c r="G1018">
        <f>ROUND(SUMIF(Data!Q:Q,F1018,Data!R:R),2)</f>
        <v>246.65</v>
      </c>
      <c r="H1018">
        <f>ROUND(SUMIF(Data!Q:Q,F1018,Data!U:U),2)</f>
        <v>81.45</v>
      </c>
      <c r="I1018">
        <f>SUMIF(Data!Q:Q,F1018,Data!S:S)</f>
        <v>18</v>
      </c>
    </row>
    <row r="1019" spans="6:9" x14ac:dyDescent="0.2">
      <c r="F1019" s="11" t="s">
        <v>5247</v>
      </c>
      <c r="G1019">
        <f>ROUND(SUMIF(Data!Q:Q,F1019,Data!R:R),2)</f>
        <v>246.58</v>
      </c>
      <c r="H1019">
        <f>ROUND(SUMIF(Data!Q:Q,F1019,Data!U:U),2)</f>
        <v>109.02</v>
      </c>
      <c r="I1019">
        <f>SUMIF(Data!Q:Q,F1019,Data!S:S)</f>
        <v>28</v>
      </c>
    </row>
    <row r="1020" spans="6:9" x14ac:dyDescent="0.2">
      <c r="F1020" s="11" t="s">
        <v>3874</v>
      </c>
      <c r="G1020">
        <f>ROUND(SUMIF(Data!Q:Q,F1020,Data!R:R),2)</f>
        <v>245.44</v>
      </c>
      <c r="H1020">
        <f>ROUND(SUMIF(Data!Q:Q,F1020,Data!U:U),2)</f>
        <v>106.31</v>
      </c>
      <c r="I1020">
        <f>SUMIF(Data!Q:Q,F1020,Data!S:S)</f>
        <v>38</v>
      </c>
    </row>
    <row r="1021" spans="6:9" x14ac:dyDescent="0.2">
      <c r="F1021" s="11" t="s">
        <v>5758</v>
      </c>
      <c r="G1021">
        <f>ROUND(SUMIF(Data!Q:Q,F1021,Data!R:R),2)</f>
        <v>245.09</v>
      </c>
      <c r="H1021">
        <f>ROUND(SUMIF(Data!Q:Q,F1021,Data!U:U),2)</f>
        <v>14.92</v>
      </c>
      <c r="I1021">
        <f>SUMIF(Data!Q:Q,F1021,Data!S:S)</f>
        <v>12</v>
      </c>
    </row>
    <row r="1022" spans="6:9" x14ac:dyDescent="0.2">
      <c r="F1022" s="11" t="s">
        <v>7163</v>
      </c>
      <c r="G1022">
        <f>ROUND(SUMIF(Data!Q:Q,F1022,Data!R:R),2)</f>
        <v>244.7</v>
      </c>
      <c r="H1022">
        <f>ROUND(SUMIF(Data!Q:Q,F1022,Data!U:U),2)</f>
        <v>122.35</v>
      </c>
      <c r="I1022">
        <f>SUMIF(Data!Q:Q,F1022,Data!S:S)</f>
        <v>5</v>
      </c>
    </row>
    <row r="1023" spans="6:9" x14ac:dyDescent="0.2">
      <c r="F1023" s="11" t="s">
        <v>2428</v>
      </c>
      <c r="G1023">
        <f>ROUND(SUMIF(Data!Q:Q,F1023,Data!R:R),2)</f>
        <v>244.51</v>
      </c>
      <c r="H1023">
        <f>ROUND(SUMIF(Data!Q:Q,F1023,Data!U:U),2)</f>
        <v>117.16</v>
      </c>
      <c r="I1023">
        <f>SUMIF(Data!Q:Q,F1023,Data!S:S)</f>
        <v>15</v>
      </c>
    </row>
    <row r="1024" spans="6:9" x14ac:dyDescent="0.2">
      <c r="F1024" s="11" t="s">
        <v>1545</v>
      </c>
      <c r="G1024">
        <f>ROUND(SUMIF(Data!Q:Q,F1024,Data!R:R),2)</f>
        <v>244.4</v>
      </c>
      <c r="H1024">
        <f>ROUND(SUMIF(Data!Q:Q,F1024,Data!U:U),2)</f>
        <v>56.21</v>
      </c>
      <c r="I1024">
        <f>SUMIF(Data!Q:Q,F1024,Data!S:S)</f>
        <v>22</v>
      </c>
    </row>
    <row r="1025" spans="6:9" x14ac:dyDescent="0.2">
      <c r="F1025" s="11" t="s">
        <v>4433</v>
      </c>
      <c r="G1025">
        <f>ROUND(SUMIF(Data!Q:Q,F1025,Data!R:R),2)</f>
        <v>244.29</v>
      </c>
      <c r="H1025">
        <f>ROUND(SUMIF(Data!Q:Q,F1025,Data!U:U),2)</f>
        <v>41.64</v>
      </c>
      <c r="I1025">
        <f>SUMIF(Data!Q:Q,F1025,Data!S:S)</f>
        <v>10</v>
      </c>
    </row>
    <row r="1026" spans="6:9" x14ac:dyDescent="0.2">
      <c r="F1026" s="11" t="s">
        <v>4167</v>
      </c>
      <c r="G1026">
        <f>ROUND(SUMIF(Data!Q:Q,F1026,Data!R:R),2)</f>
        <v>241.56</v>
      </c>
      <c r="H1026">
        <f>ROUND(SUMIF(Data!Q:Q,F1026,Data!U:U),2)</f>
        <v>39.97</v>
      </c>
      <c r="I1026">
        <f>SUMIF(Data!Q:Q,F1026,Data!S:S)</f>
        <v>36</v>
      </c>
    </row>
    <row r="1027" spans="6:9" x14ac:dyDescent="0.2">
      <c r="F1027" s="11" t="s">
        <v>5042</v>
      </c>
      <c r="G1027">
        <f>ROUND(SUMIF(Data!Q:Q,F1027,Data!R:R),2)</f>
        <v>240.76</v>
      </c>
      <c r="H1027">
        <f>ROUND(SUMIF(Data!Q:Q,F1027,Data!U:U),2)</f>
        <v>88.19</v>
      </c>
      <c r="I1027">
        <f>SUMIF(Data!Q:Q,F1027,Data!S:S)</f>
        <v>11</v>
      </c>
    </row>
    <row r="1028" spans="6:9" x14ac:dyDescent="0.2">
      <c r="F1028" s="11" t="s">
        <v>8303</v>
      </c>
      <c r="G1028">
        <f>ROUND(SUMIF(Data!Q:Q,F1028,Data!R:R),2)</f>
        <v>239.97</v>
      </c>
      <c r="H1028">
        <f>ROUND(SUMIF(Data!Q:Q,F1028,Data!U:U),2)</f>
        <v>2.4</v>
      </c>
      <c r="I1028">
        <f>SUMIF(Data!Q:Q,F1028,Data!S:S)</f>
        <v>3</v>
      </c>
    </row>
    <row r="1029" spans="6:9" x14ac:dyDescent="0.2">
      <c r="F1029" s="11" t="s">
        <v>1689</v>
      </c>
      <c r="G1029">
        <f>ROUND(SUMIF(Data!Q:Q,F1029,Data!R:R),2)</f>
        <v>239.94</v>
      </c>
      <c r="H1029">
        <f>ROUND(SUMIF(Data!Q:Q,F1029,Data!U:U),2)</f>
        <v>52.39</v>
      </c>
      <c r="I1029">
        <f>SUMIF(Data!Q:Q,F1029,Data!S:S)</f>
        <v>7</v>
      </c>
    </row>
    <row r="1030" spans="6:9" x14ac:dyDescent="0.2">
      <c r="F1030" s="11" t="s">
        <v>5044</v>
      </c>
      <c r="G1030">
        <f>ROUND(SUMIF(Data!Q:Q,F1030,Data!R:R),2)</f>
        <v>239.84</v>
      </c>
      <c r="H1030">
        <f>ROUND(SUMIF(Data!Q:Q,F1030,Data!U:U),2)</f>
        <v>79.3</v>
      </c>
      <c r="I1030">
        <f>SUMIF(Data!Q:Q,F1030,Data!S:S)</f>
        <v>21</v>
      </c>
    </row>
    <row r="1031" spans="6:9" x14ac:dyDescent="0.2">
      <c r="F1031" s="11" t="s">
        <v>4446</v>
      </c>
      <c r="G1031">
        <f>ROUND(SUMIF(Data!Q:Q,F1031,Data!R:R),2)</f>
        <v>239.58</v>
      </c>
      <c r="H1031">
        <f>ROUND(SUMIF(Data!Q:Q,F1031,Data!U:U),2)</f>
        <v>41.38</v>
      </c>
      <c r="I1031">
        <f>SUMIF(Data!Q:Q,F1031,Data!S:S)</f>
        <v>14</v>
      </c>
    </row>
    <row r="1032" spans="6:9" x14ac:dyDescent="0.2">
      <c r="F1032" s="11" t="s">
        <v>5821</v>
      </c>
      <c r="G1032">
        <f>ROUND(SUMIF(Data!Q:Q,F1032,Data!R:R),2)</f>
        <v>239.47</v>
      </c>
      <c r="H1032">
        <f>ROUND(SUMIF(Data!Q:Q,F1032,Data!U:U),2)</f>
        <v>37.82</v>
      </c>
      <c r="I1032">
        <f>SUMIF(Data!Q:Q,F1032,Data!S:S)</f>
        <v>17</v>
      </c>
    </row>
    <row r="1033" spans="6:9" x14ac:dyDescent="0.2">
      <c r="F1033" s="11" t="s">
        <v>1060</v>
      </c>
      <c r="G1033">
        <f>ROUND(SUMIF(Data!Q:Q,F1033,Data!R:R),2)</f>
        <v>238.46</v>
      </c>
      <c r="H1033">
        <f>ROUND(SUMIF(Data!Q:Q,F1033,Data!U:U),2)</f>
        <v>96.94</v>
      </c>
      <c r="I1033">
        <f>SUMIF(Data!Q:Q,F1033,Data!S:S)</f>
        <v>42</v>
      </c>
    </row>
    <row r="1034" spans="6:9" x14ac:dyDescent="0.2">
      <c r="F1034" s="11" t="s">
        <v>232</v>
      </c>
      <c r="G1034">
        <f>ROUND(SUMIF(Data!Q:Q,F1034,Data!R:R),2)</f>
        <v>238.33</v>
      </c>
      <c r="H1034">
        <f>ROUND(SUMIF(Data!Q:Q,F1034,Data!U:U),2)</f>
        <v>25.49</v>
      </c>
      <c r="I1034">
        <f>SUMIF(Data!Q:Q,F1034,Data!S:S)</f>
        <v>46</v>
      </c>
    </row>
    <row r="1035" spans="6:9" x14ac:dyDescent="0.2">
      <c r="F1035" s="11" t="s">
        <v>5129</v>
      </c>
      <c r="G1035">
        <f>ROUND(SUMIF(Data!Q:Q,F1035,Data!R:R),2)</f>
        <v>237.54</v>
      </c>
      <c r="H1035">
        <f>ROUND(SUMIF(Data!Q:Q,F1035,Data!U:U),2)</f>
        <v>89.53</v>
      </c>
      <c r="I1035">
        <f>SUMIF(Data!Q:Q,F1035,Data!S:S)</f>
        <v>12</v>
      </c>
    </row>
    <row r="1036" spans="6:9" x14ac:dyDescent="0.2">
      <c r="F1036" s="11" t="s">
        <v>1964</v>
      </c>
      <c r="G1036">
        <f>ROUND(SUMIF(Data!Q:Q,F1036,Data!R:R),2)</f>
        <v>236.99</v>
      </c>
      <c r="H1036">
        <f>ROUND(SUMIF(Data!Q:Q,F1036,Data!U:U),2)</f>
        <v>-12.88</v>
      </c>
      <c r="I1036">
        <f>SUMIF(Data!Q:Q,F1036,Data!S:S)</f>
        <v>20</v>
      </c>
    </row>
    <row r="1037" spans="6:9" x14ac:dyDescent="0.2">
      <c r="F1037" s="11" t="s">
        <v>2245</v>
      </c>
      <c r="G1037">
        <f>ROUND(SUMIF(Data!Q:Q,F1037,Data!R:R),2)</f>
        <v>235.78</v>
      </c>
      <c r="H1037">
        <f>ROUND(SUMIF(Data!Q:Q,F1037,Data!U:U),2)</f>
        <v>58.94</v>
      </c>
      <c r="I1037">
        <f>SUMIF(Data!Q:Q,F1037,Data!S:S)</f>
        <v>20</v>
      </c>
    </row>
    <row r="1038" spans="6:9" x14ac:dyDescent="0.2">
      <c r="F1038" s="11" t="s">
        <v>5551</v>
      </c>
      <c r="G1038">
        <f>ROUND(SUMIF(Data!Q:Q,F1038,Data!R:R),2)</f>
        <v>235.56</v>
      </c>
      <c r="H1038">
        <f>ROUND(SUMIF(Data!Q:Q,F1038,Data!U:U),2)</f>
        <v>102.75</v>
      </c>
      <c r="I1038">
        <f>SUMIF(Data!Q:Q,F1038,Data!S:S)</f>
        <v>20</v>
      </c>
    </row>
    <row r="1039" spans="6:9" x14ac:dyDescent="0.2">
      <c r="F1039" s="11" t="s">
        <v>1601</v>
      </c>
      <c r="G1039">
        <f>ROUND(SUMIF(Data!Q:Q,F1039,Data!R:R),2)</f>
        <v>235.18</v>
      </c>
      <c r="H1039">
        <f>ROUND(SUMIF(Data!Q:Q,F1039,Data!U:U),2)</f>
        <v>-102.84</v>
      </c>
      <c r="I1039">
        <f>SUMIF(Data!Q:Q,F1039,Data!S:S)</f>
        <v>31</v>
      </c>
    </row>
    <row r="1040" spans="6:9" x14ac:dyDescent="0.2">
      <c r="F1040" s="11" t="s">
        <v>7442</v>
      </c>
      <c r="G1040">
        <f>ROUND(SUMIF(Data!Q:Q,F1040,Data!R:R),2)</f>
        <v>234.78</v>
      </c>
      <c r="H1040">
        <f>ROUND(SUMIF(Data!Q:Q,F1040,Data!U:U),2)</f>
        <v>84.81</v>
      </c>
      <c r="I1040">
        <f>SUMIF(Data!Q:Q,F1040,Data!S:S)</f>
        <v>13</v>
      </c>
    </row>
    <row r="1041" spans="6:9" x14ac:dyDescent="0.2">
      <c r="F1041" s="11" t="s">
        <v>1992</v>
      </c>
      <c r="G1041">
        <f>ROUND(SUMIF(Data!Q:Q,F1041,Data!R:R),2)</f>
        <v>234.77</v>
      </c>
      <c r="H1041">
        <f>ROUND(SUMIF(Data!Q:Q,F1041,Data!U:U),2)</f>
        <v>34.46</v>
      </c>
      <c r="I1041">
        <f>SUMIF(Data!Q:Q,F1041,Data!S:S)</f>
        <v>49</v>
      </c>
    </row>
    <row r="1042" spans="6:9" x14ac:dyDescent="0.2">
      <c r="F1042" s="11" t="s">
        <v>5083</v>
      </c>
      <c r="G1042">
        <f>ROUND(SUMIF(Data!Q:Q,F1042,Data!R:R),2)</f>
        <v>234.46</v>
      </c>
      <c r="H1042">
        <f>ROUND(SUMIF(Data!Q:Q,F1042,Data!U:U),2)</f>
        <v>45.87</v>
      </c>
      <c r="I1042">
        <f>SUMIF(Data!Q:Q,F1042,Data!S:S)</f>
        <v>15</v>
      </c>
    </row>
    <row r="1043" spans="6:9" x14ac:dyDescent="0.2">
      <c r="F1043" s="11" t="s">
        <v>4240</v>
      </c>
      <c r="G1043">
        <f>ROUND(SUMIF(Data!Q:Q,F1043,Data!R:R),2)</f>
        <v>234.24</v>
      </c>
      <c r="H1043">
        <f>ROUND(SUMIF(Data!Q:Q,F1043,Data!U:U),2)</f>
        <v>67.930000000000007</v>
      </c>
      <c r="I1043">
        <f>SUMIF(Data!Q:Q,F1043,Data!S:S)</f>
        <v>16</v>
      </c>
    </row>
    <row r="1044" spans="6:9" x14ac:dyDescent="0.2">
      <c r="F1044" s="11" t="s">
        <v>7045</v>
      </c>
      <c r="G1044">
        <f>ROUND(SUMIF(Data!Q:Q,F1044,Data!R:R),2)</f>
        <v>232.76</v>
      </c>
      <c r="H1044">
        <f>ROUND(SUMIF(Data!Q:Q,F1044,Data!U:U),2)</f>
        <v>72.569999999999993</v>
      </c>
      <c r="I1044">
        <f>SUMIF(Data!Q:Q,F1044,Data!S:S)</f>
        <v>26</v>
      </c>
    </row>
    <row r="1045" spans="6:9" x14ac:dyDescent="0.2">
      <c r="F1045" s="11" t="s">
        <v>3858</v>
      </c>
      <c r="G1045">
        <f>ROUND(SUMIF(Data!Q:Q,F1045,Data!R:R),2)</f>
        <v>231.86</v>
      </c>
      <c r="H1045">
        <f>ROUND(SUMIF(Data!Q:Q,F1045,Data!U:U),2)</f>
        <v>94.36</v>
      </c>
      <c r="I1045">
        <f>SUMIF(Data!Q:Q,F1045,Data!S:S)</f>
        <v>10</v>
      </c>
    </row>
    <row r="1046" spans="6:9" x14ac:dyDescent="0.2">
      <c r="F1046" s="11" t="s">
        <v>4114</v>
      </c>
      <c r="G1046">
        <f>ROUND(SUMIF(Data!Q:Q,F1046,Data!R:R),2)</f>
        <v>229.98</v>
      </c>
      <c r="H1046">
        <f>ROUND(SUMIF(Data!Q:Q,F1046,Data!U:U),2)</f>
        <v>44.81</v>
      </c>
      <c r="I1046">
        <f>SUMIF(Data!Q:Q,F1046,Data!S:S)</f>
        <v>15</v>
      </c>
    </row>
    <row r="1047" spans="6:9" x14ac:dyDescent="0.2">
      <c r="F1047" s="11" t="s">
        <v>7127</v>
      </c>
      <c r="G1047">
        <f>ROUND(SUMIF(Data!Q:Q,F1047,Data!R:R),2)</f>
        <v>229.89</v>
      </c>
      <c r="H1047">
        <f>ROUND(SUMIF(Data!Q:Q,F1047,Data!U:U),2)</f>
        <v>53.7</v>
      </c>
      <c r="I1047">
        <f>SUMIF(Data!Q:Q,F1047,Data!S:S)</f>
        <v>28</v>
      </c>
    </row>
    <row r="1048" spans="6:9" x14ac:dyDescent="0.2">
      <c r="F1048" s="11" t="s">
        <v>6954</v>
      </c>
      <c r="G1048">
        <f>ROUND(SUMIF(Data!Q:Q,F1048,Data!R:R),2)</f>
        <v>229.57</v>
      </c>
      <c r="H1048">
        <f>ROUND(SUMIF(Data!Q:Q,F1048,Data!U:U),2)</f>
        <v>58.67</v>
      </c>
      <c r="I1048">
        <f>SUMIF(Data!Q:Q,F1048,Data!S:S)</f>
        <v>28</v>
      </c>
    </row>
    <row r="1049" spans="6:9" x14ac:dyDescent="0.2">
      <c r="F1049" s="11" t="s">
        <v>5811</v>
      </c>
      <c r="G1049">
        <f>ROUND(SUMIF(Data!Q:Q,F1049,Data!R:R),2)</f>
        <v>227.94</v>
      </c>
      <c r="H1049">
        <f>ROUND(SUMIF(Data!Q:Q,F1049,Data!U:U),2)</f>
        <v>94.32</v>
      </c>
      <c r="I1049">
        <f>SUMIF(Data!Q:Q,F1049,Data!S:S)</f>
        <v>20</v>
      </c>
    </row>
    <row r="1050" spans="6:9" x14ac:dyDescent="0.2">
      <c r="F1050" s="11" t="s">
        <v>1269</v>
      </c>
      <c r="G1050">
        <f>ROUND(SUMIF(Data!Q:Q,F1050,Data!R:R),2)</f>
        <v>227.04</v>
      </c>
      <c r="H1050">
        <f>ROUND(SUMIF(Data!Q:Q,F1050,Data!U:U),2)</f>
        <v>104.44</v>
      </c>
      <c r="I1050">
        <f>SUMIF(Data!Q:Q,F1050,Data!S:S)</f>
        <v>33</v>
      </c>
    </row>
    <row r="1051" spans="6:9" x14ac:dyDescent="0.2">
      <c r="F1051" s="11" t="s">
        <v>3363</v>
      </c>
      <c r="G1051">
        <f>ROUND(SUMIF(Data!Q:Q,F1051,Data!R:R),2)</f>
        <v>225.04</v>
      </c>
      <c r="H1051">
        <f>ROUND(SUMIF(Data!Q:Q,F1051,Data!U:U),2)</f>
        <v>47.88</v>
      </c>
      <c r="I1051">
        <f>SUMIF(Data!Q:Q,F1051,Data!S:S)</f>
        <v>30</v>
      </c>
    </row>
    <row r="1052" spans="6:9" x14ac:dyDescent="0.2">
      <c r="F1052" s="11" t="s">
        <v>2578</v>
      </c>
      <c r="G1052">
        <f>ROUND(SUMIF(Data!Q:Q,F1052,Data!R:R),2)</f>
        <v>225</v>
      </c>
      <c r="H1052">
        <f>ROUND(SUMIF(Data!Q:Q,F1052,Data!U:U),2)</f>
        <v>102.8</v>
      </c>
      <c r="I1052">
        <f>SUMIF(Data!Q:Q,F1052,Data!S:S)</f>
        <v>47</v>
      </c>
    </row>
    <row r="1053" spans="6:9" x14ac:dyDescent="0.2">
      <c r="F1053" s="11" t="s">
        <v>10711</v>
      </c>
      <c r="G1053">
        <f>ROUND(SUMIF(Data!Q:Q,F1053,Data!R:R),2)</f>
        <v>224.94</v>
      </c>
      <c r="H1053">
        <f>ROUND(SUMIF(Data!Q:Q,F1053,Data!U:U),2)</f>
        <v>-164.95</v>
      </c>
      <c r="I1053">
        <f>SUMIF(Data!Q:Q,F1053,Data!S:S)</f>
        <v>3</v>
      </c>
    </row>
    <row r="1054" spans="6:9" x14ac:dyDescent="0.2">
      <c r="F1054" s="11" t="s">
        <v>2994</v>
      </c>
      <c r="G1054">
        <f>ROUND(SUMIF(Data!Q:Q,F1054,Data!R:R),2)</f>
        <v>224.66</v>
      </c>
      <c r="H1054">
        <f>ROUND(SUMIF(Data!Q:Q,F1054,Data!U:U),2)</f>
        <v>55.31</v>
      </c>
      <c r="I1054">
        <f>SUMIF(Data!Q:Q,F1054,Data!S:S)</f>
        <v>19</v>
      </c>
    </row>
    <row r="1055" spans="6:9" x14ac:dyDescent="0.2">
      <c r="F1055" s="11" t="s">
        <v>8774</v>
      </c>
      <c r="G1055">
        <f>ROUND(SUMIF(Data!Q:Q,F1055,Data!R:R),2)</f>
        <v>223.89</v>
      </c>
      <c r="H1055">
        <f>ROUND(SUMIF(Data!Q:Q,F1055,Data!U:U),2)</f>
        <v>-50.37</v>
      </c>
      <c r="I1055">
        <f>SUMIF(Data!Q:Q,F1055,Data!S:S)</f>
        <v>14</v>
      </c>
    </row>
    <row r="1056" spans="6:9" x14ac:dyDescent="0.2">
      <c r="F1056" s="11" t="s">
        <v>938</v>
      </c>
      <c r="G1056">
        <f>ROUND(SUMIF(Data!Q:Q,F1056,Data!R:R),2)</f>
        <v>223.44</v>
      </c>
      <c r="H1056">
        <f>ROUND(SUMIF(Data!Q:Q,F1056,Data!U:U),2)</f>
        <v>111.72</v>
      </c>
      <c r="I1056">
        <f>SUMIF(Data!Q:Q,F1056,Data!S:S)</f>
        <v>28</v>
      </c>
    </row>
    <row r="1057" spans="6:9" x14ac:dyDescent="0.2">
      <c r="F1057" s="11" t="s">
        <v>1427</v>
      </c>
      <c r="G1057">
        <f>ROUND(SUMIF(Data!Q:Q,F1057,Data!R:R),2)</f>
        <v>219.78</v>
      </c>
      <c r="H1057">
        <f>ROUND(SUMIF(Data!Q:Q,F1057,Data!U:U),2)</f>
        <v>68.38</v>
      </c>
      <c r="I1057">
        <f>SUMIF(Data!Q:Q,F1057,Data!S:S)</f>
        <v>31</v>
      </c>
    </row>
    <row r="1058" spans="6:9" x14ac:dyDescent="0.2">
      <c r="F1058" s="11" t="s">
        <v>4947</v>
      </c>
      <c r="G1058">
        <f>ROUND(SUMIF(Data!Q:Q,F1058,Data!R:R),2)</f>
        <v>218.42</v>
      </c>
      <c r="H1058">
        <f>ROUND(SUMIF(Data!Q:Q,F1058,Data!U:U),2)</f>
        <v>52.03</v>
      </c>
      <c r="I1058">
        <f>SUMIF(Data!Q:Q,F1058,Data!S:S)</f>
        <v>14</v>
      </c>
    </row>
    <row r="1059" spans="6:9" x14ac:dyDescent="0.2">
      <c r="F1059" s="11" t="s">
        <v>4259</v>
      </c>
      <c r="G1059">
        <f>ROUND(SUMIF(Data!Q:Q,F1059,Data!R:R),2)</f>
        <v>218.09</v>
      </c>
      <c r="H1059">
        <f>ROUND(SUMIF(Data!Q:Q,F1059,Data!U:U),2)</f>
        <v>95.27</v>
      </c>
      <c r="I1059">
        <f>SUMIF(Data!Q:Q,F1059,Data!S:S)</f>
        <v>34</v>
      </c>
    </row>
    <row r="1060" spans="6:9" x14ac:dyDescent="0.2">
      <c r="F1060" s="11" t="s">
        <v>1221</v>
      </c>
      <c r="G1060">
        <f>ROUND(SUMIF(Data!Q:Q,F1060,Data!R:R),2)</f>
        <v>217.32</v>
      </c>
      <c r="H1060">
        <f>ROUND(SUMIF(Data!Q:Q,F1060,Data!U:U),2)</f>
        <v>43.55</v>
      </c>
      <c r="I1060">
        <f>SUMIF(Data!Q:Q,F1060,Data!S:S)</f>
        <v>71</v>
      </c>
    </row>
    <row r="1061" spans="6:9" x14ac:dyDescent="0.2">
      <c r="F1061" s="11" t="s">
        <v>2379</v>
      </c>
      <c r="G1061">
        <f>ROUND(SUMIF(Data!Q:Q,F1061,Data!R:R),2)</f>
        <v>217.22</v>
      </c>
      <c r="H1061">
        <f>ROUND(SUMIF(Data!Q:Q,F1061,Data!U:U),2)</f>
        <v>45.86</v>
      </c>
      <c r="I1061">
        <f>SUMIF(Data!Q:Q,F1061,Data!S:S)</f>
        <v>14</v>
      </c>
    </row>
    <row r="1062" spans="6:9" x14ac:dyDescent="0.2">
      <c r="F1062" s="11" t="s">
        <v>4182</v>
      </c>
      <c r="G1062">
        <f>ROUND(SUMIF(Data!Q:Q,F1062,Data!R:R),2)</f>
        <v>216.96</v>
      </c>
      <c r="H1062">
        <f>ROUND(SUMIF(Data!Q:Q,F1062,Data!U:U),2)</f>
        <v>-15.59</v>
      </c>
      <c r="I1062">
        <f>SUMIF(Data!Q:Q,F1062,Data!S:S)</f>
        <v>14</v>
      </c>
    </row>
    <row r="1063" spans="6:9" x14ac:dyDescent="0.2">
      <c r="F1063" s="11" t="s">
        <v>7100</v>
      </c>
      <c r="G1063">
        <f>ROUND(SUMIF(Data!Q:Q,F1063,Data!R:R),2)</f>
        <v>216.34</v>
      </c>
      <c r="H1063">
        <f>ROUND(SUMIF(Data!Q:Q,F1063,Data!U:U),2)</f>
        <v>75.349999999999994</v>
      </c>
      <c r="I1063">
        <f>SUMIF(Data!Q:Q,F1063,Data!S:S)</f>
        <v>14</v>
      </c>
    </row>
    <row r="1064" spans="6:9" x14ac:dyDescent="0.2">
      <c r="F1064" s="11" t="s">
        <v>6166</v>
      </c>
      <c r="G1064">
        <f>ROUND(SUMIF(Data!Q:Q,F1064,Data!R:R),2)</f>
        <v>216.14</v>
      </c>
      <c r="H1064">
        <f>ROUND(SUMIF(Data!Q:Q,F1064,Data!U:U),2)</f>
        <v>73.94</v>
      </c>
      <c r="I1064">
        <f>SUMIF(Data!Q:Q,F1064,Data!S:S)</f>
        <v>25</v>
      </c>
    </row>
    <row r="1065" spans="6:9" x14ac:dyDescent="0.2">
      <c r="F1065" s="11" t="s">
        <v>8142</v>
      </c>
      <c r="G1065">
        <f>ROUND(SUMIF(Data!Q:Q,F1065,Data!R:R),2)</f>
        <v>215.89</v>
      </c>
      <c r="H1065">
        <f>ROUND(SUMIF(Data!Q:Q,F1065,Data!U:U),2)</f>
        <v>-11.99</v>
      </c>
      <c r="I1065">
        <f>SUMIF(Data!Q:Q,F1065,Data!S:S)</f>
        <v>12</v>
      </c>
    </row>
    <row r="1066" spans="6:9" x14ac:dyDescent="0.2">
      <c r="F1066" s="11" t="s">
        <v>4794</v>
      </c>
      <c r="G1066">
        <f>ROUND(SUMIF(Data!Q:Q,F1066,Data!R:R),2)</f>
        <v>215.14</v>
      </c>
      <c r="H1066">
        <f>ROUND(SUMIF(Data!Q:Q,F1066,Data!U:U),2)</f>
        <v>90.46</v>
      </c>
      <c r="I1066">
        <f>SUMIF(Data!Q:Q,F1066,Data!S:S)</f>
        <v>37</v>
      </c>
    </row>
    <row r="1067" spans="6:9" x14ac:dyDescent="0.2">
      <c r="F1067" s="11" t="s">
        <v>75</v>
      </c>
      <c r="G1067">
        <f>ROUND(SUMIF(Data!Q:Q,F1067,Data!R:R),2)</f>
        <v>215.11</v>
      </c>
      <c r="H1067">
        <f>ROUND(SUMIF(Data!Q:Q,F1067,Data!U:U),2)</f>
        <v>66.69</v>
      </c>
      <c r="I1067">
        <f>SUMIF(Data!Q:Q,F1067,Data!S:S)</f>
        <v>35</v>
      </c>
    </row>
    <row r="1068" spans="6:9" x14ac:dyDescent="0.2">
      <c r="F1068" s="11" t="s">
        <v>130</v>
      </c>
      <c r="G1068">
        <f>ROUND(SUMIF(Data!Q:Q,F1068,Data!R:R),2)</f>
        <v>213.48</v>
      </c>
      <c r="H1068">
        <f>ROUND(SUMIF(Data!Q:Q,F1068,Data!U:U),2)</f>
        <v>16.010000000000002</v>
      </c>
      <c r="I1068">
        <f>SUMIF(Data!Q:Q,F1068,Data!S:S)</f>
        <v>3</v>
      </c>
    </row>
    <row r="1069" spans="6:9" x14ac:dyDescent="0.2">
      <c r="F1069" s="11" t="s">
        <v>2950</v>
      </c>
      <c r="G1069">
        <f>ROUND(SUMIF(Data!Q:Q,F1069,Data!R:R),2)</f>
        <v>213.19</v>
      </c>
      <c r="H1069">
        <f>ROUND(SUMIF(Data!Q:Q,F1069,Data!U:U),2)</f>
        <v>97.52</v>
      </c>
      <c r="I1069">
        <f>SUMIF(Data!Q:Q,F1069,Data!S:S)</f>
        <v>20</v>
      </c>
    </row>
    <row r="1070" spans="6:9" x14ac:dyDescent="0.2">
      <c r="F1070" s="11" t="s">
        <v>576</v>
      </c>
      <c r="G1070">
        <f>ROUND(SUMIF(Data!Q:Q,F1070,Data!R:R),2)</f>
        <v>212.66</v>
      </c>
      <c r="H1070">
        <f>ROUND(SUMIF(Data!Q:Q,F1070,Data!U:U),2)</f>
        <v>-18.41</v>
      </c>
      <c r="I1070">
        <f>SUMIF(Data!Q:Q,F1070,Data!S:S)</f>
        <v>14</v>
      </c>
    </row>
    <row r="1071" spans="6:9" x14ac:dyDescent="0.2">
      <c r="F1071" s="11" t="s">
        <v>2111</v>
      </c>
      <c r="G1071">
        <f>ROUND(SUMIF(Data!Q:Q,F1071,Data!R:R),2)</f>
        <v>212.08</v>
      </c>
      <c r="H1071">
        <f>ROUND(SUMIF(Data!Q:Q,F1071,Data!U:U),2)</f>
        <v>58.51</v>
      </c>
      <c r="I1071">
        <f>SUMIF(Data!Q:Q,F1071,Data!S:S)</f>
        <v>59</v>
      </c>
    </row>
    <row r="1072" spans="6:9" x14ac:dyDescent="0.2">
      <c r="F1072" s="11" t="s">
        <v>8214</v>
      </c>
      <c r="G1072">
        <f>ROUND(SUMIF(Data!Q:Q,F1072,Data!R:R),2)</f>
        <v>211.01</v>
      </c>
      <c r="H1072">
        <f>ROUND(SUMIF(Data!Q:Q,F1072,Data!U:U),2)</f>
        <v>80.45</v>
      </c>
      <c r="I1072">
        <f>SUMIF(Data!Q:Q,F1072,Data!S:S)</f>
        <v>11</v>
      </c>
    </row>
    <row r="1073" spans="6:9" x14ac:dyDescent="0.2">
      <c r="F1073" s="11" t="s">
        <v>6340</v>
      </c>
      <c r="G1073">
        <f>ROUND(SUMIF(Data!Q:Q,F1073,Data!R:R),2)</f>
        <v>210.91</v>
      </c>
      <c r="H1073">
        <f>ROUND(SUMIF(Data!Q:Q,F1073,Data!U:U),2)</f>
        <v>59.22</v>
      </c>
      <c r="I1073">
        <f>SUMIF(Data!Q:Q,F1073,Data!S:S)</f>
        <v>11</v>
      </c>
    </row>
    <row r="1074" spans="6:9" x14ac:dyDescent="0.2">
      <c r="F1074" s="11" t="s">
        <v>2786</v>
      </c>
      <c r="G1074">
        <f>ROUND(SUMIF(Data!Q:Q,F1074,Data!R:R),2)</f>
        <v>209.95</v>
      </c>
      <c r="H1074">
        <f>ROUND(SUMIF(Data!Q:Q,F1074,Data!U:U),2)</f>
        <v>88.65</v>
      </c>
      <c r="I1074">
        <f>SUMIF(Data!Q:Q,F1074,Data!S:S)</f>
        <v>36</v>
      </c>
    </row>
    <row r="1075" spans="6:9" x14ac:dyDescent="0.2">
      <c r="F1075" s="11" t="s">
        <v>2843</v>
      </c>
      <c r="G1075">
        <f>ROUND(SUMIF(Data!Q:Q,F1075,Data!R:R),2)</f>
        <v>209.66</v>
      </c>
      <c r="H1075">
        <f>ROUND(SUMIF(Data!Q:Q,F1075,Data!U:U),2)</f>
        <v>49.8</v>
      </c>
      <c r="I1075">
        <f>SUMIF(Data!Q:Q,F1075,Data!S:S)</f>
        <v>7</v>
      </c>
    </row>
    <row r="1076" spans="6:9" x14ac:dyDescent="0.2">
      <c r="F1076" s="11" t="s">
        <v>7482</v>
      </c>
      <c r="G1076">
        <f>ROUND(SUMIF(Data!Q:Q,F1076,Data!R:R),2)</f>
        <v>209.57</v>
      </c>
      <c r="H1076">
        <f>ROUND(SUMIF(Data!Q:Q,F1076,Data!U:U),2)</f>
        <v>77.88</v>
      </c>
      <c r="I1076">
        <f>SUMIF(Data!Q:Q,F1076,Data!S:S)</f>
        <v>30</v>
      </c>
    </row>
    <row r="1077" spans="6:9" x14ac:dyDescent="0.2">
      <c r="F1077" s="11" t="s">
        <v>2447</v>
      </c>
      <c r="G1077">
        <f>ROUND(SUMIF(Data!Q:Q,F1077,Data!R:R),2)</f>
        <v>209.31</v>
      </c>
      <c r="H1077">
        <f>ROUND(SUMIF(Data!Q:Q,F1077,Data!U:U),2)</f>
        <v>26.51</v>
      </c>
      <c r="I1077">
        <f>SUMIF(Data!Q:Q,F1077,Data!S:S)</f>
        <v>40</v>
      </c>
    </row>
    <row r="1078" spans="6:9" x14ac:dyDescent="0.2">
      <c r="F1078" s="11" t="s">
        <v>2622</v>
      </c>
      <c r="G1078">
        <f>ROUND(SUMIF(Data!Q:Q,F1078,Data!R:R),2)</f>
        <v>208.22</v>
      </c>
      <c r="H1078">
        <f>ROUND(SUMIF(Data!Q:Q,F1078,Data!U:U),2)</f>
        <v>21.58</v>
      </c>
      <c r="I1078">
        <f>SUMIF(Data!Q:Q,F1078,Data!S:S)</f>
        <v>41</v>
      </c>
    </row>
    <row r="1079" spans="6:9" x14ac:dyDescent="0.2">
      <c r="F1079" s="11" t="s">
        <v>4257</v>
      </c>
      <c r="G1079">
        <f>ROUND(SUMIF(Data!Q:Q,F1079,Data!R:R),2)</f>
        <v>208.18</v>
      </c>
      <c r="H1079">
        <f>ROUND(SUMIF(Data!Q:Q,F1079,Data!U:U),2)</f>
        <v>5.95</v>
      </c>
      <c r="I1079">
        <f>SUMIF(Data!Q:Q,F1079,Data!S:S)</f>
        <v>8</v>
      </c>
    </row>
    <row r="1080" spans="6:9" x14ac:dyDescent="0.2">
      <c r="F1080" s="11" t="s">
        <v>390</v>
      </c>
      <c r="G1080">
        <f>ROUND(SUMIF(Data!Q:Q,F1080,Data!R:R),2)</f>
        <v>207.9</v>
      </c>
      <c r="H1080">
        <f>ROUND(SUMIF(Data!Q:Q,F1080,Data!U:U),2)</f>
        <v>62.77</v>
      </c>
      <c r="I1080">
        <f>SUMIF(Data!Q:Q,F1080,Data!S:S)</f>
        <v>11</v>
      </c>
    </row>
    <row r="1081" spans="6:9" x14ac:dyDescent="0.2">
      <c r="F1081" s="11" t="s">
        <v>2264</v>
      </c>
      <c r="G1081">
        <f>ROUND(SUMIF(Data!Q:Q,F1081,Data!R:R),2)</f>
        <v>207.57</v>
      </c>
      <c r="H1081">
        <f>ROUND(SUMIF(Data!Q:Q,F1081,Data!U:U),2)</f>
        <v>-82.41</v>
      </c>
      <c r="I1081">
        <f>SUMIF(Data!Q:Q,F1081,Data!S:S)</f>
        <v>18</v>
      </c>
    </row>
    <row r="1082" spans="6:9" x14ac:dyDescent="0.2">
      <c r="F1082" s="11" t="s">
        <v>10480</v>
      </c>
      <c r="G1082">
        <f>ROUND(SUMIF(Data!Q:Q,F1082,Data!R:R),2)</f>
        <v>207.18</v>
      </c>
      <c r="H1082">
        <f>ROUND(SUMIF(Data!Q:Q,F1082,Data!U:U),2)</f>
        <v>25.9</v>
      </c>
      <c r="I1082">
        <f>SUMIF(Data!Q:Q,F1082,Data!S:S)</f>
        <v>1</v>
      </c>
    </row>
    <row r="1083" spans="6:9" x14ac:dyDescent="0.2">
      <c r="F1083" s="11" t="s">
        <v>6201</v>
      </c>
      <c r="G1083">
        <f>ROUND(SUMIF(Data!Q:Q,F1083,Data!R:R),2)</f>
        <v>206.99</v>
      </c>
      <c r="H1083">
        <f>ROUND(SUMIF(Data!Q:Q,F1083,Data!U:U),2)</f>
        <v>-172.49</v>
      </c>
      <c r="I1083">
        <f>SUMIF(Data!Q:Q,F1083,Data!S:S)</f>
        <v>3</v>
      </c>
    </row>
    <row r="1084" spans="6:9" x14ac:dyDescent="0.2">
      <c r="F1084" s="11" t="s">
        <v>2855</v>
      </c>
      <c r="G1084">
        <f>ROUND(SUMIF(Data!Q:Q,F1084,Data!R:R),2)</f>
        <v>204.72</v>
      </c>
      <c r="H1084">
        <f>ROUND(SUMIF(Data!Q:Q,F1084,Data!U:U),2)</f>
        <v>50.19</v>
      </c>
      <c r="I1084">
        <f>SUMIF(Data!Q:Q,F1084,Data!S:S)</f>
        <v>18</v>
      </c>
    </row>
    <row r="1085" spans="6:9" x14ac:dyDescent="0.2">
      <c r="F1085" s="11" t="s">
        <v>8193</v>
      </c>
      <c r="G1085">
        <f>ROUND(SUMIF(Data!Q:Q,F1085,Data!R:R),2)</f>
        <v>204.51</v>
      </c>
      <c r="H1085">
        <f>ROUND(SUMIF(Data!Q:Q,F1085,Data!U:U),2)</f>
        <v>64.650000000000006</v>
      </c>
      <c r="I1085">
        <f>SUMIF(Data!Q:Q,F1085,Data!S:S)</f>
        <v>12</v>
      </c>
    </row>
    <row r="1086" spans="6:9" x14ac:dyDescent="0.2">
      <c r="F1086" s="11" t="s">
        <v>4824</v>
      </c>
      <c r="G1086">
        <f>ROUND(SUMIF(Data!Q:Q,F1086,Data!R:R),2)</f>
        <v>203.94</v>
      </c>
      <c r="H1086">
        <f>ROUND(SUMIF(Data!Q:Q,F1086,Data!U:U),2)</f>
        <v>87.69</v>
      </c>
      <c r="I1086">
        <f>SUMIF(Data!Q:Q,F1086,Data!S:S)</f>
        <v>18</v>
      </c>
    </row>
    <row r="1087" spans="6:9" x14ac:dyDescent="0.2">
      <c r="F1087" s="11" t="s">
        <v>8218</v>
      </c>
      <c r="G1087">
        <f>ROUND(SUMIF(Data!Q:Q,F1087,Data!R:R),2)</f>
        <v>202.68</v>
      </c>
      <c r="H1087">
        <f>ROUND(SUMIF(Data!Q:Q,F1087,Data!U:U),2)</f>
        <v>16.21</v>
      </c>
      <c r="I1087">
        <f>SUMIF(Data!Q:Q,F1087,Data!S:S)</f>
        <v>6</v>
      </c>
    </row>
    <row r="1088" spans="6:9" x14ac:dyDescent="0.2">
      <c r="F1088" s="11" t="s">
        <v>4210</v>
      </c>
      <c r="G1088">
        <f>ROUND(SUMIF(Data!Q:Q,F1088,Data!R:R),2)</f>
        <v>201.57</v>
      </c>
      <c r="H1088">
        <f>ROUND(SUMIF(Data!Q:Q,F1088,Data!U:U),2)</f>
        <v>22.68</v>
      </c>
      <c r="I1088">
        <f>SUMIF(Data!Q:Q,F1088,Data!S:S)</f>
        <v>4</v>
      </c>
    </row>
    <row r="1089" spans="6:9" x14ac:dyDescent="0.2">
      <c r="F1089" s="11" t="s">
        <v>7618</v>
      </c>
      <c r="G1089">
        <f>ROUND(SUMIF(Data!Q:Q,F1089,Data!R:R),2)</f>
        <v>201.45</v>
      </c>
      <c r="H1089">
        <f>ROUND(SUMIF(Data!Q:Q,F1089,Data!U:U),2)</f>
        <v>50.36</v>
      </c>
      <c r="I1089">
        <f>SUMIF(Data!Q:Q,F1089,Data!S:S)</f>
        <v>15</v>
      </c>
    </row>
    <row r="1090" spans="6:9" x14ac:dyDescent="0.2">
      <c r="F1090" s="11" t="s">
        <v>1644</v>
      </c>
      <c r="G1090">
        <f>ROUND(SUMIF(Data!Q:Q,F1090,Data!R:R),2)</f>
        <v>201.08</v>
      </c>
      <c r="H1090">
        <f>ROUND(SUMIF(Data!Q:Q,F1090,Data!U:U),2)</f>
        <v>92.57</v>
      </c>
      <c r="I1090">
        <f>SUMIF(Data!Q:Q,F1090,Data!S:S)</f>
        <v>11</v>
      </c>
    </row>
    <row r="1091" spans="6:9" x14ac:dyDescent="0.2">
      <c r="F1091" s="11" t="s">
        <v>632</v>
      </c>
      <c r="G1091">
        <f>ROUND(SUMIF(Data!Q:Q,F1091,Data!R:R),2)</f>
        <v>200.16</v>
      </c>
      <c r="H1091">
        <f>ROUND(SUMIF(Data!Q:Q,F1091,Data!U:U),2)</f>
        <v>80.900000000000006</v>
      </c>
      <c r="I1091">
        <f>SUMIF(Data!Q:Q,F1091,Data!S:S)</f>
        <v>26</v>
      </c>
    </row>
    <row r="1092" spans="6:9" x14ac:dyDescent="0.2">
      <c r="F1092" s="11" t="s">
        <v>6799</v>
      </c>
      <c r="G1092">
        <f>ROUND(SUMIF(Data!Q:Q,F1092,Data!R:R),2)</f>
        <v>199.8</v>
      </c>
      <c r="H1092">
        <f>ROUND(SUMIF(Data!Q:Q,F1092,Data!U:U),2)</f>
        <v>17.48</v>
      </c>
      <c r="I1092">
        <f>SUMIF(Data!Q:Q,F1092,Data!S:S)</f>
        <v>25</v>
      </c>
    </row>
    <row r="1093" spans="6:9" x14ac:dyDescent="0.2">
      <c r="F1093" s="11" t="s">
        <v>5301</v>
      </c>
      <c r="G1093">
        <f>ROUND(SUMIF(Data!Q:Q,F1093,Data!R:R),2)</f>
        <v>199.73</v>
      </c>
      <c r="H1093">
        <f>ROUND(SUMIF(Data!Q:Q,F1093,Data!U:U),2)</f>
        <v>17.52</v>
      </c>
      <c r="I1093">
        <f>SUMIF(Data!Q:Q,F1093,Data!S:S)</f>
        <v>16</v>
      </c>
    </row>
    <row r="1094" spans="6:9" x14ac:dyDescent="0.2">
      <c r="F1094" s="11" t="s">
        <v>2992</v>
      </c>
      <c r="G1094">
        <f>ROUND(SUMIF(Data!Q:Q,F1094,Data!R:R),2)</f>
        <v>198.46</v>
      </c>
      <c r="H1094">
        <f>ROUND(SUMIF(Data!Q:Q,F1094,Data!U:U),2)</f>
        <v>83.23</v>
      </c>
      <c r="I1094">
        <f>SUMIF(Data!Q:Q,F1094,Data!S:S)</f>
        <v>20</v>
      </c>
    </row>
    <row r="1095" spans="6:9" x14ac:dyDescent="0.2">
      <c r="F1095" s="11" t="s">
        <v>8150</v>
      </c>
      <c r="G1095">
        <f>ROUND(SUMIF(Data!Q:Q,F1095,Data!R:R),2)</f>
        <v>197.95</v>
      </c>
      <c r="H1095">
        <f>ROUND(SUMIF(Data!Q:Q,F1095,Data!U:U),2)</f>
        <v>60.47</v>
      </c>
      <c r="I1095">
        <f>SUMIF(Data!Q:Q,F1095,Data!S:S)</f>
        <v>17</v>
      </c>
    </row>
    <row r="1096" spans="6:9" x14ac:dyDescent="0.2">
      <c r="F1096" s="11" t="s">
        <v>1376</v>
      </c>
      <c r="G1096">
        <f>ROUND(SUMIF(Data!Q:Q,F1096,Data!R:R),2)</f>
        <v>197.83</v>
      </c>
      <c r="H1096">
        <f>ROUND(SUMIF(Data!Q:Q,F1096,Data!U:U),2)</f>
        <v>35.33</v>
      </c>
      <c r="I1096">
        <f>SUMIF(Data!Q:Q,F1096,Data!S:S)</f>
        <v>42</v>
      </c>
    </row>
    <row r="1097" spans="6:9" x14ac:dyDescent="0.2">
      <c r="F1097" s="11" t="s">
        <v>7519</v>
      </c>
      <c r="G1097">
        <f>ROUND(SUMIF(Data!Q:Q,F1097,Data!R:R),2)</f>
        <v>197.82</v>
      </c>
      <c r="H1097">
        <f>ROUND(SUMIF(Data!Q:Q,F1097,Data!U:U),2)</f>
        <v>81.33</v>
      </c>
      <c r="I1097">
        <f>SUMIF(Data!Q:Q,F1097,Data!S:S)</f>
        <v>10</v>
      </c>
    </row>
    <row r="1098" spans="6:9" x14ac:dyDescent="0.2">
      <c r="F1098" s="11" t="s">
        <v>3679</v>
      </c>
      <c r="G1098">
        <f>ROUND(SUMIF(Data!Q:Q,F1098,Data!R:R),2)</f>
        <v>197.82</v>
      </c>
      <c r="H1098">
        <f>ROUND(SUMIF(Data!Q:Q,F1098,Data!U:U),2)</f>
        <v>59.35</v>
      </c>
      <c r="I1098">
        <f>SUMIF(Data!Q:Q,F1098,Data!S:S)</f>
        <v>9</v>
      </c>
    </row>
    <row r="1099" spans="6:9" x14ac:dyDescent="0.2">
      <c r="F1099" s="11" t="s">
        <v>1237</v>
      </c>
      <c r="G1099">
        <f>ROUND(SUMIF(Data!Q:Q,F1099,Data!R:R),2)</f>
        <v>197.8</v>
      </c>
      <c r="H1099">
        <f>ROUND(SUMIF(Data!Q:Q,F1099,Data!U:U),2)</f>
        <v>54.85</v>
      </c>
      <c r="I1099">
        <f>SUMIF(Data!Q:Q,F1099,Data!S:S)</f>
        <v>27</v>
      </c>
    </row>
    <row r="1100" spans="6:9" x14ac:dyDescent="0.2">
      <c r="F1100" s="11" t="s">
        <v>10738</v>
      </c>
      <c r="G1100">
        <f>ROUND(SUMIF(Data!Q:Q,F1100,Data!R:R),2)</f>
        <v>197.72</v>
      </c>
      <c r="H1100">
        <f>ROUND(SUMIF(Data!Q:Q,F1100,Data!U:U),2)</f>
        <v>55.36</v>
      </c>
      <c r="I1100">
        <f>SUMIF(Data!Q:Q,F1100,Data!S:S)</f>
        <v>4</v>
      </c>
    </row>
    <row r="1101" spans="6:9" x14ac:dyDescent="0.2">
      <c r="F1101" s="11" t="s">
        <v>6420</v>
      </c>
      <c r="G1101">
        <f>ROUND(SUMIF(Data!Q:Q,F1101,Data!R:R),2)</f>
        <v>197.61</v>
      </c>
      <c r="H1101">
        <f>ROUND(SUMIF(Data!Q:Q,F1101,Data!U:U),2)</f>
        <v>-10.35</v>
      </c>
      <c r="I1101">
        <f>SUMIF(Data!Q:Q,F1101,Data!S:S)</f>
        <v>27</v>
      </c>
    </row>
    <row r="1102" spans="6:9" x14ac:dyDescent="0.2">
      <c r="F1102" s="11" t="s">
        <v>168</v>
      </c>
      <c r="G1102">
        <f>ROUND(SUMIF(Data!Q:Q,F1102,Data!R:R),2)</f>
        <v>197.17</v>
      </c>
      <c r="H1102">
        <f>ROUND(SUMIF(Data!Q:Q,F1102,Data!U:U),2)</f>
        <v>-69.569999999999993</v>
      </c>
      <c r="I1102">
        <f>SUMIF(Data!Q:Q,F1102,Data!S:S)</f>
        <v>32</v>
      </c>
    </row>
    <row r="1103" spans="6:9" x14ac:dyDescent="0.2">
      <c r="F1103" s="11" t="s">
        <v>1984</v>
      </c>
      <c r="G1103">
        <f>ROUND(SUMIF(Data!Q:Q,F1103,Data!R:R),2)</f>
        <v>196.99</v>
      </c>
      <c r="H1103">
        <f>ROUND(SUMIF(Data!Q:Q,F1103,Data!U:U),2)</f>
        <v>85.8</v>
      </c>
      <c r="I1103">
        <f>SUMIF(Data!Q:Q,F1103,Data!S:S)</f>
        <v>33</v>
      </c>
    </row>
    <row r="1104" spans="6:9" x14ac:dyDescent="0.2">
      <c r="F1104" s="11" t="s">
        <v>3709</v>
      </c>
      <c r="G1104">
        <f>ROUND(SUMIF(Data!Q:Q,F1104,Data!R:R),2)</f>
        <v>196.98</v>
      </c>
      <c r="H1104">
        <f>ROUND(SUMIF(Data!Q:Q,F1104,Data!U:U),2)</f>
        <v>94.55</v>
      </c>
      <c r="I1104">
        <f>SUMIF(Data!Q:Q,F1104,Data!S:S)</f>
        <v>21</v>
      </c>
    </row>
    <row r="1105" spans="6:9" x14ac:dyDescent="0.2">
      <c r="F1105" s="11" t="s">
        <v>4720</v>
      </c>
      <c r="G1105">
        <f>ROUND(SUMIF(Data!Q:Q,F1105,Data!R:R),2)</f>
        <v>196.35</v>
      </c>
      <c r="H1105">
        <f>ROUND(SUMIF(Data!Q:Q,F1105,Data!U:U),2)</f>
        <v>34.65</v>
      </c>
      <c r="I1105">
        <f>SUMIF(Data!Q:Q,F1105,Data!S:S)</f>
        <v>20</v>
      </c>
    </row>
    <row r="1106" spans="6:9" x14ac:dyDescent="0.2">
      <c r="F1106" s="11" t="s">
        <v>3848</v>
      </c>
      <c r="G1106">
        <f>ROUND(SUMIF(Data!Q:Q,F1106,Data!R:R),2)</f>
        <v>196.25</v>
      </c>
      <c r="H1106">
        <f>ROUND(SUMIF(Data!Q:Q,F1106,Data!U:U),2)</f>
        <v>55.1</v>
      </c>
      <c r="I1106">
        <f>SUMIF(Data!Q:Q,F1106,Data!S:S)</f>
        <v>17</v>
      </c>
    </row>
    <row r="1107" spans="6:9" x14ac:dyDescent="0.2">
      <c r="F1107" s="11" t="s">
        <v>2178</v>
      </c>
      <c r="G1107">
        <f>ROUND(SUMIF(Data!Q:Q,F1107,Data!R:R),2)</f>
        <v>196.02</v>
      </c>
      <c r="H1107">
        <f>ROUND(SUMIF(Data!Q:Q,F1107,Data!U:U),2)</f>
        <v>37.03</v>
      </c>
      <c r="I1107">
        <f>SUMIF(Data!Q:Q,F1107,Data!S:S)</f>
        <v>22</v>
      </c>
    </row>
    <row r="1108" spans="6:9" x14ac:dyDescent="0.2">
      <c r="F1108" s="11" t="s">
        <v>9102</v>
      </c>
      <c r="G1108">
        <f>ROUND(SUMIF(Data!Q:Q,F1108,Data!R:R),2)</f>
        <v>195.05</v>
      </c>
      <c r="H1108">
        <f>ROUND(SUMIF(Data!Q:Q,F1108,Data!U:U),2)</f>
        <v>49.86</v>
      </c>
      <c r="I1108">
        <f>SUMIF(Data!Q:Q,F1108,Data!S:S)</f>
        <v>13</v>
      </c>
    </row>
    <row r="1109" spans="6:9" x14ac:dyDescent="0.2">
      <c r="F1109" s="11" t="s">
        <v>8400</v>
      </c>
      <c r="G1109">
        <f>ROUND(SUMIF(Data!Q:Q,F1109,Data!R:R),2)</f>
        <v>194.69</v>
      </c>
      <c r="H1109">
        <f>ROUND(SUMIF(Data!Q:Q,F1109,Data!U:U),2)</f>
        <v>68.95</v>
      </c>
      <c r="I1109">
        <f>SUMIF(Data!Q:Q,F1109,Data!S:S)</f>
        <v>10</v>
      </c>
    </row>
    <row r="1110" spans="6:9" x14ac:dyDescent="0.2">
      <c r="F1110" s="11" t="s">
        <v>468</v>
      </c>
      <c r="G1110">
        <f>ROUND(SUMIF(Data!Q:Q,F1110,Data!R:R),2)</f>
        <v>194.54</v>
      </c>
      <c r="H1110">
        <f>ROUND(SUMIF(Data!Q:Q,F1110,Data!U:U),2)</f>
        <v>53.27</v>
      </c>
      <c r="I1110">
        <f>SUMIF(Data!Q:Q,F1110,Data!S:S)</f>
        <v>20</v>
      </c>
    </row>
    <row r="1111" spans="6:9" x14ac:dyDescent="0.2">
      <c r="F1111" s="11" t="s">
        <v>5662</v>
      </c>
      <c r="G1111">
        <f>ROUND(SUMIF(Data!Q:Q,F1111,Data!R:R),2)</f>
        <v>193.92</v>
      </c>
      <c r="H1111">
        <f>ROUND(SUMIF(Data!Q:Q,F1111,Data!U:U),2)</f>
        <v>4.8499999999999996</v>
      </c>
      <c r="I1111">
        <f>SUMIF(Data!Q:Q,F1111,Data!S:S)</f>
        <v>18</v>
      </c>
    </row>
    <row r="1112" spans="6:9" x14ac:dyDescent="0.2">
      <c r="F1112" s="11" t="s">
        <v>3023</v>
      </c>
      <c r="G1112">
        <f>ROUND(SUMIF(Data!Q:Q,F1112,Data!R:R),2)</f>
        <v>193.61</v>
      </c>
      <c r="H1112">
        <f>ROUND(SUMIF(Data!Q:Q,F1112,Data!U:U),2)</f>
        <v>44.19</v>
      </c>
      <c r="I1112">
        <f>SUMIF(Data!Q:Q,F1112,Data!S:S)</f>
        <v>15</v>
      </c>
    </row>
    <row r="1113" spans="6:9" x14ac:dyDescent="0.2">
      <c r="F1113" s="11" t="s">
        <v>6145</v>
      </c>
      <c r="G1113">
        <f>ROUND(SUMIF(Data!Q:Q,F1113,Data!R:R),2)</f>
        <v>191.98</v>
      </c>
      <c r="H1113">
        <f>ROUND(SUMIF(Data!Q:Q,F1113,Data!U:U),2)</f>
        <v>50.23</v>
      </c>
      <c r="I1113">
        <f>SUMIF(Data!Q:Q,F1113,Data!S:S)</f>
        <v>47</v>
      </c>
    </row>
    <row r="1114" spans="6:9" x14ac:dyDescent="0.2">
      <c r="F1114" s="11" t="s">
        <v>2934</v>
      </c>
      <c r="G1114">
        <f>ROUND(SUMIF(Data!Q:Q,F1114,Data!R:R),2)</f>
        <v>191.6</v>
      </c>
      <c r="H1114">
        <f>ROUND(SUMIF(Data!Q:Q,F1114,Data!U:U),2)</f>
        <v>91.97</v>
      </c>
      <c r="I1114">
        <f>SUMIF(Data!Q:Q,F1114,Data!S:S)</f>
        <v>4</v>
      </c>
    </row>
    <row r="1115" spans="6:9" x14ac:dyDescent="0.2">
      <c r="F1115" s="11" t="s">
        <v>5574</v>
      </c>
      <c r="G1115">
        <f>ROUND(SUMIF(Data!Q:Q,F1115,Data!R:R),2)</f>
        <v>191.36</v>
      </c>
      <c r="H1115">
        <f>ROUND(SUMIF(Data!Q:Q,F1115,Data!U:U),2)</f>
        <v>82.82</v>
      </c>
      <c r="I1115">
        <f>SUMIF(Data!Q:Q,F1115,Data!S:S)</f>
        <v>33</v>
      </c>
    </row>
    <row r="1116" spans="6:9" x14ac:dyDescent="0.2">
      <c r="F1116" s="11" t="s">
        <v>1105</v>
      </c>
      <c r="G1116">
        <f>ROUND(SUMIF(Data!Q:Q,F1116,Data!R:R),2)</f>
        <v>191.35</v>
      </c>
      <c r="H1116">
        <f>ROUND(SUMIF(Data!Q:Q,F1116,Data!U:U),2)</f>
        <v>29.42</v>
      </c>
      <c r="I1116">
        <f>SUMIF(Data!Q:Q,F1116,Data!S:S)</f>
        <v>21</v>
      </c>
    </row>
    <row r="1117" spans="6:9" x14ac:dyDescent="0.2">
      <c r="F1117" s="11" t="s">
        <v>2154</v>
      </c>
      <c r="G1117">
        <f>ROUND(SUMIF(Data!Q:Q,F1117,Data!R:R),2)</f>
        <v>190.77</v>
      </c>
      <c r="H1117">
        <f>ROUND(SUMIF(Data!Q:Q,F1117,Data!U:U),2)</f>
        <v>5.16</v>
      </c>
      <c r="I1117">
        <f>SUMIF(Data!Q:Q,F1117,Data!S:S)</f>
        <v>16</v>
      </c>
    </row>
    <row r="1118" spans="6:9" x14ac:dyDescent="0.2">
      <c r="F1118" s="11" t="s">
        <v>2791</v>
      </c>
      <c r="G1118">
        <f>ROUND(SUMIF(Data!Q:Q,F1118,Data!R:R),2)</f>
        <v>189.65</v>
      </c>
      <c r="H1118">
        <f>ROUND(SUMIF(Data!Q:Q,F1118,Data!U:U),2)</f>
        <v>-11.95</v>
      </c>
      <c r="I1118">
        <f>SUMIF(Data!Q:Q,F1118,Data!S:S)</f>
        <v>16</v>
      </c>
    </row>
    <row r="1119" spans="6:9" x14ac:dyDescent="0.2">
      <c r="F1119" s="11" t="s">
        <v>470</v>
      </c>
      <c r="G1119">
        <f>ROUND(SUMIF(Data!Q:Q,F1119,Data!R:R),2)</f>
        <v>188.95</v>
      </c>
      <c r="H1119">
        <f>ROUND(SUMIF(Data!Q:Q,F1119,Data!U:U),2)</f>
        <v>-18.190000000000001</v>
      </c>
      <c r="I1119">
        <f>SUMIF(Data!Q:Q,F1119,Data!S:S)</f>
        <v>8</v>
      </c>
    </row>
    <row r="1120" spans="6:9" x14ac:dyDescent="0.2">
      <c r="F1120" s="11" t="s">
        <v>8021</v>
      </c>
      <c r="G1120">
        <f>ROUND(SUMIF(Data!Q:Q,F1120,Data!R:R),2)</f>
        <v>187.92</v>
      </c>
      <c r="H1120">
        <f>ROUND(SUMIF(Data!Q:Q,F1120,Data!U:U),2)</f>
        <v>90.2</v>
      </c>
      <c r="I1120">
        <f>SUMIF(Data!Q:Q,F1120,Data!S:S)</f>
        <v>29</v>
      </c>
    </row>
    <row r="1121" spans="6:9" x14ac:dyDescent="0.2">
      <c r="F1121" s="11" t="s">
        <v>4442</v>
      </c>
      <c r="G1121">
        <f>ROUND(SUMIF(Data!Q:Q,F1121,Data!R:R),2)</f>
        <v>186.5</v>
      </c>
      <c r="H1121">
        <f>ROUND(SUMIF(Data!Q:Q,F1121,Data!U:U),2)</f>
        <v>72.790000000000006</v>
      </c>
      <c r="I1121">
        <f>SUMIF(Data!Q:Q,F1121,Data!S:S)</f>
        <v>14</v>
      </c>
    </row>
    <row r="1122" spans="6:9" x14ac:dyDescent="0.2">
      <c r="F1122" s="11" t="s">
        <v>1439</v>
      </c>
      <c r="G1122">
        <f>ROUND(SUMIF(Data!Q:Q,F1122,Data!R:R),2)</f>
        <v>184.62</v>
      </c>
      <c r="H1122">
        <f>ROUND(SUMIF(Data!Q:Q,F1122,Data!U:U),2)</f>
        <v>87.69</v>
      </c>
      <c r="I1122">
        <f>SUMIF(Data!Q:Q,F1122,Data!S:S)</f>
        <v>35</v>
      </c>
    </row>
    <row r="1123" spans="6:9" x14ac:dyDescent="0.2">
      <c r="F1123" s="11" t="s">
        <v>292</v>
      </c>
      <c r="G1123">
        <f>ROUND(SUMIF(Data!Q:Q,F1123,Data!R:R),2)</f>
        <v>184.54</v>
      </c>
      <c r="H1123">
        <f>ROUND(SUMIF(Data!Q:Q,F1123,Data!U:U),2)</f>
        <v>67.099999999999994</v>
      </c>
      <c r="I1123">
        <f>SUMIF(Data!Q:Q,F1123,Data!S:S)</f>
        <v>30</v>
      </c>
    </row>
    <row r="1124" spans="6:9" x14ac:dyDescent="0.2">
      <c r="F1124" s="11" t="s">
        <v>5495</v>
      </c>
      <c r="G1124">
        <f>ROUND(SUMIF(Data!Q:Q,F1124,Data!R:R),2)</f>
        <v>184.05</v>
      </c>
      <c r="H1124">
        <f>ROUND(SUMIF(Data!Q:Q,F1124,Data!U:U),2)</f>
        <v>41.57</v>
      </c>
      <c r="I1124">
        <f>SUMIF(Data!Q:Q,F1124,Data!S:S)</f>
        <v>26</v>
      </c>
    </row>
    <row r="1125" spans="6:9" x14ac:dyDescent="0.2">
      <c r="F1125" s="11" t="s">
        <v>4044</v>
      </c>
      <c r="G1125">
        <f>ROUND(SUMIF(Data!Q:Q,F1125,Data!R:R),2)</f>
        <v>184</v>
      </c>
      <c r="H1125">
        <f>ROUND(SUMIF(Data!Q:Q,F1125,Data!U:U),2)</f>
        <v>57.5</v>
      </c>
      <c r="I1125">
        <f>SUMIF(Data!Q:Q,F1125,Data!S:S)</f>
        <v>20</v>
      </c>
    </row>
    <row r="1126" spans="6:9" x14ac:dyDescent="0.2">
      <c r="F1126" s="11" t="s">
        <v>5070</v>
      </c>
      <c r="G1126">
        <f>ROUND(SUMIF(Data!Q:Q,F1126,Data!R:R),2)</f>
        <v>183.02</v>
      </c>
      <c r="H1126">
        <f>ROUND(SUMIF(Data!Q:Q,F1126,Data!U:U),2)</f>
        <v>10.11</v>
      </c>
      <c r="I1126">
        <f>SUMIF(Data!Q:Q,F1126,Data!S:S)</f>
        <v>33</v>
      </c>
    </row>
    <row r="1127" spans="6:9" x14ac:dyDescent="0.2">
      <c r="F1127" s="11" t="s">
        <v>10199</v>
      </c>
      <c r="G1127">
        <f>ROUND(SUMIF(Data!Q:Q,F1127,Data!R:R),2)</f>
        <v>182.72</v>
      </c>
      <c r="H1127">
        <f>ROUND(SUMIF(Data!Q:Q,F1127,Data!U:U),2)</f>
        <v>59.38</v>
      </c>
      <c r="I1127">
        <f>SUMIF(Data!Q:Q,F1127,Data!S:S)</f>
        <v>10</v>
      </c>
    </row>
    <row r="1128" spans="6:9" x14ac:dyDescent="0.2">
      <c r="F1128" s="11" t="s">
        <v>4953</v>
      </c>
      <c r="G1128">
        <f>ROUND(SUMIF(Data!Q:Q,F1128,Data!R:R),2)</f>
        <v>182.51</v>
      </c>
      <c r="H1128">
        <f>ROUND(SUMIF(Data!Q:Q,F1128,Data!U:U),2)</f>
        <v>-3.22</v>
      </c>
      <c r="I1128">
        <f>SUMIF(Data!Q:Q,F1128,Data!S:S)</f>
        <v>42</v>
      </c>
    </row>
    <row r="1129" spans="6:9" x14ac:dyDescent="0.2">
      <c r="F1129" s="11" t="s">
        <v>2669</v>
      </c>
      <c r="G1129">
        <f>ROUND(SUMIF(Data!Q:Q,F1129,Data!R:R),2)</f>
        <v>182.49</v>
      </c>
      <c r="H1129">
        <f>ROUND(SUMIF(Data!Q:Q,F1129,Data!U:U),2)</f>
        <v>76.459999999999994</v>
      </c>
      <c r="I1129">
        <f>SUMIF(Data!Q:Q,F1129,Data!S:S)</f>
        <v>17</v>
      </c>
    </row>
    <row r="1130" spans="6:9" x14ac:dyDescent="0.2">
      <c r="F1130" s="11" t="s">
        <v>6659</v>
      </c>
      <c r="G1130">
        <f>ROUND(SUMIF(Data!Q:Q,F1130,Data!R:R),2)</f>
        <v>181.46</v>
      </c>
      <c r="H1130">
        <f>ROUND(SUMIF(Data!Q:Q,F1130,Data!U:U),2)</f>
        <v>77.63</v>
      </c>
      <c r="I1130">
        <f>SUMIF(Data!Q:Q,F1130,Data!S:S)</f>
        <v>19</v>
      </c>
    </row>
    <row r="1131" spans="6:9" x14ac:dyDescent="0.2">
      <c r="F1131" s="11" t="s">
        <v>2588</v>
      </c>
      <c r="G1131">
        <f>ROUND(SUMIF(Data!Q:Q,F1131,Data!R:R),2)</f>
        <v>180.66</v>
      </c>
      <c r="H1131">
        <f>ROUND(SUMIF(Data!Q:Q,F1131,Data!U:U),2)</f>
        <v>50.58</v>
      </c>
      <c r="I1131">
        <f>SUMIF(Data!Q:Q,F1131,Data!S:S)</f>
        <v>3</v>
      </c>
    </row>
    <row r="1132" spans="6:9" x14ac:dyDescent="0.2">
      <c r="F1132" s="11" t="s">
        <v>4812</v>
      </c>
      <c r="G1132">
        <f>ROUND(SUMIF(Data!Q:Q,F1132,Data!R:R),2)</f>
        <v>180.6</v>
      </c>
      <c r="H1132">
        <f>ROUND(SUMIF(Data!Q:Q,F1132,Data!U:U),2)</f>
        <v>16.8</v>
      </c>
      <c r="I1132">
        <f>SUMIF(Data!Q:Q,F1132,Data!S:S)</f>
        <v>33</v>
      </c>
    </row>
    <row r="1133" spans="6:9" x14ac:dyDescent="0.2">
      <c r="F1133" s="11" t="s">
        <v>6633</v>
      </c>
      <c r="G1133">
        <f>ROUND(SUMIF(Data!Q:Q,F1133,Data!R:R),2)</f>
        <v>180.46</v>
      </c>
      <c r="H1133">
        <f>ROUND(SUMIF(Data!Q:Q,F1133,Data!U:U),2)</f>
        <v>-46.4</v>
      </c>
      <c r="I1133">
        <f>SUMIF(Data!Q:Q,F1133,Data!S:S)</f>
        <v>4</v>
      </c>
    </row>
    <row r="1134" spans="6:9" x14ac:dyDescent="0.2">
      <c r="F1134" s="11" t="s">
        <v>3478</v>
      </c>
      <c r="G1134">
        <f>ROUND(SUMIF(Data!Q:Q,F1134,Data!R:R),2)</f>
        <v>180.31</v>
      </c>
      <c r="H1134">
        <f>ROUND(SUMIF(Data!Q:Q,F1134,Data!U:U),2)</f>
        <v>55.82</v>
      </c>
      <c r="I1134">
        <f>SUMIF(Data!Q:Q,F1134,Data!S:S)</f>
        <v>18</v>
      </c>
    </row>
    <row r="1135" spans="6:9" x14ac:dyDescent="0.2">
      <c r="F1135" s="11" t="s">
        <v>10338</v>
      </c>
      <c r="G1135">
        <f>ROUND(SUMIF(Data!Q:Q,F1135,Data!R:R),2)</f>
        <v>179.99</v>
      </c>
      <c r="H1135">
        <f>ROUND(SUMIF(Data!Q:Q,F1135,Data!U:U),2)</f>
        <v>-251.99</v>
      </c>
      <c r="I1135">
        <f>SUMIF(Data!Q:Q,F1135,Data!S:S)</f>
        <v>3</v>
      </c>
    </row>
    <row r="1136" spans="6:9" x14ac:dyDescent="0.2">
      <c r="F1136" s="11" t="s">
        <v>1414</v>
      </c>
      <c r="G1136">
        <f>ROUND(SUMIF(Data!Q:Q,F1136,Data!R:R),2)</f>
        <v>179.76</v>
      </c>
      <c r="H1136">
        <f>ROUND(SUMIF(Data!Q:Q,F1136,Data!U:U),2)</f>
        <v>39.549999999999997</v>
      </c>
      <c r="I1136">
        <f>SUMIF(Data!Q:Q,F1136,Data!S:S)</f>
        <v>13</v>
      </c>
    </row>
    <row r="1137" spans="6:9" x14ac:dyDescent="0.2">
      <c r="F1137" s="11" t="s">
        <v>6837</v>
      </c>
      <c r="G1137">
        <f>ROUND(SUMIF(Data!Q:Q,F1137,Data!R:R),2)</f>
        <v>179.14</v>
      </c>
      <c r="H1137">
        <f>ROUND(SUMIF(Data!Q:Q,F1137,Data!U:U),2)</f>
        <v>37.18</v>
      </c>
      <c r="I1137">
        <f>SUMIF(Data!Q:Q,F1137,Data!S:S)</f>
        <v>24</v>
      </c>
    </row>
    <row r="1138" spans="6:9" x14ac:dyDescent="0.2">
      <c r="F1138" s="11" t="s">
        <v>2059</v>
      </c>
      <c r="G1138">
        <f>ROUND(SUMIF(Data!Q:Q,F1138,Data!R:R),2)</f>
        <v>179.01</v>
      </c>
      <c r="H1138">
        <f>ROUND(SUMIF(Data!Q:Q,F1138,Data!U:U),2)</f>
        <v>5.39</v>
      </c>
      <c r="I1138">
        <f>SUMIF(Data!Q:Q,F1138,Data!S:S)</f>
        <v>37</v>
      </c>
    </row>
    <row r="1139" spans="6:9" x14ac:dyDescent="0.2">
      <c r="F1139" s="11" t="s">
        <v>6183</v>
      </c>
      <c r="G1139">
        <f>ROUND(SUMIF(Data!Q:Q,F1139,Data!R:R),2)</f>
        <v>178.85</v>
      </c>
      <c r="H1139">
        <f>ROUND(SUMIF(Data!Q:Q,F1139,Data!U:U),2)</f>
        <v>77.760000000000005</v>
      </c>
      <c r="I1139">
        <f>SUMIF(Data!Q:Q,F1139,Data!S:S)</f>
        <v>30</v>
      </c>
    </row>
    <row r="1140" spans="6:9" x14ac:dyDescent="0.2">
      <c r="F1140" s="11" t="s">
        <v>7542</v>
      </c>
      <c r="G1140">
        <f>ROUND(SUMIF(Data!Q:Q,F1140,Data!R:R),2)</f>
        <v>178.3</v>
      </c>
      <c r="H1140">
        <f>ROUND(SUMIF(Data!Q:Q,F1140,Data!U:U),2)</f>
        <v>79.459999999999994</v>
      </c>
      <c r="I1140">
        <f>SUMIF(Data!Q:Q,F1140,Data!S:S)</f>
        <v>5</v>
      </c>
    </row>
    <row r="1141" spans="6:9" x14ac:dyDescent="0.2">
      <c r="F1141" s="11" t="s">
        <v>1745</v>
      </c>
      <c r="G1141">
        <f>ROUND(SUMIF(Data!Q:Q,F1141,Data!R:R),2)</f>
        <v>177.61</v>
      </c>
      <c r="H1141">
        <f>ROUND(SUMIF(Data!Q:Q,F1141,Data!U:U),2)</f>
        <v>37.39</v>
      </c>
      <c r="I1141">
        <f>SUMIF(Data!Q:Q,F1141,Data!S:S)</f>
        <v>12</v>
      </c>
    </row>
    <row r="1142" spans="6:9" x14ac:dyDescent="0.2">
      <c r="F1142" s="11" t="s">
        <v>2258</v>
      </c>
      <c r="G1142">
        <f>ROUND(SUMIF(Data!Q:Q,F1142,Data!R:R),2)</f>
        <v>177.6</v>
      </c>
      <c r="H1142">
        <f>ROUND(SUMIF(Data!Q:Q,F1142,Data!U:U),2)</f>
        <v>81.400000000000006</v>
      </c>
      <c r="I1142">
        <f>SUMIF(Data!Q:Q,F1142,Data!S:S)</f>
        <v>13</v>
      </c>
    </row>
    <row r="1143" spans="6:9" x14ac:dyDescent="0.2">
      <c r="F1143" s="11" t="s">
        <v>2074</v>
      </c>
      <c r="G1143">
        <f>ROUND(SUMIF(Data!Q:Q,F1143,Data!R:R),2)</f>
        <v>176.78</v>
      </c>
      <c r="H1143">
        <f>ROUND(SUMIF(Data!Q:Q,F1143,Data!U:U),2)</f>
        <v>49.38</v>
      </c>
      <c r="I1143">
        <f>SUMIF(Data!Q:Q,F1143,Data!S:S)</f>
        <v>38</v>
      </c>
    </row>
    <row r="1144" spans="6:9" x14ac:dyDescent="0.2">
      <c r="F1144" s="11" t="s">
        <v>2477</v>
      </c>
      <c r="G1144">
        <f>ROUND(SUMIF(Data!Q:Q,F1144,Data!R:R),2)</f>
        <v>176.74</v>
      </c>
      <c r="H1144">
        <f>ROUND(SUMIF(Data!Q:Q,F1144,Data!U:U),2)</f>
        <v>9.06</v>
      </c>
      <c r="I1144">
        <f>SUMIF(Data!Q:Q,F1144,Data!S:S)</f>
        <v>29</v>
      </c>
    </row>
    <row r="1145" spans="6:9" x14ac:dyDescent="0.2">
      <c r="F1145" s="11" t="s">
        <v>5706</v>
      </c>
      <c r="G1145">
        <f>ROUND(SUMIF(Data!Q:Q,F1145,Data!R:R),2)</f>
        <v>176.7</v>
      </c>
      <c r="H1145">
        <f>ROUND(SUMIF(Data!Q:Q,F1145,Data!U:U),2)</f>
        <v>23.32</v>
      </c>
      <c r="I1145">
        <f>SUMIF(Data!Q:Q,F1145,Data!S:S)</f>
        <v>14</v>
      </c>
    </row>
    <row r="1146" spans="6:9" x14ac:dyDescent="0.2">
      <c r="F1146" s="11" t="s">
        <v>1487</v>
      </c>
      <c r="G1146">
        <f>ROUND(SUMIF(Data!Q:Q,F1146,Data!R:R),2)</f>
        <v>176.58</v>
      </c>
      <c r="H1146">
        <f>ROUND(SUMIF(Data!Q:Q,F1146,Data!U:U),2)</f>
        <v>31.39</v>
      </c>
      <c r="I1146">
        <f>SUMIF(Data!Q:Q,F1146,Data!S:S)</f>
        <v>18</v>
      </c>
    </row>
    <row r="1147" spans="6:9" x14ac:dyDescent="0.2">
      <c r="F1147" s="11" t="s">
        <v>2498</v>
      </c>
      <c r="G1147">
        <f>ROUND(SUMIF(Data!Q:Q,F1147,Data!R:R),2)</f>
        <v>176.29</v>
      </c>
      <c r="H1147">
        <f>ROUND(SUMIF(Data!Q:Q,F1147,Data!U:U),2)</f>
        <v>68.72</v>
      </c>
      <c r="I1147">
        <f>SUMIF(Data!Q:Q,F1147,Data!S:S)</f>
        <v>40</v>
      </c>
    </row>
    <row r="1148" spans="6:9" x14ac:dyDescent="0.2">
      <c r="F1148" s="11" t="s">
        <v>199</v>
      </c>
      <c r="G1148">
        <f>ROUND(SUMIF(Data!Q:Q,F1148,Data!R:R),2)</f>
        <v>176.29</v>
      </c>
      <c r="H1148">
        <f>ROUND(SUMIF(Data!Q:Q,F1148,Data!U:U),2)</f>
        <v>63.75</v>
      </c>
      <c r="I1148">
        <f>SUMIF(Data!Q:Q,F1148,Data!S:S)</f>
        <v>13</v>
      </c>
    </row>
    <row r="1149" spans="6:9" x14ac:dyDescent="0.2">
      <c r="F1149" s="11" t="s">
        <v>3361</v>
      </c>
      <c r="G1149">
        <f>ROUND(SUMIF(Data!Q:Q,F1149,Data!R:R),2)</f>
        <v>176.26</v>
      </c>
      <c r="H1149">
        <f>ROUND(SUMIF(Data!Q:Q,F1149,Data!U:U),2)</f>
        <v>81.91</v>
      </c>
      <c r="I1149">
        <f>SUMIF(Data!Q:Q,F1149,Data!S:S)</f>
        <v>28</v>
      </c>
    </row>
    <row r="1150" spans="6:9" x14ac:dyDescent="0.2">
      <c r="F1150" s="11" t="s">
        <v>2050</v>
      </c>
      <c r="G1150">
        <f>ROUND(SUMIF(Data!Q:Q,F1150,Data!R:R),2)</f>
        <v>175.94</v>
      </c>
      <c r="H1150">
        <f>ROUND(SUMIF(Data!Q:Q,F1150,Data!U:U),2)</f>
        <v>52.48</v>
      </c>
      <c r="I1150">
        <f>SUMIF(Data!Q:Q,F1150,Data!S:S)</f>
        <v>36</v>
      </c>
    </row>
    <row r="1151" spans="6:9" x14ac:dyDescent="0.2">
      <c r="F1151" s="11" t="s">
        <v>1817</v>
      </c>
      <c r="G1151">
        <f>ROUND(SUMIF(Data!Q:Q,F1151,Data!R:R),2)</f>
        <v>175.78</v>
      </c>
      <c r="H1151">
        <f>ROUND(SUMIF(Data!Q:Q,F1151,Data!U:U),2)</f>
        <v>8.7899999999999991</v>
      </c>
      <c r="I1151">
        <f>SUMIF(Data!Q:Q,F1151,Data!S:S)</f>
        <v>11</v>
      </c>
    </row>
    <row r="1152" spans="6:9" x14ac:dyDescent="0.2">
      <c r="F1152" s="11" t="s">
        <v>9191</v>
      </c>
      <c r="G1152">
        <f>ROUND(SUMIF(Data!Q:Q,F1152,Data!R:R),2)</f>
        <v>175.42</v>
      </c>
      <c r="H1152">
        <f>ROUND(SUMIF(Data!Q:Q,F1152,Data!U:U),2)</f>
        <v>17.989999999999998</v>
      </c>
      <c r="I1152">
        <f>SUMIF(Data!Q:Q,F1152,Data!S:S)</f>
        <v>10</v>
      </c>
    </row>
    <row r="1153" spans="6:9" x14ac:dyDescent="0.2">
      <c r="F1153" s="11" t="s">
        <v>294</v>
      </c>
      <c r="G1153">
        <f>ROUND(SUMIF(Data!Q:Q,F1153,Data!R:R),2)</f>
        <v>175.39</v>
      </c>
      <c r="H1153">
        <f>ROUND(SUMIF(Data!Q:Q,F1153,Data!U:U),2)</f>
        <v>73.87</v>
      </c>
      <c r="I1153">
        <f>SUMIF(Data!Q:Q,F1153,Data!S:S)</f>
        <v>37</v>
      </c>
    </row>
    <row r="1154" spans="6:9" x14ac:dyDescent="0.2">
      <c r="F1154" s="11" t="s">
        <v>675</v>
      </c>
      <c r="G1154">
        <f>ROUND(SUMIF(Data!Q:Q,F1154,Data!R:R),2)</f>
        <v>174.73</v>
      </c>
      <c r="H1154">
        <f>ROUND(SUMIF(Data!Q:Q,F1154,Data!U:U),2)</f>
        <v>12.8</v>
      </c>
      <c r="I1154">
        <f>SUMIF(Data!Q:Q,F1154,Data!S:S)</f>
        <v>18</v>
      </c>
    </row>
    <row r="1155" spans="6:9" x14ac:dyDescent="0.2">
      <c r="F1155" s="11" t="s">
        <v>4869</v>
      </c>
      <c r="G1155">
        <f>ROUND(SUMIF(Data!Q:Q,F1155,Data!R:R),2)</f>
        <v>174.56</v>
      </c>
      <c r="H1155">
        <f>ROUND(SUMIF(Data!Q:Q,F1155,Data!U:U),2)</f>
        <v>74.33</v>
      </c>
      <c r="I1155">
        <f>SUMIF(Data!Q:Q,F1155,Data!S:S)</f>
        <v>34</v>
      </c>
    </row>
    <row r="1156" spans="6:9" x14ac:dyDescent="0.2">
      <c r="F1156" s="11" t="s">
        <v>7783</v>
      </c>
      <c r="G1156">
        <f>ROUND(SUMIF(Data!Q:Q,F1156,Data!R:R),2)</f>
        <v>174.24</v>
      </c>
      <c r="H1156">
        <f>ROUND(SUMIF(Data!Q:Q,F1156,Data!U:U),2)</f>
        <v>-19.600000000000001</v>
      </c>
      <c r="I1156">
        <f>SUMIF(Data!Q:Q,F1156,Data!S:S)</f>
        <v>12</v>
      </c>
    </row>
    <row r="1157" spans="6:9" x14ac:dyDescent="0.2">
      <c r="F1157" s="11" t="s">
        <v>1687</v>
      </c>
      <c r="G1157">
        <f>ROUND(SUMIF(Data!Q:Q,F1157,Data!R:R),2)</f>
        <v>173.83</v>
      </c>
      <c r="H1157">
        <f>ROUND(SUMIF(Data!Q:Q,F1157,Data!U:U),2)</f>
        <v>11.19</v>
      </c>
      <c r="I1157">
        <f>SUMIF(Data!Q:Q,F1157,Data!S:S)</f>
        <v>22</v>
      </c>
    </row>
    <row r="1158" spans="6:9" x14ac:dyDescent="0.2">
      <c r="F1158" s="11" t="s">
        <v>3593</v>
      </c>
      <c r="G1158">
        <f>ROUND(SUMIF(Data!Q:Q,F1158,Data!R:R),2)</f>
        <v>173.5</v>
      </c>
      <c r="H1158">
        <f>ROUND(SUMIF(Data!Q:Q,F1158,Data!U:U),2)</f>
        <v>53.58</v>
      </c>
      <c r="I1158">
        <f>SUMIF(Data!Q:Q,F1158,Data!S:S)</f>
        <v>27</v>
      </c>
    </row>
    <row r="1159" spans="6:9" x14ac:dyDescent="0.2">
      <c r="F1159" s="11" t="s">
        <v>3054</v>
      </c>
      <c r="G1159">
        <f>ROUND(SUMIF(Data!Q:Q,F1159,Data!R:R),2)</f>
        <v>172.69</v>
      </c>
      <c r="H1159">
        <f>ROUND(SUMIF(Data!Q:Q,F1159,Data!U:U),2)</f>
        <v>59.78</v>
      </c>
      <c r="I1159">
        <f>SUMIF(Data!Q:Q,F1159,Data!S:S)</f>
        <v>30</v>
      </c>
    </row>
    <row r="1160" spans="6:9" x14ac:dyDescent="0.2">
      <c r="F1160" s="11" t="s">
        <v>2192</v>
      </c>
      <c r="G1160">
        <f>ROUND(SUMIF(Data!Q:Q,F1160,Data!R:R),2)</f>
        <v>172.67</v>
      </c>
      <c r="H1160">
        <f>ROUND(SUMIF(Data!Q:Q,F1160,Data!U:U),2)</f>
        <v>72.7</v>
      </c>
      <c r="I1160">
        <f>SUMIF(Data!Q:Q,F1160,Data!S:S)</f>
        <v>32</v>
      </c>
    </row>
    <row r="1161" spans="6:9" x14ac:dyDescent="0.2">
      <c r="F1161" s="11" t="s">
        <v>179</v>
      </c>
      <c r="G1161">
        <f>ROUND(SUMIF(Data!Q:Q,F1161,Data!R:R),2)</f>
        <v>171.39</v>
      </c>
      <c r="H1161">
        <f>ROUND(SUMIF(Data!Q:Q,F1161,Data!U:U),2)</f>
        <v>55.36</v>
      </c>
      <c r="I1161">
        <f>SUMIF(Data!Q:Q,F1161,Data!S:S)</f>
        <v>19</v>
      </c>
    </row>
    <row r="1162" spans="6:9" x14ac:dyDescent="0.2">
      <c r="F1162" s="11" t="s">
        <v>772</v>
      </c>
      <c r="G1162">
        <f>ROUND(SUMIF(Data!Q:Q,F1162,Data!R:R),2)</f>
        <v>171.14</v>
      </c>
      <c r="H1162">
        <f>ROUND(SUMIF(Data!Q:Q,F1162,Data!U:U),2)</f>
        <v>53.81</v>
      </c>
      <c r="I1162">
        <f>SUMIF(Data!Q:Q,F1162,Data!S:S)</f>
        <v>44</v>
      </c>
    </row>
    <row r="1163" spans="6:9" x14ac:dyDescent="0.2">
      <c r="F1163" s="11" t="s">
        <v>7034</v>
      </c>
      <c r="G1163">
        <f>ROUND(SUMIF(Data!Q:Q,F1163,Data!R:R),2)</f>
        <v>171.09</v>
      </c>
      <c r="H1163">
        <f>ROUND(SUMIF(Data!Q:Q,F1163,Data!U:U),2)</f>
        <v>39.75</v>
      </c>
      <c r="I1163">
        <f>SUMIF(Data!Q:Q,F1163,Data!S:S)</f>
        <v>18</v>
      </c>
    </row>
    <row r="1164" spans="6:9" x14ac:dyDescent="0.2">
      <c r="F1164" s="11" t="s">
        <v>2649</v>
      </c>
      <c r="G1164">
        <f>ROUND(SUMIF(Data!Q:Q,F1164,Data!R:R),2)</f>
        <v>171.07</v>
      </c>
      <c r="H1164">
        <f>ROUND(SUMIF(Data!Q:Q,F1164,Data!U:U),2)</f>
        <v>76.72</v>
      </c>
      <c r="I1164">
        <f>SUMIF(Data!Q:Q,F1164,Data!S:S)</f>
        <v>28</v>
      </c>
    </row>
    <row r="1165" spans="6:9" x14ac:dyDescent="0.2">
      <c r="F1165" s="11" t="s">
        <v>5771</v>
      </c>
      <c r="G1165">
        <f>ROUND(SUMIF(Data!Q:Q,F1165,Data!R:R),2)</f>
        <v>171.04</v>
      </c>
      <c r="H1165">
        <f>ROUND(SUMIF(Data!Q:Q,F1165,Data!U:U),2)</f>
        <v>44.47</v>
      </c>
      <c r="I1165">
        <f>SUMIF(Data!Q:Q,F1165,Data!S:S)</f>
        <v>8</v>
      </c>
    </row>
    <row r="1166" spans="6:9" x14ac:dyDescent="0.2">
      <c r="F1166" s="11" t="s">
        <v>4841</v>
      </c>
      <c r="G1166">
        <f>ROUND(SUMIF(Data!Q:Q,F1166,Data!R:R),2)</f>
        <v>170.98</v>
      </c>
      <c r="H1166">
        <f>ROUND(SUMIF(Data!Q:Q,F1166,Data!U:U),2)</f>
        <v>29.73</v>
      </c>
      <c r="I1166">
        <f>SUMIF(Data!Q:Q,F1166,Data!S:S)</f>
        <v>41</v>
      </c>
    </row>
    <row r="1167" spans="6:9" x14ac:dyDescent="0.2">
      <c r="F1167" s="11" t="s">
        <v>6987</v>
      </c>
      <c r="G1167">
        <f>ROUND(SUMIF(Data!Q:Q,F1167,Data!R:R),2)</f>
        <v>170.97</v>
      </c>
      <c r="H1167">
        <f>ROUND(SUMIF(Data!Q:Q,F1167,Data!U:U),2)</f>
        <v>70.099999999999994</v>
      </c>
      <c r="I1167">
        <f>SUMIF(Data!Q:Q,F1167,Data!S:S)</f>
        <v>3</v>
      </c>
    </row>
    <row r="1168" spans="6:9" x14ac:dyDescent="0.2">
      <c r="F1168" s="11" t="s">
        <v>7927</v>
      </c>
      <c r="G1168">
        <f>ROUND(SUMIF(Data!Q:Q,F1168,Data!R:R),2)</f>
        <v>170.74</v>
      </c>
      <c r="H1168">
        <f>ROUND(SUMIF(Data!Q:Q,F1168,Data!U:U),2)</f>
        <v>-325.63</v>
      </c>
      <c r="I1168">
        <f>SUMIF(Data!Q:Q,F1168,Data!S:S)</f>
        <v>11</v>
      </c>
    </row>
    <row r="1169" spans="6:9" x14ac:dyDescent="0.2">
      <c r="F1169" s="11" t="s">
        <v>4421</v>
      </c>
      <c r="G1169">
        <f>ROUND(SUMIF(Data!Q:Q,F1169,Data!R:R),2)</f>
        <v>170.62</v>
      </c>
      <c r="H1169">
        <f>ROUND(SUMIF(Data!Q:Q,F1169,Data!U:U),2)</f>
        <v>56.04</v>
      </c>
      <c r="I1169">
        <f>SUMIF(Data!Q:Q,F1169,Data!S:S)</f>
        <v>22</v>
      </c>
    </row>
    <row r="1170" spans="6:9" x14ac:dyDescent="0.2">
      <c r="F1170" s="11" t="s">
        <v>1772</v>
      </c>
      <c r="G1170">
        <f>ROUND(SUMIF(Data!Q:Q,F1170,Data!R:R),2)</f>
        <v>169.83</v>
      </c>
      <c r="H1170">
        <f>ROUND(SUMIF(Data!Q:Q,F1170,Data!U:U),2)</f>
        <v>64.58</v>
      </c>
      <c r="I1170">
        <f>SUMIF(Data!Q:Q,F1170,Data!S:S)</f>
        <v>32</v>
      </c>
    </row>
    <row r="1171" spans="6:9" x14ac:dyDescent="0.2">
      <c r="F1171" s="11" t="s">
        <v>1986</v>
      </c>
      <c r="G1171">
        <f>ROUND(SUMIF(Data!Q:Q,F1171,Data!R:R),2)</f>
        <v>169.78</v>
      </c>
      <c r="H1171">
        <f>ROUND(SUMIF(Data!Q:Q,F1171,Data!U:U),2)</f>
        <v>78.8</v>
      </c>
      <c r="I1171">
        <f>SUMIF(Data!Q:Q,F1171,Data!S:S)</f>
        <v>27</v>
      </c>
    </row>
    <row r="1172" spans="6:9" x14ac:dyDescent="0.2">
      <c r="F1172" s="11" t="s">
        <v>3599</v>
      </c>
      <c r="G1172">
        <f>ROUND(SUMIF(Data!Q:Q,F1172,Data!R:R),2)</f>
        <v>169.02</v>
      </c>
      <c r="H1172">
        <f>ROUND(SUMIF(Data!Q:Q,F1172,Data!U:U),2)</f>
        <v>70.349999999999994</v>
      </c>
      <c r="I1172">
        <f>SUMIF(Data!Q:Q,F1172,Data!S:S)</f>
        <v>8</v>
      </c>
    </row>
    <row r="1173" spans="6:9" x14ac:dyDescent="0.2">
      <c r="F1173" s="11" t="s">
        <v>1113</v>
      </c>
      <c r="G1173">
        <f>ROUND(SUMIF(Data!Q:Q,F1173,Data!R:R),2)</f>
        <v>168.84</v>
      </c>
      <c r="H1173">
        <f>ROUND(SUMIF(Data!Q:Q,F1173,Data!U:U),2)</f>
        <v>78.260000000000005</v>
      </c>
      <c r="I1173">
        <f>SUMIF(Data!Q:Q,F1173,Data!S:S)</f>
        <v>13</v>
      </c>
    </row>
    <row r="1174" spans="6:9" x14ac:dyDescent="0.2">
      <c r="F1174" s="11" t="s">
        <v>4754</v>
      </c>
      <c r="G1174">
        <f>ROUND(SUMIF(Data!Q:Q,F1174,Data!R:R),2)</f>
        <v>168.74</v>
      </c>
      <c r="H1174">
        <f>ROUND(SUMIF(Data!Q:Q,F1174,Data!U:U),2)</f>
        <v>48.82</v>
      </c>
      <c r="I1174">
        <f>SUMIF(Data!Q:Q,F1174,Data!S:S)</f>
        <v>23</v>
      </c>
    </row>
    <row r="1175" spans="6:9" x14ac:dyDescent="0.2">
      <c r="F1175" s="11" t="s">
        <v>9629</v>
      </c>
      <c r="G1175">
        <f>ROUND(SUMIF(Data!Q:Q,F1175,Data!R:R),2)</f>
        <v>168.39</v>
      </c>
      <c r="H1175">
        <f>ROUND(SUMIF(Data!Q:Q,F1175,Data!U:U),2)</f>
        <v>35.31</v>
      </c>
      <c r="I1175">
        <f>SUMIF(Data!Q:Q,F1175,Data!S:S)</f>
        <v>14</v>
      </c>
    </row>
    <row r="1176" spans="6:9" x14ac:dyDescent="0.2">
      <c r="F1176" s="11" t="s">
        <v>2626</v>
      </c>
      <c r="G1176">
        <f>ROUND(SUMIF(Data!Q:Q,F1176,Data!R:R),2)</f>
        <v>168.13</v>
      </c>
      <c r="H1176">
        <f>ROUND(SUMIF(Data!Q:Q,F1176,Data!U:U),2)</f>
        <v>75.150000000000006</v>
      </c>
      <c r="I1176">
        <f>SUMIF(Data!Q:Q,F1176,Data!S:S)</f>
        <v>24</v>
      </c>
    </row>
    <row r="1177" spans="6:9" x14ac:dyDescent="0.2">
      <c r="F1177" s="11" t="s">
        <v>3622</v>
      </c>
      <c r="G1177">
        <f>ROUND(SUMIF(Data!Q:Q,F1177,Data!R:R),2)</f>
        <v>167.93</v>
      </c>
      <c r="H1177">
        <f>ROUND(SUMIF(Data!Q:Q,F1177,Data!U:U),2)</f>
        <v>38.619999999999997</v>
      </c>
      <c r="I1177">
        <f>SUMIF(Data!Q:Q,F1177,Data!S:S)</f>
        <v>7</v>
      </c>
    </row>
    <row r="1178" spans="6:9" x14ac:dyDescent="0.2">
      <c r="F1178" s="11" t="s">
        <v>804</v>
      </c>
      <c r="G1178">
        <f>ROUND(SUMIF(Data!Q:Q,F1178,Data!R:R),2)</f>
        <v>166.7</v>
      </c>
      <c r="H1178">
        <f>ROUND(SUMIF(Data!Q:Q,F1178,Data!U:U),2)</f>
        <v>67.040000000000006</v>
      </c>
      <c r="I1178">
        <f>SUMIF(Data!Q:Q,F1178,Data!S:S)</f>
        <v>20</v>
      </c>
    </row>
    <row r="1179" spans="6:9" x14ac:dyDescent="0.2">
      <c r="F1179" s="11" t="s">
        <v>2336</v>
      </c>
      <c r="G1179">
        <f>ROUND(SUMIF(Data!Q:Q,F1179,Data!R:R),2)</f>
        <v>166.06</v>
      </c>
      <c r="H1179">
        <f>ROUND(SUMIF(Data!Q:Q,F1179,Data!U:U),2)</f>
        <v>33.130000000000003</v>
      </c>
      <c r="I1179">
        <f>SUMIF(Data!Q:Q,F1179,Data!S:S)</f>
        <v>23</v>
      </c>
    </row>
    <row r="1180" spans="6:9" x14ac:dyDescent="0.2">
      <c r="F1180" s="11" t="s">
        <v>2556</v>
      </c>
      <c r="G1180">
        <f>ROUND(SUMIF(Data!Q:Q,F1180,Data!R:R),2)</f>
        <v>165.66</v>
      </c>
      <c r="H1180">
        <f>ROUND(SUMIF(Data!Q:Q,F1180,Data!U:U),2)</f>
        <v>75.349999999999994</v>
      </c>
      <c r="I1180">
        <f>SUMIF(Data!Q:Q,F1180,Data!S:S)</f>
        <v>26</v>
      </c>
    </row>
    <row r="1181" spans="6:9" x14ac:dyDescent="0.2">
      <c r="F1181" s="11" t="s">
        <v>2449</v>
      </c>
      <c r="G1181">
        <f>ROUND(SUMIF(Data!Q:Q,F1181,Data!R:R),2)</f>
        <v>164.99</v>
      </c>
      <c r="H1181">
        <f>ROUND(SUMIF(Data!Q:Q,F1181,Data!U:U),2)</f>
        <v>3.24</v>
      </c>
      <c r="I1181">
        <f>SUMIF(Data!Q:Q,F1181,Data!S:S)</f>
        <v>50</v>
      </c>
    </row>
    <row r="1182" spans="6:9" x14ac:dyDescent="0.2">
      <c r="F1182" s="11" t="s">
        <v>568</v>
      </c>
      <c r="G1182">
        <f>ROUND(SUMIF(Data!Q:Q,F1182,Data!R:R),2)</f>
        <v>164.33</v>
      </c>
      <c r="H1182">
        <f>ROUND(SUMIF(Data!Q:Q,F1182,Data!U:U),2)</f>
        <v>70.540000000000006</v>
      </c>
      <c r="I1182">
        <f>SUMIF(Data!Q:Q,F1182,Data!S:S)</f>
        <v>27</v>
      </c>
    </row>
    <row r="1183" spans="6:9" x14ac:dyDescent="0.2">
      <c r="F1183" s="11" t="s">
        <v>2582</v>
      </c>
      <c r="G1183">
        <f>ROUND(SUMIF(Data!Q:Q,F1183,Data!R:R),2)</f>
        <v>163.5</v>
      </c>
      <c r="H1183">
        <f>ROUND(SUMIF(Data!Q:Q,F1183,Data!U:U),2)</f>
        <v>73.88</v>
      </c>
      <c r="I1183">
        <f>SUMIF(Data!Q:Q,F1183,Data!S:S)</f>
        <v>23</v>
      </c>
    </row>
    <row r="1184" spans="6:9" x14ac:dyDescent="0.2">
      <c r="F1184" s="11" t="s">
        <v>5692</v>
      </c>
      <c r="G1184">
        <f>ROUND(SUMIF(Data!Q:Q,F1184,Data!R:R),2)</f>
        <v>163.33000000000001</v>
      </c>
      <c r="H1184">
        <f>ROUND(SUMIF(Data!Q:Q,F1184,Data!U:U),2)</f>
        <v>3.14</v>
      </c>
      <c r="I1184">
        <f>SUMIF(Data!Q:Q,F1184,Data!S:S)</f>
        <v>15</v>
      </c>
    </row>
    <row r="1185" spans="6:9" x14ac:dyDescent="0.2">
      <c r="F1185" s="11" t="s">
        <v>2048</v>
      </c>
      <c r="G1185">
        <f>ROUND(SUMIF(Data!Q:Q,F1185,Data!R:R),2)</f>
        <v>161.91999999999999</v>
      </c>
      <c r="H1185">
        <f>ROUND(SUMIF(Data!Q:Q,F1185,Data!U:U),2)</f>
        <v>26.11</v>
      </c>
      <c r="I1185">
        <f>SUMIF(Data!Q:Q,F1185,Data!S:S)</f>
        <v>11</v>
      </c>
    </row>
    <row r="1186" spans="6:9" x14ac:dyDescent="0.2">
      <c r="F1186" s="11" t="s">
        <v>3755</v>
      </c>
      <c r="G1186">
        <f>ROUND(SUMIF(Data!Q:Q,F1186,Data!R:R),2)</f>
        <v>161.32</v>
      </c>
      <c r="H1186">
        <f>ROUND(SUMIF(Data!Q:Q,F1186,Data!U:U),2)</f>
        <v>59.57</v>
      </c>
      <c r="I1186">
        <f>SUMIF(Data!Q:Q,F1186,Data!S:S)</f>
        <v>25</v>
      </c>
    </row>
    <row r="1187" spans="6:9" x14ac:dyDescent="0.2">
      <c r="F1187" s="11" t="s">
        <v>65</v>
      </c>
      <c r="G1187">
        <f>ROUND(SUMIF(Data!Q:Q,F1187,Data!R:R),2)</f>
        <v>160.54</v>
      </c>
      <c r="H1187">
        <f>ROUND(SUMIF(Data!Q:Q,F1187,Data!U:U),2)</f>
        <v>46.56</v>
      </c>
      <c r="I1187">
        <f>SUMIF(Data!Q:Q,F1187,Data!S:S)</f>
        <v>23</v>
      </c>
    </row>
    <row r="1188" spans="6:9" x14ac:dyDescent="0.2">
      <c r="F1188" s="11" t="s">
        <v>5536</v>
      </c>
      <c r="G1188">
        <f>ROUND(SUMIF(Data!Q:Q,F1188,Data!R:R),2)</f>
        <v>160.34</v>
      </c>
      <c r="H1188">
        <f>ROUND(SUMIF(Data!Q:Q,F1188,Data!U:U),2)</f>
        <v>65.14</v>
      </c>
      <c r="I1188">
        <f>SUMIF(Data!Q:Q,F1188,Data!S:S)</f>
        <v>19</v>
      </c>
    </row>
    <row r="1189" spans="6:9" x14ac:dyDescent="0.2">
      <c r="F1189" s="11" t="s">
        <v>7094</v>
      </c>
      <c r="G1189">
        <f>ROUND(SUMIF(Data!Q:Q,F1189,Data!R:R),2)</f>
        <v>159.97999999999999</v>
      </c>
      <c r="H1189">
        <f>ROUND(SUMIF(Data!Q:Q,F1189,Data!U:U),2)</f>
        <v>14</v>
      </c>
      <c r="I1189">
        <f>SUMIF(Data!Q:Q,F1189,Data!S:S)</f>
        <v>2</v>
      </c>
    </row>
    <row r="1190" spans="6:9" x14ac:dyDescent="0.2">
      <c r="F1190" s="11" t="s">
        <v>5074</v>
      </c>
      <c r="G1190">
        <f>ROUND(SUMIF(Data!Q:Q,F1190,Data!R:R),2)</f>
        <v>159.4</v>
      </c>
      <c r="H1190">
        <f>ROUND(SUMIF(Data!Q:Q,F1190,Data!U:U),2)</f>
        <v>26.22</v>
      </c>
      <c r="I1190">
        <f>SUMIF(Data!Q:Q,F1190,Data!S:S)</f>
        <v>21</v>
      </c>
    </row>
    <row r="1191" spans="6:9" x14ac:dyDescent="0.2">
      <c r="F1191" s="11" t="s">
        <v>1044</v>
      </c>
      <c r="G1191">
        <f>ROUND(SUMIF(Data!Q:Q,F1191,Data!R:R),2)</f>
        <v>159.38999999999999</v>
      </c>
      <c r="H1191">
        <f>ROUND(SUMIF(Data!Q:Q,F1191,Data!U:U),2)</f>
        <v>73.28</v>
      </c>
      <c r="I1191">
        <f>SUMIF(Data!Q:Q,F1191,Data!S:S)</f>
        <v>16</v>
      </c>
    </row>
    <row r="1192" spans="6:9" x14ac:dyDescent="0.2">
      <c r="F1192" s="11" t="s">
        <v>7415</v>
      </c>
      <c r="G1192">
        <f>ROUND(SUMIF(Data!Q:Q,F1192,Data!R:R),2)</f>
        <v>159.27000000000001</v>
      </c>
      <c r="H1192">
        <f>ROUND(SUMIF(Data!Q:Q,F1192,Data!U:U),2)</f>
        <v>7.69</v>
      </c>
      <c r="I1192">
        <f>SUMIF(Data!Q:Q,F1192,Data!S:S)</f>
        <v>16</v>
      </c>
    </row>
    <row r="1193" spans="6:9" x14ac:dyDescent="0.2">
      <c r="F1193" s="11" t="s">
        <v>6143</v>
      </c>
      <c r="G1193">
        <f>ROUND(SUMIF(Data!Q:Q,F1193,Data!R:R),2)</f>
        <v>159.25</v>
      </c>
      <c r="H1193">
        <f>ROUND(SUMIF(Data!Q:Q,F1193,Data!U:U),2)</f>
        <v>47.6</v>
      </c>
      <c r="I1193">
        <f>SUMIF(Data!Q:Q,F1193,Data!S:S)</f>
        <v>22</v>
      </c>
    </row>
    <row r="1194" spans="6:9" x14ac:dyDescent="0.2">
      <c r="F1194" s="11" t="s">
        <v>7132</v>
      </c>
      <c r="G1194">
        <f>ROUND(SUMIF(Data!Q:Q,F1194,Data!R:R),2)</f>
        <v>158.24</v>
      </c>
      <c r="H1194">
        <f>ROUND(SUMIF(Data!Q:Q,F1194,Data!U:U),2)</f>
        <v>27.69</v>
      </c>
      <c r="I1194">
        <f>SUMIF(Data!Q:Q,F1194,Data!S:S)</f>
        <v>10</v>
      </c>
    </row>
    <row r="1195" spans="6:9" x14ac:dyDescent="0.2">
      <c r="F1195" s="11" t="s">
        <v>624</v>
      </c>
      <c r="G1195">
        <f>ROUND(SUMIF(Data!Q:Q,F1195,Data!R:R),2)</f>
        <v>157.91999999999999</v>
      </c>
      <c r="H1195">
        <f>ROUND(SUMIF(Data!Q:Q,F1195,Data!U:U),2)</f>
        <v>17.77</v>
      </c>
      <c r="I1195">
        <f>SUMIF(Data!Q:Q,F1195,Data!S:S)</f>
        <v>5</v>
      </c>
    </row>
    <row r="1196" spans="6:9" x14ac:dyDescent="0.2">
      <c r="F1196" s="11" t="s">
        <v>4928</v>
      </c>
      <c r="G1196">
        <f>ROUND(SUMIF(Data!Q:Q,F1196,Data!R:R),2)</f>
        <v>156.94</v>
      </c>
      <c r="H1196">
        <f>ROUND(SUMIF(Data!Q:Q,F1196,Data!U:U),2)</f>
        <v>-11.26</v>
      </c>
      <c r="I1196">
        <f>SUMIF(Data!Q:Q,F1196,Data!S:S)</f>
        <v>27</v>
      </c>
    </row>
    <row r="1197" spans="6:9" x14ac:dyDescent="0.2">
      <c r="F1197" s="11" t="s">
        <v>522</v>
      </c>
      <c r="G1197">
        <f>ROUND(SUMIF(Data!Q:Q,F1197,Data!R:R),2)</f>
        <v>156.80000000000001</v>
      </c>
      <c r="H1197">
        <f>ROUND(SUMIF(Data!Q:Q,F1197,Data!U:U),2)</f>
        <v>61.15</v>
      </c>
      <c r="I1197">
        <f>SUMIF(Data!Q:Q,F1197,Data!S:S)</f>
        <v>10</v>
      </c>
    </row>
    <row r="1198" spans="6:9" x14ac:dyDescent="0.2">
      <c r="F1198" s="11" t="s">
        <v>8888</v>
      </c>
      <c r="G1198">
        <f>ROUND(SUMIF(Data!Q:Q,F1198,Data!R:R),2)</f>
        <v>155.84</v>
      </c>
      <c r="H1198">
        <f>ROUND(SUMIF(Data!Q:Q,F1198,Data!U:U),2)</f>
        <v>60.54</v>
      </c>
      <c r="I1198">
        <f>SUMIF(Data!Q:Q,F1198,Data!S:S)</f>
        <v>9</v>
      </c>
    </row>
    <row r="1199" spans="6:9" x14ac:dyDescent="0.2">
      <c r="F1199" s="11" t="s">
        <v>6039</v>
      </c>
      <c r="G1199">
        <f>ROUND(SUMIF(Data!Q:Q,F1199,Data!R:R),2)</f>
        <v>155.71</v>
      </c>
      <c r="H1199">
        <f>ROUND(SUMIF(Data!Q:Q,F1199,Data!U:U),2)</f>
        <v>20.64</v>
      </c>
      <c r="I1199">
        <f>SUMIF(Data!Q:Q,F1199,Data!S:S)</f>
        <v>20</v>
      </c>
    </row>
    <row r="1200" spans="6:9" x14ac:dyDescent="0.2">
      <c r="F1200" s="11" t="s">
        <v>4293</v>
      </c>
      <c r="G1200">
        <f>ROUND(SUMIF(Data!Q:Q,F1200,Data!R:R),2)</f>
        <v>155.52000000000001</v>
      </c>
      <c r="H1200">
        <f>ROUND(SUMIF(Data!Q:Q,F1200,Data!U:U),2)</f>
        <v>71.28</v>
      </c>
      <c r="I1200">
        <f>SUMIF(Data!Q:Q,F1200,Data!S:S)</f>
        <v>25</v>
      </c>
    </row>
    <row r="1201" spans="6:9" x14ac:dyDescent="0.2">
      <c r="F1201" s="11" t="s">
        <v>2528</v>
      </c>
      <c r="G1201">
        <f>ROUND(SUMIF(Data!Q:Q,F1201,Data!R:R),2)</f>
        <v>155.38</v>
      </c>
      <c r="H1201">
        <f>ROUND(SUMIF(Data!Q:Q,F1201,Data!U:U),2)</f>
        <v>52.83</v>
      </c>
      <c r="I1201">
        <f>SUMIF(Data!Q:Q,F1201,Data!S:S)</f>
        <v>17</v>
      </c>
    </row>
    <row r="1202" spans="6:9" x14ac:dyDescent="0.2">
      <c r="F1202" s="11" t="s">
        <v>7460</v>
      </c>
      <c r="G1202">
        <f>ROUND(SUMIF(Data!Q:Q,F1202,Data!R:R),2)</f>
        <v>155.25</v>
      </c>
      <c r="H1202">
        <f>ROUND(SUMIF(Data!Q:Q,F1202,Data!U:U),2)</f>
        <v>74.52</v>
      </c>
      <c r="I1202">
        <f>SUMIF(Data!Q:Q,F1202,Data!S:S)</f>
        <v>15</v>
      </c>
    </row>
    <row r="1203" spans="6:9" x14ac:dyDescent="0.2">
      <c r="F1203" s="11" t="s">
        <v>5394</v>
      </c>
      <c r="G1203">
        <f>ROUND(SUMIF(Data!Q:Q,F1203,Data!R:R),2)</f>
        <v>155.04</v>
      </c>
      <c r="H1203">
        <f>ROUND(SUMIF(Data!Q:Q,F1203,Data!U:U),2)</f>
        <v>75.97</v>
      </c>
      <c r="I1203">
        <f>SUMIF(Data!Q:Q,F1203,Data!S:S)</f>
        <v>4</v>
      </c>
    </row>
    <row r="1204" spans="6:9" x14ac:dyDescent="0.2">
      <c r="F1204" s="11" t="s">
        <v>7700</v>
      </c>
      <c r="G1204">
        <f>ROUND(SUMIF(Data!Q:Q,F1204,Data!R:R),2)</f>
        <v>154.56</v>
      </c>
      <c r="H1204">
        <f>ROUND(SUMIF(Data!Q:Q,F1204,Data!U:U),2)</f>
        <v>8.56</v>
      </c>
      <c r="I1204">
        <f>SUMIF(Data!Q:Q,F1204,Data!S:S)</f>
        <v>23</v>
      </c>
    </row>
    <row r="1205" spans="6:9" x14ac:dyDescent="0.2">
      <c r="F1205" s="11" t="s">
        <v>4073</v>
      </c>
      <c r="G1205">
        <f>ROUND(SUMIF(Data!Q:Q,F1205,Data!R:R),2)</f>
        <v>154.34</v>
      </c>
      <c r="H1205">
        <f>ROUND(SUMIF(Data!Q:Q,F1205,Data!U:U),2)</f>
        <v>42.3</v>
      </c>
      <c r="I1205">
        <f>SUMIF(Data!Q:Q,F1205,Data!S:S)</f>
        <v>27</v>
      </c>
    </row>
    <row r="1206" spans="6:9" x14ac:dyDescent="0.2">
      <c r="F1206" s="11" t="s">
        <v>7185</v>
      </c>
      <c r="G1206">
        <f>ROUND(SUMIF(Data!Q:Q,F1206,Data!R:R),2)</f>
        <v>153.72</v>
      </c>
      <c r="H1206">
        <f>ROUND(SUMIF(Data!Q:Q,F1206,Data!U:U),2)</f>
        <v>55.06</v>
      </c>
      <c r="I1206">
        <f>SUMIF(Data!Q:Q,F1206,Data!S:S)</f>
        <v>29</v>
      </c>
    </row>
    <row r="1207" spans="6:9" x14ac:dyDescent="0.2">
      <c r="F1207" s="11" t="s">
        <v>47</v>
      </c>
      <c r="G1207">
        <f>ROUND(SUMIF(Data!Q:Q,F1207,Data!R:R),2)</f>
        <v>153.51</v>
      </c>
      <c r="H1207">
        <f>ROUND(SUMIF(Data!Q:Q,F1207,Data!U:U),2)</f>
        <v>64.400000000000006</v>
      </c>
      <c r="I1207">
        <f>SUMIF(Data!Q:Q,F1207,Data!S:S)</f>
        <v>23</v>
      </c>
    </row>
    <row r="1208" spans="6:9" x14ac:dyDescent="0.2">
      <c r="F1208" s="11" t="s">
        <v>6630</v>
      </c>
      <c r="G1208">
        <f>ROUND(SUMIF(Data!Q:Q,F1208,Data!R:R),2)</f>
        <v>152.13999999999999</v>
      </c>
      <c r="H1208">
        <f>ROUND(SUMIF(Data!Q:Q,F1208,Data!U:U),2)</f>
        <v>54.07</v>
      </c>
      <c r="I1208">
        <f>SUMIF(Data!Q:Q,F1208,Data!S:S)</f>
        <v>18</v>
      </c>
    </row>
    <row r="1209" spans="6:9" x14ac:dyDescent="0.2">
      <c r="F1209" s="11" t="s">
        <v>4939</v>
      </c>
      <c r="G1209">
        <f>ROUND(SUMIF(Data!Q:Q,F1209,Data!R:R),2)</f>
        <v>152.06</v>
      </c>
      <c r="H1209">
        <f>ROUND(SUMIF(Data!Q:Q,F1209,Data!U:U),2)</f>
        <v>42.77</v>
      </c>
      <c r="I1209">
        <f>SUMIF(Data!Q:Q,F1209,Data!S:S)</f>
        <v>30</v>
      </c>
    </row>
    <row r="1210" spans="6:9" x14ac:dyDescent="0.2">
      <c r="F1210" s="11" t="s">
        <v>7629</v>
      </c>
      <c r="G1210">
        <f>ROUND(SUMIF(Data!Q:Q,F1210,Data!R:R),2)</f>
        <v>151.66</v>
      </c>
      <c r="H1210">
        <f>ROUND(SUMIF(Data!Q:Q,F1210,Data!U:U),2)</f>
        <v>35.46</v>
      </c>
      <c r="I1210">
        <f>SUMIF(Data!Q:Q,F1210,Data!S:S)</f>
        <v>16</v>
      </c>
    </row>
    <row r="1211" spans="6:9" x14ac:dyDescent="0.2">
      <c r="F1211" s="11" t="s">
        <v>3820</v>
      </c>
      <c r="G1211">
        <f>ROUND(SUMIF(Data!Q:Q,F1211,Data!R:R),2)</f>
        <v>151.63</v>
      </c>
      <c r="H1211">
        <f>ROUND(SUMIF(Data!Q:Q,F1211,Data!U:U),2)</f>
        <v>67.39</v>
      </c>
      <c r="I1211">
        <f>SUMIF(Data!Q:Q,F1211,Data!S:S)</f>
        <v>25</v>
      </c>
    </row>
    <row r="1212" spans="6:9" x14ac:dyDescent="0.2">
      <c r="F1212" s="11" t="s">
        <v>2702</v>
      </c>
      <c r="G1212">
        <f>ROUND(SUMIF(Data!Q:Q,F1212,Data!R:R),2)</f>
        <v>151.54</v>
      </c>
      <c r="H1212">
        <f>ROUND(SUMIF(Data!Q:Q,F1212,Data!U:U),2)</f>
        <v>65.44</v>
      </c>
      <c r="I1212">
        <f>SUMIF(Data!Q:Q,F1212,Data!S:S)</f>
        <v>15</v>
      </c>
    </row>
    <row r="1213" spans="6:9" x14ac:dyDescent="0.2">
      <c r="F1213" s="11" t="s">
        <v>2597</v>
      </c>
      <c r="G1213">
        <f>ROUND(SUMIF(Data!Q:Q,F1213,Data!R:R),2)</f>
        <v>151.06</v>
      </c>
      <c r="H1213">
        <f>ROUND(SUMIF(Data!Q:Q,F1213,Data!U:U),2)</f>
        <v>47.98</v>
      </c>
      <c r="I1213">
        <f>SUMIF(Data!Q:Q,F1213,Data!S:S)</f>
        <v>12</v>
      </c>
    </row>
    <row r="1214" spans="6:9" x14ac:dyDescent="0.2">
      <c r="F1214" s="11" t="s">
        <v>2210</v>
      </c>
      <c r="G1214">
        <f>ROUND(SUMIF(Data!Q:Q,F1214,Data!R:R),2)</f>
        <v>150.66999999999999</v>
      </c>
      <c r="H1214">
        <f>ROUND(SUMIF(Data!Q:Q,F1214,Data!U:U),2)</f>
        <v>41.96</v>
      </c>
      <c r="I1214">
        <f>SUMIF(Data!Q:Q,F1214,Data!S:S)</f>
        <v>14</v>
      </c>
    </row>
    <row r="1215" spans="6:9" x14ac:dyDescent="0.2">
      <c r="F1215" s="11" t="s">
        <v>770</v>
      </c>
      <c r="G1215">
        <f>ROUND(SUMIF(Data!Q:Q,F1215,Data!R:R),2)</f>
        <v>150.34</v>
      </c>
      <c r="H1215">
        <f>ROUND(SUMIF(Data!Q:Q,F1215,Data!U:U),2)</f>
        <v>69.47</v>
      </c>
      <c r="I1215">
        <f>SUMIF(Data!Q:Q,F1215,Data!S:S)</f>
        <v>24</v>
      </c>
    </row>
    <row r="1216" spans="6:9" x14ac:dyDescent="0.2">
      <c r="F1216" s="11" t="s">
        <v>4830</v>
      </c>
      <c r="G1216">
        <f>ROUND(SUMIF(Data!Q:Q,F1216,Data!R:R),2)</f>
        <v>149.91999999999999</v>
      </c>
      <c r="H1216">
        <f>ROUND(SUMIF(Data!Q:Q,F1216,Data!U:U),2)</f>
        <v>22.97</v>
      </c>
      <c r="I1216">
        <f>SUMIF(Data!Q:Q,F1216,Data!S:S)</f>
        <v>15</v>
      </c>
    </row>
    <row r="1217" spans="6:9" x14ac:dyDescent="0.2">
      <c r="F1217" s="11" t="s">
        <v>3887</v>
      </c>
      <c r="G1217">
        <f>ROUND(SUMIF(Data!Q:Q,F1217,Data!R:R),2)</f>
        <v>149.85</v>
      </c>
      <c r="H1217">
        <f>ROUND(SUMIF(Data!Q:Q,F1217,Data!U:U),2)</f>
        <v>67.430000000000007</v>
      </c>
      <c r="I1217">
        <f>SUMIF(Data!Q:Q,F1217,Data!S:S)</f>
        <v>15</v>
      </c>
    </row>
    <row r="1218" spans="6:9" x14ac:dyDescent="0.2">
      <c r="F1218" s="11" t="s">
        <v>7119</v>
      </c>
      <c r="G1218">
        <f>ROUND(SUMIF(Data!Q:Q,F1218,Data!R:R),2)</f>
        <v>149.69999999999999</v>
      </c>
      <c r="H1218">
        <f>ROUND(SUMIF(Data!Q:Q,F1218,Data!U:U),2)</f>
        <v>41.92</v>
      </c>
      <c r="I1218">
        <f>SUMIF(Data!Q:Q,F1218,Data!S:S)</f>
        <v>15</v>
      </c>
    </row>
    <row r="1219" spans="6:9" x14ac:dyDescent="0.2">
      <c r="F1219" s="11" t="s">
        <v>690</v>
      </c>
      <c r="G1219">
        <f>ROUND(SUMIF(Data!Q:Q,F1219,Data!R:R),2)</f>
        <v>149.63</v>
      </c>
      <c r="H1219">
        <f>ROUND(SUMIF(Data!Q:Q,F1219,Data!U:U),2)</f>
        <v>48.63</v>
      </c>
      <c r="I1219">
        <f>SUMIF(Data!Q:Q,F1219,Data!S:S)</f>
        <v>24</v>
      </c>
    </row>
    <row r="1220" spans="6:9" x14ac:dyDescent="0.2">
      <c r="F1220" s="11" t="s">
        <v>3415</v>
      </c>
      <c r="G1220">
        <f>ROUND(SUMIF(Data!Q:Q,F1220,Data!R:R),2)</f>
        <v>149.26</v>
      </c>
      <c r="H1220">
        <f>ROUND(SUMIF(Data!Q:Q,F1220,Data!U:U),2)</f>
        <v>37.409999999999997</v>
      </c>
      <c r="I1220">
        <f>SUMIF(Data!Q:Q,F1220,Data!S:S)</f>
        <v>34</v>
      </c>
    </row>
    <row r="1221" spans="6:9" x14ac:dyDescent="0.2">
      <c r="F1221" s="11" t="s">
        <v>5729</v>
      </c>
      <c r="G1221">
        <f>ROUND(SUMIF(Data!Q:Q,F1221,Data!R:R),2)</f>
        <v>148.03</v>
      </c>
      <c r="H1221">
        <f>ROUND(SUMIF(Data!Q:Q,F1221,Data!U:U),2)</f>
        <v>24.67</v>
      </c>
      <c r="I1221">
        <f>SUMIF(Data!Q:Q,F1221,Data!S:S)</f>
        <v>15</v>
      </c>
    </row>
    <row r="1222" spans="6:9" x14ac:dyDescent="0.2">
      <c r="F1222" s="11" t="s">
        <v>5971</v>
      </c>
      <c r="G1222">
        <f>ROUND(SUMIF(Data!Q:Q,F1222,Data!R:R),2)</f>
        <v>147.93</v>
      </c>
      <c r="H1222">
        <f>ROUND(SUMIF(Data!Q:Q,F1222,Data!U:U),2)</f>
        <v>-31.98</v>
      </c>
      <c r="I1222">
        <f>SUMIF(Data!Q:Q,F1222,Data!S:S)</f>
        <v>9</v>
      </c>
    </row>
    <row r="1223" spans="6:9" x14ac:dyDescent="0.2">
      <c r="F1223" s="11" t="s">
        <v>2132</v>
      </c>
      <c r="G1223">
        <f>ROUND(SUMIF(Data!Q:Q,F1223,Data!R:R),2)</f>
        <v>147.74</v>
      </c>
      <c r="H1223">
        <f>ROUND(SUMIF(Data!Q:Q,F1223,Data!U:U),2)</f>
        <v>68.430000000000007</v>
      </c>
      <c r="I1223">
        <f>SUMIF(Data!Q:Q,F1223,Data!S:S)</f>
        <v>24</v>
      </c>
    </row>
    <row r="1224" spans="6:9" x14ac:dyDescent="0.2">
      <c r="F1224" s="11" t="s">
        <v>9929</v>
      </c>
      <c r="G1224">
        <f>ROUND(SUMIF(Data!Q:Q,F1224,Data!R:R),2)</f>
        <v>147.53</v>
      </c>
      <c r="H1224">
        <f>ROUND(SUMIF(Data!Q:Q,F1224,Data!U:U),2)</f>
        <v>-36.880000000000003</v>
      </c>
      <c r="I1224">
        <f>SUMIF(Data!Q:Q,F1224,Data!S:S)</f>
        <v>6</v>
      </c>
    </row>
    <row r="1225" spans="6:9" x14ac:dyDescent="0.2">
      <c r="F1225" s="11" t="s">
        <v>3690</v>
      </c>
      <c r="G1225">
        <f>ROUND(SUMIF(Data!Q:Q,F1225,Data!R:R),2)</f>
        <v>147.26</v>
      </c>
      <c r="H1225">
        <f>ROUND(SUMIF(Data!Q:Q,F1225,Data!U:U),2)</f>
        <v>48.76</v>
      </c>
      <c r="I1225">
        <f>SUMIF(Data!Q:Q,F1225,Data!S:S)</f>
        <v>9</v>
      </c>
    </row>
    <row r="1226" spans="6:9" x14ac:dyDescent="0.2">
      <c r="F1226" s="11" t="s">
        <v>3596</v>
      </c>
      <c r="G1226">
        <f>ROUND(SUMIF(Data!Q:Q,F1226,Data!R:R),2)</f>
        <v>147.03</v>
      </c>
      <c r="H1226">
        <f>ROUND(SUMIF(Data!Q:Q,F1226,Data!U:U),2)</f>
        <v>50.72</v>
      </c>
      <c r="I1226">
        <f>SUMIF(Data!Q:Q,F1226,Data!S:S)</f>
        <v>44</v>
      </c>
    </row>
    <row r="1227" spans="6:9" x14ac:dyDescent="0.2">
      <c r="F1227" s="11" t="s">
        <v>5779</v>
      </c>
      <c r="G1227">
        <f>ROUND(SUMIF(Data!Q:Q,F1227,Data!R:R),2)</f>
        <v>146.97999999999999</v>
      </c>
      <c r="H1227">
        <f>ROUND(SUMIF(Data!Q:Q,F1227,Data!U:U),2)</f>
        <v>18.41</v>
      </c>
      <c r="I1227">
        <f>SUMIF(Data!Q:Q,F1227,Data!S:S)</f>
        <v>17</v>
      </c>
    </row>
    <row r="1228" spans="6:9" x14ac:dyDescent="0.2">
      <c r="F1228" s="11" t="s">
        <v>2295</v>
      </c>
      <c r="G1228">
        <f>ROUND(SUMIF(Data!Q:Q,F1228,Data!R:R),2)</f>
        <v>146.69</v>
      </c>
      <c r="H1228">
        <f>ROUND(SUMIF(Data!Q:Q,F1228,Data!U:U),2)</f>
        <v>64.86</v>
      </c>
      <c r="I1228">
        <f>SUMIF(Data!Q:Q,F1228,Data!S:S)</f>
        <v>21</v>
      </c>
    </row>
    <row r="1229" spans="6:9" x14ac:dyDescent="0.2">
      <c r="F1229" s="11" t="s">
        <v>5625</v>
      </c>
      <c r="G1229">
        <f>ROUND(SUMIF(Data!Q:Q,F1229,Data!R:R),2)</f>
        <v>146.56</v>
      </c>
      <c r="H1229">
        <f>ROUND(SUMIF(Data!Q:Q,F1229,Data!U:U),2)</f>
        <v>41.42</v>
      </c>
      <c r="I1229">
        <f>SUMIF(Data!Q:Q,F1229,Data!S:S)</f>
        <v>10</v>
      </c>
    </row>
    <row r="1230" spans="6:9" x14ac:dyDescent="0.2">
      <c r="F1230" s="11" t="s">
        <v>3257</v>
      </c>
      <c r="G1230">
        <f>ROUND(SUMIF(Data!Q:Q,F1230,Data!R:R),2)</f>
        <v>146.44999999999999</v>
      </c>
      <c r="H1230">
        <f>ROUND(SUMIF(Data!Q:Q,F1230,Data!U:U),2)</f>
        <v>68.95</v>
      </c>
      <c r="I1230">
        <f>SUMIF(Data!Q:Q,F1230,Data!S:S)</f>
        <v>23</v>
      </c>
    </row>
    <row r="1231" spans="6:9" x14ac:dyDescent="0.2">
      <c r="F1231" s="11" t="s">
        <v>9030</v>
      </c>
      <c r="G1231">
        <f>ROUND(SUMIF(Data!Q:Q,F1231,Data!R:R),2)</f>
        <v>146.11000000000001</v>
      </c>
      <c r="H1231">
        <f>ROUND(SUMIF(Data!Q:Q,F1231,Data!U:U),2)</f>
        <v>6.8</v>
      </c>
      <c r="I1231">
        <f>SUMIF(Data!Q:Q,F1231,Data!S:S)</f>
        <v>10</v>
      </c>
    </row>
    <row r="1232" spans="6:9" x14ac:dyDescent="0.2">
      <c r="F1232" s="11" t="s">
        <v>3431</v>
      </c>
      <c r="G1232">
        <f>ROUND(SUMIF(Data!Q:Q,F1232,Data!R:R),2)</f>
        <v>145.91</v>
      </c>
      <c r="H1232">
        <f>ROUND(SUMIF(Data!Q:Q,F1232,Data!U:U),2)</f>
        <v>33.79</v>
      </c>
      <c r="I1232">
        <f>SUMIF(Data!Q:Q,F1232,Data!S:S)</f>
        <v>25</v>
      </c>
    </row>
    <row r="1233" spans="6:9" x14ac:dyDescent="0.2">
      <c r="F1233" s="11" t="s">
        <v>2353</v>
      </c>
      <c r="G1233">
        <f>ROUND(SUMIF(Data!Q:Q,F1233,Data!R:R),2)</f>
        <v>145.72999999999999</v>
      </c>
      <c r="H1233">
        <f>ROUND(SUMIF(Data!Q:Q,F1233,Data!U:U),2)</f>
        <v>35.869999999999997</v>
      </c>
      <c r="I1233">
        <f>SUMIF(Data!Q:Q,F1233,Data!S:S)</f>
        <v>14</v>
      </c>
    </row>
    <row r="1234" spans="6:9" x14ac:dyDescent="0.2">
      <c r="F1234" s="11" t="s">
        <v>7662</v>
      </c>
      <c r="G1234">
        <f>ROUND(SUMIF(Data!Q:Q,F1234,Data!R:R),2)</f>
        <v>145.69</v>
      </c>
      <c r="H1234">
        <f>ROUND(SUMIF(Data!Q:Q,F1234,Data!U:U),2)</f>
        <v>52.45</v>
      </c>
      <c r="I1234">
        <f>SUMIF(Data!Q:Q,F1234,Data!S:S)</f>
        <v>17</v>
      </c>
    </row>
    <row r="1235" spans="6:9" x14ac:dyDescent="0.2">
      <c r="F1235" s="11" t="s">
        <v>2279</v>
      </c>
      <c r="G1235">
        <f>ROUND(SUMIF(Data!Q:Q,F1235,Data!R:R),2)</f>
        <v>145.15</v>
      </c>
      <c r="H1235">
        <f>ROUND(SUMIF(Data!Q:Q,F1235,Data!U:U),2)</f>
        <v>60.91</v>
      </c>
      <c r="I1235">
        <f>SUMIF(Data!Q:Q,F1235,Data!S:S)</f>
        <v>25</v>
      </c>
    </row>
    <row r="1236" spans="6:9" x14ac:dyDescent="0.2">
      <c r="F1236" s="11" t="s">
        <v>7934</v>
      </c>
      <c r="G1236">
        <f>ROUND(SUMIF(Data!Q:Q,F1236,Data!R:R),2)</f>
        <v>144.66999999999999</v>
      </c>
      <c r="H1236">
        <f>ROUND(SUMIF(Data!Q:Q,F1236,Data!U:U),2)</f>
        <v>65.05</v>
      </c>
      <c r="I1236">
        <f>SUMIF(Data!Q:Q,F1236,Data!S:S)</f>
        <v>29</v>
      </c>
    </row>
    <row r="1237" spans="6:9" x14ac:dyDescent="0.2">
      <c r="F1237" s="11" t="s">
        <v>1189</v>
      </c>
      <c r="G1237">
        <f>ROUND(SUMIF(Data!Q:Q,F1237,Data!R:R),2)</f>
        <v>143.93</v>
      </c>
      <c r="H1237">
        <f>ROUND(SUMIF(Data!Q:Q,F1237,Data!U:U),2)</f>
        <v>-6</v>
      </c>
      <c r="I1237">
        <f>SUMIF(Data!Q:Q,F1237,Data!S:S)</f>
        <v>10</v>
      </c>
    </row>
    <row r="1238" spans="6:9" x14ac:dyDescent="0.2">
      <c r="F1238" s="11" t="s">
        <v>3880</v>
      </c>
      <c r="G1238">
        <f>ROUND(SUMIF(Data!Q:Q,F1238,Data!R:R),2)</f>
        <v>143.86000000000001</v>
      </c>
      <c r="H1238">
        <f>ROUND(SUMIF(Data!Q:Q,F1238,Data!U:U),2)</f>
        <v>62.99</v>
      </c>
      <c r="I1238">
        <f>SUMIF(Data!Q:Q,F1238,Data!S:S)</f>
        <v>24</v>
      </c>
    </row>
    <row r="1239" spans="6:9" x14ac:dyDescent="0.2">
      <c r="F1239" s="11" t="s">
        <v>132</v>
      </c>
      <c r="G1239">
        <f>ROUND(SUMIF(Data!Q:Q,F1239,Data!R:R),2)</f>
        <v>143.41999999999999</v>
      </c>
      <c r="H1239">
        <f>ROUND(SUMIF(Data!Q:Q,F1239,Data!U:U),2)</f>
        <v>55.24</v>
      </c>
      <c r="I1239">
        <f>SUMIF(Data!Q:Q,F1239,Data!S:S)</f>
        <v>23</v>
      </c>
    </row>
    <row r="1240" spans="6:9" x14ac:dyDescent="0.2">
      <c r="F1240" s="11" t="s">
        <v>5225</v>
      </c>
      <c r="G1240">
        <f>ROUND(SUMIF(Data!Q:Q,F1240,Data!R:R),2)</f>
        <v>143.01</v>
      </c>
      <c r="H1240">
        <f>ROUND(SUMIF(Data!Q:Q,F1240,Data!U:U),2)</f>
        <v>-2.1800000000000002</v>
      </c>
      <c r="I1240">
        <f>SUMIF(Data!Q:Q,F1240,Data!S:S)</f>
        <v>41</v>
      </c>
    </row>
    <row r="1241" spans="6:9" x14ac:dyDescent="0.2">
      <c r="F1241" s="11" t="s">
        <v>3983</v>
      </c>
      <c r="G1241">
        <f>ROUND(SUMIF(Data!Q:Q,F1241,Data!R:R),2)</f>
        <v>142.56</v>
      </c>
      <c r="H1241">
        <f>ROUND(SUMIF(Data!Q:Q,F1241,Data!U:U),2)</f>
        <v>68.430000000000007</v>
      </c>
      <c r="I1241">
        <f>SUMIF(Data!Q:Q,F1241,Data!S:S)</f>
        <v>22</v>
      </c>
    </row>
    <row r="1242" spans="6:9" x14ac:dyDescent="0.2">
      <c r="F1242" s="11" t="s">
        <v>421</v>
      </c>
      <c r="G1242">
        <f>ROUND(SUMIF(Data!Q:Q,F1242,Data!R:R),2)</f>
        <v>142.05000000000001</v>
      </c>
      <c r="H1242">
        <f>ROUND(SUMIF(Data!Q:Q,F1242,Data!U:U),2)</f>
        <v>18.940000000000001</v>
      </c>
      <c r="I1242">
        <f>SUMIF(Data!Q:Q,F1242,Data!S:S)</f>
        <v>13</v>
      </c>
    </row>
    <row r="1243" spans="6:9" x14ac:dyDescent="0.2">
      <c r="F1243" s="11" t="s">
        <v>1209</v>
      </c>
      <c r="G1243">
        <f>ROUND(SUMIF(Data!Q:Q,F1243,Data!R:R),2)</f>
        <v>141.61000000000001</v>
      </c>
      <c r="H1243">
        <f>ROUND(SUMIF(Data!Q:Q,F1243,Data!U:U),2)</f>
        <v>3.45</v>
      </c>
      <c r="I1243">
        <f>SUMIF(Data!Q:Q,F1243,Data!S:S)</f>
        <v>8</v>
      </c>
    </row>
    <row r="1244" spans="6:9" x14ac:dyDescent="0.2">
      <c r="F1244" s="11" t="s">
        <v>2932</v>
      </c>
      <c r="G1244">
        <f>ROUND(SUMIF(Data!Q:Q,F1244,Data!R:R),2)</f>
        <v>141.26</v>
      </c>
      <c r="H1244">
        <f>ROUND(SUMIF(Data!Q:Q,F1244,Data!U:U),2)</f>
        <v>57.02</v>
      </c>
      <c r="I1244">
        <f>SUMIF(Data!Q:Q,F1244,Data!S:S)</f>
        <v>25</v>
      </c>
    </row>
    <row r="1245" spans="6:9" x14ac:dyDescent="0.2">
      <c r="F1245" s="11" t="s">
        <v>5538</v>
      </c>
      <c r="G1245">
        <f>ROUND(SUMIF(Data!Q:Q,F1245,Data!R:R),2)</f>
        <v>141.26</v>
      </c>
      <c r="H1245">
        <f>ROUND(SUMIF(Data!Q:Q,F1245,Data!U:U),2)</f>
        <v>63.76</v>
      </c>
      <c r="I1245">
        <f>SUMIF(Data!Q:Q,F1245,Data!S:S)</f>
        <v>23</v>
      </c>
    </row>
    <row r="1246" spans="6:9" x14ac:dyDescent="0.2">
      <c r="F1246" s="11" t="s">
        <v>6117</v>
      </c>
      <c r="G1246">
        <f>ROUND(SUMIF(Data!Q:Q,F1246,Data!R:R),2)</f>
        <v>139.87</v>
      </c>
      <c r="H1246">
        <f>ROUND(SUMIF(Data!Q:Q,F1246,Data!U:U),2)</f>
        <v>28.27</v>
      </c>
      <c r="I1246">
        <f>SUMIF(Data!Q:Q,F1246,Data!S:S)</f>
        <v>20</v>
      </c>
    </row>
    <row r="1247" spans="6:9" x14ac:dyDescent="0.2">
      <c r="F1247" s="11" t="s">
        <v>499</v>
      </c>
      <c r="G1247">
        <f>ROUND(SUMIF(Data!Q:Q,F1247,Data!R:R),2)</f>
        <v>139.62</v>
      </c>
      <c r="H1247">
        <f>ROUND(SUMIF(Data!Q:Q,F1247,Data!U:U),2)</f>
        <v>59.28</v>
      </c>
      <c r="I1247">
        <f>SUMIF(Data!Q:Q,F1247,Data!S:S)</f>
        <v>44</v>
      </c>
    </row>
    <row r="1248" spans="6:9" x14ac:dyDescent="0.2">
      <c r="F1248" s="11" t="s">
        <v>839</v>
      </c>
      <c r="G1248">
        <f>ROUND(SUMIF(Data!Q:Q,F1248,Data!R:R),2)</f>
        <v>139.44</v>
      </c>
      <c r="H1248">
        <f>ROUND(SUMIF(Data!Q:Q,F1248,Data!U:U),2)</f>
        <v>43.23</v>
      </c>
      <c r="I1248">
        <f>SUMIF(Data!Q:Q,F1248,Data!S:S)</f>
        <v>24</v>
      </c>
    </row>
    <row r="1249" spans="6:9" x14ac:dyDescent="0.2">
      <c r="F1249" s="11" t="s">
        <v>915</v>
      </c>
      <c r="G1249">
        <f>ROUND(SUMIF(Data!Q:Q,F1249,Data!R:R),2)</f>
        <v>139.38999999999999</v>
      </c>
      <c r="H1249">
        <f>ROUND(SUMIF(Data!Q:Q,F1249,Data!U:U),2)</f>
        <v>52.27</v>
      </c>
      <c r="I1249">
        <f>SUMIF(Data!Q:Q,F1249,Data!S:S)</f>
        <v>30</v>
      </c>
    </row>
    <row r="1250" spans="6:9" x14ac:dyDescent="0.2">
      <c r="F1250" s="11" t="s">
        <v>5445</v>
      </c>
      <c r="G1250">
        <f>ROUND(SUMIF(Data!Q:Q,F1250,Data!R:R),2)</f>
        <v>138.74</v>
      </c>
      <c r="H1250">
        <f>ROUND(SUMIF(Data!Q:Q,F1250,Data!U:U),2)</f>
        <v>65.540000000000006</v>
      </c>
      <c r="I1250">
        <f>SUMIF(Data!Q:Q,F1250,Data!S:S)</f>
        <v>24</v>
      </c>
    </row>
    <row r="1251" spans="6:9" x14ac:dyDescent="0.2">
      <c r="F1251" s="11" t="s">
        <v>1307</v>
      </c>
      <c r="G1251">
        <f>ROUND(SUMIF(Data!Q:Q,F1251,Data!R:R),2)</f>
        <v>138.66999999999999</v>
      </c>
      <c r="H1251">
        <f>ROUND(SUMIF(Data!Q:Q,F1251,Data!U:U),2)</f>
        <v>59.36</v>
      </c>
      <c r="I1251">
        <f>SUMIF(Data!Q:Q,F1251,Data!S:S)</f>
        <v>24</v>
      </c>
    </row>
    <row r="1252" spans="6:9" x14ac:dyDescent="0.2">
      <c r="F1252" s="11" t="s">
        <v>2769</v>
      </c>
      <c r="G1252">
        <f>ROUND(SUMIF(Data!Q:Q,F1252,Data!R:R),2)</f>
        <v>138.53</v>
      </c>
      <c r="H1252">
        <f>ROUND(SUMIF(Data!Q:Q,F1252,Data!U:U),2)</f>
        <v>59.17</v>
      </c>
      <c r="I1252">
        <f>SUMIF(Data!Q:Q,F1252,Data!S:S)</f>
        <v>26</v>
      </c>
    </row>
    <row r="1253" spans="6:9" x14ac:dyDescent="0.2">
      <c r="F1253" s="11" t="s">
        <v>1572</v>
      </c>
      <c r="G1253">
        <f>ROUND(SUMIF(Data!Q:Q,F1253,Data!R:R),2)</f>
        <v>138.18</v>
      </c>
      <c r="H1253">
        <f>ROUND(SUMIF(Data!Q:Q,F1253,Data!U:U),2)</f>
        <v>32.92</v>
      </c>
      <c r="I1253">
        <f>SUMIF(Data!Q:Q,F1253,Data!S:S)</f>
        <v>14</v>
      </c>
    </row>
    <row r="1254" spans="6:9" x14ac:dyDescent="0.2">
      <c r="F1254" s="11" t="s">
        <v>6091</v>
      </c>
      <c r="G1254">
        <f>ROUND(SUMIF(Data!Q:Q,F1254,Data!R:R),2)</f>
        <v>138.16</v>
      </c>
      <c r="H1254">
        <f>ROUND(SUMIF(Data!Q:Q,F1254,Data!U:U),2)</f>
        <v>58.03</v>
      </c>
      <c r="I1254">
        <f>SUMIF(Data!Q:Q,F1254,Data!S:S)</f>
        <v>22</v>
      </c>
    </row>
    <row r="1255" spans="6:9" x14ac:dyDescent="0.2">
      <c r="F1255" s="11" t="s">
        <v>3374</v>
      </c>
      <c r="G1255">
        <f>ROUND(SUMIF(Data!Q:Q,F1255,Data!R:R),2)</f>
        <v>137.81</v>
      </c>
      <c r="H1255">
        <f>ROUND(SUMIF(Data!Q:Q,F1255,Data!U:U),2)</f>
        <v>-14.41</v>
      </c>
      <c r="I1255">
        <f>SUMIF(Data!Q:Q,F1255,Data!S:S)</f>
        <v>27</v>
      </c>
    </row>
    <row r="1256" spans="6:9" x14ac:dyDescent="0.2">
      <c r="F1256" s="11" t="s">
        <v>974</v>
      </c>
      <c r="G1256">
        <f>ROUND(SUMIF(Data!Q:Q,F1256,Data!R:R),2)</f>
        <v>137.53</v>
      </c>
      <c r="H1256">
        <f>ROUND(SUMIF(Data!Q:Q,F1256,Data!U:U),2)</f>
        <v>55.54</v>
      </c>
      <c r="I1256">
        <f>SUMIF(Data!Q:Q,F1256,Data!S:S)</f>
        <v>36</v>
      </c>
    </row>
    <row r="1257" spans="6:9" x14ac:dyDescent="0.2">
      <c r="F1257" s="11" t="s">
        <v>3059</v>
      </c>
      <c r="G1257">
        <f>ROUND(SUMIF(Data!Q:Q,F1257,Data!R:R),2)</f>
        <v>137.38</v>
      </c>
      <c r="H1257">
        <f>ROUND(SUMIF(Data!Q:Q,F1257,Data!U:U),2)</f>
        <v>53.14</v>
      </c>
      <c r="I1257">
        <f>SUMIF(Data!Q:Q,F1257,Data!S:S)</f>
        <v>25</v>
      </c>
    </row>
    <row r="1258" spans="6:9" x14ac:dyDescent="0.2">
      <c r="F1258" s="11" t="s">
        <v>3607</v>
      </c>
      <c r="G1258">
        <f>ROUND(SUMIF(Data!Q:Q,F1258,Data!R:R),2)</f>
        <v>137.27000000000001</v>
      </c>
      <c r="H1258">
        <f>ROUND(SUMIF(Data!Q:Q,F1258,Data!U:U),2)</f>
        <v>58.92</v>
      </c>
      <c r="I1258">
        <f>SUMIF(Data!Q:Q,F1258,Data!S:S)</f>
        <v>11</v>
      </c>
    </row>
    <row r="1259" spans="6:9" x14ac:dyDescent="0.2">
      <c r="F1259" s="11" t="s">
        <v>1137</v>
      </c>
      <c r="G1259">
        <f>ROUND(SUMIF(Data!Q:Q,F1259,Data!R:R),2)</f>
        <v>137.16999999999999</v>
      </c>
      <c r="H1259">
        <f>ROUND(SUMIF(Data!Q:Q,F1259,Data!U:U),2)</f>
        <v>47.73</v>
      </c>
      <c r="I1259">
        <f>SUMIF(Data!Q:Q,F1259,Data!S:S)</f>
        <v>31</v>
      </c>
    </row>
    <row r="1260" spans="6:9" x14ac:dyDescent="0.2">
      <c r="F1260" s="11" t="s">
        <v>2419</v>
      </c>
      <c r="G1260">
        <f>ROUND(SUMIF(Data!Q:Q,F1260,Data!R:R),2)</f>
        <v>137.12</v>
      </c>
      <c r="H1260">
        <f>ROUND(SUMIF(Data!Q:Q,F1260,Data!U:U),2)</f>
        <v>54.6</v>
      </c>
      <c r="I1260">
        <f>SUMIF(Data!Q:Q,F1260,Data!S:S)</f>
        <v>37</v>
      </c>
    </row>
    <row r="1261" spans="6:9" x14ac:dyDescent="0.2">
      <c r="F1261" s="11" t="s">
        <v>7067</v>
      </c>
      <c r="G1261">
        <f>ROUND(SUMIF(Data!Q:Q,F1261,Data!R:R),2)</f>
        <v>136.82</v>
      </c>
      <c r="H1261">
        <f>ROUND(SUMIF(Data!Q:Q,F1261,Data!U:U),2)</f>
        <v>55.33</v>
      </c>
      <c r="I1261">
        <f>SUMIF(Data!Q:Q,F1261,Data!S:S)</f>
        <v>15</v>
      </c>
    </row>
    <row r="1262" spans="6:9" x14ac:dyDescent="0.2">
      <c r="F1262" s="11" t="s">
        <v>3352</v>
      </c>
      <c r="G1262">
        <f>ROUND(SUMIF(Data!Q:Q,F1262,Data!R:R),2)</f>
        <v>136.72999999999999</v>
      </c>
      <c r="H1262">
        <f>ROUND(SUMIF(Data!Q:Q,F1262,Data!U:U),2)</f>
        <v>4.37</v>
      </c>
      <c r="I1262">
        <f>SUMIF(Data!Q:Q,F1262,Data!S:S)</f>
        <v>41</v>
      </c>
    </row>
    <row r="1263" spans="6:9" x14ac:dyDescent="0.2">
      <c r="F1263" s="11" t="s">
        <v>8096</v>
      </c>
      <c r="G1263">
        <f>ROUND(SUMIF(Data!Q:Q,F1263,Data!R:R),2)</f>
        <v>136.46</v>
      </c>
      <c r="H1263">
        <f>ROUND(SUMIF(Data!Q:Q,F1263,Data!U:U),2)</f>
        <v>15.35</v>
      </c>
      <c r="I1263">
        <f>SUMIF(Data!Q:Q,F1263,Data!S:S)</f>
        <v>2</v>
      </c>
    </row>
    <row r="1264" spans="6:9" x14ac:dyDescent="0.2">
      <c r="F1264" s="11" t="s">
        <v>1123</v>
      </c>
      <c r="G1264">
        <f>ROUND(SUMIF(Data!Q:Q,F1264,Data!R:R),2)</f>
        <v>136.44</v>
      </c>
      <c r="H1264">
        <f>ROUND(SUMIF(Data!Q:Q,F1264,Data!U:U),2)</f>
        <v>13.64</v>
      </c>
      <c r="I1264">
        <f>SUMIF(Data!Q:Q,F1264,Data!S:S)</f>
        <v>15</v>
      </c>
    </row>
    <row r="1265" spans="6:9" x14ac:dyDescent="0.2">
      <c r="F1265" s="11" t="s">
        <v>2453</v>
      </c>
      <c r="G1265">
        <f>ROUND(SUMIF(Data!Q:Q,F1265,Data!R:R),2)</f>
        <v>136.34</v>
      </c>
      <c r="H1265">
        <f>ROUND(SUMIF(Data!Q:Q,F1265,Data!U:U),2)</f>
        <v>56.12</v>
      </c>
      <c r="I1265">
        <f>SUMIF(Data!Q:Q,F1265,Data!S:S)</f>
        <v>28</v>
      </c>
    </row>
    <row r="1266" spans="6:9" x14ac:dyDescent="0.2">
      <c r="F1266" s="11" t="s">
        <v>8698</v>
      </c>
      <c r="G1266">
        <f>ROUND(SUMIF(Data!Q:Q,F1266,Data!R:R),2)</f>
        <v>136.34</v>
      </c>
      <c r="H1266">
        <f>ROUND(SUMIF(Data!Q:Q,F1266,Data!U:U),2)</f>
        <v>54.12</v>
      </c>
      <c r="I1266">
        <f>SUMIF(Data!Q:Q,F1266,Data!S:S)</f>
        <v>25</v>
      </c>
    </row>
    <row r="1267" spans="6:9" x14ac:dyDescent="0.2">
      <c r="F1267" s="11" t="s">
        <v>6449</v>
      </c>
      <c r="G1267">
        <f>ROUND(SUMIF(Data!Q:Q,F1267,Data!R:R),2)</f>
        <v>136.32</v>
      </c>
      <c r="H1267">
        <f>ROUND(SUMIF(Data!Q:Q,F1267,Data!U:U),2)</f>
        <v>-21.98</v>
      </c>
      <c r="I1267">
        <f>SUMIF(Data!Q:Q,F1267,Data!S:S)</f>
        <v>17</v>
      </c>
    </row>
    <row r="1268" spans="6:9" x14ac:dyDescent="0.2">
      <c r="F1268" s="11" t="s">
        <v>3565</v>
      </c>
      <c r="G1268">
        <f>ROUND(SUMIF(Data!Q:Q,F1268,Data!R:R),2)</f>
        <v>136.28</v>
      </c>
      <c r="H1268">
        <f>ROUND(SUMIF(Data!Q:Q,F1268,Data!U:U),2)</f>
        <v>42.42</v>
      </c>
      <c r="I1268">
        <f>SUMIF(Data!Q:Q,F1268,Data!S:S)</f>
        <v>14</v>
      </c>
    </row>
    <row r="1269" spans="6:9" x14ac:dyDescent="0.2">
      <c r="F1269" s="11" t="s">
        <v>6723</v>
      </c>
      <c r="G1269">
        <f>ROUND(SUMIF(Data!Q:Q,F1269,Data!R:R),2)</f>
        <v>135.80000000000001</v>
      </c>
      <c r="H1269">
        <f>ROUND(SUMIF(Data!Q:Q,F1269,Data!U:U),2)</f>
        <v>43.43</v>
      </c>
      <c r="I1269">
        <f>SUMIF(Data!Q:Q,F1269,Data!S:S)</f>
        <v>31</v>
      </c>
    </row>
    <row r="1270" spans="6:9" x14ac:dyDescent="0.2">
      <c r="F1270" s="11" t="s">
        <v>823</v>
      </c>
      <c r="G1270">
        <f>ROUND(SUMIF(Data!Q:Q,F1270,Data!R:R),2)</f>
        <v>135.65</v>
      </c>
      <c r="H1270">
        <f>ROUND(SUMIF(Data!Q:Q,F1270,Data!U:U),2)</f>
        <v>44.59</v>
      </c>
      <c r="I1270">
        <f>SUMIF(Data!Q:Q,F1270,Data!S:S)</f>
        <v>25</v>
      </c>
    </row>
    <row r="1271" spans="6:9" x14ac:dyDescent="0.2">
      <c r="F1271" s="11" t="s">
        <v>1934</v>
      </c>
      <c r="G1271">
        <f>ROUND(SUMIF(Data!Q:Q,F1271,Data!R:R),2)</f>
        <v>134.78</v>
      </c>
      <c r="H1271">
        <f>ROUND(SUMIF(Data!Q:Q,F1271,Data!U:U),2)</f>
        <v>60.65</v>
      </c>
      <c r="I1271">
        <f>SUMIF(Data!Q:Q,F1271,Data!S:S)</f>
        <v>22</v>
      </c>
    </row>
    <row r="1272" spans="6:9" x14ac:dyDescent="0.2">
      <c r="F1272" s="11" t="s">
        <v>6385</v>
      </c>
      <c r="G1272">
        <f>ROUND(SUMIF(Data!Q:Q,F1272,Data!R:R),2)</f>
        <v>134.68</v>
      </c>
      <c r="H1272">
        <f>ROUND(SUMIF(Data!Q:Q,F1272,Data!U:U),2)</f>
        <v>23.72</v>
      </c>
      <c r="I1272">
        <f>SUMIF(Data!Q:Q,F1272,Data!S:S)</f>
        <v>42</v>
      </c>
    </row>
    <row r="1273" spans="6:9" x14ac:dyDescent="0.2">
      <c r="F1273" s="11" t="s">
        <v>3670</v>
      </c>
      <c r="G1273">
        <f>ROUND(SUMIF(Data!Q:Q,F1273,Data!R:R),2)</f>
        <v>133.86000000000001</v>
      </c>
      <c r="H1273">
        <f>ROUND(SUMIF(Data!Q:Q,F1273,Data!U:U),2)</f>
        <v>21.83</v>
      </c>
      <c r="I1273">
        <f>SUMIF(Data!Q:Q,F1273,Data!S:S)</f>
        <v>14</v>
      </c>
    </row>
    <row r="1274" spans="6:9" x14ac:dyDescent="0.2">
      <c r="F1274" s="11" t="s">
        <v>5234</v>
      </c>
      <c r="G1274">
        <f>ROUND(SUMIF(Data!Q:Q,F1274,Data!R:R),2)</f>
        <v>133.6</v>
      </c>
      <c r="H1274">
        <f>ROUND(SUMIF(Data!Q:Q,F1274,Data!U:U),2)</f>
        <v>60.65</v>
      </c>
      <c r="I1274">
        <f>SUMIF(Data!Q:Q,F1274,Data!S:S)</f>
        <v>21</v>
      </c>
    </row>
    <row r="1275" spans="6:9" x14ac:dyDescent="0.2">
      <c r="F1275" s="11" t="s">
        <v>2116</v>
      </c>
      <c r="G1275">
        <f>ROUND(SUMIF(Data!Q:Q,F1275,Data!R:R),2)</f>
        <v>133.13999999999999</v>
      </c>
      <c r="H1275">
        <f>ROUND(SUMIF(Data!Q:Q,F1275,Data!U:U),2)</f>
        <v>39.19</v>
      </c>
      <c r="I1275">
        <f>SUMIF(Data!Q:Q,F1275,Data!S:S)</f>
        <v>22</v>
      </c>
    </row>
    <row r="1276" spans="6:9" x14ac:dyDescent="0.2">
      <c r="F1276" s="11" t="s">
        <v>3908</v>
      </c>
      <c r="G1276">
        <f>ROUND(SUMIF(Data!Q:Q,F1276,Data!R:R),2)</f>
        <v>133.13</v>
      </c>
      <c r="H1276">
        <f>ROUND(SUMIF(Data!Q:Q,F1276,Data!U:U),2)</f>
        <v>3.7</v>
      </c>
      <c r="I1276">
        <f>SUMIF(Data!Q:Q,F1276,Data!S:S)</f>
        <v>5</v>
      </c>
    </row>
    <row r="1277" spans="6:9" x14ac:dyDescent="0.2">
      <c r="F1277" s="11" t="s">
        <v>4013</v>
      </c>
      <c r="G1277">
        <f>ROUND(SUMIF(Data!Q:Q,F1277,Data!R:R),2)</f>
        <v>132.88999999999999</v>
      </c>
      <c r="H1277">
        <f>ROUND(SUMIF(Data!Q:Q,F1277,Data!U:U),2)</f>
        <v>60.92</v>
      </c>
      <c r="I1277">
        <f>SUMIF(Data!Q:Q,F1277,Data!S:S)</f>
        <v>24</v>
      </c>
    </row>
    <row r="1278" spans="6:9" x14ac:dyDescent="0.2">
      <c r="F1278" s="11" t="s">
        <v>2716</v>
      </c>
      <c r="G1278">
        <f>ROUND(SUMIF(Data!Q:Q,F1278,Data!R:R),2)</f>
        <v>131.1</v>
      </c>
      <c r="H1278">
        <f>ROUND(SUMIF(Data!Q:Q,F1278,Data!U:U),2)</f>
        <v>18.41</v>
      </c>
      <c r="I1278">
        <f>SUMIF(Data!Q:Q,F1278,Data!S:S)</f>
        <v>45</v>
      </c>
    </row>
    <row r="1279" spans="6:9" x14ac:dyDescent="0.2">
      <c r="F1279" s="11" t="s">
        <v>8114</v>
      </c>
      <c r="G1279">
        <f>ROUND(SUMIF(Data!Q:Q,F1279,Data!R:R),2)</f>
        <v>131.1</v>
      </c>
      <c r="H1279">
        <f>ROUND(SUMIF(Data!Q:Q,F1279,Data!U:U),2)</f>
        <v>60.31</v>
      </c>
      <c r="I1279">
        <f>SUMIF(Data!Q:Q,F1279,Data!S:S)</f>
        <v>10</v>
      </c>
    </row>
    <row r="1280" spans="6:9" x14ac:dyDescent="0.2">
      <c r="F1280" s="11" t="s">
        <v>2252</v>
      </c>
      <c r="G1280">
        <f>ROUND(SUMIF(Data!Q:Q,F1280,Data!R:R),2)</f>
        <v>130.93</v>
      </c>
      <c r="H1280">
        <f>ROUND(SUMIF(Data!Q:Q,F1280,Data!U:U),2)</f>
        <v>61.46</v>
      </c>
      <c r="I1280">
        <f>SUMIF(Data!Q:Q,F1280,Data!S:S)</f>
        <v>20</v>
      </c>
    </row>
    <row r="1281" spans="6:9" x14ac:dyDescent="0.2">
      <c r="F1281" s="11" t="s">
        <v>451</v>
      </c>
      <c r="G1281">
        <f>ROUND(SUMIF(Data!Q:Q,F1281,Data!R:R),2)</f>
        <v>129.16999999999999</v>
      </c>
      <c r="H1281">
        <f>ROUND(SUMIF(Data!Q:Q,F1281,Data!U:U),2)</f>
        <v>55.97</v>
      </c>
      <c r="I1281">
        <f>SUMIF(Data!Q:Q,F1281,Data!S:S)</f>
        <v>24</v>
      </c>
    </row>
    <row r="1282" spans="6:9" x14ac:dyDescent="0.2">
      <c r="F1282" s="11" t="s">
        <v>5143</v>
      </c>
      <c r="G1282">
        <f>ROUND(SUMIF(Data!Q:Q,F1282,Data!R:R),2)</f>
        <v>128.69999999999999</v>
      </c>
      <c r="H1282">
        <f>ROUND(SUMIF(Data!Q:Q,F1282,Data!U:U),2)</f>
        <v>37.44</v>
      </c>
      <c r="I1282">
        <f>SUMIF(Data!Q:Q,F1282,Data!S:S)</f>
        <v>12</v>
      </c>
    </row>
    <row r="1283" spans="6:9" x14ac:dyDescent="0.2">
      <c r="F1283" s="11" t="s">
        <v>1177</v>
      </c>
      <c r="G1283">
        <f>ROUND(SUMIF(Data!Q:Q,F1283,Data!R:R),2)</f>
        <v>128.16</v>
      </c>
      <c r="H1283">
        <f>ROUND(SUMIF(Data!Q:Q,F1283,Data!U:U),2)</f>
        <v>60.14</v>
      </c>
      <c r="I1283">
        <f>SUMIF(Data!Q:Q,F1283,Data!S:S)</f>
        <v>38</v>
      </c>
    </row>
    <row r="1284" spans="6:9" x14ac:dyDescent="0.2">
      <c r="F1284" s="11" t="s">
        <v>4062</v>
      </c>
      <c r="G1284">
        <f>ROUND(SUMIF(Data!Q:Q,F1284,Data!R:R),2)</f>
        <v>128.03</v>
      </c>
      <c r="H1284">
        <f>ROUND(SUMIF(Data!Q:Q,F1284,Data!U:U),2)</f>
        <v>29.74</v>
      </c>
      <c r="I1284">
        <f>SUMIF(Data!Q:Q,F1284,Data!S:S)</f>
        <v>34</v>
      </c>
    </row>
    <row r="1285" spans="6:9" x14ac:dyDescent="0.2">
      <c r="F1285" s="11" t="s">
        <v>3350</v>
      </c>
      <c r="G1285">
        <f>ROUND(SUMIF(Data!Q:Q,F1285,Data!R:R),2)</f>
        <v>127.87</v>
      </c>
      <c r="H1285">
        <f>ROUND(SUMIF(Data!Q:Q,F1285,Data!U:U),2)</f>
        <v>52.35</v>
      </c>
      <c r="I1285">
        <f>SUMIF(Data!Q:Q,F1285,Data!S:S)</f>
        <v>14</v>
      </c>
    </row>
    <row r="1286" spans="6:9" x14ac:dyDescent="0.2">
      <c r="F1286" s="11" t="s">
        <v>4171</v>
      </c>
      <c r="G1286">
        <f>ROUND(SUMIF(Data!Q:Q,F1286,Data!R:R),2)</f>
        <v>127.54</v>
      </c>
      <c r="H1286">
        <f>ROUND(SUMIF(Data!Q:Q,F1286,Data!U:U),2)</f>
        <v>30.3</v>
      </c>
      <c r="I1286">
        <f>SUMIF(Data!Q:Q,F1286,Data!S:S)</f>
        <v>32</v>
      </c>
    </row>
    <row r="1287" spans="6:9" x14ac:dyDescent="0.2">
      <c r="F1287" s="11" t="s">
        <v>6292</v>
      </c>
      <c r="G1287">
        <f>ROUND(SUMIF(Data!Q:Q,F1287,Data!R:R),2)</f>
        <v>127.01</v>
      </c>
      <c r="H1287">
        <f>ROUND(SUMIF(Data!Q:Q,F1287,Data!U:U),2)</f>
        <v>56.25</v>
      </c>
      <c r="I1287">
        <f>SUMIF(Data!Q:Q,F1287,Data!S:S)</f>
        <v>21</v>
      </c>
    </row>
    <row r="1288" spans="6:9" x14ac:dyDescent="0.2">
      <c r="F1288" s="11" t="s">
        <v>528</v>
      </c>
      <c r="G1288">
        <f>ROUND(SUMIF(Data!Q:Q,F1288,Data!R:R),2)</f>
        <v>126.36</v>
      </c>
      <c r="H1288">
        <f>ROUND(SUMIF(Data!Q:Q,F1288,Data!U:U),2)</f>
        <v>36.64</v>
      </c>
      <c r="I1288">
        <f>SUMIF(Data!Q:Q,F1288,Data!S:S)</f>
        <v>13</v>
      </c>
    </row>
    <row r="1289" spans="6:9" x14ac:dyDescent="0.2">
      <c r="F1289" s="11" t="s">
        <v>1443</v>
      </c>
      <c r="G1289">
        <f>ROUND(SUMIF(Data!Q:Q,F1289,Data!R:R),2)</f>
        <v>125.84</v>
      </c>
      <c r="H1289">
        <f>ROUND(SUMIF(Data!Q:Q,F1289,Data!U:U),2)</f>
        <v>60.4</v>
      </c>
      <c r="I1289">
        <f>SUMIF(Data!Q:Q,F1289,Data!S:S)</f>
        <v>13</v>
      </c>
    </row>
    <row r="1290" spans="6:9" x14ac:dyDescent="0.2">
      <c r="F1290" s="11" t="s">
        <v>4561</v>
      </c>
      <c r="G1290">
        <f>ROUND(SUMIF(Data!Q:Q,F1290,Data!R:R),2)</f>
        <v>125.79</v>
      </c>
      <c r="H1290">
        <f>ROUND(SUMIF(Data!Q:Q,F1290,Data!U:U),2)</f>
        <v>20.77</v>
      </c>
      <c r="I1290">
        <f>SUMIF(Data!Q:Q,F1290,Data!S:S)</f>
        <v>26</v>
      </c>
    </row>
    <row r="1291" spans="6:9" x14ac:dyDescent="0.2">
      <c r="F1291" s="11" t="s">
        <v>2341</v>
      </c>
      <c r="G1291">
        <f>ROUND(SUMIF(Data!Q:Q,F1291,Data!R:R),2)</f>
        <v>125.17</v>
      </c>
      <c r="H1291">
        <f>ROUND(SUMIF(Data!Q:Q,F1291,Data!U:U),2)</f>
        <v>52.37</v>
      </c>
      <c r="I1291">
        <f>SUMIF(Data!Q:Q,F1291,Data!S:S)</f>
        <v>13</v>
      </c>
    </row>
    <row r="1292" spans="6:9" x14ac:dyDescent="0.2">
      <c r="F1292" s="11" t="s">
        <v>5659</v>
      </c>
      <c r="G1292">
        <f>ROUND(SUMIF(Data!Q:Q,F1292,Data!R:R),2)</f>
        <v>125</v>
      </c>
      <c r="H1292">
        <f>ROUND(SUMIF(Data!Q:Q,F1292,Data!U:U),2)</f>
        <v>30</v>
      </c>
      <c r="I1292">
        <f>SUMIF(Data!Q:Q,F1292,Data!S:S)</f>
        <v>5</v>
      </c>
    </row>
    <row r="1293" spans="6:9" x14ac:dyDescent="0.2">
      <c r="F1293" s="11" t="s">
        <v>3546</v>
      </c>
      <c r="G1293">
        <f>ROUND(SUMIF(Data!Q:Q,F1293,Data!R:R),2)</f>
        <v>124.8</v>
      </c>
      <c r="H1293">
        <f>ROUND(SUMIF(Data!Q:Q,F1293,Data!U:U),2)</f>
        <v>56.16</v>
      </c>
      <c r="I1293">
        <f>SUMIF(Data!Q:Q,F1293,Data!S:S)</f>
        <v>20</v>
      </c>
    </row>
    <row r="1294" spans="6:9" x14ac:dyDescent="0.2">
      <c r="F1294" s="11" t="s">
        <v>1721</v>
      </c>
      <c r="G1294">
        <f>ROUND(SUMIF(Data!Q:Q,F1294,Data!R:R),2)</f>
        <v>124.74</v>
      </c>
      <c r="H1294">
        <f>ROUND(SUMIF(Data!Q:Q,F1294,Data!U:U),2)</f>
        <v>37.04</v>
      </c>
      <c r="I1294">
        <f>SUMIF(Data!Q:Q,F1294,Data!S:S)</f>
        <v>17</v>
      </c>
    </row>
    <row r="1295" spans="6:9" x14ac:dyDescent="0.2">
      <c r="F1295" s="11" t="s">
        <v>7111</v>
      </c>
      <c r="G1295">
        <f>ROUND(SUMIF(Data!Q:Q,F1295,Data!R:R),2)</f>
        <v>124.61</v>
      </c>
      <c r="H1295">
        <f>ROUND(SUMIF(Data!Q:Q,F1295,Data!U:U),2)</f>
        <v>49.1</v>
      </c>
      <c r="I1295">
        <f>SUMIF(Data!Q:Q,F1295,Data!S:S)</f>
        <v>26</v>
      </c>
    </row>
    <row r="1296" spans="6:9" x14ac:dyDescent="0.2">
      <c r="F1296" s="11" t="s">
        <v>4483</v>
      </c>
      <c r="G1296">
        <f>ROUND(SUMIF(Data!Q:Q,F1296,Data!R:R),2)</f>
        <v>124.59</v>
      </c>
      <c r="H1296">
        <f>ROUND(SUMIF(Data!Q:Q,F1296,Data!U:U),2)</f>
        <v>42.05</v>
      </c>
      <c r="I1296">
        <f>SUMIF(Data!Q:Q,F1296,Data!S:S)</f>
        <v>26</v>
      </c>
    </row>
    <row r="1297" spans="6:9" x14ac:dyDescent="0.2">
      <c r="F1297" s="11" t="s">
        <v>347</v>
      </c>
      <c r="G1297">
        <f>ROUND(SUMIF(Data!Q:Q,F1297,Data!R:R),2)</f>
        <v>124.59</v>
      </c>
      <c r="H1297">
        <f>ROUND(SUMIF(Data!Q:Q,F1297,Data!U:U),2)</f>
        <v>26.21</v>
      </c>
      <c r="I1297">
        <f>SUMIF(Data!Q:Q,F1297,Data!S:S)</f>
        <v>19</v>
      </c>
    </row>
    <row r="1298" spans="6:9" x14ac:dyDescent="0.2">
      <c r="F1298" s="11" t="s">
        <v>5104</v>
      </c>
      <c r="G1298">
        <f>ROUND(SUMIF(Data!Q:Q,F1298,Data!R:R),2)</f>
        <v>124.49</v>
      </c>
      <c r="H1298">
        <f>ROUND(SUMIF(Data!Q:Q,F1298,Data!U:U),2)</f>
        <v>26.28</v>
      </c>
      <c r="I1298">
        <f>SUMIF(Data!Q:Q,F1298,Data!S:S)</f>
        <v>4</v>
      </c>
    </row>
    <row r="1299" spans="6:9" x14ac:dyDescent="0.2">
      <c r="F1299" s="11" t="s">
        <v>1157</v>
      </c>
      <c r="G1299">
        <f>ROUND(SUMIF(Data!Q:Q,F1299,Data!R:R),2)</f>
        <v>124.42</v>
      </c>
      <c r="H1299">
        <f>ROUND(SUMIF(Data!Q:Q,F1299,Data!U:U),2)</f>
        <v>43.55</v>
      </c>
      <c r="I1299">
        <f>SUMIF(Data!Q:Q,F1299,Data!S:S)</f>
        <v>24</v>
      </c>
    </row>
    <row r="1300" spans="6:9" x14ac:dyDescent="0.2">
      <c r="F1300" s="11" t="s">
        <v>7514</v>
      </c>
      <c r="G1300">
        <f>ROUND(SUMIF(Data!Q:Q,F1300,Data!R:R),2)</f>
        <v>123.81</v>
      </c>
      <c r="H1300">
        <f>ROUND(SUMIF(Data!Q:Q,F1300,Data!U:U),2)</f>
        <v>34.11</v>
      </c>
      <c r="I1300">
        <f>SUMIF(Data!Q:Q,F1300,Data!S:S)</f>
        <v>24</v>
      </c>
    </row>
    <row r="1301" spans="6:9" x14ac:dyDescent="0.2">
      <c r="F1301" s="11" t="s">
        <v>1249</v>
      </c>
      <c r="G1301">
        <f>ROUND(SUMIF(Data!Q:Q,F1301,Data!R:R),2)</f>
        <v>123.12</v>
      </c>
      <c r="H1301">
        <f>ROUND(SUMIF(Data!Q:Q,F1301,Data!U:U),2)</f>
        <v>30.59</v>
      </c>
      <c r="I1301">
        <f>SUMIF(Data!Q:Q,F1301,Data!S:S)</f>
        <v>21</v>
      </c>
    </row>
    <row r="1302" spans="6:9" x14ac:dyDescent="0.2">
      <c r="F1302" s="11" t="s">
        <v>6195</v>
      </c>
      <c r="G1302">
        <f>ROUND(SUMIF(Data!Q:Q,F1302,Data!R:R),2)</f>
        <v>122.83</v>
      </c>
      <c r="H1302">
        <f>ROUND(SUMIF(Data!Q:Q,F1302,Data!U:U),2)</f>
        <v>31.14</v>
      </c>
      <c r="I1302">
        <f>SUMIF(Data!Q:Q,F1302,Data!S:S)</f>
        <v>10</v>
      </c>
    </row>
    <row r="1303" spans="6:9" x14ac:dyDescent="0.2">
      <c r="F1303" s="11" t="s">
        <v>6347</v>
      </c>
      <c r="G1303">
        <f>ROUND(SUMIF(Data!Q:Q,F1303,Data!R:R),2)</f>
        <v>122.8</v>
      </c>
      <c r="H1303">
        <f>ROUND(SUMIF(Data!Q:Q,F1303,Data!U:U),2)</f>
        <v>57.72</v>
      </c>
      <c r="I1303">
        <f>SUMIF(Data!Q:Q,F1303,Data!S:S)</f>
        <v>10</v>
      </c>
    </row>
    <row r="1304" spans="6:9" x14ac:dyDescent="0.2">
      <c r="F1304" s="11" t="s">
        <v>3867</v>
      </c>
      <c r="G1304">
        <f>ROUND(SUMIF(Data!Q:Q,F1304,Data!R:R),2)</f>
        <v>122.18</v>
      </c>
      <c r="H1304">
        <f>ROUND(SUMIF(Data!Q:Q,F1304,Data!U:U),2)</f>
        <v>7.45</v>
      </c>
      <c r="I1304">
        <f>SUMIF(Data!Q:Q,F1304,Data!S:S)</f>
        <v>28</v>
      </c>
    </row>
    <row r="1305" spans="6:9" x14ac:dyDescent="0.2">
      <c r="F1305" s="11" t="s">
        <v>404</v>
      </c>
      <c r="G1305">
        <f>ROUND(SUMIF(Data!Q:Q,F1305,Data!R:R),2)</f>
        <v>121.82</v>
      </c>
      <c r="H1305">
        <f>ROUND(SUMIF(Data!Q:Q,F1305,Data!U:U),2)</f>
        <v>47.69</v>
      </c>
      <c r="I1305">
        <f>SUMIF(Data!Q:Q,F1305,Data!S:S)</f>
        <v>22</v>
      </c>
    </row>
    <row r="1306" spans="6:9" x14ac:dyDescent="0.2">
      <c r="F1306" s="11" t="s">
        <v>4547</v>
      </c>
      <c r="G1306">
        <f>ROUND(SUMIF(Data!Q:Q,F1306,Data!R:R),2)</f>
        <v>121.39</v>
      </c>
      <c r="H1306">
        <f>ROUND(SUMIF(Data!Q:Q,F1306,Data!U:U),2)</f>
        <v>48.56</v>
      </c>
      <c r="I1306">
        <f>SUMIF(Data!Q:Q,F1306,Data!S:S)</f>
        <v>6</v>
      </c>
    </row>
    <row r="1307" spans="6:9" x14ac:dyDescent="0.2">
      <c r="F1307" s="11" t="s">
        <v>651</v>
      </c>
      <c r="G1307">
        <f>ROUND(SUMIF(Data!Q:Q,F1307,Data!R:R),2)</f>
        <v>121.35</v>
      </c>
      <c r="H1307">
        <f>ROUND(SUMIF(Data!Q:Q,F1307,Data!U:U),2)</f>
        <v>51.61</v>
      </c>
      <c r="I1307">
        <f>SUMIF(Data!Q:Q,F1307,Data!S:S)</f>
        <v>18</v>
      </c>
    </row>
    <row r="1308" spans="6:9" x14ac:dyDescent="0.2">
      <c r="F1308" s="11" t="s">
        <v>3440</v>
      </c>
      <c r="G1308">
        <f>ROUND(SUMIF(Data!Q:Q,F1308,Data!R:R),2)</f>
        <v>121.3</v>
      </c>
      <c r="H1308">
        <f>ROUND(SUMIF(Data!Q:Q,F1308,Data!U:U),2)</f>
        <v>21.71</v>
      </c>
      <c r="I1308">
        <f>SUMIF(Data!Q:Q,F1308,Data!S:S)</f>
        <v>13</v>
      </c>
    </row>
    <row r="1309" spans="6:9" x14ac:dyDescent="0.2">
      <c r="F1309" s="11" t="s">
        <v>1371</v>
      </c>
      <c r="G1309">
        <f>ROUND(SUMIF(Data!Q:Q,F1309,Data!R:R),2)</f>
        <v>120.7</v>
      </c>
      <c r="H1309">
        <f>ROUND(SUMIF(Data!Q:Q,F1309,Data!U:U),2)</f>
        <v>32.799999999999997</v>
      </c>
      <c r="I1309">
        <f>SUMIF(Data!Q:Q,F1309,Data!S:S)</f>
        <v>40</v>
      </c>
    </row>
    <row r="1310" spans="6:9" x14ac:dyDescent="0.2">
      <c r="F1310" s="11" t="s">
        <v>5272</v>
      </c>
      <c r="G1310">
        <f>ROUND(SUMIF(Data!Q:Q,F1310,Data!R:R),2)</f>
        <v>120.53</v>
      </c>
      <c r="H1310">
        <f>ROUND(SUMIF(Data!Q:Q,F1310,Data!U:U),2)</f>
        <v>46.4</v>
      </c>
      <c r="I1310">
        <f>SUMIF(Data!Q:Q,F1310,Data!S:S)</f>
        <v>22</v>
      </c>
    </row>
    <row r="1311" spans="6:9" x14ac:dyDescent="0.2">
      <c r="F1311" s="11" t="s">
        <v>279</v>
      </c>
      <c r="G1311">
        <f>ROUND(SUMIF(Data!Q:Q,F1311,Data!R:R),2)</f>
        <v>120.53</v>
      </c>
      <c r="H1311">
        <f>ROUND(SUMIF(Data!Q:Q,F1311,Data!U:U),2)</f>
        <v>56.51</v>
      </c>
      <c r="I1311">
        <f>SUMIF(Data!Q:Q,F1311,Data!S:S)</f>
        <v>19</v>
      </c>
    </row>
    <row r="1312" spans="6:9" x14ac:dyDescent="0.2">
      <c r="F1312" s="11" t="s">
        <v>5839</v>
      </c>
      <c r="G1312">
        <f>ROUND(SUMIF(Data!Q:Q,F1312,Data!R:R),2)</f>
        <v>119.97</v>
      </c>
      <c r="H1312">
        <f>ROUND(SUMIF(Data!Q:Q,F1312,Data!U:U),2)</f>
        <v>47.6</v>
      </c>
      <c r="I1312">
        <f>SUMIF(Data!Q:Q,F1312,Data!S:S)</f>
        <v>22</v>
      </c>
    </row>
    <row r="1313" spans="6:9" x14ac:dyDescent="0.2">
      <c r="F1313" s="11" t="s">
        <v>3302</v>
      </c>
      <c r="G1313">
        <f>ROUND(SUMIF(Data!Q:Q,F1313,Data!R:R),2)</f>
        <v>119.92</v>
      </c>
      <c r="H1313">
        <f>ROUND(SUMIF(Data!Q:Q,F1313,Data!U:U),2)</f>
        <v>46.06</v>
      </c>
      <c r="I1313">
        <f>SUMIF(Data!Q:Q,F1313,Data!S:S)</f>
        <v>17</v>
      </c>
    </row>
    <row r="1314" spans="6:9" x14ac:dyDescent="0.2">
      <c r="F1314" s="11" t="s">
        <v>3261</v>
      </c>
      <c r="G1314">
        <f>ROUND(SUMIF(Data!Q:Q,F1314,Data!R:R),2)</f>
        <v>119.83</v>
      </c>
      <c r="H1314">
        <f>ROUND(SUMIF(Data!Q:Q,F1314,Data!U:U),2)</f>
        <v>-12.69</v>
      </c>
      <c r="I1314">
        <f>SUMIF(Data!Q:Q,F1314,Data!S:S)</f>
        <v>1</v>
      </c>
    </row>
    <row r="1315" spans="6:9" x14ac:dyDescent="0.2">
      <c r="F1315" s="11" t="s">
        <v>6248</v>
      </c>
      <c r="G1315">
        <f>ROUND(SUMIF(Data!Q:Q,F1315,Data!R:R),2)</f>
        <v>119.56</v>
      </c>
      <c r="H1315">
        <f>ROUND(SUMIF(Data!Q:Q,F1315,Data!U:U),2)</f>
        <v>27.7</v>
      </c>
      <c r="I1315">
        <f>SUMIF(Data!Q:Q,F1315,Data!S:S)</f>
        <v>10</v>
      </c>
    </row>
    <row r="1316" spans="6:9" x14ac:dyDescent="0.2">
      <c r="F1316" s="11" t="s">
        <v>3063</v>
      </c>
      <c r="G1316">
        <f>ROUND(SUMIF(Data!Q:Q,F1316,Data!R:R),2)</f>
        <v>119.51</v>
      </c>
      <c r="H1316">
        <f>ROUND(SUMIF(Data!Q:Q,F1316,Data!U:U),2)</f>
        <v>-20.52</v>
      </c>
      <c r="I1316">
        <f>SUMIF(Data!Q:Q,F1316,Data!S:S)</f>
        <v>11</v>
      </c>
    </row>
    <row r="1317" spans="6:9" x14ac:dyDescent="0.2">
      <c r="F1317" s="11" t="s">
        <v>5060</v>
      </c>
      <c r="G1317">
        <f>ROUND(SUMIF(Data!Q:Q,F1317,Data!R:R),2)</f>
        <v>119.21</v>
      </c>
      <c r="H1317">
        <f>ROUND(SUMIF(Data!Q:Q,F1317,Data!U:U),2)</f>
        <v>52.01</v>
      </c>
      <c r="I1317">
        <f>SUMIF(Data!Q:Q,F1317,Data!S:S)</f>
        <v>19</v>
      </c>
    </row>
    <row r="1318" spans="6:9" x14ac:dyDescent="0.2">
      <c r="F1318" s="11" t="s">
        <v>2956</v>
      </c>
      <c r="G1318">
        <f>ROUND(SUMIF(Data!Q:Q,F1318,Data!R:R),2)</f>
        <v>118.72</v>
      </c>
      <c r="H1318">
        <f>ROUND(SUMIF(Data!Q:Q,F1318,Data!U:U),2)</f>
        <v>43.71</v>
      </c>
      <c r="I1318">
        <f>SUMIF(Data!Q:Q,F1318,Data!S:S)</f>
        <v>29</v>
      </c>
    </row>
    <row r="1319" spans="6:9" x14ac:dyDescent="0.2">
      <c r="F1319" s="11" t="s">
        <v>1235</v>
      </c>
      <c r="G1319">
        <f>ROUND(SUMIF(Data!Q:Q,F1319,Data!R:R),2)</f>
        <v>118.3</v>
      </c>
      <c r="H1319">
        <f>ROUND(SUMIF(Data!Q:Q,F1319,Data!U:U),2)</f>
        <v>17.86</v>
      </c>
      <c r="I1319">
        <f>SUMIF(Data!Q:Q,F1319,Data!S:S)</f>
        <v>24</v>
      </c>
    </row>
    <row r="1320" spans="6:9" x14ac:dyDescent="0.2">
      <c r="F1320" s="11" t="s">
        <v>4324</v>
      </c>
      <c r="G1320">
        <f>ROUND(SUMIF(Data!Q:Q,F1320,Data!R:R),2)</f>
        <v>117.74</v>
      </c>
      <c r="H1320">
        <f>ROUND(SUMIF(Data!Q:Q,F1320,Data!U:U),2)</f>
        <v>-8.5500000000000007</v>
      </c>
      <c r="I1320">
        <f>SUMIF(Data!Q:Q,F1320,Data!S:S)</f>
        <v>46</v>
      </c>
    </row>
    <row r="1321" spans="6:9" x14ac:dyDescent="0.2">
      <c r="F1321" s="11" t="s">
        <v>6235</v>
      </c>
      <c r="G1321">
        <f>ROUND(SUMIF(Data!Q:Q,F1321,Data!R:R),2)</f>
        <v>117.59</v>
      </c>
      <c r="H1321">
        <f>ROUND(SUMIF(Data!Q:Q,F1321,Data!U:U),2)</f>
        <v>5.7</v>
      </c>
      <c r="I1321">
        <f>SUMIF(Data!Q:Q,F1321,Data!S:S)</f>
        <v>40</v>
      </c>
    </row>
    <row r="1322" spans="6:9" x14ac:dyDescent="0.2">
      <c r="F1322" s="11" t="s">
        <v>4581</v>
      </c>
      <c r="G1322">
        <f>ROUND(SUMIF(Data!Q:Q,F1322,Data!R:R),2)</f>
        <v>117.28</v>
      </c>
      <c r="H1322">
        <f>ROUND(SUMIF(Data!Q:Q,F1322,Data!U:U),2)</f>
        <v>-16.489999999999998</v>
      </c>
      <c r="I1322">
        <f>SUMIF(Data!Q:Q,F1322,Data!S:S)</f>
        <v>5</v>
      </c>
    </row>
    <row r="1323" spans="6:9" x14ac:dyDescent="0.2">
      <c r="F1323" s="11" t="s">
        <v>6334</v>
      </c>
      <c r="G1323">
        <f>ROUND(SUMIF(Data!Q:Q,F1323,Data!R:R),2)</f>
        <v>116.96</v>
      </c>
      <c r="H1323">
        <f>ROUND(SUMIF(Data!Q:Q,F1323,Data!U:U),2)</f>
        <v>53.8</v>
      </c>
      <c r="I1323">
        <f>SUMIF(Data!Q:Q,F1323,Data!S:S)</f>
        <v>16</v>
      </c>
    </row>
    <row r="1324" spans="6:9" x14ac:dyDescent="0.2">
      <c r="F1324" s="11" t="s">
        <v>3133</v>
      </c>
      <c r="G1324">
        <f>ROUND(SUMIF(Data!Q:Q,F1324,Data!R:R),2)</f>
        <v>116.5</v>
      </c>
      <c r="H1324">
        <f>ROUND(SUMIF(Data!Q:Q,F1324,Data!U:U),2)</f>
        <v>14.83</v>
      </c>
      <c r="I1324">
        <f>SUMIF(Data!Q:Q,F1324,Data!S:S)</f>
        <v>32</v>
      </c>
    </row>
    <row r="1325" spans="6:9" x14ac:dyDescent="0.2">
      <c r="F1325" s="11" t="s">
        <v>492</v>
      </c>
      <c r="G1325">
        <f>ROUND(SUMIF(Data!Q:Q,F1325,Data!R:R),2)</f>
        <v>116.22</v>
      </c>
      <c r="H1325">
        <f>ROUND(SUMIF(Data!Q:Q,F1325,Data!U:U),2)</f>
        <v>37.5</v>
      </c>
      <c r="I1325">
        <f>SUMIF(Data!Q:Q,F1325,Data!S:S)</f>
        <v>34</v>
      </c>
    </row>
    <row r="1326" spans="6:9" x14ac:dyDescent="0.2">
      <c r="F1326" s="11" t="s">
        <v>6082</v>
      </c>
      <c r="G1326">
        <f>ROUND(SUMIF(Data!Q:Q,F1326,Data!R:R),2)</f>
        <v>115.43</v>
      </c>
      <c r="H1326">
        <f>ROUND(SUMIF(Data!Q:Q,F1326,Data!U:U),2)</f>
        <v>47.22</v>
      </c>
      <c r="I1326">
        <f>SUMIF(Data!Q:Q,F1326,Data!S:S)</f>
        <v>26</v>
      </c>
    </row>
    <row r="1327" spans="6:9" x14ac:dyDescent="0.2">
      <c r="F1327" s="11" t="s">
        <v>1868</v>
      </c>
      <c r="G1327">
        <f>ROUND(SUMIF(Data!Q:Q,F1327,Data!R:R),2)</f>
        <v>115.24</v>
      </c>
      <c r="H1327">
        <f>ROUND(SUMIF(Data!Q:Q,F1327,Data!U:U),2)</f>
        <v>42.31</v>
      </c>
      <c r="I1327">
        <f>SUMIF(Data!Q:Q,F1327,Data!S:S)</f>
        <v>16</v>
      </c>
    </row>
    <row r="1328" spans="6:9" x14ac:dyDescent="0.2">
      <c r="F1328" s="11" t="s">
        <v>259</v>
      </c>
      <c r="G1328">
        <f>ROUND(SUMIF(Data!Q:Q,F1328,Data!R:R),2)</f>
        <v>115.19</v>
      </c>
      <c r="H1328">
        <f>ROUND(SUMIF(Data!Q:Q,F1328,Data!U:U),2)</f>
        <v>44.72</v>
      </c>
      <c r="I1328">
        <f>SUMIF(Data!Q:Q,F1328,Data!S:S)</f>
        <v>44</v>
      </c>
    </row>
    <row r="1329" spans="6:9" x14ac:dyDescent="0.2">
      <c r="F1329" s="11" t="s">
        <v>158</v>
      </c>
      <c r="G1329">
        <f>ROUND(SUMIF(Data!Q:Q,F1329,Data!R:R),2)</f>
        <v>115.02</v>
      </c>
      <c r="H1329">
        <f>ROUND(SUMIF(Data!Q:Q,F1329,Data!U:U),2)</f>
        <v>37.06</v>
      </c>
      <c r="I1329">
        <f>SUMIF(Data!Q:Q,F1329,Data!S:S)</f>
        <v>21</v>
      </c>
    </row>
    <row r="1330" spans="6:9" x14ac:dyDescent="0.2">
      <c r="F1330" s="11" t="s">
        <v>4188</v>
      </c>
      <c r="G1330">
        <f>ROUND(SUMIF(Data!Q:Q,F1330,Data!R:R),2)</f>
        <v>114.54</v>
      </c>
      <c r="H1330">
        <f>ROUND(SUMIF(Data!Q:Q,F1330,Data!U:U),2)</f>
        <v>43.43</v>
      </c>
      <c r="I1330">
        <f>SUMIF(Data!Q:Q,F1330,Data!S:S)</f>
        <v>28</v>
      </c>
    </row>
    <row r="1331" spans="6:9" x14ac:dyDescent="0.2">
      <c r="F1331" s="11" t="s">
        <v>6105</v>
      </c>
      <c r="G1331">
        <f>ROUND(SUMIF(Data!Q:Q,F1331,Data!R:R),2)</f>
        <v>113.85</v>
      </c>
      <c r="H1331">
        <f>ROUND(SUMIF(Data!Q:Q,F1331,Data!U:U),2)</f>
        <v>47.94</v>
      </c>
      <c r="I1331">
        <f>SUMIF(Data!Q:Q,F1331,Data!S:S)</f>
        <v>28</v>
      </c>
    </row>
    <row r="1332" spans="6:9" x14ac:dyDescent="0.2">
      <c r="F1332" s="11" t="s">
        <v>2925</v>
      </c>
      <c r="G1332">
        <f>ROUND(SUMIF(Data!Q:Q,F1332,Data!R:R),2)</f>
        <v>113.47</v>
      </c>
      <c r="H1332">
        <f>ROUND(SUMIF(Data!Q:Q,F1332,Data!U:U),2)</f>
        <v>48.84</v>
      </c>
      <c r="I1332">
        <f>SUMIF(Data!Q:Q,F1332,Data!S:S)</f>
        <v>44</v>
      </c>
    </row>
    <row r="1333" spans="6:9" x14ac:dyDescent="0.2">
      <c r="F1333" s="11" t="s">
        <v>5424</v>
      </c>
      <c r="G1333">
        <f>ROUND(SUMIF(Data!Q:Q,F1333,Data!R:R),2)</f>
        <v>113.33</v>
      </c>
      <c r="H1333">
        <f>ROUND(SUMIF(Data!Q:Q,F1333,Data!U:U),2)</f>
        <v>33.32</v>
      </c>
      <c r="I1333">
        <f>SUMIF(Data!Q:Q,F1333,Data!S:S)</f>
        <v>13</v>
      </c>
    </row>
    <row r="1334" spans="6:9" x14ac:dyDescent="0.2">
      <c r="F1334" s="11" t="s">
        <v>1337</v>
      </c>
      <c r="G1334">
        <f>ROUND(SUMIF(Data!Q:Q,F1334,Data!R:R),2)</f>
        <v>113.2</v>
      </c>
      <c r="H1334">
        <f>ROUND(SUMIF(Data!Q:Q,F1334,Data!U:U),2)</f>
        <v>21.55</v>
      </c>
      <c r="I1334">
        <f>SUMIF(Data!Q:Q,F1334,Data!S:S)</f>
        <v>13</v>
      </c>
    </row>
    <row r="1335" spans="6:9" x14ac:dyDescent="0.2">
      <c r="F1335" s="11" t="s">
        <v>4746</v>
      </c>
      <c r="G1335">
        <f>ROUND(SUMIF(Data!Q:Q,F1335,Data!R:R),2)</f>
        <v>112.67</v>
      </c>
      <c r="H1335">
        <f>ROUND(SUMIF(Data!Q:Q,F1335,Data!U:U),2)</f>
        <v>-10.14</v>
      </c>
      <c r="I1335">
        <f>SUMIF(Data!Q:Q,F1335,Data!S:S)</f>
        <v>48</v>
      </c>
    </row>
    <row r="1336" spans="6:9" x14ac:dyDescent="0.2">
      <c r="F1336" s="11" t="s">
        <v>2863</v>
      </c>
      <c r="G1336">
        <f>ROUND(SUMIF(Data!Q:Q,F1336,Data!R:R),2)</f>
        <v>111.46</v>
      </c>
      <c r="H1336">
        <f>ROUND(SUMIF(Data!Q:Q,F1336,Data!U:U),2)</f>
        <v>50.8</v>
      </c>
      <c r="I1336">
        <f>SUMIF(Data!Q:Q,F1336,Data!S:S)</f>
        <v>18</v>
      </c>
    </row>
    <row r="1337" spans="6:9" x14ac:dyDescent="0.2">
      <c r="F1337" s="11" t="s">
        <v>3965</v>
      </c>
      <c r="G1337">
        <f>ROUND(SUMIF(Data!Q:Q,F1337,Data!R:R),2)</f>
        <v>111.19</v>
      </c>
      <c r="H1337">
        <f>ROUND(SUMIF(Data!Q:Q,F1337,Data!U:U),2)</f>
        <v>28.26</v>
      </c>
      <c r="I1337">
        <f>SUMIF(Data!Q:Q,F1337,Data!S:S)</f>
        <v>31</v>
      </c>
    </row>
    <row r="1338" spans="6:9" x14ac:dyDescent="0.2">
      <c r="F1338" s="11" t="s">
        <v>1267</v>
      </c>
      <c r="G1338">
        <f>ROUND(SUMIF(Data!Q:Q,F1338,Data!R:R),2)</f>
        <v>110.76</v>
      </c>
      <c r="H1338">
        <f>ROUND(SUMIF(Data!Q:Q,F1338,Data!U:U),2)</f>
        <v>42.9</v>
      </c>
      <c r="I1338">
        <f>SUMIF(Data!Q:Q,F1338,Data!S:S)</f>
        <v>27</v>
      </c>
    </row>
    <row r="1339" spans="6:9" x14ac:dyDescent="0.2">
      <c r="F1339" s="11" t="s">
        <v>5397</v>
      </c>
      <c r="G1339">
        <f>ROUND(SUMIF(Data!Q:Q,F1339,Data!R:R),2)</f>
        <v>110.59</v>
      </c>
      <c r="H1339">
        <f>ROUND(SUMIF(Data!Q:Q,F1339,Data!U:U),2)</f>
        <v>6.03</v>
      </c>
      <c r="I1339">
        <f>SUMIF(Data!Q:Q,F1339,Data!S:S)</f>
        <v>22</v>
      </c>
    </row>
    <row r="1340" spans="6:9" x14ac:dyDescent="0.2">
      <c r="F1340" s="11" t="s">
        <v>361</v>
      </c>
      <c r="G1340">
        <f>ROUND(SUMIF(Data!Q:Q,F1340,Data!R:R),2)</f>
        <v>110.48</v>
      </c>
      <c r="H1340">
        <f>ROUND(SUMIF(Data!Q:Q,F1340,Data!U:U),2)</f>
        <v>29.24</v>
      </c>
      <c r="I1340">
        <f>SUMIF(Data!Q:Q,F1340,Data!S:S)</f>
        <v>28</v>
      </c>
    </row>
    <row r="1341" spans="6:9" x14ac:dyDescent="0.2">
      <c r="F1341" s="11" t="s">
        <v>1445</v>
      </c>
      <c r="G1341">
        <f>ROUND(SUMIF(Data!Q:Q,F1341,Data!R:R),2)</f>
        <v>110.25</v>
      </c>
      <c r="H1341">
        <f>ROUND(SUMIF(Data!Q:Q,F1341,Data!U:U),2)</f>
        <v>52.92</v>
      </c>
      <c r="I1341">
        <f>SUMIF(Data!Q:Q,F1341,Data!S:S)</f>
        <v>35</v>
      </c>
    </row>
    <row r="1342" spans="6:9" x14ac:dyDescent="0.2">
      <c r="F1342" s="11" t="s">
        <v>3641</v>
      </c>
      <c r="G1342">
        <f>ROUND(SUMIF(Data!Q:Q,F1342,Data!R:R),2)</f>
        <v>110.16</v>
      </c>
      <c r="H1342">
        <f>ROUND(SUMIF(Data!Q:Q,F1342,Data!U:U),2)</f>
        <v>46.14</v>
      </c>
      <c r="I1342">
        <f>SUMIF(Data!Q:Q,F1342,Data!S:S)</f>
        <v>19</v>
      </c>
    </row>
    <row r="1343" spans="6:9" x14ac:dyDescent="0.2">
      <c r="F1343" s="11" t="s">
        <v>6023</v>
      </c>
      <c r="G1343">
        <f>ROUND(SUMIF(Data!Q:Q,F1343,Data!R:R),2)</f>
        <v>110.16</v>
      </c>
      <c r="H1343">
        <f>ROUND(SUMIF(Data!Q:Q,F1343,Data!U:U),2)</f>
        <v>46.14</v>
      </c>
      <c r="I1343">
        <f>SUMIF(Data!Q:Q,F1343,Data!S:S)</f>
        <v>19</v>
      </c>
    </row>
    <row r="1344" spans="6:9" x14ac:dyDescent="0.2">
      <c r="F1344" s="11" t="s">
        <v>6681</v>
      </c>
      <c r="G1344">
        <f>ROUND(SUMIF(Data!Q:Q,F1344,Data!R:R),2)</f>
        <v>110.16</v>
      </c>
      <c r="H1344">
        <f>ROUND(SUMIF(Data!Q:Q,F1344,Data!U:U),2)</f>
        <v>52.88</v>
      </c>
      <c r="I1344">
        <f>SUMIF(Data!Q:Q,F1344,Data!S:S)</f>
        <v>17</v>
      </c>
    </row>
    <row r="1345" spans="6:9" x14ac:dyDescent="0.2">
      <c r="F1345" s="11" t="s">
        <v>3247</v>
      </c>
      <c r="G1345">
        <f>ROUND(SUMIF(Data!Q:Q,F1345,Data!R:R),2)</f>
        <v>110.02</v>
      </c>
      <c r="H1345">
        <f>ROUND(SUMIF(Data!Q:Q,F1345,Data!U:U),2)</f>
        <v>43.78</v>
      </c>
      <c r="I1345">
        <f>SUMIF(Data!Q:Q,F1345,Data!S:S)</f>
        <v>17</v>
      </c>
    </row>
    <row r="1346" spans="6:9" x14ac:dyDescent="0.2">
      <c r="F1346" s="11" t="s">
        <v>5438</v>
      </c>
      <c r="G1346">
        <f>ROUND(SUMIF(Data!Q:Q,F1346,Data!R:R),2)</f>
        <v>110.02</v>
      </c>
      <c r="H1346">
        <f>ROUND(SUMIF(Data!Q:Q,F1346,Data!U:U),2)</f>
        <v>39.880000000000003</v>
      </c>
      <c r="I1346">
        <f>SUMIF(Data!Q:Q,F1346,Data!S:S)</f>
        <v>9</v>
      </c>
    </row>
    <row r="1347" spans="6:9" x14ac:dyDescent="0.2">
      <c r="F1347" s="11" t="s">
        <v>2232</v>
      </c>
      <c r="G1347">
        <f>ROUND(SUMIF(Data!Q:Q,F1347,Data!R:R),2)</f>
        <v>109.65</v>
      </c>
      <c r="H1347">
        <f>ROUND(SUMIF(Data!Q:Q,F1347,Data!U:U),2)</f>
        <v>51.54</v>
      </c>
      <c r="I1347">
        <f>SUMIF(Data!Q:Q,F1347,Data!S:S)</f>
        <v>15</v>
      </c>
    </row>
    <row r="1348" spans="6:9" x14ac:dyDescent="0.2">
      <c r="F1348" s="11" t="s">
        <v>951</v>
      </c>
      <c r="G1348">
        <f>ROUND(SUMIF(Data!Q:Q,F1348,Data!R:R),2)</f>
        <v>109.58</v>
      </c>
      <c r="H1348">
        <f>ROUND(SUMIF(Data!Q:Q,F1348,Data!U:U),2)</f>
        <v>49.08</v>
      </c>
      <c r="I1348">
        <f>SUMIF(Data!Q:Q,F1348,Data!S:S)</f>
        <v>15</v>
      </c>
    </row>
    <row r="1349" spans="6:9" x14ac:dyDescent="0.2">
      <c r="F1349" s="11" t="s">
        <v>4470</v>
      </c>
      <c r="G1349">
        <f>ROUND(SUMIF(Data!Q:Q,F1349,Data!R:R),2)</f>
        <v>109.57</v>
      </c>
      <c r="H1349">
        <f>ROUND(SUMIF(Data!Q:Q,F1349,Data!U:U),2)</f>
        <v>43.66</v>
      </c>
      <c r="I1349">
        <f>SUMIF(Data!Q:Q,F1349,Data!S:S)</f>
        <v>28</v>
      </c>
    </row>
    <row r="1350" spans="6:9" x14ac:dyDescent="0.2">
      <c r="F1350" s="11" t="s">
        <v>6064</v>
      </c>
      <c r="G1350">
        <f>ROUND(SUMIF(Data!Q:Q,F1350,Data!R:R),2)</f>
        <v>108.94</v>
      </c>
      <c r="H1350">
        <f>ROUND(SUMIF(Data!Q:Q,F1350,Data!U:U),2)</f>
        <v>-11.21</v>
      </c>
      <c r="I1350">
        <f>SUMIF(Data!Q:Q,F1350,Data!S:S)</f>
        <v>15</v>
      </c>
    </row>
    <row r="1351" spans="6:9" x14ac:dyDescent="0.2">
      <c r="F1351" s="11" t="s">
        <v>6254</v>
      </c>
      <c r="G1351">
        <f>ROUND(SUMIF(Data!Q:Q,F1351,Data!R:R),2)</f>
        <v>108.68</v>
      </c>
      <c r="H1351">
        <f>ROUND(SUMIF(Data!Q:Q,F1351,Data!U:U),2)</f>
        <v>52.12</v>
      </c>
      <c r="I1351">
        <f>SUMIF(Data!Q:Q,F1351,Data!S:S)</f>
        <v>10</v>
      </c>
    </row>
    <row r="1352" spans="6:9" x14ac:dyDescent="0.2">
      <c r="F1352" s="11" t="s">
        <v>5678</v>
      </c>
      <c r="G1352">
        <f>ROUND(SUMIF(Data!Q:Q,F1352,Data!R:R),2)</f>
        <v>108.64</v>
      </c>
      <c r="H1352">
        <f>ROUND(SUMIF(Data!Q:Q,F1352,Data!U:U),2)</f>
        <v>5.0199999999999996</v>
      </c>
      <c r="I1352">
        <f>SUMIF(Data!Q:Q,F1352,Data!S:S)</f>
        <v>30</v>
      </c>
    </row>
    <row r="1353" spans="6:9" x14ac:dyDescent="0.2">
      <c r="F1353" s="11" t="s">
        <v>2853</v>
      </c>
      <c r="G1353">
        <f>ROUND(SUMIF(Data!Q:Q,F1353,Data!R:R),2)</f>
        <v>108.42</v>
      </c>
      <c r="H1353">
        <f>ROUND(SUMIF(Data!Q:Q,F1353,Data!U:U),2)</f>
        <v>44.99</v>
      </c>
      <c r="I1353">
        <f>SUMIF(Data!Q:Q,F1353,Data!S:S)</f>
        <v>17</v>
      </c>
    </row>
    <row r="1354" spans="6:9" x14ac:dyDescent="0.2">
      <c r="F1354" s="11" t="s">
        <v>352</v>
      </c>
      <c r="G1354">
        <f>ROUND(SUMIF(Data!Q:Q,F1354,Data!R:R),2)</f>
        <v>108.08</v>
      </c>
      <c r="H1354">
        <f>ROUND(SUMIF(Data!Q:Q,F1354,Data!U:U),2)</f>
        <v>6.76</v>
      </c>
      <c r="I1354">
        <f>SUMIF(Data!Q:Q,F1354,Data!S:S)</f>
        <v>15</v>
      </c>
    </row>
    <row r="1355" spans="6:9" x14ac:dyDescent="0.2">
      <c r="F1355" s="11" t="s">
        <v>1366</v>
      </c>
      <c r="G1355">
        <f>ROUND(SUMIF(Data!Q:Q,F1355,Data!R:R),2)</f>
        <v>108.04</v>
      </c>
      <c r="H1355">
        <f>ROUND(SUMIF(Data!Q:Q,F1355,Data!U:U),2)</f>
        <v>36</v>
      </c>
      <c r="I1355">
        <f>SUMIF(Data!Q:Q,F1355,Data!S:S)</f>
        <v>33</v>
      </c>
    </row>
    <row r="1356" spans="6:9" x14ac:dyDescent="0.2">
      <c r="F1356" s="11" t="s">
        <v>7054</v>
      </c>
      <c r="G1356">
        <f>ROUND(SUMIF(Data!Q:Q,F1356,Data!R:R),2)</f>
        <v>107.96</v>
      </c>
      <c r="H1356">
        <f>ROUND(SUMIF(Data!Q:Q,F1356,Data!U:U),2)</f>
        <v>9.6</v>
      </c>
      <c r="I1356">
        <f>SUMIF(Data!Q:Q,F1356,Data!S:S)</f>
        <v>4</v>
      </c>
    </row>
    <row r="1357" spans="6:9" x14ac:dyDescent="0.2">
      <c r="F1357" s="11" t="s">
        <v>7690</v>
      </c>
      <c r="G1357">
        <f>ROUND(SUMIF(Data!Q:Q,F1357,Data!R:R),2)</f>
        <v>107.91</v>
      </c>
      <c r="H1357">
        <f>ROUND(SUMIF(Data!Q:Q,F1357,Data!U:U),2)</f>
        <v>14.92</v>
      </c>
      <c r="I1357">
        <f>SUMIF(Data!Q:Q,F1357,Data!S:S)</f>
        <v>10</v>
      </c>
    </row>
    <row r="1358" spans="6:9" x14ac:dyDescent="0.2">
      <c r="F1358" s="11" t="s">
        <v>1031</v>
      </c>
      <c r="G1358">
        <f>ROUND(SUMIF(Data!Q:Q,F1358,Data!R:R),2)</f>
        <v>106.72</v>
      </c>
      <c r="H1358">
        <f>ROUND(SUMIF(Data!Q:Q,F1358,Data!U:U),2)</f>
        <v>47.19</v>
      </c>
      <c r="I1358">
        <f>SUMIF(Data!Q:Q,F1358,Data!S:S)</f>
        <v>25</v>
      </c>
    </row>
    <row r="1359" spans="6:9" x14ac:dyDescent="0.2">
      <c r="F1359" s="11" t="s">
        <v>4148</v>
      </c>
      <c r="G1359">
        <f>ROUND(SUMIF(Data!Q:Q,F1359,Data!R:R),2)</f>
        <v>106.47</v>
      </c>
      <c r="H1359">
        <f>ROUND(SUMIF(Data!Q:Q,F1359,Data!U:U),2)</f>
        <v>49.14</v>
      </c>
      <c r="I1359">
        <f>SUMIF(Data!Q:Q,F1359,Data!S:S)</f>
        <v>35</v>
      </c>
    </row>
    <row r="1360" spans="6:9" x14ac:dyDescent="0.2">
      <c r="F1360" s="11" t="s">
        <v>3985</v>
      </c>
      <c r="G1360">
        <f>ROUND(SUMIF(Data!Q:Q,F1360,Data!R:R),2)</f>
        <v>106.35</v>
      </c>
      <c r="H1360">
        <f>ROUND(SUMIF(Data!Q:Q,F1360,Data!U:U),2)</f>
        <v>50.34</v>
      </c>
      <c r="I1360">
        <f>SUMIF(Data!Q:Q,F1360,Data!S:S)</f>
        <v>19</v>
      </c>
    </row>
    <row r="1361" spans="6:9" x14ac:dyDescent="0.2">
      <c r="F1361" s="11" t="s">
        <v>283</v>
      </c>
      <c r="G1361">
        <f>ROUND(SUMIF(Data!Q:Q,F1361,Data!R:R),2)</f>
        <v>106.29</v>
      </c>
      <c r="H1361">
        <f>ROUND(SUMIF(Data!Q:Q,F1361,Data!U:U),2)</f>
        <v>49.5</v>
      </c>
      <c r="I1361">
        <f>SUMIF(Data!Q:Q,F1361,Data!S:S)</f>
        <v>15</v>
      </c>
    </row>
    <row r="1362" spans="6:9" x14ac:dyDescent="0.2">
      <c r="F1362" s="11" t="s">
        <v>9168</v>
      </c>
      <c r="G1362">
        <f>ROUND(SUMIF(Data!Q:Q,F1362,Data!R:R),2)</f>
        <v>106.17</v>
      </c>
      <c r="H1362">
        <f>ROUND(SUMIF(Data!Q:Q,F1362,Data!U:U),2)</f>
        <v>2.79</v>
      </c>
      <c r="I1362">
        <f>SUMIF(Data!Q:Q,F1362,Data!S:S)</f>
        <v>10</v>
      </c>
    </row>
    <row r="1363" spans="6:9" x14ac:dyDescent="0.2">
      <c r="F1363" s="11" t="s">
        <v>2219</v>
      </c>
      <c r="G1363">
        <f>ROUND(SUMIF(Data!Q:Q,F1363,Data!R:R),2)</f>
        <v>105.85</v>
      </c>
      <c r="H1363">
        <f>ROUND(SUMIF(Data!Q:Q,F1363,Data!U:U),2)</f>
        <v>21.89</v>
      </c>
      <c r="I1363">
        <f>SUMIF(Data!Q:Q,F1363,Data!S:S)</f>
        <v>26</v>
      </c>
    </row>
    <row r="1364" spans="6:9" x14ac:dyDescent="0.2">
      <c r="F1364" s="11" t="s">
        <v>6596</v>
      </c>
      <c r="G1364">
        <f>ROUND(SUMIF(Data!Q:Q,F1364,Data!R:R),2)</f>
        <v>105.29</v>
      </c>
      <c r="H1364">
        <f>ROUND(SUMIF(Data!Q:Q,F1364,Data!U:U),2)</f>
        <v>44.08</v>
      </c>
      <c r="I1364">
        <f>SUMIF(Data!Q:Q,F1364,Data!S:S)</f>
        <v>26</v>
      </c>
    </row>
    <row r="1365" spans="6:9" x14ac:dyDescent="0.2">
      <c r="F1365" s="11" t="s">
        <v>6781</v>
      </c>
      <c r="G1365">
        <f>ROUND(SUMIF(Data!Q:Q,F1365,Data!R:R),2)</f>
        <v>105.14</v>
      </c>
      <c r="H1365">
        <f>ROUND(SUMIF(Data!Q:Q,F1365,Data!U:U),2)</f>
        <v>0.81</v>
      </c>
      <c r="I1365">
        <f>SUMIF(Data!Q:Q,F1365,Data!S:S)</f>
        <v>9</v>
      </c>
    </row>
    <row r="1366" spans="6:9" x14ac:dyDescent="0.2">
      <c r="F1366" s="11" t="s">
        <v>4670</v>
      </c>
      <c r="G1366">
        <f>ROUND(SUMIF(Data!Q:Q,F1366,Data!R:R),2)</f>
        <v>104.98</v>
      </c>
      <c r="H1366">
        <f>ROUND(SUMIF(Data!Q:Q,F1366,Data!U:U),2)</f>
        <v>40.950000000000003</v>
      </c>
      <c r="I1366">
        <f>SUMIF(Data!Q:Q,F1366,Data!S:S)</f>
        <v>19</v>
      </c>
    </row>
    <row r="1367" spans="6:9" x14ac:dyDescent="0.2">
      <c r="F1367" s="11" t="s">
        <v>3483</v>
      </c>
      <c r="G1367">
        <f>ROUND(SUMIF(Data!Q:Q,F1367,Data!R:R),2)</f>
        <v>104.5</v>
      </c>
      <c r="H1367">
        <f>ROUND(SUMIF(Data!Q:Q,F1367,Data!U:U),2)</f>
        <v>17.88</v>
      </c>
      <c r="I1367">
        <f>SUMIF(Data!Q:Q,F1367,Data!S:S)</f>
        <v>21</v>
      </c>
    </row>
    <row r="1368" spans="6:9" x14ac:dyDescent="0.2">
      <c r="F1368" s="11" t="s">
        <v>7429</v>
      </c>
      <c r="G1368">
        <f>ROUND(SUMIF(Data!Q:Q,F1368,Data!R:R),2)</f>
        <v>103.88</v>
      </c>
      <c r="H1368">
        <f>ROUND(SUMIF(Data!Q:Q,F1368,Data!U:U),2)</f>
        <v>37.42</v>
      </c>
      <c r="I1368">
        <f>SUMIF(Data!Q:Q,F1368,Data!S:S)</f>
        <v>11</v>
      </c>
    </row>
    <row r="1369" spans="6:9" x14ac:dyDescent="0.2">
      <c r="F1369" s="11" t="s">
        <v>442</v>
      </c>
      <c r="G1369">
        <f>ROUND(SUMIF(Data!Q:Q,F1369,Data!R:R),2)</f>
        <v>103.86</v>
      </c>
      <c r="H1369">
        <f>ROUND(SUMIF(Data!Q:Q,F1369,Data!U:U),2)</f>
        <v>37.85</v>
      </c>
      <c r="I1369">
        <f>SUMIF(Data!Q:Q,F1369,Data!S:S)</f>
        <v>11</v>
      </c>
    </row>
    <row r="1370" spans="6:9" x14ac:dyDescent="0.2">
      <c r="F1370" s="11" t="s">
        <v>796</v>
      </c>
      <c r="G1370">
        <f>ROUND(SUMIF(Data!Q:Q,F1370,Data!R:R),2)</f>
        <v>102.62</v>
      </c>
      <c r="H1370">
        <f>ROUND(SUMIF(Data!Q:Q,F1370,Data!U:U),2)</f>
        <v>-11.88</v>
      </c>
      <c r="I1370">
        <f>SUMIF(Data!Q:Q,F1370,Data!S:S)</f>
        <v>44</v>
      </c>
    </row>
    <row r="1371" spans="6:9" x14ac:dyDescent="0.2">
      <c r="F1371" s="11" t="s">
        <v>8418</v>
      </c>
      <c r="G1371">
        <f>ROUND(SUMIF(Data!Q:Q,F1371,Data!R:R),2)</f>
        <v>102.61</v>
      </c>
      <c r="H1371">
        <f>ROUND(SUMIF(Data!Q:Q,F1371,Data!U:U),2)</f>
        <v>16.32</v>
      </c>
      <c r="I1371">
        <f>SUMIF(Data!Q:Q,F1371,Data!S:S)</f>
        <v>10</v>
      </c>
    </row>
    <row r="1372" spans="6:9" x14ac:dyDescent="0.2">
      <c r="F1372" s="11" t="s">
        <v>6973</v>
      </c>
      <c r="G1372">
        <f>ROUND(SUMIF(Data!Q:Q,F1372,Data!R:R),2)</f>
        <v>102.49</v>
      </c>
      <c r="H1372">
        <f>ROUND(SUMIF(Data!Q:Q,F1372,Data!U:U),2)</f>
        <v>37.11</v>
      </c>
      <c r="I1372">
        <f>SUMIF(Data!Q:Q,F1372,Data!S:S)</f>
        <v>13</v>
      </c>
    </row>
    <row r="1373" spans="6:9" x14ac:dyDescent="0.2">
      <c r="F1373" s="11" t="s">
        <v>2734</v>
      </c>
      <c r="G1373">
        <f>ROUND(SUMIF(Data!Q:Q,F1373,Data!R:R),2)</f>
        <v>102.26</v>
      </c>
      <c r="H1373">
        <f>ROUND(SUMIF(Data!Q:Q,F1373,Data!U:U),2)</f>
        <v>-4.42</v>
      </c>
      <c r="I1373">
        <f>SUMIF(Data!Q:Q,F1373,Data!S:S)</f>
        <v>34</v>
      </c>
    </row>
    <row r="1374" spans="6:9" x14ac:dyDescent="0.2">
      <c r="F1374" s="11" t="s">
        <v>8581</v>
      </c>
      <c r="G1374">
        <f>ROUND(SUMIF(Data!Q:Q,F1374,Data!R:R),2)</f>
        <v>102</v>
      </c>
      <c r="H1374">
        <f>ROUND(SUMIF(Data!Q:Q,F1374,Data!U:U),2)</f>
        <v>20.23</v>
      </c>
      <c r="I1374">
        <f>SUMIF(Data!Q:Q,F1374,Data!S:S)</f>
        <v>13</v>
      </c>
    </row>
    <row r="1375" spans="6:9" x14ac:dyDescent="0.2">
      <c r="F1375" s="11" t="s">
        <v>10294</v>
      </c>
      <c r="G1375">
        <f>ROUND(SUMIF(Data!Q:Q,F1375,Data!R:R),2)</f>
        <v>101.99</v>
      </c>
      <c r="H1375">
        <f>ROUND(SUMIF(Data!Q:Q,F1375,Data!U:U),2)</f>
        <v>-71.400000000000006</v>
      </c>
      <c r="I1375">
        <f>SUMIF(Data!Q:Q,F1375,Data!S:S)</f>
        <v>2</v>
      </c>
    </row>
    <row r="1376" spans="6:9" x14ac:dyDescent="0.2">
      <c r="F1376" s="11" t="s">
        <v>8981</v>
      </c>
      <c r="G1376">
        <f>ROUND(SUMIF(Data!Q:Q,F1376,Data!R:R),2)</f>
        <v>101.94</v>
      </c>
      <c r="H1376">
        <f>ROUND(SUMIF(Data!Q:Q,F1376,Data!U:U),2)</f>
        <v>30.58</v>
      </c>
      <c r="I1376">
        <f>SUMIF(Data!Q:Q,F1376,Data!S:S)</f>
        <v>3</v>
      </c>
    </row>
    <row r="1377" spans="6:9" x14ac:dyDescent="0.2">
      <c r="F1377" s="11" t="s">
        <v>4067</v>
      </c>
      <c r="G1377">
        <f>ROUND(SUMIF(Data!Q:Q,F1377,Data!R:R),2)</f>
        <v>101.59</v>
      </c>
      <c r="H1377">
        <f>ROUND(SUMIF(Data!Q:Q,F1377,Data!U:U),2)</f>
        <v>43.53</v>
      </c>
      <c r="I1377">
        <f>SUMIF(Data!Q:Q,F1377,Data!S:S)</f>
        <v>22</v>
      </c>
    </row>
    <row r="1378" spans="6:9" x14ac:dyDescent="0.2">
      <c r="F1378" s="11" t="s">
        <v>1894</v>
      </c>
      <c r="G1378">
        <f>ROUND(SUMIF(Data!Q:Q,F1378,Data!R:R),2)</f>
        <v>100.93</v>
      </c>
      <c r="H1378">
        <f>ROUND(SUMIF(Data!Q:Q,F1378,Data!U:U),2)</f>
        <v>20.67</v>
      </c>
      <c r="I1378">
        <f>SUMIF(Data!Q:Q,F1378,Data!S:S)</f>
        <v>20</v>
      </c>
    </row>
    <row r="1379" spans="6:9" x14ac:dyDescent="0.2">
      <c r="F1379" s="11" t="s">
        <v>1297</v>
      </c>
      <c r="G1379">
        <f>ROUND(SUMIF(Data!Q:Q,F1379,Data!R:R),2)</f>
        <v>100.92</v>
      </c>
      <c r="H1379">
        <f>ROUND(SUMIF(Data!Q:Q,F1379,Data!U:U),2)</f>
        <v>30.74</v>
      </c>
      <c r="I1379">
        <f>SUMIF(Data!Q:Q,F1379,Data!S:S)</f>
        <v>22</v>
      </c>
    </row>
    <row r="1380" spans="6:9" x14ac:dyDescent="0.2">
      <c r="F1380" s="11" t="s">
        <v>5524</v>
      </c>
      <c r="G1380">
        <f>ROUND(SUMIF(Data!Q:Q,F1380,Data!R:R),2)</f>
        <v>100.46</v>
      </c>
      <c r="H1380">
        <f>ROUND(SUMIF(Data!Q:Q,F1380,Data!U:U),2)</f>
        <v>38.729999999999997</v>
      </c>
      <c r="I1380">
        <f>SUMIF(Data!Q:Q,F1380,Data!S:S)</f>
        <v>16</v>
      </c>
    </row>
    <row r="1381" spans="6:9" x14ac:dyDescent="0.2">
      <c r="F1381" s="11" t="s">
        <v>3727</v>
      </c>
      <c r="G1381">
        <f>ROUND(SUMIF(Data!Q:Q,F1381,Data!R:R),2)</f>
        <v>100.39</v>
      </c>
      <c r="H1381">
        <f>ROUND(SUMIF(Data!Q:Q,F1381,Data!U:U),2)</f>
        <v>35.299999999999997</v>
      </c>
      <c r="I1381">
        <f>SUMIF(Data!Q:Q,F1381,Data!S:S)</f>
        <v>23</v>
      </c>
    </row>
    <row r="1382" spans="6:9" x14ac:dyDescent="0.2">
      <c r="F1382" s="11" t="s">
        <v>4232</v>
      </c>
      <c r="G1382">
        <f>ROUND(SUMIF(Data!Q:Q,F1382,Data!R:R),2)</f>
        <v>100.08</v>
      </c>
      <c r="H1382">
        <f>ROUND(SUMIF(Data!Q:Q,F1382,Data!U:U),2)</f>
        <v>27.08</v>
      </c>
      <c r="I1382">
        <f>SUMIF(Data!Q:Q,F1382,Data!S:S)</f>
        <v>39</v>
      </c>
    </row>
    <row r="1383" spans="6:9" x14ac:dyDescent="0.2">
      <c r="F1383" s="11" t="s">
        <v>10442</v>
      </c>
      <c r="G1383">
        <f>ROUND(SUMIF(Data!Q:Q,F1383,Data!R:R),2)</f>
        <v>99.9</v>
      </c>
      <c r="H1383">
        <f>ROUND(SUMIF(Data!Q:Q,F1383,Data!U:U),2)</f>
        <v>46.95</v>
      </c>
      <c r="I1383">
        <f>SUMIF(Data!Q:Q,F1383,Data!S:S)</f>
        <v>5</v>
      </c>
    </row>
    <row r="1384" spans="6:9" x14ac:dyDescent="0.2">
      <c r="F1384" s="11" t="s">
        <v>4949</v>
      </c>
      <c r="G1384">
        <f>ROUND(SUMIF(Data!Q:Q,F1384,Data!R:R),2)</f>
        <v>99.8</v>
      </c>
      <c r="H1384">
        <f>ROUND(SUMIF(Data!Q:Q,F1384,Data!U:U),2)</f>
        <v>-0.7</v>
      </c>
      <c r="I1384">
        <f>SUMIF(Data!Q:Q,F1384,Data!S:S)</f>
        <v>19</v>
      </c>
    </row>
    <row r="1385" spans="6:9" x14ac:dyDescent="0.2">
      <c r="F1385" s="11" t="s">
        <v>3433</v>
      </c>
      <c r="G1385">
        <f>ROUND(SUMIF(Data!Q:Q,F1385,Data!R:R),2)</f>
        <v>99.32</v>
      </c>
      <c r="H1385">
        <f>ROUND(SUMIF(Data!Q:Q,F1385,Data!U:U),2)</f>
        <v>22.91</v>
      </c>
      <c r="I1385">
        <f>SUMIF(Data!Q:Q,F1385,Data!S:S)</f>
        <v>27</v>
      </c>
    </row>
    <row r="1386" spans="6:9" x14ac:dyDescent="0.2">
      <c r="F1386" s="11" t="s">
        <v>8369</v>
      </c>
      <c r="G1386">
        <f>ROUND(SUMIF(Data!Q:Q,F1386,Data!R:R),2)</f>
        <v>99.12</v>
      </c>
      <c r="H1386">
        <f>ROUND(SUMIF(Data!Q:Q,F1386,Data!U:U),2)</f>
        <v>7.43</v>
      </c>
      <c r="I1386">
        <f>SUMIF(Data!Q:Q,F1386,Data!S:S)</f>
        <v>7</v>
      </c>
    </row>
    <row r="1387" spans="6:9" x14ac:dyDescent="0.2">
      <c r="F1387" s="11" t="s">
        <v>329</v>
      </c>
      <c r="G1387">
        <f>ROUND(SUMIF(Data!Q:Q,F1387,Data!R:R),2)</f>
        <v>99.06</v>
      </c>
      <c r="H1387">
        <f>ROUND(SUMIF(Data!Q:Q,F1387,Data!U:U),2)</f>
        <v>40.770000000000003</v>
      </c>
      <c r="I1387">
        <f>SUMIF(Data!Q:Q,F1387,Data!S:S)</f>
        <v>17</v>
      </c>
    </row>
    <row r="1388" spans="6:9" x14ac:dyDescent="0.2">
      <c r="F1388" s="11" t="s">
        <v>6047</v>
      </c>
      <c r="G1388">
        <f>ROUND(SUMIF(Data!Q:Q,F1388,Data!R:R),2)</f>
        <v>98.87</v>
      </c>
      <c r="H1388">
        <f>ROUND(SUMIF(Data!Q:Q,F1388,Data!U:U),2)</f>
        <v>42.24</v>
      </c>
      <c r="I1388">
        <f>SUMIF(Data!Q:Q,F1388,Data!S:S)</f>
        <v>7</v>
      </c>
    </row>
    <row r="1389" spans="6:9" x14ac:dyDescent="0.2">
      <c r="F1389" s="11" t="s">
        <v>410</v>
      </c>
      <c r="G1389">
        <f>ROUND(SUMIF(Data!Q:Q,F1389,Data!R:R),2)</f>
        <v>98.5</v>
      </c>
      <c r="H1389">
        <f>ROUND(SUMIF(Data!Q:Q,F1389,Data!U:U),2)</f>
        <v>41.21</v>
      </c>
      <c r="I1389">
        <f>SUMIF(Data!Q:Q,F1389,Data!S:S)</f>
        <v>17</v>
      </c>
    </row>
    <row r="1390" spans="6:9" x14ac:dyDescent="0.2">
      <c r="F1390" s="11" t="s">
        <v>6617</v>
      </c>
      <c r="G1390">
        <f>ROUND(SUMIF(Data!Q:Q,F1390,Data!R:R),2)</f>
        <v>98.14</v>
      </c>
      <c r="H1390">
        <f>ROUND(SUMIF(Data!Q:Q,F1390,Data!U:U),2)</f>
        <v>-78.510000000000005</v>
      </c>
      <c r="I1390">
        <f>SUMIF(Data!Q:Q,F1390,Data!S:S)</f>
        <v>6</v>
      </c>
    </row>
    <row r="1391" spans="6:9" x14ac:dyDescent="0.2">
      <c r="F1391" s="11" t="s">
        <v>9904</v>
      </c>
      <c r="G1391">
        <f>ROUND(SUMIF(Data!Q:Q,F1391,Data!R:R),2)</f>
        <v>97.81</v>
      </c>
      <c r="H1391">
        <f>ROUND(SUMIF(Data!Q:Q,F1391,Data!U:U),2)</f>
        <v>-1.78</v>
      </c>
      <c r="I1391">
        <f>SUMIF(Data!Q:Q,F1391,Data!S:S)</f>
        <v>8</v>
      </c>
    </row>
    <row r="1392" spans="6:9" x14ac:dyDescent="0.2">
      <c r="F1392" s="11" t="s">
        <v>5217</v>
      </c>
      <c r="G1392">
        <f>ROUND(SUMIF(Data!Q:Q,F1392,Data!R:R),2)</f>
        <v>97.68</v>
      </c>
      <c r="H1392">
        <f>ROUND(SUMIF(Data!Q:Q,F1392,Data!U:U),2)</f>
        <v>27.35</v>
      </c>
      <c r="I1392">
        <f>SUMIF(Data!Q:Q,F1392,Data!S:S)</f>
        <v>11</v>
      </c>
    </row>
    <row r="1393" spans="6:9" x14ac:dyDescent="0.2">
      <c r="F1393" s="11" t="s">
        <v>4951</v>
      </c>
      <c r="G1393">
        <f>ROUND(SUMIF(Data!Q:Q,F1393,Data!R:R),2)</f>
        <v>97.61</v>
      </c>
      <c r="H1393">
        <f>ROUND(SUMIF(Data!Q:Q,F1393,Data!U:U),2)</f>
        <v>44.82</v>
      </c>
      <c r="I1393">
        <f>SUMIF(Data!Q:Q,F1393,Data!S:S)</f>
        <v>20</v>
      </c>
    </row>
    <row r="1394" spans="6:9" x14ac:dyDescent="0.2">
      <c r="F1394" s="11" t="s">
        <v>5443</v>
      </c>
      <c r="G1394">
        <f>ROUND(SUMIF(Data!Q:Q,F1394,Data!R:R),2)</f>
        <v>97.2</v>
      </c>
      <c r="H1394">
        <f>ROUND(SUMIF(Data!Q:Q,F1394,Data!U:U),2)</f>
        <v>46.66</v>
      </c>
      <c r="I1394">
        <f>SUMIF(Data!Q:Q,F1394,Data!S:S)</f>
        <v>15</v>
      </c>
    </row>
    <row r="1395" spans="6:9" x14ac:dyDescent="0.2">
      <c r="F1395" s="11" t="s">
        <v>5995</v>
      </c>
      <c r="G1395">
        <f>ROUND(SUMIF(Data!Q:Q,F1395,Data!R:R),2)</f>
        <v>97.2</v>
      </c>
      <c r="H1395">
        <f>ROUND(SUMIF(Data!Q:Q,F1395,Data!U:U),2)</f>
        <v>46.66</v>
      </c>
      <c r="I1395">
        <f>SUMIF(Data!Q:Q,F1395,Data!S:S)</f>
        <v>15</v>
      </c>
    </row>
    <row r="1396" spans="6:9" x14ac:dyDescent="0.2">
      <c r="F1396" s="11" t="s">
        <v>8133</v>
      </c>
      <c r="G1396">
        <f>ROUND(SUMIF(Data!Q:Q,F1396,Data!R:R),2)</f>
        <v>97.02</v>
      </c>
      <c r="H1396">
        <f>ROUND(SUMIF(Data!Q:Q,F1396,Data!U:U),2)</f>
        <v>42.59</v>
      </c>
      <c r="I1396">
        <f>SUMIF(Data!Q:Q,F1396,Data!S:S)</f>
        <v>16</v>
      </c>
    </row>
    <row r="1397" spans="6:9" x14ac:dyDescent="0.2">
      <c r="F1397" s="11" t="s">
        <v>128</v>
      </c>
      <c r="G1397">
        <f>ROUND(SUMIF(Data!Q:Q,F1397,Data!R:R),2)</f>
        <v>96.73</v>
      </c>
      <c r="H1397">
        <f>ROUND(SUMIF(Data!Q:Q,F1397,Data!U:U),2)</f>
        <v>26.84</v>
      </c>
      <c r="I1397">
        <f>SUMIF(Data!Q:Q,F1397,Data!S:S)</f>
        <v>23</v>
      </c>
    </row>
    <row r="1398" spans="6:9" x14ac:dyDescent="0.2">
      <c r="F1398" s="11" t="s">
        <v>3438</v>
      </c>
      <c r="G1398">
        <f>ROUND(SUMIF(Data!Q:Q,F1398,Data!R:R),2)</f>
        <v>96.65</v>
      </c>
      <c r="H1398">
        <f>ROUND(SUMIF(Data!Q:Q,F1398,Data!U:U),2)</f>
        <v>26.92</v>
      </c>
      <c r="I1398">
        <f>SUMIF(Data!Q:Q,F1398,Data!S:S)</f>
        <v>26</v>
      </c>
    </row>
    <row r="1399" spans="6:9" x14ac:dyDescent="0.2">
      <c r="F1399" s="11" t="s">
        <v>970</v>
      </c>
      <c r="G1399">
        <f>ROUND(SUMIF(Data!Q:Q,F1399,Data!R:R),2)</f>
        <v>96.42</v>
      </c>
      <c r="H1399">
        <f>ROUND(SUMIF(Data!Q:Q,F1399,Data!U:U),2)</f>
        <v>29.2</v>
      </c>
      <c r="I1399">
        <f>SUMIF(Data!Q:Q,F1399,Data!S:S)</f>
        <v>15</v>
      </c>
    </row>
    <row r="1400" spans="6:9" x14ac:dyDescent="0.2">
      <c r="F1400" s="11" t="s">
        <v>2729</v>
      </c>
      <c r="G1400">
        <f>ROUND(SUMIF(Data!Q:Q,F1400,Data!R:R),2)</f>
        <v>96.03</v>
      </c>
      <c r="H1400">
        <f>ROUND(SUMIF(Data!Q:Q,F1400,Data!U:U),2)</f>
        <v>15.36</v>
      </c>
      <c r="I1400">
        <f>SUMIF(Data!Q:Q,F1400,Data!S:S)</f>
        <v>14</v>
      </c>
    </row>
    <row r="1401" spans="6:9" x14ac:dyDescent="0.2">
      <c r="F1401" s="11" t="s">
        <v>2458</v>
      </c>
      <c r="G1401">
        <f>ROUND(SUMIF(Data!Q:Q,F1401,Data!R:R),2)</f>
        <v>95.94</v>
      </c>
      <c r="H1401">
        <f>ROUND(SUMIF(Data!Q:Q,F1401,Data!U:U),2)</f>
        <v>17.02</v>
      </c>
      <c r="I1401">
        <f>SUMIF(Data!Q:Q,F1401,Data!S:S)</f>
        <v>19</v>
      </c>
    </row>
    <row r="1402" spans="6:9" x14ac:dyDescent="0.2">
      <c r="F1402" s="11" t="s">
        <v>2889</v>
      </c>
      <c r="G1402">
        <f>ROUND(SUMIF(Data!Q:Q,F1402,Data!R:R),2)</f>
        <v>95.9</v>
      </c>
      <c r="H1402">
        <f>ROUND(SUMIF(Data!Q:Q,F1402,Data!U:U),2)</f>
        <v>35.25</v>
      </c>
      <c r="I1402">
        <f>SUMIF(Data!Q:Q,F1402,Data!S:S)</f>
        <v>18</v>
      </c>
    </row>
    <row r="1403" spans="6:9" x14ac:dyDescent="0.2">
      <c r="F1403" s="11" t="s">
        <v>920</v>
      </c>
      <c r="G1403">
        <f>ROUND(SUMIF(Data!Q:Q,F1403,Data!R:R),2)</f>
        <v>95.9</v>
      </c>
      <c r="H1403">
        <f>ROUND(SUMIF(Data!Q:Q,F1403,Data!U:U),2)</f>
        <v>39.72</v>
      </c>
      <c r="I1403">
        <f>SUMIF(Data!Q:Q,F1403,Data!S:S)</f>
        <v>17</v>
      </c>
    </row>
    <row r="1404" spans="6:9" x14ac:dyDescent="0.2">
      <c r="F1404" s="11" t="s">
        <v>3202</v>
      </c>
      <c r="G1404">
        <f>ROUND(SUMIF(Data!Q:Q,F1404,Data!R:R),2)</f>
        <v>95.9</v>
      </c>
      <c r="H1404">
        <f>ROUND(SUMIF(Data!Q:Q,F1404,Data!U:U),2)</f>
        <v>38.619999999999997</v>
      </c>
      <c r="I1404">
        <f>SUMIF(Data!Q:Q,F1404,Data!S:S)</f>
        <v>17</v>
      </c>
    </row>
    <row r="1405" spans="6:9" x14ac:dyDescent="0.2">
      <c r="F1405" s="11" t="s">
        <v>710</v>
      </c>
      <c r="G1405">
        <f>ROUND(SUMIF(Data!Q:Q,F1405,Data!R:R),2)</f>
        <v>95.76</v>
      </c>
      <c r="H1405">
        <f>ROUND(SUMIF(Data!Q:Q,F1405,Data!U:U),2)</f>
        <v>41.33</v>
      </c>
      <c r="I1405">
        <f>SUMIF(Data!Q:Q,F1405,Data!S:S)</f>
        <v>16</v>
      </c>
    </row>
    <row r="1406" spans="6:9" x14ac:dyDescent="0.2">
      <c r="F1406" s="11" t="s">
        <v>6432</v>
      </c>
      <c r="G1406">
        <f>ROUND(SUMIF(Data!Q:Q,F1406,Data!R:R),2)</f>
        <v>95.62</v>
      </c>
      <c r="H1406">
        <f>ROUND(SUMIF(Data!Q:Q,F1406,Data!U:U),2)</f>
        <v>41.83</v>
      </c>
      <c r="I1406">
        <f>SUMIF(Data!Q:Q,F1406,Data!S:S)</f>
        <v>20</v>
      </c>
    </row>
    <row r="1407" spans="6:9" x14ac:dyDescent="0.2">
      <c r="F1407" s="11" t="s">
        <v>4226</v>
      </c>
      <c r="G1407">
        <f>ROUND(SUMIF(Data!Q:Q,F1407,Data!R:R),2)</f>
        <v>95.08</v>
      </c>
      <c r="H1407">
        <f>ROUND(SUMIF(Data!Q:Q,F1407,Data!U:U),2)</f>
        <v>21.02</v>
      </c>
      <c r="I1407">
        <f>SUMIF(Data!Q:Q,F1407,Data!S:S)</f>
        <v>12</v>
      </c>
    </row>
    <row r="1408" spans="6:9" x14ac:dyDescent="0.2">
      <c r="F1408" s="11" t="s">
        <v>6815</v>
      </c>
      <c r="G1408">
        <f>ROUND(SUMIF(Data!Q:Q,F1408,Data!R:R),2)</f>
        <v>94.99</v>
      </c>
      <c r="H1408">
        <f>ROUND(SUMIF(Data!Q:Q,F1408,Data!U:U),2)</f>
        <v>23.62</v>
      </c>
      <c r="I1408">
        <f>SUMIF(Data!Q:Q,F1408,Data!S:S)</f>
        <v>24</v>
      </c>
    </row>
    <row r="1409" spans="6:9" x14ac:dyDescent="0.2">
      <c r="F1409" s="11" t="s">
        <v>699</v>
      </c>
      <c r="G1409">
        <f>ROUND(SUMIF(Data!Q:Q,F1409,Data!R:R),2)</f>
        <v>94.93</v>
      </c>
      <c r="H1409">
        <f>ROUND(SUMIF(Data!Q:Q,F1409,Data!U:U),2)</f>
        <v>43.14</v>
      </c>
      <c r="I1409">
        <f>SUMIF(Data!Q:Q,F1409,Data!S:S)</f>
        <v>14</v>
      </c>
    </row>
    <row r="1410" spans="6:9" x14ac:dyDescent="0.2">
      <c r="F1410" s="11" t="s">
        <v>3126</v>
      </c>
      <c r="G1410">
        <f>ROUND(SUMIF(Data!Q:Q,F1410,Data!R:R),2)</f>
        <v>94.86</v>
      </c>
      <c r="H1410">
        <f>ROUND(SUMIF(Data!Q:Q,F1410,Data!U:U),2)</f>
        <v>26.78</v>
      </c>
      <c r="I1410">
        <f>SUMIF(Data!Q:Q,F1410,Data!S:S)</f>
        <v>20</v>
      </c>
    </row>
    <row r="1411" spans="6:9" x14ac:dyDescent="0.2">
      <c r="F1411" s="11" t="s">
        <v>2784</v>
      </c>
      <c r="G1411">
        <f>ROUND(SUMIF(Data!Q:Q,F1411,Data!R:R),2)</f>
        <v>94.86</v>
      </c>
      <c r="H1411">
        <f>ROUND(SUMIF(Data!Q:Q,F1411,Data!U:U),2)</f>
        <v>39.28</v>
      </c>
      <c r="I1411">
        <f>SUMIF(Data!Q:Q,F1411,Data!S:S)</f>
        <v>16</v>
      </c>
    </row>
    <row r="1412" spans="6:9" x14ac:dyDescent="0.2">
      <c r="F1412" s="11" t="s">
        <v>108</v>
      </c>
      <c r="G1412">
        <f>ROUND(SUMIF(Data!Q:Q,F1412,Data!R:R),2)</f>
        <v>94.13</v>
      </c>
      <c r="H1412">
        <f>ROUND(SUMIF(Data!Q:Q,F1412,Data!U:U),2)</f>
        <v>11.45</v>
      </c>
      <c r="I1412">
        <f>SUMIF(Data!Q:Q,F1412,Data!S:S)</f>
        <v>39</v>
      </c>
    </row>
    <row r="1413" spans="6:9" x14ac:dyDescent="0.2">
      <c r="F1413" s="11" t="s">
        <v>6834</v>
      </c>
      <c r="G1413">
        <f>ROUND(SUMIF(Data!Q:Q,F1413,Data!R:R),2)</f>
        <v>93.98</v>
      </c>
      <c r="H1413">
        <f>ROUND(SUMIF(Data!Q:Q,F1413,Data!U:U),2)</f>
        <v>32.729999999999997</v>
      </c>
      <c r="I1413">
        <f>SUMIF(Data!Q:Q,F1413,Data!S:S)</f>
        <v>37</v>
      </c>
    </row>
    <row r="1414" spans="6:9" x14ac:dyDescent="0.2">
      <c r="F1414" s="11" t="s">
        <v>4574</v>
      </c>
      <c r="G1414">
        <f>ROUND(SUMIF(Data!Q:Q,F1414,Data!R:R),2)</f>
        <v>93.62</v>
      </c>
      <c r="H1414">
        <f>ROUND(SUMIF(Data!Q:Q,F1414,Data!U:U),2)</f>
        <v>34.46</v>
      </c>
      <c r="I1414">
        <f>SUMIF(Data!Q:Q,F1414,Data!S:S)</f>
        <v>22</v>
      </c>
    </row>
    <row r="1415" spans="6:9" x14ac:dyDescent="0.2">
      <c r="F1415" s="11" t="s">
        <v>6190</v>
      </c>
      <c r="G1415">
        <f>ROUND(SUMIF(Data!Q:Q,F1415,Data!R:R),2)</f>
        <v>93.6</v>
      </c>
      <c r="H1415">
        <f>ROUND(SUMIF(Data!Q:Q,F1415,Data!U:U),2)</f>
        <v>23.4</v>
      </c>
      <c r="I1415">
        <f>SUMIF(Data!Q:Q,F1415,Data!S:S)</f>
        <v>15</v>
      </c>
    </row>
    <row r="1416" spans="6:9" x14ac:dyDescent="0.2">
      <c r="F1416" s="11" t="s">
        <v>9603</v>
      </c>
      <c r="G1416">
        <f>ROUND(SUMIF(Data!Q:Q,F1416,Data!R:R),2)</f>
        <v>93.53</v>
      </c>
      <c r="H1416">
        <f>ROUND(SUMIF(Data!Q:Q,F1416,Data!U:U),2)</f>
        <v>2.08</v>
      </c>
      <c r="I1416">
        <f>SUMIF(Data!Q:Q,F1416,Data!S:S)</f>
        <v>8</v>
      </c>
    </row>
    <row r="1417" spans="6:9" x14ac:dyDescent="0.2">
      <c r="F1417" s="11" t="s">
        <v>10228</v>
      </c>
      <c r="G1417">
        <f>ROUND(SUMIF(Data!Q:Q,F1417,Data!R:R),2)</f>
        <v>93.25</v>
      </c>
      <c r="H1417">
        <f>ROUND(SUMIF(Data!Q:Q,F1417,Data!U:U),2)</f>
        <v>31.47</v>
      </c>
      <c r="I1417">
        <f>SUMIF(Data!Q:Q,F1417,Data!S:S)</f>
        <v>4</v>
      </c>
    </row>
    <row r="1418" spans="6:9" x14ac:dyDescent="0.2">
      <c r="F1418" s="11" t="s">
        <v>501</v>
      </c>
      <c r="G1418">
        <f>ROUND(SUMIF(Data!Q:Q,F1418,Data!R:R),2)</f>
        <v>93.22</v>
      </c>
      <c r="H1418">
        <f>ROUND(SUMIF(Data!Q:Q,F1418,Data!U:U),2)</f>
        <v>39.53</v>
      </c>
      <c r="I1418">
        <f>SUMIF(Data!Q:Q,F1418,Data!S:S)</f>
        <v>35</v>
      </c>
    </row>
    <row r="1419" spans="6:9" x14ac:dyDescent="0.2">
      <c r="F1419" s="11" t="s">
        <v>3725</v>
      </c>
      <c r="G1419">
        <f>ROUND(SUMIF(Data!Q:Q,F1419,Data!R:R),2)</f>
        <v>93.15</v>
      </c>
      <c r="H1419">
        <f>ROUND(SUMIF(Data!Q:Q,F1419,Data!U:U),2)</f>
        <v>23.29</v>
      </c>
      <c r="I1419">
        <f>SUMIF(Data!Q:Q,F1419,Data!S:S)</f>
        <v>30</v>
      </c>
    </row>
    <row r="1420" spans="6:9" x14ac:dyDescent="0.2">
      <c r="F1420" s="11" t="s">
        <v>1025</v>
      </c>
      <c r="G1420">
        <f>ROUND(SUMIF(Data!Q:Q,F1420,Data!R:R),2)</f>
        <v>92.82</v>
      </c>
      <c r="H1420">
        <f>ROUND(SUMIF(Data!Q:Q,F1420,Data!U:U),2)</f>
        <v>24.57</v>
      </c>
      <c r="I1420">
        <f>SUMIF(Data!Q:Q,F1420,Data!S:S)</f>
        <v>30</v>
      </c>
    </row>
    <row r="1421" spans="6:9" x14ac:dyDescent="0.2">
      <c r="F1421" s="11" t="s">
        <v>2377</v>
      </c>
      <c r="G1421">
        <f>ROUND(SUMIF(Data!Q:Q,F1421,Data!R:R),2)</f>
        <v>92.48</v>
      </c>
      <c r="H1421">
        <f>ROUND(SUMIF(Data!Q:Q,F1421,Data!U:U),2)</f>
        <v>39.42</v>
      </c>
      <c r="I1421">
        <f>SUMIF(Data!Q:Q,F1421,Data!S:S)</f>
        <v>18</v>
      </c>
    </row>
    <row r="1422" spans="6:9" x14ac:dyDescent="0.2">
      <c r="F1422" s="11" t="s">
        <v>1470</v>
      </c>
      <c r="G1422">
        <f>ROUND(SUMIF(Data!Q:Q,F1422,Data!R:R),2)</f>
        <v>92.48</v>
      </c>
      <c r="H1422">
        <f>ROUND(SUMIF(Data!Q:Q,F1422,Data!U:U),2)</f>
        <v>45.32</v>
      </c>
      <c r="I1422">
        <f>SUMIF(Data!Q:Q,F1422,Data!S:S)</f>
        <v>16</v>
      </c>
    </row>
    <row r="1423" spans="6:9" x14ac:dyDescent="0.2">
      <c r="F1423" s="11" t="s">
        <v>869</v>
      </c>
      <c r="G1423">
        <f>ROUND(SUMIF(Data!Q:Q,F1423,Data!R:R),2)</f>
        <v>92.14</v>
      </c>
      <c r="H1423">
        <f>ROUND(SUMIF(Data!Q:Q,F1423,Data!U:U),2)</f>
        <v>35.6</v>
      </c>
      <c r="I1423">
        <f>SUMIF(Data!Q:Q,F1423,Data!S:S)</f>
        <v>30</v>
      </c>
    </row>
    <row r="1424" spans="6:9" x14ac:dyDescent="0.2">
      <c r="F1424" s="11" t="s">
        <v>325</v>
      </c>
      <c r="G1424">
        <f>ROUND(SUMIF(Data!Q:Q,F1424,Data!R:R),2)</f>
        <v>91.74</v>
      </c>
      <c r="H1424">
        <f>ROUND(SUMIF(Data!Q:Q,F1424,Data!U:U),2)</f>
        <v>16.73</v>
      </c>
      <c r="I1424">
        <f>SUMIF(Data!Q:Q,F1424,Data!S:S)</f>
        <v>26</v>
      </c>
    </row>
    <row r="1425" spans="6:9" x14ac:dyDescent="0.2">
      <c r="F1425" s="11" t="s">
        <v>2362</v>
      </c>
      <c r="G1425">
        <f>ROUND(SUMIF(Data!Q:Q,F1425,Data!R:R),2)</f>
        <v>91.73</v>
      </c>
      <c r="H1425">
        <f>ROUND(SUMIF(Data!Q:Q,F1425,Data!U:U),2)</f>
        <v>16.29</v>
      </c>
      <c r="I1425">
        <f>SUMIF(Data!Q:Q,F1425,Data!S:S)</f>
        <v>31</v>
      </c>
    </row>
    <row r="1426" spans="6:9" x14ac:dyDescent="0.2">
      <c r="F1426" s="11" t="s">
        <v>4118</v>
      </c>
      <c r="G1426">
        <f>ROUND(SUMIF(Data!Q:Q,F1426,Data!R:R),2)</f>
        <v>91.69</v>
      </c>
      <c r="H1426">
        <f>ROUND(SUMIF(Data!Q:Q,F1426,Data!U:U),2)</f>
        <v>-10.41</v>
      </c>
      <c r="I1426">
        <f>SUMIF(Data!Q:Q,F1426,Data!S:S)</f>
        <v>18</v>
      </c>
    </row>
    <row r="1427" spans="6:9" x14ac:dyDescent="0.2">
      <c r="F1427" s="11" t="s">
        <v>6767</v>
      </c>
      <c r="G1427">
        <f>ROUND(SUMIF(Data!Q:Q,F1427,Data!R:R),2)</f>
        <v>91.52</v>
      </c>
      <c r="H1427">
        <f>ROUND(SUMIF(Data!Q:Q,F1427,Data!U:U),2)</f>
        <v>-6.94</v>
      </c>
      <c r="I1427">
        <f>SUMIF(Data!Q:Q,F1427,Data!S:S)</f>
        <v>13</v>
      </c>
    </row>
    <row r="1428" spans="6:9" x14ac:dyDescent="0.2">
      <c r="F1428" s="11" t="s">
        <v>10643</v>
      </c>
      <c r="G1428">
        <f>ROUND(SUMIF(Data!Q:Q,F1428,Data!R:R),2)</f>
        <v>91.48</v>
      </c>
      <c r="H1428">
        <f>ROUND(SUMIF(Data!Q:Q,F1428,Data!U:U),2)</f>
        <v>-1.83</v>
      </c>
      <c r="I1428">
        <f>SUMIF(Data!Q:Q,F1428,Data!S:S)</f>
        <v>1</v>
      </c>
    </row>
    <row r="1429" spans="6:9" x14ac:dyDescent="0.2">
      <c r="F1429" s="11" t="s">
        <v>2082</v>
      </c>
      <c r="G1429">
        <f>ROUND(SUMIF(Data!Q:Q,F1429,Data!R:R),2)</f>
        <v>91.44</v>
      </c>
      <c r="H1429">
        <f>ROUND(SUMIF(Data!Q:Q,F1429,Data!U:U),2)</f>
        <v>34.9</v>
      </c>
      <c r="I1429">
        <f>SUMIF(Data!Q:Q,F1429,Data!S:S)</f>
        <v>28</v>
      </c>
    </row>
    <row r="1430" spans="6:9" x14ac:dyDescent="0.2">
      <c r="F1430" s="11" t="s">
        <v>4125</v>
      </c>
      <c r="G1430">
        <f>ROUND(SUMIF(Data!Q:Q,F1430,Data!R:R),2)</f>
        <v>91.17</v>
      </c>
      <c r="H1430">
        <f>ROUND(SUMIF(Data!Q:Q,F1430,Data!U:U),2)</f>
        <v>43.12</v>
      </c>
      <c r="I1430">
        <f>SUMIF(Data!Q:Q,F1430,Data!S:S)</f>
        <v>30</v>
      </c>
    </row>
    <row r="1431" spans="6:9" x14ac:dyDescent="0.2">
      <c r="F1431" s="11" t="s">
        <v>2624</v>
      </c>
      <c r="G1431">
        <f>ROUND(SUMIF(Data!Q:Q,F1431,Data!R:R),2)</f>
        <v>90.88</v>
      </c>
      <c r="H1431">
        <f>ROUND(SUMIF(Data!Q:Q,F1431,Data!U:U),2)</f>
        <v>26.36</v>
      </c>
      <c r="I1431">
        <f>SUMIF(Data!Q:Q,F1431,Data!S:S)</f>
        <v>16</v>
      </c>
    </row>
    <row r="1432" spans="6:9" x14ac:dyDescent="0.2">
      <c r="F1432" s="11" t="s">
        <v>9767</v>
      </c>
      <c r="G1432">
        <f>ROUND(SUMIF(Data!Q:Q,F1432,Data!R:R),2)</f>
        <v>90.88</v>
      </c>
      <c r="H1432">
        <f>ROUND(SUMIF(Data!Q:Q,F1432,Data!U:U),2)</f>
        <v>-190.85</v>
      </c>
      <c r="I1432">
        <f>SUMIF(Data!Q:Q,F1432,Data!S:S)</f>
        <v>3</v>
      </c>
    </row>
    <row r="1433" spans="6:9" x14ac:dyDescent="0.2">
      <c r="F1433" s="11" t="s">
        <v>2750</v>
      </c>
      <c r="G1433">
        <f>ROUND(SUMIF(Data!Q:Q,F1433,Data!R:R),2)</f>
        <v>90.74</v>
      </c>
      <c r="H1433">
        <f>ROUND(SUMIF(Data!Q:Q,F1433,Data!U:U),2)</f>
        <v>22.45</v>
      </c>
      <c r="I1433">
        <f>SUMIF(Data!Q:Q,F1433,Data!S:S)</f>
        <v>26</v>
      </c>
    </row>
    <row r="1434" spans="6:9" x14ac:dyDescent="0.2">
      <c r="F1434" s="11" t="s">
        <v>3574</v>
      </c>
      <c r="G1434">
        <f>ROUND(SUMIF(Data!Q:Q,F1434,Data!R:R),2)</f>
        <v>90.72</v>
      </c>
      <c r="H1434">
        <f>ROUND(SUMIF(Data!Q:Q,F1434,Data!U:U),2)</f>
        <v>39.69</v>
      </c>
      <c r="I1434">
        <f>SUMIF(Data!Q:Q,F1434,Data!S:S)</f>
        <v>15</v>
      </c>
    </row>
    <row r="1435" spans="6:9" x14ac:dyDescent="0.2">
      <c r="F1435" s="11" t="s">
        <v>3176</v>
      </c>
      <c r="G1435">
        <f>ROUND(SUMIF(Data!Q:Q,F1435,Data!R:R),2)</f>
        <v>90.71</v>
      </c>
      <c r="H1435">
        <f>ROUND(SUMIF(Data!Q:Q,F1435,Data!U:U),2)</f>
        <v>12.46</v>
      </c>
      <c r="I1435">
        <f>SUMIF(Data!Q:Q,F1435,Data!S:S)</f>
        <v>36</v>
      </c>
    </row>
    <row r="1436" spans="6:9" x14ac:dyDescent="0.2">
      <c r="F1436" s="11" t="s">
        <v>1655</v>
      </c>
      <c r="G1436">
        <f>ROUND(SUMIF(Data!Q:Q,F1436,Data!R:R),2)</f>
        <v>90.55</v>
      </c>
      <c r="H1436">
        <f>ROUND(SUMIF(Data!Q:Q,F1436,Data!U:U),2)</f>
        <v>38.81</v>
      </c>
      <c r="I1436">
        <f>SUMIF(Data!Q:Q,F1436,Data!S:S)</f>
        <v>32</v>
      </c>
    </row>
    <row r="1437" spans="6:9" x14ac:dyDescent="0.2">
      <c r="F1437" s="11" t="s">
        <v>7624</v>
      </c>
      <c r="G1437">
        <f>ROUND(SUMIF(Data!Q:Q,F1437,Data!R:R),2)</f>
        <v>89.7</v>
      </c>
      <c r="H1437">
        <f>ROUND(SUMIF(Data!Q:Q,F1437,Data!U:U),2)</f>
        <v>40.9</v>
      </c>
      <c r="I1437">
        <f>SUMIF(Data!Q:Q,F1437,Data!S:S)</f>
        <v>16</v>
      </c>
    </row>
    <row r="1438" spans="6:9" x14ac:dyDescent="0.2">
      <c r="F1438" s="11" t="s">
        <v>658</v>
      </c>
      <c r="G1438">
        <f>ROUND(SUMIF(Data!Q:Q,F1438,Data!R:R),2)</f>
        <v>89.7</v>
      </c>
      <c r="H1438">
        <f>ROUND(SUMIF(Data!Q:Q,F1438,Data!U:U),2)</f>
        <v>40.369999999999997</v>
      </c>
      <c r="I1438">
        <f>SUMIF(Data!Q:Q,F1438,Data!S:S)</f>
        <v>15</v>
      </c>
    </row>
    <row r="1439" spans="6:9" x14ac:dyDescent="0.2">
      <c r="F1439" s="11" t="s">
        <v>545</v>
      </c>
      <c r="G1439">
        <f>ROUND(SUMIF(Data!Q:Q,F1439,Data!R:R),2)</f>
        <v>89.55</v>
      </c>
      <c r="H1439">
        <f>ROUND(SUMIF(Data!Q:Q,F1439,Data!U:U),2)</f>
        <v>13.61</v>
      </c>
      <c r="I1439">
        <f>SUMIF(Data!Q:Q,F1439,Data!S:S)</f>
        <v>36</v>
      </c>
    </row>
    <row r="1440" spans="6:9" x14ac:dyDescent="0.2">
      <c r="F1440" s="11" t="s">
        <v>90</v>
      </c>
      <c r="G1440">
        <f>ROUND(SUMIF(Data!Q:Q,F1440,Data!R:R),2)</f>
        <v>89.42</v>
      </c>
      <c r="H1440">
        <f>ROUND(SUMIF(Data!Q:Q,F1440,Data!U:U),2)</f>
        <v>38.880000000000003</v>
      </c>
      <c r="I1440">
        <f>SUMIF(Data!Q:Q,F1440,Data!S:S)</f>
        <v>15</v>
      </c>
    </row>
    <row r="1441" spans="6:9" x14ac:dyDescent="0.2">
      <c r="F1441" s="11" t="s">
        <v>2848</v>
      </c>
      <c r="G1441">
        <f>ROUND(SUMIF(Data!Q:Q,F1441,Data!R:R),2)</f>
        <v>89.41</v>
      </c>
      <c r="H1441">
        <f>ROUND(SUMIF(Data!Q:Q,F1441,Data!U:U),2)</f>
        <v>38.25</v>
      </c>
      <c r="I1441">
        <f>SUMIF(Data!Q:Q,F1441,Data!S:S)</f>
        <v>19</v>
      </c>
    </row>
    <row r="1442" spans="6:9" x14ac:dyDescent="0.2">
      <c r="F1442" s="11" t="s">
        <v>2124</v>
      </c>
      <c r="G1442">
        <f>ROUND(SUMIF(Data!Q:Q,F1442,Data!R:R),2)</f>
        <v>89.25</v>
      </c>
      <c r="H1442">
        <f>ROUND(SUMIF(Data!Q:Q,F1442,Data!U:U),2)</f>
        <v>42.45</v>
      </c>
      <c r="I1442">
        <f>SUMIF(Data!Q:Q,F1442,Data!S:S)</f>
        <v>24</v>
      </c>
    </row>
    <row r="1443" spans="6:9" x14ac:dyDescent="0.2">
      <c r="F1443" s="11" t="s">
        <v>8091</v>
      </c>
      <c r="G1443">
        <f>ROUND(SUMIF(Data!Q:Q,F1443,Data!R:R),2)</f>
        <v>88.92</v>
      </c>
      <c r="H1443">
        <f>ROUND(SUMIF(Data!Q:Q,F1443,Data!U:U),2)</f>
        <v>24.01</v>
      </c>
      <c r="I1443">
        <f>SUMIF(Data!Q:Q,F1443,Data!S:S)</f>
        <v>13</v>
      </c>
    </row>
    <row r="1444" spans="6:9" x14ac:dyDescent="0.2">
      <c r="F1444" s="11" t="s">
        <v>782</v>
      </c>
      <c r="G1444">
        <f>ROUND(SUMIF(Data!Q:Q,F1444,Data!R:R),2)</f>
        <v>88.9</v>
      </c>
      <c r="H1444">
        <f>ROUND(SUMIF(Data!Q:Q,F1444,Data!U:U),2)</f>
        <v>26.85</v>
      </c>
      <c r="I1444">
        <f>SUMIF(Data!Q:Q,F1444,Data!S:S)</f>
        <v>20</v>
      </c>
    </row>
    <row r="1445" spans="6:9" x14ac:dyDescent="0.2">
      <c r="F1445" s="11" t="s">
        <v>4492</v>
      </c>
      <c r="G1445">
        <f>ROUND(SUMIF(Data!Q:Q,F1445,Data!R:R),2)</f>
        <v>88.38</v>
      </c>
      <c r="H1445">
        <f>ROUND(SUMIF(Data!Q:Q,F1445,Data!U:U),2)</f>
        <v>43.31</v>
      </c>
      <c r="I1445">
        <f>SUMIF(Data!Q:Q,F1445,Data!S:S)</f>
        <v>18</v>
      </c>
    </row>
    <row r="1446" spans="6:9" x14ac:dyDescent="0.2">
      <c r="F1446" s="11" t="s">
        <v>5214</v>
      </c>
      <c r="G1446">
        <f>ROUND(SUMIF(Data!Q:Q,F1446,Data!R:R),2)</f>
        <v>88.16</v>
      </c>
      <c r="H1446">
        <f>ROUND(SUMIF(Data!Q:Q,F1446,Data!U:U),2)</f>
        <v>27.97</v>
      </c>
      <c r="I1446">
        <f>SUMIF(Data!Q:Q,F1446,Data!S:S)</f>
        <v>30</v>
      </c>
    </row>
    <row r="1447" spans="6:9" x14ac:dyDescent="0.2">
      <c r="F1447" s="11" t="s">
        <v>8946</v>
      </c>
      <c r="G1447">
        <f>ROUND(SUMIF(Data!Q:Q,F1447,Data!R:R),2)</f>
        <v>88.11</v>
      </c>
      <c r="H1447">
        <f>ROUND(SUMIF(Data!Q:Q,F1447,Data!U:U),2)</f>
        <v>39.65</v>
      </c>
      <c r="I1447">
        <f>SUMIF(Data!Q:Q,F1447,Data!S:S)</f>
        <v>11</v>
      </c>
    </row>
    <row r="1448" spans="6:9" x14ac:dyDescent="0.2">
      <c r="F1448" s="11" t="s">
        <v>7750</v>
      </c>
      <c r="G1448">
        <f>ROUND(SUMIF(Data!Q:Q,F1448,Data!R:R),2)</f>
        <v>88.07</v>
      </c>
      <c r="H1448">
        <f>ROUND(SUMIF(Data!Q:Q,F1448,Data!U:U),2)</f>
        <v>32.29</v>
      </c>
      <c r="I1448">
        <f>SUMIF(Data!Q:Q,F1448,Data!S:S)</f>
        <v>14</v>
      </c>
    </row>
    <row r="1449" spans="6:9" x14ac:dyDescent="0.2">
      <c r="F1449" s="11" t="s">
        <v>812</v>
      </c>
      <c r="G1449">
        <f>ROUND(SUMIF(Data!Q:Q,F1449,Data!R:R),2)</f>
        <v>87.75</v>
      </c>
      <c r="H1449">
        <f>ROUND(SUMIF(Data!Q:Q,F1449,Data!U:U),2)</f>
        <v>20.83</v>
      </c>
      <c r="I1449">
        <f>SUMIF(Data!Q:Q,F1449,Data!S:S)</f>
        <v>29</v>
      </c>
    </row>
    <row r="1450" spans="6:9" x14ac:dyDescent="0.2">
      <c r="F1450" s="11" t="s">
        <v>5975</v>
      </c>
      <c r="G1450">
        <f>ROUND(SUMIF(Data!Q:Q,F1450,Data!R:R),2)</f>
        <v>87.69</v>
      </c>
      <c r="H1450">
        <f>ROUND(SUMIF(Data!Q:Q,F1450,Data!U:U),2)</f>
        <v>20.54</v>
      </c>
      <c r="I1450">
        <f>SUMIF(Data!Q:Q,F1450,Data!S:S)</f>
        <v>25</v>
      </c>
    </row>
    <row r="1451" spans="6:9" x14ac:dyDescent="0.2">
      <c r="F1451" s="11" t="s">
        <v>2306</v>
      </c>
      <c r="G1451">
        <f>ROUND(SUMIF(Data!Q:Q,F1451,Data!R:R),2)</f>
        <v>87.65</v>
      </c>
      <c r="H1451">
        <f>ROUND(SUMIF(Data!Q:Q,F1451,Data!U:U),2)</f>
        <v>22.91</v>
      </c>
      <c r="I1451">
        <f>SUMIF(Data!Q:Q,F1451,Data!S:S)</f>
        <v>25</v>
      </c>
    </row>
    <row r="1452" spans="6:9" x14ac:dyDescent="0.2">
      <c r="F1452" s="11" t="s">
        <v>1915</v>
      </c>
      <c r="G1452">
        <f>ROUND(SUMIF(Data!Q:Q,F1452,Data!R:R),2)</f>
        <v>87.52</v>
      </c>
      <c r="H1452">
        <f>ROUND(SUMIF(Data!Q:Q,F1452,Data!U:U),2)</f>
        <v>25.16</v>
      </c>
      <c r="I1452">
        <f>SUMIF(Data!Q:Q,F1452,Data!S:S)</f>
        <v>20</v>
      </c>
    </row>
    <row r="1453" spans="6:9" x14ac:dyDescent="0.2">
      <c r="F1453" s="11" t="s">
        <v>2370</v>
      </c>
      <c r="G1453">
        <f>ROUND(SUMIF(Data!Q:Q,F1453,Data!R:R),2)</f>
        <v>87.4</v>
      </c>
      <c r="H1453">
        <f>ROUND(SUMIF(Data!Q:Q,F1453,Data!U:U),2)</f>
        <v>39.82</v>
      </c>
      <c r="I1453">
        <f>SUMIF(Data!Q:Q,F1453,Data!S:S)</f>
        <v>19</v>
      </c>
    </row>
    <row r="1454" spans="6:9" x14ac:dyDescent="0.2">
      <c r="F1454" s="11" t="s">
        <v>2396</v>
      </c>
      <c r="G1454">
        <f>ROUND(SUMIF(Data!Q:Q,F1454,Data!R:R),2)</f>
        <v>87.26</v>
      </c>
      <c r="H1454">
        <f>ROUND(SUMIF(Data!Q:Q,F1454,Data!U:U),2)</f>
        <v>13.82</v>
      </c>
      <c r="I1454">
        <f>SUMIF(Data!Q:Q,F1454,Data!S:S)</f>
        <v>50</v>
      </c>
    </row>
    <row r="1455" spans="6:9" x14ac:dyDescent="0.2">
      <c r="F1455" s="11" t="s">
        <v>7072</v>
      </c>
      <c r="G1455">
        <f>ROUND(SUMIF(Data!Q:Q,F1455,Data!R:R),2)</f>
        <v>86.84</v>
      </c>
      <c r="H1455">
        <f>ROUND(SUMIF(Data!Q:Q,F1455,Data!U:U),2)</f>
        <v>38.21</v>
      </c>
      <c r="I1455">
        <f>SUMIF(Data!Q:Q,F1455,Data!S:S)</f>
        <v>14</v>
      </c>
    </row>
    <row r="1456" spans="6:9" x14ac:dyDescent="0.2">
      <c r="F1456" s="11" t="s">
        <v>1285</v>
      </c>
      <c r="G1456">
        <f>ROUND(SUMIF(Data!Q:Q,F1456,Data!R:R),2)</f>
        <v>86.74</v>
      </c>
      <c r="H1456">
        <f>ROUND(SUMIF(Data!Q:Q,F1456,Data!U:U),2)</f>
        <v>18.850000000000001</v>
      </c>
      <c r="I1456">
        <f>SUMIF(Data!Q:Q,F1456,Data!S:S)</f>
        <v>33</v>
      </c>
    </row>
    <row r="1457" spans="6:9" x14ac:dyDescent="0.2">
      <c r="F1457" s="11" t="s">
        <v>681</v>
      </c>
      <c r="G1457">
        <f>ROUND(SUMIF(Data!Q:Q,F1457,Data!R:R),2)</f>
        <v>86.11</v>
      </c>
      <c r="H1457">
        <f>ROUND(SUMIF(Data!Q:Q,F1457,Data!U:U),2)</f>
        <v>30.88</v>
      </c>
      <c r="I1457">
        <f>SUMIF(Data!Q:Q,F1457,Data!S:S)</f>
        <v>23</v>
      </c>
    </row>
    <row r="1458" spans="6:9" x14ac:dyDescent="0.2">
      <c r="F1458" s="11" t="s">
        <v>7525</v>
      </c>
      <c r="G1458">
        <f>ROUND(SUMIF(Data!Q:Q,F1458,Data!R:R),2)</f>
        <v>86.11</v>
      </c>
      <c r="H1458">
        <f>ROUND(SUMIF(Data!Q:Q,F1458,Data!U:U),2)</f>
        <v>40.369999999999997</v>
      </c>
      <c r="I1458">
        <f>SUMIF(Data!Q:Q,F1458,Data!S:S)</f>
        <v>15</v>
      </c>
    </row>
    <row r="1459" spans="6:9" x14ac:dyDescent="0.2">
      <c r="F1459" s="11" t="s">
        <v>3718</v>
      </c>
      <c r="G1459">
        <f>ROUND(SUMIF(Data!Q:Q,F1459,Data!R:R),2)</f>
        <v>86.08</v>
      </c>
      <c r="H1459">
        <f>ROUND(SUMIF(Data!Q:Q,F1459,Data!U:U),2)</f>
        <v>19.13</v>
      </c>
      <c r="I1459">
        <f>SUMIF(Data!Q:Q,F1459,Data!S:S)</f>
        <v>6</v>
      </c>
    </row>
    <row r="1460" spans="6:9" x14ac:dyDescent="0.2">
      <c r="F1460" s="11" t="s">
        <v>255</v>
      </c>
      <c r="G1460">
        <f>ROUND(SUMIF(Data!Q:Q,F1460,Data!R:R),2)</f>
        <v>86</v>
      </c>
      <c r="H1460">
        <f>ROUND(SUMIF(Data!Q:Q,F1460,Data!U:U),2)</f>
        <v>15.1</v>
      </c>
      <c r="I1460">
        <f>SUMIF(Data!Q:Q,F1460,Data!S:S)</f>
        <v>21</v>
      </c>
    </row>
    <row r="1461" spans="6:9" x14ac:dyDescent="0.2">
      <c r="F1461" s="11" t="s">
        <v>2043</v>
      </c>
      <c r="G1461">
        <f>ROUND(SUMIF(Data!Q:Q,F1461,Data!R:R),2)</f>
        <v>85.73</v>
      </c>
      <c r="H1461">
        <f>ROUND(SUMIF(Data!Q:Q,F1461,Data!U:U),2)</f>
        <v>18.059999999999999</v>
      </c>
      <c r="I1461">
        <f>SUMIF(Data!Q:Q,F1461,Data!S:S)</f>
        <v>21</v>
      </c>
    </row>
    <row r="1462" spans="6:9" x14ac:dyDescent="0.2">
      <c r="F1462" s="11" t="s">
        <v>9095</v>
      </c>
      <c r="G1462">
        <f>ROUND(SUMIF(Data!Q:Q,F1462,Data!R:R),2)</f>
        <v>85.54</v>
      </c>
      <c r="H1462">
        <f>ROUND(SUMIF(Data!Q:Q,F1462,Data!U:U),2)</f>
        <v>34.99</v>
      </c>
      <c r="I1462">
        <f>SUMIF(Data!Q:Q,F1462,Data!S:S)</f>
        <v>15</v>
      </c>
    </row>
    <row r="1463" spans="6:9" x14ac:dyDescent="0.2">
      <c r="F1463" s="11" t="s">
        <v>4317</v>
      </c>
      <c r="G1463">
        <f>ROUND(SUMIF(Data!Q:Q,F1463,Data!R:R),2)</f>
        <v>85.5</v>
      </c>
      <c r="H1463">
        <f>ROUND(SUMIF(Data!Q:Q,F1463,Data!U:U),2)</f>
        <v>40.35</v>
      </c>
      <c r="I1463">
        <f>SUMIF(Data!Q:Q,F1463,Data!S:S)</f>
        <v>13</v>
      </c>
    </row>
    <row r="1464" spans="6:9" x14ac:dyDescent="0.2">
      <c r="F1464" s="11" t="s">
        <v>8880</v>
      </c>
      <c r="G1464">
        <f>ROUND(SUMIF(Data!Q:Q,F1464,Data!R:R),2)</f>
        <v>85.26</v>
      </c>
      <c r="H1464">
        <f>ROUND(SUMIF(Data!Q:Q,F1464,Data!U:U),2)</f>
        <v>8.67</v>
      </c>
      <c r="I1464">
        <f>SUMIF(Data!Q:Q,F1464,Data!S:S)</f>
        <v>10</v>
      </c>
    </row>
    <row r="1465" spans="6:9" x14ac:dyDescent="0.2">
      <c r="F1465" s="11" t="s">
        <v>7784</v>
      </c>
      <c r="G1465">
        <f>ROUND(SUMIF(Data!Q:Q,F1465,Data!R:R),2)</f>
        <v>85.06</v>
      </c>
      <c r="H1465">
        <f>ROUND(SUMIF(Data!Q:Q,F1465,Data!U:U),2)</f>
        <v>28.71</v>
      </c>
      <c r="I1465">
        <f>SUMIF(Data!Q:Q,F1465,Data!S:S)</f>
        <v>3</v>
      </c>
    </row>
    <row r="1466" spans="6:9" x14ac:dyDescent="0.2">
      <c r="F1466" s="11" t="s">
        <v>7390</v>
      </c>
      <c r="G1466">
        <f>ROUND(SUMIF(Data!Q:Q,F1466,Data!R:R),2)</f>
        <v>84.87</v>
      </c>
      <c r="H1466">
        <f>ROUND(SUMIF(Data!Q:Q,F1466,Data!U:U),2)</f>
        <v>35.979999999999997</v>
      </c>
      <c r="I1466">
        <f>SUMIF(Data!Q:Q,F1466,Data!S:S)</f>
        <v>25</v>
      </c>
    </row>
    <row r="1467" spans="6:9" x14ac:dyDescent="0.2">
      <c r="F1467" s="11" t="s">
        <v>1485</v>
      </c>
      <c r="G1467">
        <f>ROUND(SUMIF(Data!Q:Q,F1467,Data!R:R),2)</f>
        <v>84.84</v>
      </c>
      <c r="H1467">
        <f>ROUND(SUMIF(Data!Q:Q,F1467,Data!U:U),2)</f>
        <v>22.06</v>
      </c>
      <c r="I1467">
        <f>SUMIF(Data!Q:Q,F1467,Data!S:S)</f>
        <v>6</v>
      </c>
    </row>
    <row r="1468" spans="6:9" x14ac:dyDescent="0.2">
      <c r="F1468" s="11" t="s">
        <v>2996</v>
      </c>
      <c r="G1468">
        <f>ROUND(SUMIF(Data!Q:Q,F1468,Data!R:R),2)</f>
        <v>84.83</v>
      </c>
      <c r="H1468">
        <f>ROUND(SUMIF(Data!Q:Q,F1468,Data!U:U),2)</f>
        <v>28.05</v>
      </c>
      <c r="I1468">
        <f>SUMIF(Data!Q:Q,F1468,Data!S:S)</f>
        <v>19</v>
      </c>
    </row>
    <row r="1469" spans="6:9" x14ac:dyDescent="0.2">
      <c r="F1469" s="11" t="s">
        <v>6009</v>
      </c>
      <c r="G1469">
        <f>ROUND(SUMIF(Data!Q:Q,F1469,Data!R:R),2)</f>
        <v>84.48</v>
      </c>
      <c r="H1469">
        <f>ROUND(SUMIF(Data!Q:Q,F1469,Data!U:U),2)</f>
        <v>32.21</v>
      </c>
      <c r="I1469">
        <f>SUMIF(Data!Q:Q,F1469,Data!S:S)</f>
        <v>18</v>
      </c>
    </row>
    <row r="1470" spans="6:9" x14ac:dyDescent="0.2">
      <c r="F1470" s="11" t="s">
        <v>1075</v>
      </c>
      <c r="G1470">
        <f>ROUND(SUMIF(Data!Q:Q,F1470,Data!R:R),2)</f>
        <v>84.39</v>
      </c>
      <c r="H1470">
        <f>ROUND(SUMIF(Data!Q:Q,F1470,Data!U:U),2)</f>
        <v>35.369999999999997</v>
      </c>
      <c r="I1470">
        <f>SUMIF(Data!Q:Q,F1470,Data!S:S)</f>
        <v>32</v>
      </c>
    </row>
    <row r="1471" spans="6:9" x14ac:dyDescent="0.2">
      <c r="F1471" s="11" t="s">
        <v>6752</v>
      </c>
      <c r="G1471">
        <f>ROUND(SUMIF(Data!Q:Q,F1471,Data!R:R),2)</f>
        <v>84.24</v>
      </c>
      <c r="H1471">
        <f>ROUND(SUMIF(Data!Q:Q,F1471,Data!U:U),2)</f>
        <v>33.700000000000003</v>
      </c>
      <c r="I1471">
        <f>SUMIF(Data!Q:Q,F1471,Data!S:S)</f>
        <v>15</v>
      </c>
    </row>
    <row r="1472" spans="6:9" x14ac:dyDescent="0.2">
      <c r="F1472" s="11" t="s">
        <v>5781</v>
      </c>
      <c r="G1472">
        <f>ROUND(SUMIF(Data!Q:Q,F1472,Data!R:R),2)</f>
        <v>84.24</v>
      </c>
      <c r="H1472">
        <f>ROUND(SUMIF(Data!Q:Q,F1472,Data!U:U),2)</f>
        <v>37.07</v>
      </c>
      <c r="I1472">
        <f>SUMIF(Data!Q:Q,F1472,Data!S:S)</f>
        <v>14</v>
      </c>
    </row>
    <row r="1473" spans="6:9" x14ac:dyDescent="0.2">
      <c r="F1473" s="11" t="s">
        <v>4530</v>
      </c>
      <c r="G1473">
        <f>ROUND(SUMIF(Data!Q:Q,F1473,Data!R:R),2)</f>
        <v>83.95</v>
      </c>
      <c r="H1473">
        <f>ROUND(SUMIF(Data!Q:Q,F1473,Data!U:U),2)</f>
        <v>15.86</v>
      </c>
      <c r="I1473">
        <f>SUMIF(Data!Q:Q,F1473,Data!S:S)</f>
        <v>8</v>
      </c>
    </row>
    <row r="1474" spans="6:9" x14ac:dyDescent="0.2">
      <c r="F1474" s="11" t="s">
        <v>2386</v>
      </c>
      <c r="G1474">
        <f>ROUND(SUMIF(Data!Q:Q,F1474,Data!R:R),2)</f>
        <v>83.94</v>
      </c>
      <c r="H1474">
        <f>ROUND(SUMIF(Data!Q:Q,F1474,Data!U:U),2)</f>
        <v>6.3</v>
      </c>
      <c r="I1474">
        <f>SUMIF(Data!Q:Q,F1474,Data!S:S)</f>
        <v>7</v>
      </c>
    </row>
    <row r="1475" spans="6:9" x14ac:dyDescent="0.2">
      <c r="F1475" s="11" t="s">
        <v>5304</v>
      </c>
      <c r="G1475">
        <f>ROUND(SUMIF(Data!Q:Q,F1475,Data!R:R),2)</f>
        <v>83.9</v>
      </c>
      <c r="H1475">
        <f>ROUND(SUMIF(Data!Q:Q,F1475,Data!U:U),2)</f>
        <v>12.76</v>
      </c>
      <c r="I1475">
        <f>SUMIF(Data!Q:Q,F1475,Data!S:S)</f>
        <v>22</v>
      </c>
    </row>
    <row r="1476" spans="6:9" x14ac:dyDescent="0.2">
      <c r="F1476" s="11" t="s">
        <v>4904</v>
      </c>
      <c r="G1476">
        <f>ROUND(SUMIF(Data!Q:Q,F1476,Data!R:R),2)</f>
        <v>83.71</v>
      </c>
      <c r="H1476">
        <f>ROUND(SUMIF(Data!Q:Q,F1476,Data!U:U),2)</f>
        <v>30.74</v>
      </c>
      <c r="I1476">
        <f>SUMIF(Data!Q:Q,F1476,Data!S:S)</f>
        <v>15</v>
      </c>
    </row>
    <row r="1477" spans="6:9" x14ac:dyDescent="0.2">
      <c r="F1477" s="11" t="s">
        <v>2688</v>
      </c>
      <c r="G1477">
        <f>ROUND(SUMIF(Data!Q:Q,F1477,Data!R:R),2)</f>
        <v>83.66</v>
      </c>
      <c r="H1477">
        <f>ROUND(SUMIF(Data!Q:Q,F1477,Data!U:U),2)</f>
        <v>32.57</v>
      </c>
      <c r="I1477">
        <f>SUMIF(Data!Q:Q,F1477,Data!S:S)</f>
        <v>19</v>
      </c>
    </row>
    <row r="1478" spans="6:9" x14ac:dyDescent="0.2">
      <c r="F1478" s="11" t="s">
        <v>2186</v>
      </c>
      <c r="G1478">
        <f>ROUND(SUMIF(Data!Q:Q,F1478,Data!R:R),2)</f>
        <v>83.49</v>
      </c>
      <c r="H1478">
        <f>ROUND(SUMIF(Data!Q:Q,F1478,Data!U:U),2)</f>
        <v>31.57</v>
      </c>
      <c r="I1478">
        <f>SUMIF(Data!Q:Q,F1478,Data!S:S)</f>
        <v>12</v>
      </c>
    </row>
    <row r="1479" spans="6:9" x14ac:dyDescent="0.2">
      <c r="F1479" s="11" t="s">
        <v>2094</v>
      </c>
      <c r="G1479">
        <f>ROUND(SUMIF(Data!Q:Q,F1479,Data!R:R),2)</f>
        <v>83.44</v>
      </c>
      <c r="H1479">
        <f>ROUND(SUMIF(Data!Q:Q,F1479,Data!U:U),2)</f>
        <v>11.47</v>
      </c>
      <c r="I1479">
        <f>SUMIF(Data!Q:Q,F1479,Data!S:S)</f>
        <v>14</v>
      </c>
    </row>
    <row r="1480" spans="6:9" x14ac:dyDescent="0.2">
      <c r="F1480" s="11" t="s">
        <v>472</v>
      </c>
      <c r="G1480">
        <f>ROUND(SUMIF(Data!Q:Q,F1480,Data!R:R),2)</f>
        <v>83.43</v>
      </c>
      <c r="H1480">
        <f>ROUND(SUMIF(Data!Q:Q,F1480,Data!U:U),2)</f>
        <v>36.590000000000003</v>
      </c>
      <c r="I1480">
        <f>SUMIF(Data!Q:Q,F1480,Data!S:S)</f>
        <v>21</v>
      </c>
    </row>
    <row r="1481" spans="6:9" x14ac:dyDescent="0.2">
      <c r="F1481" s="11" t="s">
        <v>3171</v>
      </c>
      <c r="G1481">
        <f>ROUND(SUMIF(Data!Q:Q,F1481,Data!R:R),2)</f>
        <v>83.16</v>
      </c>
      <c r="H1481">
        <f>ROUND(SUMIF(Data!Q:Q,F1481,Data!U:U),2)</f>
        <v>10.15</v>
      </c>
      <c r="I1481">
        <f>SUMIF(Data!Q:Q,F1481,Data!S:S)</f>
        <v>26</v>
      </c>
    </row>
    <row r="1482" spans="6:9" x14ac:dyDescent="0.2">
      <c r="F1482" s="11" t="s">
        <v>2161</v>
      </c>
      <c r="G1482">
        <f>ROUND(SUMIF(Data!Q:Q,F1482,Data!R:R),2)</f>
        <v>82.95</v>
      </c>
      <c r="H1482">
        <f>ROUND(SUMIF(Data!Q:Q,F1482,Data!U:U),2)</f>
        <v>-15.59</v>
      </c>
      <c r="I1482">
        <f>SUMIF(Data!Q:Q,F1482,Data!S:S)</f>
        <v>33</v>
      </c>
    </row>
    <row r="1483" spans="6:9" x14ac:dyDescent="0.2">
      <c r="F1483" s="11" t="s">
        <v>6599</v>
      </c>
      <c r="G1483">
        <f>ROUND(SUMIF(Data!Q:Q,F1483,Data!R:R),2)</f>
        <v>82.83</v>
      </c>
      <c r="H1483">
        <f>ROUND(SUMIF(Data!Q:Q,F1483,Data!U:U),2)</f>
        <v>26.72</v>
      </c>
      <c r="I1483">
        <f>SUMIF(Data!Q:Q,F1483,Data!S:S)</f>
        <v>30</v>
      </c>
    </row>
    <row r="1484" spans="6:9" x14ac:dyDescent="0.2">
      <c r="F1484" s="11" t="s">
        <v>3276</v>
      </c>
      <c r="G1484">
        <f>ROUND(SUMIF(Data!Q:Q,F1484,Data!R:R),2)</f>
        <v>82.66</v>
      </c>
      <c r="H1484">
        <f>ROUND(SUMIF(Data!Q:Q,F1484,Data!U:U),2)</f>
        <v>22.11</v>
      </c>
      <c r="I1484">
        <f>SUMIF(Data!Q:Q,F1484,Data!S:S)</f>
        <v>26</v>
      </c>
    </row>
    <row r="1485" spans="6:9" x14ac:dyDescent="0.2">
      <c r="F1485" s="11" t="s">
        <v>6984</v>
      </c>
      <c r="G1485">
        <f>ROUND(SUMIF(Data!Q:Q,F1485,Data!R:R),2)</f>
        <v>82.37</v>
      </c>
      <c r="H1485">
        <f>ROUND(SUMIF(Data!Q:Q,F1485,Data!U:U),2)</f>
        <v>29.86</v>
      </c>
      <c r="I1485">
        <f>SUMIF(Data!Q:Q,F1485,Data!S:S)</f>
        <v>13</v>
      </c>
    </row>
    <row r="1486" spans="6:9" x14ac:dyDescent="0.2">
      <c r="F1486" s="11" t="s">
        <v>8566</v>
      </c>
      <c r="G1486">
        <f>ROUND(SUMIF(Data!Q:Q,F1486,Data!R:R),2)</f>
        <v>82.22</v>
      </c>
      <c r="H1486">
        <f>ROUND(SUMIF(Data!Q:Q,F1486,Data!U:U),2)</f>
        <v>32.89</v>
      </c>
      <c r="I1486">
        <f>SUMIF(Data!Q:Q,F1486,Data!S:S)</f>
        <v>4</v>
      </c>
    </row>
    <row r="1487" spans="6:9" x14ac:dyDescent="0.2">
      <c r="F1487" s="11" t="s">
        <v>2920</v>
      </c>
      <c r="G1487">
        <f>ROUND(SUMIF(Data!Q:Q,F1487,Data!R:R),2)</f>
        <v>81.739999999999995</v>
      </c>
      <c r="H1487">
        <f>ROUND(SUMIF(Data!Q:Q,F1487,Data!U:U),2)</f>
        <v>11.73</v>
      </c>
      <c r="I1487">
        <f>SUMIF(Data!Q:Q,F1487,Data!S:S)</f>
        <v>44</v>
      </c>
    </row>
    <row r="1488" spans="6:9" x14ac:dyDescent="0.2">
      <c r="F1488" s="11" t="s">
        <v>366</v>
      </c>
      <c r="G1488">
        <f>ROUND(SUMIF(Data!Q:Q,F1488,Data!R:R),2)</f>
        <v>81.650000000000006</v>
      </c>
      <c r="H1488">
        <f>ROUND(SUMIF(Data!Q:Q,F1488,Data!U:U),2)</f>
        <v>19.43</v>
      </c>
      <c r="I1488">
        <f>SUMIF(Data!Q:Q,F1488,Data!S:S)</f>
        <v>29</v>
      </c>
    </row>
    <row r="1489" spans="6:9" x14ac:dyDescent="0.2">
      <c r="F1489" s="11" t="s">
        <v>2004</v>
      </c>
      <c r="G1489">
        <f>ROUND(SUMIF(Data!Q:Q,F1489,Data!R:R),2)</f>
        <v>81.42</v>
      </c>
      <c r="H1489">
        <f>ROUND(SUMIF(Data!Q:Q,F1489,Data!U:U),2)</f>
        <v>12.43</v>
      </c>
      <c r="I1489">
        <f>SUMIF(Data!Q:Q,F1489,Data!S:S)</f>
        <v>13</v>
      </c>
    </row>
    <row r="1490" spans="6:9" x14ac:dyDescent="0.2">
      <c r="F1490" s="11" t="s">
        <v>3959</v>
      </c>
      <c r="G1490">
        <f>ROUND(SUMIF(Data!Q:Q,F1490,Data!R:R),2)</f>
        <v>81.319999999999993</v>
      </c>
      <c r="H1490">
        <f>ROUND(SUMIF(Data!Q:Q,F1490,Data!U:U),2)</f>
        <v>9.4600000000000009</v>
      </c>
      <c r="I1490">
        <f>SUMIF(Data!Q:Q,F1490,Data!S:S)</f>
        <v>23</v>
      </c>
    </row>
    <row r="1491" spans="6:9" x14ac:dyDescent="0.2">
      <c r="F1491" s="11" t="s">
        <v>6353</v>
      </c>
      <c r="G1491">
        <f>ROUND(SUMIF(Data!Q:Q,F1491,Data!R:R),2)</f>
        <v>81.010000000000005</v>
      </c>
      <c r="H1491">
        <f>ROUND(SUMIF(Data!Q:Q,F1491,Data!U:U),2)</f>
        <v>25.76</v>
      </c>
      <c r="I1491">
        <f>SUMIF(Data!Q:Q,F1491,Data!S:S)</f>
        <v>16</v>
      </c>
    </row>
    <row r="1492" spans="6:9" x14ac:dyDescent="0.2">
      <c r="F1492" s="11" t="s">
        <v>2607</v>
      </c>
      <c r="G1492">
        <f>ROUND(SUMIF(Data!Q:Q,F1492,Data!R:R),2)</f>
        <v>80.94</v>
      </c>
      <c r="H1492">
        <f>ROUND(SUMIF(Data!Q:Q,F1492,Data!U:U),2)</f>
        <v>32.92</v>
      </c>
      <c r="I1492">
        <f>SUMIF(Data!Q:Q,F1492,Data!S:S)</f>
        <v>15</v>
      </c>
    </row>
    <row r="1493" spans="6:9" x14ac:dyDescent="0.2">
      <c r="F1493" s="11" t="s">
        <v>6880</v>
      </c>
      <c r="G1493">
        <f>ROUND(SUMIF(Data!Q:Q,F1493,Data!R:R),2)</f>
        <v>80.78</v>
      </c>
      <c r="H1493">
        <f>ROUND(SUMIF(Data!Q:Q,F1493,Data!U:U),2)</f>
        <v>16.16</v>
      </c>
      <c r="I1493">
        <f>SUMIF(Data!Q:Q,F1493,Data!S:S)</f>
        <v>8</v>
      </c>
    </row>
    <row r="1494" spans="6:9" x14ac:dyDescent="0.2">
      <c r="F1494" s="11" t="s">
        <v>1001</v>
      </c>
      <c r="G1494">
        <f>ROUND(SUMIF(Data!Q:Q,F1494,Data!R:R),2)</f>
        <v>80.59</v>
      </c>
      <c r="H1494">
        <f>ROUND(SUMIF(Data!Q:Q,F1494,Data!U:U),2)</f>
        <v>34.159999999999997</v>
      </c>
      <c r="I1494">
        <f>SUMIF(Data!Q:Q,F1494,Data!S:S)</f>
        <v>15</v>
      </c>
    </row>
    <row r="1495" spans="6:9" x14ac:dyDescent="0.2">
      <c r="F1495" s="11" t="s">
        <v>1226</v>
      </c>
      <c r="G1495">
        <f>ROUND(SUMIF(Data!Q:Q,F1495,Data!R:R),2)</f>
        <v>80.489999999999995</v>
      </c>
      <c r="H1495">
        <f>ROUND(SUMIF(Data!Q:Q,F1495,Data!U:U),2)</f>
        <v>23.96</v>
      </c>
      <c r="I1495">
        <f>SUMIF(Data!Q:Q,F1495,Data!S:S)</f>
        <v>23</v>
      </c>
    </row>
    <row r="1496" spans="6:9" x14ac:dyDescent="0.2">
      <c r="F1496" s="11" t="s">
        <v>6492</v>
      </c>
      <c r="G1496">
        <f>ROUND(SUMIF(Data!Q:Q,F1496,Data!R:R),2)</f>
        <v>80.349999999999994</v>
      </c>
      <c r="H1496">
        <f>ROUND(SUMIF(Data!Q:Q,F1496,Data!U:U),2)</f>
        <v>33.18</v>
      </c>
      <c r="I1496">
        <f>SUMIF(Data!Q:Q,F1496,Data!S:S)</f>
        <v>14</v>
      </c>
    </row>
    <row r="1497" spans="6:9" x14ac:dyDescent="0.2">
      <c r="F1497" s="11" t="s">
        <v>1763</v>
      </c>
      <c r="G1497">
        <f>ROUND(SUMIF(Data!Q:Q,F1497,Data!R:R),2)</f>
        <v>79.97</v>
      </c>
      <c r="H1497">
        <f>ROUND(SUMIF(Data!Q:Q,F1497,Data!U:U),2)</f>
        <v>13.17</v>
      </c>
      <c r="I1497">
        <f>SUMIF(Data!Q:Q,F1497,Data!S:S)</f>
        <v>32</v>
      </c>
    </row>
    <row r="1498" spans="6:9" x14ac:dyDescent="0.2">
      <c r="F1498" s="11" t="s">
        <v>6868</v>
      </c>
      <c r="G1498">
        <f>ROUND(SUMIF(Data!Q:Q,F1498,Data!R:R),2)</f>
        <v>79.400000000000006</v>
      </c>
      <c r="H1498">
        <f>ROUND(SUMIF(Data!Q:Q,F1498,Data!U:U),2)</f>
        <v>5.96</v>
      </c>
      <c r="I1498">
        <f>SUMIF(Data!Q:Q,F1498,Data!S:S)</f>
        <v>5</v>
      </c>
    </row>
    <row r="1499" spans="6:9" x14ac:dyDescent="0.2">
      <c r="F1499" s="11" t="s">
        <v>4349</v>
      </c>
      <c r="G1499">
        <f>ROUND(SUMIF(Data!Q:Q,F1499,Data!R:R),2)</f>
        <v>79.23</v>
      </c>
      <c r="H1499">
        <f>ROUND(SUMIF(Data!Q:Q,F1499,Data!U:U),2)</f>
        <v>29.54</v>
      </c>
      <c r="I1499">
        <f>SUMIF(Data!Q:Q,F1499,Data!S:S)</f>
        <v>13</v>
      </c>
    </row>
    <row r="1500" spans="6:9" x14ac:dyDescent="0.2">
      <c r="F1500" s="11" t="s">
        <v>6819</v>
      </c>
      <c r="G1500">
        <f>ROUND(SUMIF(Data!Q:Q,F1500,Data!R:R),2)</f>
        <v>79.06</v>
      </c>
      <c r="H1500">
        <f>ROUND(SUMIF(Data!Q:Q,F1500,Data!U:U),2)</f>
        <v>32.79</v>
      </c>
      <c r="I1500">
        <f>SUMIF(Data!Q:Q,F1500,Data!S:S)</f>
        <v>14</v>
      </c>
    </row>
    <row r="1501" spans="6:9" x14ac:dyDescent="0.2">
      <c r="F1501" s="11" t="s">
        <v>4455</v>
      </c>
      <c r="G1501">
        <f>ROUND(SUMIF(Data!Q:Q,F1501,Data!R:R),2)</f>
        <v>79.06</v>
      </c>
      <c r="H1501">
        <f>ROUND(SUMIF(Data!Q:Q,F1501,Data!U:U),2)</f>
        <v>31.88</v>
      </c>
      <c r="I1501">
        <f>SUMIF(Data!Q:Q,F1501,Data!S:S)</f>
        <v>14</v>
      </c>
    </row>
    <row r="1502" spans="6:9" x14ac:dyDescent="0.2">
      <c r="F1502" s="11" t="s">
        <v>3956</v>
      </c>
      <c r="G1502">
        <f>ROUND(SUMIF(Data!Q:Q,F1502,Data!R:R),2)</f>
        <v>79.06</v>
      </c>
      <c r="H1502">
        <f>ROUND(SUMIF(Data!Q:Q,F1502,Data!U:U),2)</f>
        <v>35.25</v>
      </c>
      <c r="I1502">
        <f>SUMIF(Data!Q:Q,F1502,Data!S:S)</f>
        <v>13</v>
      </c>
    </row>
    <row r="1503" spans="6:9" x14ac:dyDescent="0.2">
      <c r="F1503" s="11" t="s">
        <v>4766</v>
      </c>
      <c r="G1503">
        <f>ROUND(SUMIF(Data!Q:Q,F1503,Data!R:R),2)</f>
        <v>78.34</v>
      </c>
      <c r="H1503">
        <f>ROUND(SUMIF(Data!Q:Q,F1503,Data!U:U),2)</f>
        <v>34.270000000000003</v>
      </c>
      <c r="I1503">
        <f>SUMIF(Data!Q:Q,F1503,Data!S:S)</f>
        <v>30</v>
      </c>
    </row>
    <row r="1504" spans="6:9" x14ac:dyDescent="0.2">
      <c r="F1504" s="11" t="s">
        <v>6411</v>
      </c>
      <c r="G1504">
        <f>ROUND(SUMIF(Data!Q:Q,F1504,Data!R:R),2)</f>
        <v>78.14</v>
      </c>
      <c r="H1504">
        <f>ROUND(SUMIF(Data!Q:Q,F1504,Data!U:U),2)</f>
        <v>-6.34</v>
      </c>
      <c r="I1504">
        <f>SUMIF(Data!Q:Q,F1504,Data!S:S)</f>
        <v>16</v>
      </c>
    </row>
    <row r="1505" spans="6:9" x14ac:dyDescent="0.2">
      <c r="F1505" s="11" t="s">
        <v>750</v>
      </c>
      <c r="G1505">
        <f>ROUND(SUMIF(Data!Q:Q,F1505,Data!R:R),2)</f>
        <v>78.040000000000006</v>
      </c>
      <c r="H1505">
        <f>ROUND(SUMIF(Data!Q:Q,F1505,Data!U:U),2)</f>
        <v>14.75</v>
      </c>
      <c r="I1505">
        <f>SUMIF(Data!Q:Q,F1505,Data!S:S)</f>
        <v>34</v>
      </c>
    </row>
    <row r="1506" spans="6:9" x14ac:dyDescent="0.2">
      <c r="F1506" s="11" t="s">
        <v>3492</v>
      </c>
      <c r="G1506">
        <f>ROUND(SUMIF(Data!Q:Q,F1506,Data!R:R),2)</f>
        <v>77.900000000000006</v>
      </c>
      <c r="H1506">
        <f>ROUND(SUMIF(Data!Q:Q,F1506,Data!U:U),2)</f>
        <v>36.520000000000003</v>
      </c>
      <c r="I1506">
        <f>SUMIF(Data!Q:Q,F1506,Data!S:S)</f>
        <v>15</v>
      </c>
    </row>
    <row r="1507" spans="6:9" x14ac:dyDescent="0.2">
      <c r="F1507" s="11" t="s">
        <v>2973</v>
      </c>
      <c r="G1507">
        <f>ROUND(SUMIF(Data!Q:Q,F1507,Data!R:R),2)</f>
        <v>77.87</v>
      </c>
      <c r="H1507">
        <f>ROUND(SUMIF(Data!Q:Q,F1507,Data!U:U),2)</f>
        <v>22.58</v>
      </c>
      <c r="I1507">
        <f>SUMIF(Data!Q:Q,F1507,Data!S:S)</f>
        <v>13</v>
      </c>
    </row>
    <row r="1508" spans="6:9" x14ac:dyDescent="0.2">
      <c r="F1508" s="11" t="s">
        <v>8740</v>
      </c>
      <c r="G1508">
        <f>ROUND(SUMIF(Data!Q:Q,F1508,Data!R:R),2)</f>
        <v>77.739999999999995</v>
      </c>
      <c r="H1508">
        <f>ROUND(SUMIF(Data!Q:Q,F1508,Data!U:U),2)</f>
        <v>38.090000000000003</v>
      </c>
      <c r="I1508">
        <f>SUMIF(Data!Q:Q,F1508,Data!S:S)</f>
        <v>13</v>
      </c>
    </row>
    <row r="1509" spans="6:9" x14ac:dyDescent="0.2">
      <c r="F1509" s="11" t="s">
        <v>4875</v>
      </c>
      <c r="G1509">
        <f>ROUND(SUMIF(Data!Q:Q,F1509,Data!R:R),2)</f>
        <v>77.239999999999995</v>
      </c>
      <c r="H1509">
        <f>ROUND(SUMIF(Data!Q:Q,F1509,Data!U:U),2)</f>
        <v>-3.3</v>
      </c>
      <c r="I1509">
        <f>SUMIF(Data!Q:Q,F1509,Data!S:S)</f>
        <v>18</v>
      </c>
    </row>
    <row r="1510" spans="6:9" x14ac:dyDescent="0.2">
      <c r="F1510" s="11" t="s">
        <v>8229</v>
      </c>
      <c r="G1510">
        <f>ROUND(SUMIF(Data!Q:Q,F1510,Data!R:R),2)</f>
        <v>77.09</v>
      </c>
      <c r="H1510">
        <f>ROUND(SUMIF(Data!Q:Q,F1510,Data!U:U),2)</f>
        <v>27.72</v>
      </c>
      <c r="I1510">
        <f>SUMIF(Data!Q:Q,F1510,Data!S:S)</f>
        <v>17</v>
      </c>
    </row>
    <row r="1511" spans="6:9" x14ac:dyDescent="0.2">
      <c r="F1511" s="11" t="s">
        <v>3723</v>
      </c>
      <c r="G1511">
        <f>ROUND(SUMIF(Data!Q:Q,F1511,Data!R:R),2)</f>
        <v>76.84</v>
      </c>
      <c r="H1511">
        <f>ROUND(SUMIF(Data!Q:Q,F1511,Data!U:U),2)</f>
        <v>36.4</v>
      </c>
      <c r="I1511">
        <f>SUMIF(Data!Q:Q,F1511,Data!S:S)</f>
        <v>12</v>
      </c>
    </row>
    <row r="1512" spans="6:9" x14ac:dyDescent="0.2">
      <c r="F1512" s="11" t="s">
        <v>1954</v>
      </c>
      <c r="G1512">
        <f>ROUND(SUMIF(Data!Q:Q,F1512,Data!R:R),2)</f>
        <v>76.650000000000006</v>
      </c>
      <c r="H1512">
        <f>ROUND(SUMIF(Data!Q:Q,F1512,Data!U:U),2)</f>
        <v>20.440000000000001</v>
      </c>
      <c r="I1512">
        <f>SUMIF(Data!Q:Q,F1512,Data!S:S)</f>
        <v>22</v>
      </c>
    </row>
    <row r="1513" spans="6:9" x14ac:dyDescent="0.2">
      <c r="F1513" s="11" t="s">
        <v>5366</v>
      </c>
      <c r="G1513">
        <f>ROUND(SUMIF(Data!Q:Q,F1513,Data!R:R),2)</f>
        <v>76.459999999999994</v>
      </c>
      <c r="H1513">
        <f>ROUND(SUMIF(Data!Q:Q,F1513,Data!U:U),2)</f>
        <v>32.659999999999997</v>
      </c>
      <c r="I1513">
        <f>SUMIF(Data!Q:Q,F1513,Data!S:S)</f>
        <v>13</v>
      </c>
    </row>
    <row r="1514" spans="6:9" x14ac:dyDescent="0.2">
      <c r="F1514" s="11" t="s">
        <v>3367</v>
      </c>
      <c r="G1514">
        <f>ROUND(SUMIF(Data!Q:Q,F1514,Data!R:R),2)</f>
        <v>76.09</v>
      </c>
      <c r="H1514">
        <f>ROUND(SUMIF(Data!Q:Q,F1514,Data!U:U),2)</f>
        <v>29.54</v>
      </c>
      <c r="I1514">
        <f>SUMIF(Data!Q:Q,F1514,Data!S:S)</f>
        <v>8</v>
      </c>
    </row>
    <row r="1515" spans="6:9" x14ac:dyDescent="0.2">
      <c r="F1515" s="11" t="s">
        <v>3183</v>
      </c>
      <c r="G1515">
        <f>ROUND(SUMIF(Data!Q:Q,F1515,Data!R:R),2)</f>
        <v>75.92</v>
      </c>
      <c r="H1515">
        <f>ROUND(SUMIF(Data!Q:Q,F1515,Data!U:U),2)</f>
        <v>19.739999999999998</v>
      </c>
      <c r="I1515">
        <f>SUMIF(Data!Q:Q,F1515,Data!S:S)</f>
        <v>13</v>
      </c>
    </row>
    <row r="1516" spans="6:9" x14ac:dyDescent="0.2">
      <c r="F1516" s="11" t="s">
        <v>6172</v>
      </c>
      <c r="G1516">
        <f>ROUND(SUMIF(Data!Q:Q,F1516,Data!R:R),2)</f>
        <v>75.7</v>
      </c>
      <c r="H1516">
        <f>ROUND(SUMIF(Data!Q:Q,F1516,Data!U:U),2)</f>
        <v>33.47</v>
      </c>
      <c r="I1516">
        <f>SUMIF(Data!Q:Q,F1516,Data!S:S)</f>
        <v>16</v>
      </c>
    </row>
    <row r="1517" spans="6:9" x14ac:dyDescent="0.2">
      <c r="F1517" s="11" t="s">
        <v>1742</v>
      </c>
      <c r="G1517">
        <f>ROUND(SUMIF(Data!Q:Q,F1517,Data!R:R),2)</f>
        <v>75.62</v>
      </c>
      <c r="H1517">
        <f>ROUND(SUMIF(Data!Q:Q,F1517,Data!U:U),2)</f>
        <v>15.62</v>
      </c>
      <c r="I1517">
        <f>SUMIF(Data!Q:Q,F1517,Data!S:S)</f>
        <v>30</v>
      </c>
    </row>
    <row r="1518" spans="6:9" x14ac:dyDescent="0.2">
      <c r="F1518" s="11" t="s">
        <v>7886</v>
      </c>
      <c r="G1518">
        <f>ROUND(SUMIF(Data!Q:Q,F1518,Data!R:R),2)</f>
        <v>75.489999999999995</v>
      </c>
      <c r="H1518">
        <f>ROUND(SUMIF(Data!Q:Q,F1518,Data!U:U),2)</f>
        <v>10.07</v>
      </c>
      <c r="I1518">
        <f>SUMIF(Data!Q:Q,F1518,Data!S:S)</f>
        <v>13</v>
      </c>
    </row>
    <row r="1519" spans="6:9" x14ac:dyDescent="0.2">
      <c r="F1519" s="11" t="s">
        <v>5558</v>
      </c>
      <c r="G1519">
        <f>ROUND(SUMIF(Data!Q:Q,F1519,Data!R:R),2)</f>
        <v>75.489999999999995</v>
      </c>
      <c r="H1519">
        <f>ROUND(SUMIF(Data!Q:Q,F1519,Data!U:U),2)</f>
        <v>13.42</v>
      </c>
      <c r="I1519">
        <f>SUMIF(Data!Q:Q,F1519,Data!S:S)</f>
        <v>6</v>
      </c>
    </row>
    <row r="1520" spans="6:9" x14ac:dyDescent="0.2">
      <c r="F1520" s="11" t="s">
        <v>3805</v>
      </c>
      <c r="G1520">
        <f>ROUND(SUMIF(Data!Q:Q,F1520,Data!R:R),2)</f>
        <v>75.36</v>
      </c>
      <c r="H1520">
        <f>ROUND(SUMIF(Data!Q:Q,F1520,Data!U:U),2)</f>
        <v>28.64</v>
      </c>
      <c r="I1520">
        <f>SUMIF(Data!Q:Q,F1520,Data!S:S)</f>
        <v>12</v>
      </c>
    </row>
    <row r="1521" spans="6:9" x14ac:dyDescent="0.2">
      <c r="F1521" s="11" t="s">
        <v>4205</v>
      </c>
      <c r="G1521">
        <f>ROUND(SUMIF(Data!Q:Q,F1521,Data!R:R),2)</f>
        <v>75.349999999999994</v>
      </c>
      <c r="H1521">
        <f>ROUND(SUMIF(Data!Q:Q,F1521,Data!U:U),2)</f>
        <v>20.09</v>
      </c>
      <c r="I1521">
        <f>SUMIF(Data!Q:Q,F1521,Data!S:S)</f>
        <v>14</v>
      </c>
    </row>
    <row r="1522" spans="6:9" x14ac:dyDescent="0.2">
      <c r="F1522" s="11" t="s">
        <v>2195</v>
      </c>
      <c r="G1522">
        <f>ROUND(SUMIF(Data!Q:Q,F1522,Data!R:R),2)</f>
        <v>75.31</v>
      </c>
      <c r="H1522">
        <f>ROUND(SUMIF(Data!Q:Q,F1522,Data!U:U),2)</f>
        <v>14.62</v>
      </c>
      <c r="I1522">
        <f>SUMIF(Data!Q:Q,F1522,Data!S:S)</f>
        <v>17</v>
      </c>
    </row>
    <row r="1523" spans="6:9" x14ac:dyDescent="0.2">
      <c r="F1523" s="11" t="s">
        <v>5237</v>
      </c>
      <c r="G1523">
        <f>ROUND(SUMIF(Data!Q:Q,F1523,Data!R:R),2)</f>
        <v>75.17</v>
      </c>
      <c r="H1523">
        <f>ROUND(SUMIF(Data!Q:Q,F1523,Data!U:U),2)</f>
        <v>31.36</v>
      </c>
      <c r="I1523">
        <f>SUMIF(Data!Q:Q,F1523,Data!S:S)</f>
        <v>13</v>
      </c>
    </row>
    <row r="1524" spans="6:9" x14ac:dyDescent="0.2">
      <c r="F1524" s="11" t="s">
        <v>5671</v>
      </c>
      <c r="G1524">
        <f>ROUND(SUMIF(Data!Q:Q,F1524,Data!R:R),2)</f>
        <v>75.099999999999994</v>
      </c>
      <c r="H1524">
        <f>ROUND(SUMIF(Data!Q:Q,F1524,Data!U:U),2)</f>
        <v>1.2</v>
      </c>
      <c r="I1524">
        <f>SUMIF(Data!Q:Q,F1524,Data!S:S)</f>
        <v>6</v>
      </c>
    </row>
    <row r="1525" spans="6:9" x14ac:dyDescent="0.2">
      <c r="F1525" s="11" t="s">
        <v>4513</v>
      </c>
      <c r="G1525">
        <f>ROUND(SUMIF(Data!Q:Q,F1525,Data!R:R),2)</f>
        <v>73.7</v>
      </c>
      <c r="H1525">
        <f>ROUND(SUMIF(Data!Q:Q,F1525,Data!U:U),2)</f>
        <v>29.28</v>
      </c>
      <c r="I1525">
        <f>SUMIF(Data!Q:Q,F1525,Data!S:S)</f>
        <v>25</v>
      </c>
    </row>
    <row r="1526" spans="6:9" x14ac:dyDescent="0.2">
      <c r="F1526" s="11" t="s">
        <v>572</v>
      </c>
      <c r="G1526">
        <f>ROUND(SUMIF(Data!Q:Q,F1526,Data!R:R),2)</f>
        <v>73.150000000000006</v>
      </c>
      <c r="H1526">
        <f>ROUND(SUMIF(Data!Q:Q,F1526,Data!U:U),2)</f>
        <v>20.74</v>
      </c>
      <c r="I1526">
        <f>SUMIF(Data!Q:Q,F1526,Data!S:S)</f>
        <v>26</v>
      </c>
    </row>
    <row r="1527" spans="6:9" x14ac:dyDescent="0.2">
      <c r="F1527" s="11" t="s">
        <v>1781</v>
      </c>
      <c r="G1527">
        <f>ROUND(SUMIF(Data!Q:Q,F1527,Data!R:R),2)</f>
        <v>72.91</v>
      </c>
      <c r="H1527">
        <f>ROUND(SUMIF(Data!Q:Q,F1527,Data!U:U),2)</f>
        <v>-13.33</v>
      </c>
      <c r="I1527">
        <f>SUMIF(Data!Q:Q,F1527,Data!S:S)</f>
        <v>22</v>
      </c>
    </row>
    <row r="1528" spans="6:9" x14ac:dyDescent="0.2">
      <c r="F1528" s="11" t="s">
        <v>5833</v>
      </c>
      <c r="G1528">
        <f>ROUND(SUMIF(Data!Q:Q,F1528,Data!R:R),2)</f>
        <v>72.849999999999994</v>
      </c>
      <c r="H1528">
        <f>ROUND(SUMIF(Data!Q:Q,F1528,Data!U:U),2)</f>
        <v>31.4</v>
      </c>
      <c r="I1528">
        <f>SUMIF(Data!Q:Q,F1528,Data!S:S)</f>
        <v>24</v>
      </c>
    </row>
    <row r="1529" spans="6:9" x14ac:dyDescent="0.2">
      <c r="F1529" s="11" t="s">
        <v>6324</v>
      </c>
      <c r="G1529">
        <f>ROUND(SUMIF(Data!Q:Q,F1529,Data!R:R),2)</f>
        <v>72.81</v>
      </c>
      <c r="H1529">
        <f>ROUND(SUMIF(Data!Q:Q,F1529,Data!U:U),2)</f>
        <v>8.64</v>
      </c>
      <c r="I1529">
        <f>SUMIF(Data!Q:Q,F1529,Data!S:S)</f>
        <v>20</v>
      </c>
    </row>
    <row r="1530" spans="6:9" x14ac:dyDescent="0.2">
      <c r="F1530" s="11" t="s">
        <v>1344</v>
      </c>
      <c r="G1530">
        <f>ROUND(SUMIF(Data!Q:Q,F1530,Data!R:R),2)</f>
        <v>72.8</v>
      </c>
      <c r="H1530">
        <f>ROUND(SUMIF(Data!Q:Q,F1530,Data!U:U),2)</f>
        <v>36.4</v>
      </c>
      <c r="I1530">
        <f>SUMIF(Data!Q:Q,F1530,Data!S:S)</f>
        <v>10</v>
      </c>
    </row>
    <row r="1531" spans="6:9" x14ac:dyDescent="0.2">
      <c r="F1531" s="11" t="s">
        <v>6199</v>
      </c>
      <c r="G1531">
        <f>ROUND(SUMIF(Data!Q:Q,F1531,Data!R:R),2)</f>
        <v>72.709999999999994</v>
      </c>
      <c r="H1531">
        <f>ROUND(SUMIF(Data!Q:Q,F1531,Data!U:U),2)</f>
        <v>9.31</v>
      </c>
      <c r="I1531">
        <f>SUMIF(Data!Q:Q,F1531,Data!S:S)</f>
        <v>19</v>
      </c>
    </row>
    <row r="1532" spans="6:9" x14ac:dyDescent="0.2">
      <c r="F1532" s="11" t="s">
        <v>798</v>
      </c>
      <c r="G1532">
        <f>ROUND(SUMIF(Data!Q:Q,F1532,Data!R:R),2)</f>
        <v>72.25</v>
      </c>
      <c r="H1532">
        <f>ROUND(SUMIF(Data!Q:Q,F1532,Data!U:U),2)</f>
        <v>31.31</v>
      </c>
      <c r="I1532">
        <f>SUMIF(Data!Q:Q,F1532,Data!S:S)</f>
        <v>12</v>
      </c>
    </row>
    <row r="1533" spans="6:9" x14ac:dyDescent="0.2">
      <c r="F1533" s="11" t="s">
        <v>5830</v>
      </c>
      <c r="G1533">
        <f>ROUND(SUMIF(Data!Q:Q,F1533,Data!R:R),2)</f>
        <v>72.040000000000006</v>
      </c>
      <c r="H1533">
        <f>ROUND(SUMIF(Data!Q:Q,F1533,Data!U:U),2)</f>
        <v>15.08</v>
      </c>
      <c r="I1533">
        <f>SUMIF(Data!Q:Q,F1533,Data!S:S)</f>
        <v>27</v>
      </c>
    </row>
    <row r="1534" spans="6:9" x14ac:dyDescent="0.2">
      <c r="F1534" s="11" t="s">
        <v>8493</v>
      </c>
      <c r="G1534">
        <f>ROUND(SUMIF(Data!Q:Q,F1534,Data!R:R),2)</f>
        <v>71.98</v>
      </c>
      <c r="H1534">
        <f>ROUND(SUMIF(Data!Q:Q,F1534,Data!U:U),2)</f>
        <v>24.29</v>
      </c>
      <c r="I1534">
        <f>SUMIF(Data!Q:Q,F1534,Data!S:S)</f>
        <v>3</v>
      </c>
    </row>
    <row r="1535" spans="6:9" x14ac:dyDescent="0.2">
      <c r="F1535" s="11" t="s">
        <v>899</v>
      </c>
      <c r="G1535">
        <f>ROUND(SUMIF(Data!Q:Q,F1535,Data!R:R),2)</f>
        <v>71.930000000000007</v>
      </c>
      <c r="H1535">
        <f>ROUND(SUMIF(Data!Q:Q,F1535,Data!U:U),2)</f>
        <v>-12.43</v>
      </c>
      <c r="I1535">
        <f>SUMIF(Data!Q:Q,F1535,Data!S:S)</f>
        <v>19</v>
      </c>
    </row>
    <row r="1536" spans="6:9" x14ac:dyDescent="0.2">
      <c r="F1536" s="11" t="s">
        <v>7433</v>
      </c>
      <c r="G1536">
        <f>ROUND(SUMIF(Data!Q:Q,F1536,Data!R:R),2)</f>
        <v>71.28</v>
      </c>
      <c r="H1536">
        <f>ROUND(SUMIF(Data!Q:Q,F1536,Data!U:U),2)</f>
        <v>24.95</v>
      </c>
      <c r="I1536">
        <f>SUMIF(Data!Q:Q,F1536,Data!S:S)</f>
        <v>9</v>
      </c>
    </row>
    <row r="1537" spans="6:9" x14ac:dyDescent="0.2">
      <c r="F1537" s="11" t="s">
        <v>6739</v>
      </c>
      <c r="G1537">
        <f>ROUND(SUMIF(Data!Q:Q,F1537,Data!R:R),2)</f>
        <v>71.25</v>
      </c>
      <c r="H1537">
        <f>ROUND(SUMIF(Data!Q:Q,F1537,Data!U:U),2)</f>
        <v>32.25</v>
      </c>
      <c r="I1537">
        <f>SUMIF(Data!Q:Q,F1537,Data!S:S)</f>
        <v>20</v>
      </c>
    </row>
    <row r="1538" spans="6:9" x14ac:dyDescent="0.2">
      <c r="F1538" s="11" t="s">
        <v>4644</v>
      </c>
      <c r="G1538">
        <f>ROUND(SUMIF(Data!Q:Q,F1538,Data!R:R),2)</f>
        <v>70.75</v>
      </c>
      <c r="H1538">
        <f>ROUND(SUMIF(Data!Q:Q,F1538,Data!U:U),2)</f>
        <v>30.1</v>
      </c>
      <c r="I1538">
        <f>SUMIF(Data!Q:Q,F1538,Data!S:S)</f>
        <v>14</v>
      </c>
    </row>
    <row r="1539" spans="6:9" x14ac:dyDescent="0.2">
      <c r="F1539" s="11" t="s">
        <v>7567</v>
      </c>
      <c r="G1539">
        <f>ROUND(SUMIF(Data!Q:Q,F1539,Data!R:R),2)</f>
        <v>70.19</v>
      </c>
      <c r="H1539">
        <f>ROUND(SUMIF(Data!Q:Q,F1539,Data!U:U),2)</f>
        <v>31.63</v>
      </c>
      <c r="I1539">
        <f>SUMIF(Data!Q:Q,F1539,Data!S:S)</f>
        <v>17</v>
      </c>
    </row>
    <row r="1540" spans="6:9" x14ac:dyDescent="0.2">
      <c r="F1540" s="11" t="s">
        <v>7342</v>
      </c>
      <c r="G1540">
        <f>ROUND(SUMIF(Data!Q:Q,F1540,Data!R:R),2)</f>
        <v>69.98</v>
      </c>
      <c r="H1540">
        <f>ROUND(SUMIF(Data!Q:Q,F1540,Data!U:U),2)</f>
        <v>30.33</v>
      </c>
      <c r="I1540">
        <f>SUMIF(Data!Q:Q,F1540,Data!S:S)</f>
        <v>12</v>
      </c>
    </row>
    <row r="1541" spans="6:9" x14ac:dyDescent="0.2">
      <c r="F1541" s="11" t="s">
        <v>1971</v>
      </c>
      <c r="G1541">
        <f>ROUND(SUMIF(Data!Q:Q,F1541,Data!R:R),2)</f>
        <v>69.77</v>
      </c>
      <c r="H1541">
        <f>ROUND(SUMIF(Data!Q:Q,F1541,Data!U:U),2)</f>
        <v>13.76</v>
      </c>
      <c r="I1541">
        <f>SUMIF(Data!Q:Q,F1541,Data!S:S)</f>
        <v>34</v>
      </c>
    </row>
    <row r="1542" spans="6:9" x14ac:dyDescent="0.2">
      <c r="F1542" s="11" t="s">
        <v>3305</v>
      </c>
      <c r="G1542">
        <f>ROUND(SUMIF(Data!Q:Q,F1542,Data!R:R),2)</f>
        <v>69.760000000000005</v>
      </c>
      <c r="H1542">
        <f>ROUND(SUMIF(Data!Q:Q,F1542,Data!U:U),2)</f>
        <v>20.100000000000001</v>
      </c>
      <c r="I1542">
        <f>SUMIF(Data!Q:Q,F1542,Data!S:S)</f>
        <v>34</v>
      </c>
    </row>
    <row r="1543" spans="6:9" x14ac:dyDescent="0.2">
      <c r="F1543" s="11" t="s">
        <v>9717</v>
      </c>
      <c r="G1543">
        <f>ROUND(SUMIF(Data!Q:Q,F1543,Data!R:R),2)</f>
        <v>69.36</v>
      </c>
      <c r="H1543">
        <f>ROUND(SUMIF(Data!Q:Q,F1543,Data!U:U),2)</f>
        <v>28.09</v>
      </c>
      <c r="I1543">
        <f>SUMIF(Data!Q:Q,F1543,Data!S:S)</f>
        <v>14</v>
      </c>
    </row>
    <row r="1544" spans="6:9" x14ac:dyDescent="0.2">
      <c r="F1544" s="11" t="s">
        <v>1518</v>
      </c>
      <c r="G1544">
        <f>ROUND(SUMIF(Data!Q:Q,F1544,Data!R:R),2)</f>
        <v>69.14</v>
      </c>
      <c r="H1544">
        <f>ROUND(SUMIF(Data!Q:Q,F1544,Data!U:U),2)</f>
        <v>2.62</v>
      </c>
      <c r="I1544">
        <f>SUMIF(Data!Q:Q,F1544,Data!S:S)</f>
        <v>24</v>
      </c>
    </row>
    <row r="1545" spans="6:9" x14ac:dyDescent="0.2">
      <c r="F1545" s="11" t="s">
        <v>5942</v>
      </c>
      <c r="G1545">
        <f>ROUND(SUMIF(Data!Q:Q,F1545,Data!R:R),2)</f>
        <v>68.88</v>
      </c>
      <c r="H1545">
        <f>ROUND(SUMIF(Data!Q:Q,F1545,Data!U:U),2)</f>
        <v>-68.42</v>
      </c>
      <c r="I1545">
        <f>SUMIF(Data!Q:Q,F1545,Data!S:S)</f>
        <v>23</v>
      </c>
    </row>
    <row r="1546" spans="6:9" x14ac:dyDescent="0.2">
      <c r="F1546" s="11" t="s">
        <v>4985</v>
      </c>
      <c r="G1546">
        <f>ROUND(SUMIF(Data!Q:Q,F1546,Data!R:R),2)</f>
        <v>68.63</v>
      </c>
      <c r="H1546">
        <f>ROUND(SUMIF(Data!Q:Q,F1546,Data!U:U),2)</f>
        <v>31.48</v>
      </c>
      <c r="I1546">
        <f>SUMIF(Data!Q:Q,F1546,Data!S:S)</f>
        <v>19</v>
      </c>
    </row>
    <row r="1547" spans="6:9" x14ac:dyDescent="0.2">
      <c r="F1547" s="11" t="s">
        <v>3087</v>
      </c>
      <c r="G1547">
        <f>ROUND(SUMIF(Data!Q:Q,F1547,Data!R:R),2)</f>
        <v>68.48</v>
      </c>
      <c r="H1547">
        <f>ROUND(SUMIF(Data!Q:Q,F1547,Data!U:U),2)</f>
        <v>13.78</v>
      </c>
      <c r="I1547">
        <f>SUMIF(Data!Q:Q,F1547,Data!S:S)</f>
        <v>18</v>
      </c>
    </row>
    <row r="1548" spans="6:9" x14ac:dyDescent="0.2">
      <c r="F1548" s="11" t="s">
        <v>3664</v>
      </c>
      <c r="G1548">
        <f>ROUND(SUMIF(Data!Q:Q,F1548,Data!R:R),2)</f>
        <v>68.28</v>
      </c>
      <c r="H1548">
        <f>ROUND(SUMIF(Data!Q:Q,F1548,Data!U:U),2)</f>
        <v>29.95</v>
      </c>
      <c r="I1548">
        <f>SUMIF(Data!Q:Q,F1548,Data!S:S)</f>
        <v>21</v>
      </c>
    </row>
    <row r="1549" spans="6:9" x14ac:dyDescent="0.2">
      <c r="F1549" s="11" t="s">
        <v>3253</v>
      </c>
      <c r="G1549">
        <f>ROUND(SUMIF(Data!Q:Q,F1549,Data!R:R),2)</f>
        <v>68.28</v>
      </c>
      <c r="H1549">
        <f>ROUND(SUMIF(Data!Q:Q,F1549,Data!U:U),2)</f>
        <v>23.04</v>
      </c>
      <c r="I1549">
        <f>SUMIF(Data!Q:Q,F1549,Data!S:S)</f>
        <v>5</v>
      </c>
    </row>
    <row r="1550" spans="6:9" x14ac:dyDescent="0.2">
      <c r="F1550" s="11" t="s">
        <v>3729</v>
      </c>
      <c r="G1550">
        <f>ROUND(SUMIF(Data!Q:Q,F1550,Data!R:R),2)</f>
        <v>68.17</v>
      </c>
      <c r="H1550">
        <f>ROUND(SUMIF(Data!Q:Q,F1550,Data!U:U),2)</f>
        <v>30.86</v>
      </c>
      <c r="I1550">
        <f>SUMIF(Data!Q:Q,F1550,Data!S:S)</f>
        <v>12</v>
      </c>
    </row>
    <row r="1551" spans="6:9" x14ac:dyDescent="0.2">
      <c r="F1551" s="11" t="s">
        <v>173</v>
      </c>
      <c r="G1551">
        <f>ROUND(SUMIF(Data!Q:Q,F1551,Data!R:R),2)</f>
        <v>68.14</v>
      </c>
      <c r="H1551">
        <f>ROUND(SUMIF(Data!Q:Q,F1551,Data!U:U),2)</f>
        <v>30.29</v>
      </c>
      <c r="I1551">
        <f>SUMIF(Data!Q:Q,F1551,Data!S:S)</f>
        <v>35</v>
      </c>
    </row>
    <row r="1552" spans="6:9" x14ac:dyDescent="0.2">
      <c r="F1552" s="11" t="s">
        <v>8257</v>
      </c>
      <c r="G1552">
        <f>ROUND(SUMIF(Data!Q:Q,F1552,Data!R:R),2)</f>
        <v>67.83</v>
      </c>
      <c r="H1552">
        <f>ROUND(SUMIF(Data!Q:Q,F1552,Data!U:U),2)</f>
        <v>17.64</v>
      </c>
      <c r="I1552">
        <f>SUMIF(Data!Q:Q,F1552,Data!S:S)</f>
        <v>19</v>
      </c>
    </row>
    <row r="1553" spans="6:9" x14ac:dyDescent="0.2">
      <c r="F1553" s="11" t="s">
        <v>1539</v>
      </c>
      <c r="G1553">
        <f>ROUND(SUMIF(Data!Q:Q,F1553,Data!R:R),2)</f>
        <v>67.73</v>
      </c>
      <c r="H1553">
        <f>ROUND(SUMIF(Data!Q:Q,F1553,Data!U:U),2)</f>
        <v>27.09</v>
      </c>
      <c r="I1553">
        <f>SUMIF(Data!Q:Q,F1553,Data!S:S)</f>
        <v>16</v>
      </c>
    </row>
    <row r="1554" spans="6:9" x14ac:dyDescent="0.2">
      <c r="F1554" s="11" t="s">
        <v>3818</v>
      </c>
      <c r="G1554">
        <f>ROUND(SUMIF(Data!Q:Q,F1554,Data!R:R),2)</f>
        <v>67.25</v>
      </c>
      <c r="H1554">
        <f>ROUND(SUMIF(Data!Q:Q,F1554,Data!U:U),2)</f>
        <v>19.690000000000001</v>
      </c>
      <c r="I1554">
        <f>SUMIF(Data!Q:Q,F1554,Data!S:S)</f>
        <v>17</v>
      </c>
    </row>
    <row r="1555" spans="6:9" x14ac:dyDescent="0.2">
      <c r="F1555" s="11" t="s">
        <v>5414</v>
      </c>
      <c r="G1555">
        <f>ROUND(SUMIF(Data!Q:Q,F1555,Data!R:R),2)</f>
        <v>67.12</v>
      </c>
      <c r="H1555">
        <f>ROUND(SUMIF(Data!Q:Q,F1555,Data!U:U),2)</f>
        <v>25.5</v>
      </c>
      <c r="I1555">
        <f>SUMIF(Data!Q:Q,F1555,Data!S:S)</f>
        <v>23</v>
      </c>
    </row>
    <row r="1556" spans="6:9" x14ac:dyDescent="0.2">
      <c r="F1556" s="11" t="s">
        <v>1947</v>
      </c>
      <c r="G1556">
        <f>ROUND(SUMIF(Data!Q:Q,F1556,Data!R:R),2)</f>
        <v>67.03</v>
      </c>
      <c r="H1556">
        <f>ROUND(SUMIF(Data!Q:Q,F1556,Data!U:U),2)</f>
        <v>15.52</v>
      </c>
      <c r="I1556">
        <f>SUMIF(Data!Q:Q,F1556,Data!S:S)</f>
        <v>24</v>
      </c>
    </row>
    <row r="1557" spans="6:9" x14ac:dyDescent="0.2">
      <c r="F1557" s="11" t="s">
        <v>5618</v>
      </c>
      <c r="G1557">
        <f>ROUND(SUMIF(Data!Q:Q,F1557,Data!R:R),2)</f>
        <v>66.819999999999993</v>
      </c>
      <c r="H1557">
        <f>ROUND(SUMIF(Data!Q:Q,F1557,Data!U:U),2)</f>
        <v>31.56</v>
      </c>
      <c r="I1557">
        <f>SUMIF(Data!Q:Q,F1557,Data!S:S)</f>
        <v>24</v>
      </c>
    </row>
    <row r="1558" spans="6:9" x14ac:dyDescent="0.2">
      <c r="F1558" s="11" t="s">
        <v>5121</v>
      </c>
      <c r="G1558">
        <f>ROUND(SUMIF(Data!Q:Q,F1558,Data!R:R),2)</f>
        <v>66.66</v>
      </c>
      <c r="H1558">
        <f>ROUND(SUMIF(Data!Q:Q,F1558,Data!U:U),2)</f>
        <v>15.31</v>
      </c>
      <c r="I1558">
        <f>SUMIF(Data!Q:Q,F1558,Data!S:S)</f>
        <v>12</v>
      </c>
    </row>
    <row r="1559" spans="6:9" x14ac:dyDescent="0.2">
      <c r="F1559" s="11" t="s">
        <v>1527</v>
      </c>
      <c r="G1559">
        <f>ROUND(SUMIF(Data!Q:Q,F1559,Data!R:R),2)</f>
        <v>66.569999999999993</v>
      </c>
      <c r="H1559">
        <f>ROUND(SUMIF(Data!Q:Q,F1559,Data!U:U),2)</f>
        <v>-39.700000000000003</v>
      </c>
      <c r="I1559">
        <f>SUMIF(Data!Q:Q,F1559,Data!S:S)</f>
        <v>25</v>
      </c>
    </row>
    <row r="1560" spans="6:9" x14ac:dyDescent="0.2">
      <c r="F1560" s="11" t="s">
        <v>4663</v>
      </c>
      <c r="G1560">
        <f>ROUND(SUMIF(Data!Q:Q,F1560,Data!R:R),2)</f>
        <v>66.56</v>
      </c>
      <c r="H1560">
        <f>ROUND(SUMIF(Data!Q:Q,F1560,Data!U:U),2)</f>
        <v>18.510000000000002</v>
      </c>
      <c r="I1560">
        <f>SUMIF(Data!Q:Q,F1560,Data!S:S)</f>
        <v>7</v>
      </c>
    </row>
    <row r="1561" spans="6:9" x14ac:dyDescent="0.2">
      <c r="F1561" s="11" t="s">
        <v>4571</v>
      </c>
      <c r="G1561">
        <f>ROUND(SUMIF(Data!Q:Q,F1561,Data!R:R),2)</f>
        <v>66.42</v>
      </c>
      <c r="H1561">
        <f>ROUND(SUMIF(Data!Q:Q,F1561,Data!U:U),2)</f>
        <v>23.39</v>
      </c>
      <c r="I1561">
        <f>SUMIF(Data!Q:Q,F1561,Data!S:S)</f>
        <v>22</v>
      </c>
    </row>
    <row r="1562" spans="6:9" x14ac:dyDescent="0.2">
      <c r="F1562" s="11" t="s">
        <v>4376</v>
      </c>
      <c r="G1562">
        <f>ROUND(SUMIF(Data!Q:Q,F1562,Data!R:R),2)</f>
        <v>66.41</v>
      </c>
      <c r="H1562">
        <f>ROUND(SUMIF(Data!Q:Q,F1562,Data!U:U),2)</f>
        <v>-13.28</v>
      </c>
      <c r="I1562">
        <f>SUMIF(Data!Q:Q,F1562,Data!S:S)</f>
        <v>12</v>
      </c>
    </row>
    <row r="1563" spans="6:9" x14ac:dyDescent="0.2">
      <c r="F1563" s="11" t="s">
        <v>3974</v>
      </c>
      <c r="G1563">
        <f>ROUND(SUMIF(Data!Q:Q,F1563,Data!R:R),2)</f>
        <v>66.08</v>
      </c>
      <c r="H1563">
        <f>ROUND(SUMIF(Data!Q:Q,F1563,Data!U:U),2)</f>
        <v>28.17</v>
      </c>
      <c r="I1563">
        <f>SUMIF(Data!Q:Q,F1563,Data!S:S)</f>
        <v>17</v>
      </c>
    </row>
    <row r="1564" spans="6:9" x14ac:dyDescent="0.2">
      <c r="F1564" s="11" t="s">
        <v>4196</v>
      </c>
      <c r="G1564">
        <f>ROUND(SUMIF(Data!Q:Q,F1564,Data!R:R),2)</f>
        <v>66.03</v>
      </c>
      <c r="H1564">
        <f>ROUND(SUMIF(Data!Q:Q,F1564,Data!U:U),2)</f>
        <v>30.28</v>
      </c>
      <c r="I1564">
        <f>SUMIF(Data!Q:Q,F1564,Data!S:S)</f>
        <v>19</v>
      </c>
    </row>
    <row r="1565" spans="6:9" x14ac:dyDescent="0.2">
      <c r="F1565" s="11" t="s">
        <v>7105</v>
      </c>
      <c r="G1565">
        <f>ROUND(SUMIF(Data!Q:Q,F1565,Data!R:R),2)</f>
        <v>65.599999999999994</v>
      </c>
      <c r="H1565">
        <f>ROUND(SUMIF(Data!Q:Q,F1565,Data!U:U),2)</f>
        <v>9.7100000000000009</v>
      </c>
      <c r="I1565">
        <f>SUMIF(Data!Q:Q,F1565,Data!S:S)</f>
        <v>24</v>
      </c>
    </row>
    <row r="1566" spans="6:9" x14ac:dyDescent="0.2">
      <c r="F1566" s="11" t="s">
        <v>4851</v>
      </c>
      <c r="G1566">
        <f>ROUND(SUMIF(Data!Q:Q,F1566,Data!R:R),2)</f>
        <v>65.599999999999994</v>
      </c>
      <c r="H1566">
        <f>ROUND(SUMIF(Data!Q:Q,F1566,Data!U:U),2)</f>
        <v>14.37</v>
      </c>
      <c r="I1566">
        <f>SUMIF(Data!Q:Q,F1566,Data!S:S)</f>
        <v>22</v>
      </c>
    </row>
    <row r="1567" spans="6:9" x14ac:dyDescent="0.2">
      <c r="F1567" s="11" t="s">
        <v>4174</v>
      </c>
      <c r="G1567">
        <f>ROUND(SUMIF(Data!Q:Q,F1567,Data!R:R),2)</f>
        <v>65.52</v>
      </c>
      <c r="H1567">
        <f>ROUND(SUMIF(Data!Q:Q,F1567,Data!U:U),2)</f>
        <v>31.45</v>
      </c>
      <c r="I1567">
        <f>SUMIF(Data!Q:Q,F1567,Data!S:S)</f>
        <v>9</v>
      </c>
    </row>
    <row r="1568" spans="6:9" x14ac:dyDescent="0.2">
      <c r="F1568" s="11" t="s">
        <v>5853</v>
      </c>
      <c r="G1568">
        <f>ROUND(SUMIF(Data!Q:Q,F1568,Data!R:R),2)</f>
        <v>65.459999999999994</v>
      </c>
      <c r="H1568">
        <f>ROUND(SUMIF(Data!Q:Q,F1568,Data!U:U),2)</f>
        <v>9.35</v>
      </c>
      <c r="I1568">
        <f>SUMIF(Data!Q:Q,F1568,Data!S:S)</f>
        <v>24</v>
      </c>
    </row>
    <row r="1569" spans="6:9" x14ac:dyDescent="0.2">
      <c r="F1569" s="11" t="s">
        <v>1941</v>
      </c>
      <c r="G1569">
        <f>ROUND(SUMIF(Data!Q:Q,F1569,Data!R:R),2)</f>
        <v>65.34</v>
      </c>
      <c r="H1569">
        <f>ROUND(SUMIF(Data!Q:Q,F1569,Data!U:U),2)</f>
        <v>3.91</v>
      </c>
      <c r="I1569">
        <f>SUMIF(Data!Q:Q,F1569,Data!S:S)</f>
        <v>17</v>
      </c>
    </row>
    <row r="1570" spans="6:9" x14ac:dyDescent="0.2">
      <c r="F1570" s="11" t="s">
        <v>5761</v>
      </c>
      <c r="G1570">
        <f>ROUND(SUMIF(Data!Q:Q,F1570,Data!R:R),2)</f>
        <v>65.3</v>
      </c>
      <c r="H1570">
        <f>ROUND(SUMIF(Data!Q:Q,F1570,Data!U:U),2)</f>
        <v>17.12</v>
      </c>
      <c r="I1570">
        <f>SUMIF(Data!Q:Q,F1570,Data!S:S)</f>
        <v>23</v>
      </c>
    </row>
    <row r="1571" spans="6:9" x14ac:dyDescent="0.2">
      <c r="F1571" s="11" t="s">
        <v>587</v>
      </c>
      <c r="G1571">
        <f>ROUND(SUMIF(Data!Q:Q,F1571,Data!R:R),2)</f>
        <v>65.27</v>
      </c>
      <c r="H1571">
        <f>ROUND(SUMIF(Data!Q:Q,F1571,Data!U:U),2)</f>
        <v>13.76</v>
      </c>
      <c r="I1571">
        <f>SUMIF(Data!Q:Q,F1571,Data!S:S)</f>
        <v>24</v>
      </c>
    </row>
    <row r="1572" spans="6:9" x14ac:dyDescent="0.2">
      <c r="F1572" s="11" t="s">
        <v>3370</v>
      </c>
      <c r="G1572">
        <f>ROUND(SUMIF(Data!Q:Q,F1572,Data!R:R),2)</f>
        <v>65.25</v>
      </c>
      <c r="H1572">
        <f>ROUND(SUMIF(Data!Q:Q,F1572,Data!U:U),2)</f>
        <v>19.29</v>
      </c>
      <c r="I1572">
        <f>SUMIF(Data!Q:Q,F1572,Data!S:S)</f>
        <v>21</v>
      </c>
    </row>
    <row r="1573" spans="6:9" x14ac:dyDescent="0.2">
      <c r="F1573" s="11" t="s">
        <v>2463</v>
      </c>
      <c r="G1573">
        <f>ROUND(SUMIF(Data!Q:Q,F1573,Data!R:R),2)</f>
        <v>65.06</v>
      </c>
      <c r="H1573">
        <f>ROUND(SUMIF(Data!Q:Q,F1573,Data!U:U),2)</f>
        <v>22.68</v>
      </c>
      <c r="I1573">
        <f>SUMIF(Data!Q:Q,F1573,Data!S:S)</f>
        <v>18</v>
      </c>
    </row>
    <row r="1574" spans="6:9" x14ac:dyDescent="0.2">
      <c r="F1574" s="11" t="s">
        <v>1576</v>
      </c>
      <c r="G1574">
        <f>ROUND(SUMIF(Data!Q:Q,F1574,Data!R:R),2)</f>
        <v>64.97</v>
      </c>
      <c r="H1574">
        <f>ROUND(SUMIF(Data!Q:Q,F1574,Data!U:U),2)</f>
        <v>12.99</v>
      </c>
      <c r="I1574">
        <f>SUMIF(Data!Q:Q,F1574,Data!S:S)</f>
        <v>8</v>
      </c>
    </row>
    <row r="1575" spans="6:9" x14ac:dyDescent="0.2">
      <c r="F1575" s="11" t="s">
        <v>8341</v>
      </c>
      <c r="G1575">
        <f>ROUND(SUMIF(Data!Q:Q,F1575,Data!R:R),2)</f>
        <v>64.06</v>
      </c>
      <c r="H1575">
        <f>ROUND(SUMIF(Data!Q:Q,F1575,Data!U:U),2)</f>
        <v>20.82</v>
      </c>
      <c r="I1575">
        <f>SUMIF(Data!Q:Q,F1575,Data!S:S)</f>
        <v>11</v>
      </c>
    </row>
    <row r="1576" spans="6:9" x14ac:dyDescent="0.2">
      <c r="F1576" s="11" t="s">
        <v>1885</v>
      </c>
      <c r="G1576">
        <f>ROUND(SUMIF(Data!Q:Q,F1576,Data!R:R),2)</f>
        <v>64.040000000000006</v>
      </c>
      <c r="H1576">
        <f>ROUND(SUMIF(Data!Q:Q,F1576,Data!U:U),2)</f>
        <v>20.02</v>
      </c>
      <c r="I1576">
        <f>SUMIF(Data!Q:Q,F1576,Data!S:S)</f>
        <v>16</v>
      </c>
    </row>
    <row r="1577" spans="6:9" x14ac:dyDescent="0.2">
      <c r="F1577" s="11" t="s">
        <v>8811</v>
      </c>
      <c r="G1577">
        <f>ROUND(SUMIF(Data!Q:Q,F1577,Data!R:R),2)</f>
        <v>63.82</v>
      </c>
      <c r="H1577">
        <f>ROUND(SUMIF(Data!Q:Q,F1577,Data!U:U),2)</f>
        <v>9.57</v>
      </c>
      <c r="I1577">
        <f>SUMIF(Data!Q:Q,F1577,Data!S:S)</f>
        <v>2</v>
      </c>
    </row>
    <row r="1578" spans="6:9" x14ac:dyDescent="0.2">
      <c r="F1578" s="11" t="s">
        <v>177</v>
      </c>
      <c r="G1578">
        <f>ROUND(SUMIF(Data!Q:Q,F1578,Data!R:R),2)</f>
        <v>63.63</v>
      </c>
      <c r="H1578">
        <f>ROUND(SUMIF(Data!Q:Q,F1578,Data!U:U),2)</f>
        <v>-13.91</v>
      </c>
      <c r="I1578">
        <f>SUMIF(Data!Q:Q,F1578,Data!S:S)</f>
        <v>37</v>
      </c>
    </row>
    <row r="1579" spans="6:9" x14ac:dyDescent="0.2">
      <c r="F1579" s="11" t="s">
        <v>3318</v>
      </c>
      <c r="G1579">
        <f>ROUND(SUMIF(Data!Q:Q,F1579,Data!R:R),2)</f>
        <v>63.51</v>
      </c>
      <c r="H1579">
        <f>ROUND(SUMIF(Data!Q:Q,F1579,Data!U:U),2)</f>
        <v>-10.07</v>
      </c>
      <c r="I1579">
        <f>SUMIF(Data!Q:Q,F1579,Data!S:S)</f>
        <v>7</v>
      </c>
    </row>
    <row r="1580" spans="6:9" x14ac:dyDescent="0.2">
      <c r="F1580" s="11" t="s">
        <v>2485</v>
      </c>
      <c r="G1580">
        <f>ROUND(SUMIF(Data!Q:Q,F1580,Data!R:R),2)</f>
        <v>62.95</v>
      </c>
      <c r="H1580">
        <f>ROUND(SUMIF(Data!Q:Q,F1580,Data!U:U),2)</f>
        <v>-0.16</v>
      </c>
      <c r="I1580">
        <f>SUMIF(Data!Q:Q,F1580,Data!S:S)</f>
        <v>23</v>
      </c>
    </row>
    <row r="1581" spans="6:9" x14ac:dyDescent="0.2">
      <c r="F1581" s="11" t="s">
        <v>3049</v>
      </c>
      <c r="G1581">
        <f>ROUND(SUMIF(Data!Q:Q,F1581,Data!R:R),2)</f>
        <v>62.86</v>
      </c>
      <c r="H1581">
        <f>ROUND(SUMIF(Data!Q:Q,F1581,Data!U:U),2)</f>
        <v>26.54</v>
      </c>
      <c r="I1581">
        <f>SUMIF(Data!Q:Q,F1581,Data!S:S)</f>
        <v>18</v>
      </c>
    </row>
    <row r="1582" spans="6:9" x14ac:dyDescent="0.2">
      <c r="F1582" s="11" t="s">
        <v>3034</v>
      </c>
      <c r="G1582">
        <f>ROUND(SUMIF(Data!Q:Q,F1582,Data!R:R),2)</f>
        <v>62.82</v>
      </c>
      <c r="H1582">
        <f>ROUND(SUMIF(Data!Q:Q,F1582,Data!U:U),2)</f>
        <v>22.89</v>
      </c>
      <c r="I1582">
        <f>SUMIF(Data!Q:Q,F1582,Data!S:S)</f>
        <v>11</v>
      </c>
    </row>
    <row r="1583" spans="6:9" x14ac:dyDescent="0.2">
      <c r="F1583" s="11" t="s">
        <v>6967</v>
      </c>
      <c r="G1583">
        <f>ROUND(SUMIF(Data!Q:Q,F1583,Data!R:R),2)</f>
        <v>62.65</v>
      </c>
      <c r="H1583">
        <f>ROUND(SUMIF(Data!Q:Q,F1583,Data!U:U),2)</f>
        <v>29.45</v>
      </c>
      <c r="I1583">
        <f>SUMIF(Data!Q:Q,F1583,Data!S:S)</f>
        <v>5</v>
      </c>
    </row>
    <row r="1584" spans="6:9" x14ac:dyDescent="0.2">
      <c r="F1584" s="11" t="s">
        <v>1038</v>
      </c>
      <c r="G1584">
        <f>ROUND(SUMIF(Data!Q:Q,F1584,Data!R:R),2)</f>
        <v>62.61</v>
      </c>
      <c r="H1584">
        <f>ROUND(SUMIF(Data!Q:Q,F1584,Data!U:U),2)</f>
        <v>28.54</v>
      </c>
      <c r="I1584">
        <f>SUMIF(Data!Q:Q,F1584,Data!S:S)</f>
        <v>9</v>
      </c>
    </row>
    <row r="1585" spans="6:9" x14ac:dyDescent="0.2">
      <c r="F1585" s="11" t="s">
        <v>1117</v>
      </c>
      <c r="G1585">
        <f>ROUND(SUMIF(Data!Q:Q,F1585,Data!R:R),2)</f>
        <v>62.32</v>
      </c>
      <c r="H1585">
        <f>ROUND(SUMIF(Data!Q:Q,F1585,Data!U:U),2)</f>
        <v>15.74</v>
      </c>
      <c r="I1585">
        <f>SUMIF(Data!Q:Q,F1585,Data!S:S)</f>
        <v>20</v>
      </c>
    </row>
    <row r="1586" spans="6:9" x14ac:dyDescent="0.2">
      <c r="F1586" s="11" t="s">
        <v>7325</v>
      </c>
      <c r="G1586">
        <f>ROUND(SUMIF(Data!Q:Q,F1586,Data!R:R),2)</f>
        <v>62.28</v>
      </c>
      <c r="H1586">
        <f>ROUND(SUMIF(Data!Q:Q,F1586,Data!U:U),2)</f>
        <v>29.27</v>
      </c>
      <c r="I1586">
        <f>SUMIF(Data!Q:Q,F1586,Data!S:S)</f>
        <v>4</v>
      </c>
    </row>
    <row r="1587" spans="6:9" x14ac:dyDescent="0.2">
      <c r="F1587" s="11" t="s">
        <v>6408</v>
      </c>
      <c r="G1587">
        <f>ROUND(SUMIF(Data!Q:Q,F1587,Data!R:R),2)</f>
        <v>62.13</v>
      </c>
      <c r="H1587">
        <f>ROUND(SUMIF(Data!Q:Q,F1587,Data!U:U),2)</f>
        <v>5.43</v>
      </c>
      <c r="I1587">
        <f>SUMIF(Data!Q:Q,F1587,Data!S:S)</f>
        <v>17</v>
      </c>
    </row>
    <row r="1588" spans="6:9" x14ac:dyDescent="0.2">
      <c r="F1588" s="11" t="s">
        <v>2208</v>
      </c>
      <c r="G1588">
        <f>ROUND(SUMIF(Data!Q:Q,F1588,Data!R:R),2)</f>
        <v>61.82</v>
      </c>
      <c r="H1588">
        <f>ROUND(SUMIF(Data!Q:Q,F1588,Data!U:U),2)</f>
        <v>1.34</v>
      </c>
      <c r="I1588">
        <f>SUMIF(Data!Q:Q,F1588,Data!S:S)</f>
        <v>18</v>
      </c>
    </row>
    <row r="1589" spans="6:9" x14ac:dyDescent="0.2">
      <c r="F1589" s="11" t="s">
        <v>139</v>
      </c>
      <c r="G1589">
        <f>ROUND(SUMIF(Data!Q:Q,F1589,Data!R:R),2)</f>
        <v>61.72</v>
      </c>
      <c r="H1589">
        <f>ROUND(SUMIF(Data!Q:Q,F1589,Data!U:U),2)</f>
        <v>14.4</v>
      </c>
      <c r="I1589">
        <f>SUMIF(Data!Q:Q,F1589,Data!S:S)</f>
        <v>23</v>
      </c>
    </row>
    <row r="1590" spans="6:9" x14ac:dyDescent="0.2">
      <c r="F1590" s="11" t="s">
        <v>5562</v>
      </c>
      <c r="G1590">
        <f>ROUND(SUMIF(Data!Q:Q,F1590,Data!R:R),2)</f>
        <v>61.54</v>
      </c>
      <c r="H1590">
        <f>ROUND(SUMIF(Data!Q:Q,F1590,Data!U:U),2)</f>
        <v>14.07</v>
      </c>
      <c r="I1590">
        <f>SUMIF(Data!Q:Q,F1590,Data!S:S)</f>
        <v>8</v>
      </c>
    </row>
    <row r="1591" spans="6:9" x14ac:dyDescent="0.2">
      <c r="F1591" s="11" t="s">
        <v>641</v>
      </c>
      <c r="G1591">
        <f>ROUND(SUMIF(Data!Q:Q,F1591,Data!R:R),2)</f>
        <v>61.44</v>
      </c>
      <c r="H1591">
        <f>ROUND(SUMIF(Data!Q:Q,F1591,Data!U:U),2)</f>
        <v>13.04</v>
      </c>
      <c r="I1591">
        <f>SUMIF(Data!Q:Q,F1591,Data!S:S)</f>
        <v>30</v>
      </c>
    </row>
    <row r="1592" spans="6:9" x14ac:dyDescent="0.2">
      <c r="F1592" s="11" t="s">
        <v>4588</v>
      </c>
      <c r="G1592">
        <f>ROUND(SUMIF(Data!Q:Q,F1592,Data!R:R),2)</f>
        <v>60.91</v>
      </c>
      <c r="H1592">
        <f>ROUND(SUMIF(Data!Q:Q,F1592,Data!U:U),2)</f>
        <v>23.85</v>
      </c>
      <c r="I1592">
        <f>SUMIF(Data!Q:Q,F1592,Data!S:S)</f>
        <v>11</v>
      </c>
    </row>
    <row r="1593" spans="6:9" x14ac:dyDescent="0.2">
      <c r="F1593" s="11" t="s">
        <v>3411</v>
      </c>
      <c r="G1593">
        <f>ROUND(SUMIF(Data!Q:Q,F1593,Data!R:R),2)</f>
        <v>60.11</v>
      </c>
      <c r="H1593">
        <f>ROUND(SUMIF(Data!Q:Q,F1593,Data!U:U),2)</f>
        <v>24.74</v>
      </c>
      <c r="I1593">
        <f>SUMIF(Data!Q:Q,F1593,Data!S:S)</f>
        <v>12</v>
      </c>
    </row>
    <row r="1594" spans="6:9" x14ac:dyDescent="0.2">
      <c r="F1594" s="11" t="s">
        <v>4213</v>
      </c>
      <c r="G1594">
        <f>ROUND(SUMIF(Data!Q:Q,F1594,Data!R:R),2)</f>
        <v>60.03</v>
      </c>
      <c r="H1594">
        <f>ROUND(SUMIF(Data!Q:Q,F1594,Data!U:U),2)</f>
        <v>25.76</v>
      </c>
      <c r="I1594">
        <f>SUMIF(Data!Q:Q,F1594,Data!S:S)</f>
        <v>15</v>
      </c>
    </row>
    <row r="1595" spans="6:9" x14ac:dyDescent="0.2">
      <c r="F1595" s="11" t="s">
        <v>9668</v>
      </c>
      <c r="G1595">
        <f>ROUND(SUMIF(Data!Q:Q,F1595,Data!R:R),2)</f>
        <v>59.98</v>
      </c>
      <c r="H1595">
        <f>ROUND(SUMIF(Data!Q:Q,F1595,Data!U:U),2)</f>
        <v>12</v>
      </c>
      <c r="I1595">
        <f>SUMIF(Data!Q:Q,F1595,Data!S:S)</f>
        <v>3</v>
      </c>
    </row>
    <row r="1596" spans="6:9" x14ac:dyDescent="0.2">
      <c r="F1596" s="11" t="s">
        <v>2874</v>
      </c>
      <c r="G1596">
        <f>ROUND(SUMIF(Data!Q:Q,F1596,Data!R:R),2)</f>
        <v>59.82</v>
      </c>
      <c r="H1596">
        <f>ROUND(SUMIF(Data!Q:Q,F1596,Data!U:U),2)</f>
        <v>13.18</v>
      </c>
      <c r="I1596">
        <f>SUMIF(Data!Q:Q,F1596,Data!S:S)</f>
        <v>24</v>
      </c>
    </row>
    <row r="1597" spans="6:9" x14ac:dyDescent="0.2">
      <c r="F1597" s="11" t="s">
        <v>1033</v>
      </c>
      <c r="G1597">
        <f>ROUND(SUMIF(Data!Q:Q,F1597,Data!R:R),2)</f>
        <v>59.8</v>
      </c>
      <c r="H1597">
        <f>ROUND(SUMIF(Data!Q:Q,F1597,Data!U:U),2)</f>
        <v>11.12</v>
      </c>
      <c r="I1597">
        <f>SUMIF(Data!Q:Q,F1597,Data!S:S)</f>
        <v>11</v>
      </c>
    </row>
    <row r="1598" spans="6:9" x14ac:dyDescent="0.2">
      <c r="F1598" s="11" t="s">
        <v>3328</v>
      </c>
      <c r="G1598">
        <f>ROUND(SUMIF(Data!Q:Q,F1598,Data!R:R),2)</f>
        <v>59.7</v>
      </c>
      <c r="H1598">
        <f>ROUND(SUMIF(Data!Q:Q,F1598,Data!U:U),2)</f>
        <v>24.66</v>
      </c>
      <c r="I1598">
        <f>SUMIF(Data!Q:Q,F1598,Data!S:S)</f>
        <v>35</v>
      </c>
    </row>
    <row r="1599" spans="6:9" x14ac:dyDescent="0.2">
      <c r="F1599" s="11" t="s">
        <v>7608</v>
      </c>
      <c r="G1599">
        <f>ROUND(SUMIF(Data!Q:Q,F1599,Data!R:R),2)</f>
        <v>59.7</v>
      </c>
      <c r="H1599">
        <f>ROUND(SUMIF(Data!Q:Q,F1599,Data!U:U),2)</f>
        <v>14.56</v>
      </c>
      <c r="I1599">
        <f>SUMIF(Data!Q:Q,F1599,Data!S:S)</f>
        <v>10</v>
      </c>
    </row>
    <row r="1600" spans="6:9" x14ac:dyDescent="0.2">
      <c r="F1600" s="11" t="s">
        <v>7352</v>
      </c>
      <c r="G1600">
        <f>ROUND(SUMIF(Data!Q:Q,F1600,Data!R:R),2)</f>
        <v>59.49</v>
      </c>
      <c r="H1600">
        <f>ROUND(SUMIF(Data!Q:Q,F1600,Data!U:U),2)</f>
        <v>17.850000000000001</v>
      </c>
      <c r="I1600">
        <f>SUMIF(Data!Q:Q,F1600,Data!S:S)</f>
        <v>3</v>
      </c>
    </row>
    <row r="1601" spans="6:9" x14ac:dyDescent="0.2">
      <c r="F1601" s="11" t="s">
        <v>9805</v>
      </c>
      <c r="G1601">
        <f>ROUND(SUMIF(Data!Q:Q,F1601,Data!R:R),2)</f>
        <v>58.78</v>
      </c>
      <c r="H1601">
        <f>ROUND(SUMIF(Data!Q:Q,F1601,Data!U:U),2)</f>
        <v>-1.07</v>
      </c>
      <c r="I1601">
        <f>SUMIF(Data!Q:Q,F1601,Data!S:S)</f>
        <v>4</v>
      </c>
    </row>
    <row r="1602" spans="6:9" x14ac:dyDescent="0.2">
      <c r="F1602" s="11" t="s">
        <v>574</v>
      </c>
      <c r="G1602">
        <f>ROUND(SUMIF(Data!Q:Q,F1602,Data!R:R),2)</f>
        <v>58.69</v>
      </c>
      <c r="H1602">
        <f>ROUND(SUMIF(Data!Q:Q,F1602,Data!U:U),2)</f>
        <v>24.86</v>
      </c>
      <c r="I1602">
        <f>SUMIF(Data!Q:Q,F1602,Data!S:S)</f>
        <v>33</v>
      </c>
    </row>
    <row r="1603" spans="6:9" x14ac:dyDescent="0.2">
      <c r="F1603" s="11" t="s">
        <v>589</v>
      </c>
      <c r="G1603">
        <f>ROUND(SUMIF(Data!Q:Q,F1603,Data!R:R),2)</f>
        <v>58.64</v>
      </c>
      <c r="H1603">
        <f>ROUND(SUMIF(Data!Q:Q,F1603,Data!U:U),2)</f>
        <v>24.11</v>
      </c>
      <c r="I1603">
        <f>SUMIF(Data!Q:Q,F1603,Data!S:S)</f>
        <v>18</v>
      </c>
    </row>
    <row r="1604" spans="6:9" x14ac:dyDescent="0.2">
      <c r="F1604" s="11" t="s">
        <v>4408</v>
      </c>
      <c r="G1604">
        <f>ROUND(SUMIF(Data!Q:Q,F1604,Data!R:R),2)</f>
        <v>58.48</v>
      </c>
      <c r="H1604">
        <f>ROUND(SUMIF(Data!Q:Q,F1604,Data!U:U),2)</f>
        <v>27.49</v>
      </c>
      <c r="I1604">
        <f>SUMIF(Data!Q:Q,F1604,Data!S:S)</f>
        <v>8</v>
      </c>
    </row>
    <row r="1605" spans="6:9" x14ac:dyDescent="0.2">
      <c r="F1605" s="11" t="s">
        <v>4076</v>
      </c>
      <c r="G1605">
        <f>ROUND(SUMIF(Data!Q:Q,F1605,Data!R:R),2)</f>
        <v>58.34</v>
      </c>
      <c r="H1605">
        <f>ROUND(SUMIF(Data!Q:Q,F1605,Data!U:U),2)</f>
        <v>-0.3</v>
      </c>
      <c r="I1605">
        <f>SUMIF(Data!Q:Q,F1605,Data!S:S)</f>
        <v>16</v>
      </c>
    </row>
    <row r="1606" spans="6:9" x14ac:dyDescent="0.2">
      <c r="F1606" s="11" t="s">
        <v>1097</v>
      </c>
      <c r="G1606">
        <f>ROUND(SUMIF(Data!Q:Q,F1606,Data!R:R),2)</f>
        <v>58.32</v>
      </c>
      <c r="H1606">
        <f>ROUND(SUMIF(Data!Q:Q,F1606,Data!U:U),2)</f>
        <v>27.99</v>
      </c>
      <c r="I1606">
        <f>SUMIF(Data!Q:Q,F1606,Data!S:S)</f>
        <v>9</v>
      </c>
    </row>
    <row r="1607" spans="6:9" x14ac:dyDescent="0.2">
      <c r="F1607" s="11" t="s">
        <v>1424</v>
      </c>
      <c r="G1607">
        <f>ROUND(SUMIF(Data!Q:Q,F1607,Data!R:R),2)</f>
        <v>57.41</v>
      </c>
      <c r="H1607">
        <f>ROUND(SUMIF(Data!Q:Q,F1607,Data!U:U),2)</f>
        <v>26.91</v>
      </c>
      <c r="I1607">
        <f>SUMIF(Data!Q:Q,F1607,Data!S:S)</f>
        <v>10</v>
      </c>
    </row>
    <row r="1608" spans="6:9" x14ac:dyDescent="0.2">
      <c r="F1608" s="11" t="s">
        <v>4864</v>
      </c>
      <c r="G1608">
        <f>ROUND(SUMIF(Data!Q:Q,F1608,Data!R:R),2)</f>
        <v>57.4</v>
      </c>
      <c r="H1608">
        <f>ROUND(SUMIF(Data!Q:Q,F1608,Data!U:U),2)</f>
        <v>7.81</v>
      </c>
      <c r="I1608">
        <f>SUMIF(Data!Q:Q,F1608,Data!S:S)</f>
        <v>16</v>
      </c>
    </row>
    <row r="1609" spans="6:9" x14ac:dyDescent="0.2">
      <c r="F1609" s="11" t="s">
        <v>3990</v>
      </c>
      <c r="G1609">
        <f>ROUND(SUMIF(Data!Q:Q,F1609,Data!R:R),2)</f>
        <v>57.35</v>
      </c>
      <c r="H1609">
        <f>ROUND(SUMIF(Data!Q:Q,F1609,Data!U:U),2)</f>
        <v>19.690000000000001</v>
      </c>
      <c r="I1609">
        <f>SUMIF(Data!Q:Q,F1609,Data!S:S)</f>
        <v>16</v>
      </c>
    </row>
    <row r="1610" spans="6:9" x14ac:dyDescent="0.2">
      <c r="F1610" s="11" t="s">
        <v>392</v>
      </c>
      <c r="G1610">
        <f>ROUND(SUMIF(Data!Q:Q,F1610,Data!R:R),2)</f>
        <v>56.67</v>
      </c>
      <c r="H1610">
        <f>ROUND(SUMIF(Data!Q:Q,F1610,Data!U:U),2)</f>
        <v>24.64</v>
      </c>
      <c r="I1610">
        <f>SUMIF(Data!Q:Q,F1610,Data!S:S)</f>
        <v>20</v>
      </c>
    </row>
    <row r="1611" spans="6:9" x14ac:dyDescent="0.2">
      <c r="F1611" s="11" t="s">
        <v>3720</v>
      </c>
      <c r="G1611">
        <f>ROUND(SUMIF(Data!Q:Q,F1611,Data!R:R),2)</f>
        <v>56.38</v>
      </c>
      <c r="H1611">
        <f>ROUND(SUMIF(Data!Q:Q,F1611,Data!U:U),2)</f>
        <v>23.96</v>
      </c>
      <c r="I1611">
        <f>SUMIF(Data!Q:Q,F1611,Data!S:S)</f>
        <v>23</v>
      </c>
    </row>
    <row r="1612" spans="6:9" x14ac:dyDescent="0.2">
      <c r="F1612" s="11" t="s">
        <v>5298</v>
      </c>
      <c r="G1612">
        <f>ROUND(SUMIF(Data!Q:Q,F1612,Data!R:R),2)</f>
        <v>56.21</v>
      </c>
      <c r="H1612">
        <f>ROUND(SUMIF(Data!Q:Q,F1612,Data!U:U),2)</f>
        <v>25.71</v>
      </c>
      <c r="I1612">
        <f>SUMIF(Data!Q:Q,F1612,Data!S:S)</f>
        <v>10</v>
      </c>
    </row>
    <row r="1613" spans="6:9" x14ac:dyDescent="0.2">
      <c r="F1613" s="11" t="s">
        <v>4736</v>
      </c>
      <c r="G1613">
        <f>ROUND(SUMIF(Data!Q:Q,F1613,Data!R:R),2)</f>
        <v>56.16</v>
      </c>
      <c r="H1613">
        <f>ROUND(SUMIF(Data!Q:Q,F1613,Data!U:U),2)</f>
        <v>13.01</v>
      </c>
      <c r="I1613">
        <f>SUMIF(Data!Q:Q,F1613,Data!S:S)</f>
        <v>8</v>
      </c>
    </row>
    <row r="1614" spans="6:9" x14ac:dyDescent="0.2">
      <c r="F1614" s="11" t="s">
        <v>6139</v>
      </c>
      <c r="G1614">
        <f>ROUND(SUMIF(Data!Q:Q,F1614,Data!R:R),2)</f>
        <v>56.1</v>
      </c>
      <c r="H1614">
        <f>ROUND(SUMIF(Data!Q:Q,F1614,Data!U:U),2)</f>
        <v>21.32</v>
      </c>
      <c r="I1614">
        <f>SUMIF(Data!Q:Q,F1614,Data!S:S)</f>
        <v>3</v>
      </c>
    </row>
    <row r="1615" spans="6:9" x14ac:dyDescent="0.2">
      <c r="F1615" s="11" t="s">
        <v>7642</v>
      </c>
      <c r="G1615">
        <f>ROUND(SUMIF(Data!Q:Q,F1615,Data!R:R),2)</f>
        <v>56.09</v>
      </c>
      <c r="H1615">
        <f>ROUND(SUMIF(Data!Q:Q,F1615,Data!U:U),2)</f>
        <v>3.48</v>
      </c>
      <c r="I1615">
        <f>SUMIF(Data!Q:Q,F1615,Data!S:S)</f>
        <v>18</v>
      </c>
    </row>
    <row r="1616" spans="6:9" x14ac:dyDescent="0.2">
      <c r="F1616" s="11" t="s">
        <v>2030</v>
      </c>
      <c r="G1616">
        <f>ROUND(SUMIF(Data!Q:Q,F1616,Data!R:R),2)</f>
        <v>55.97</v>
      </c>
      <c r="H1616">
        <f>ROUND(SUMIF(Data!Q:Q,F1616,Data!U:U),2)</f>
        <v>23.42</v>
      </c>
      <c r="I1616">
        <f>SUMIF(Data!Q:Q,F1616,Data!S:S)</f>
        <v>13</v>
      </c>
    </row>
    <row r="1617" spans="6:9" x14ac:dyDescent="0.2">
      <c r="F1617" s="11" t="s">
        <v>503</v>
      </c>
      <c r="G1617">
        <f>ROUND(SUMIF(Data!Q:Q,F1617,Data!R:R),2)</f>
        <v>55.94</v>
      </c>
      <c r="H1617">
        <f>ROUND(SUMIF(Data!Q:Q,F1617,Data!U:U),2)</f>
        <v>17.48</v>
      </c>
      <c r="I1617">
        <f>SUMIF(Data!Q:Q,F1617,Data!S:S)</f>
        <v>7</v>
      </c>
    </row>
    <row r="1618" spans="6:9" x14ac:dyDescent="0.2">
      <c r="F1618" s="11" t="s">
        <v>2372</v>
      </c>
      <c r="G1618">
        <f>ROUND(SUMIF(Data!Q:Q,F1618,Data!R:R),2)</f>
        <v>55.76</v>
      </c>
      <c r="H1618">
        <f>ROUND(SUMIF(Data!Q:Q,F1618,Data!U:U),2)</f>
        <v>-2.92</v>
      </c>
      <c r="I1618">
        <f>SUMIF(Data!Q:Q,F1618,Data!S:S)</f>
        <v>13</v>
      </c>
    </row>
    <row r="1619" spans="6:9" x14ac:dyDescent="0.2">
      <c r="F1619" s="11" t="s">
        <v>269</v>
      </c>
      <c r="G1619">
        <f>ROUND(SUMIF(Data!Q:Q,F1619,Data!R:R),2)</f>
        <v>54.94</v>
      </c>
      <c r="H1619">
        <f>ROUND(SUMIF(Data!Q:Q,F1619,Data!U:U),2)</f>
        <v>20.21</v>
      </c>
      <c r="I1619">
        <f>SUMIF(Data!Q:Q,F1619,Data!S:S)</f>
        <v>27</v>
      </c>
    </row>
    <row r="1620" spans="6:9" x14ac:dyDescent="0.2">
      <c r="F1620" s="11" t="s">
        <v>5111</v>
      </c>
      <c r="G1620">
        <f>ROUND(SUMIF(Data!Q:Q,F1620,Data!R:R),2)</f>
        <v>54.91</v>
      </c>
      <c r="H1620">
        <f>ROUND(SUMIF(Data!Q:Q,F1620,Data!U:U),2)</f>
        <v>25.85</v>
      </c>
      <c r="I1620">
        <f>SUMIF(Data!Q:Q,F1620,Data!S:S)</f>
        <v>11</v>
      </c>
    </row>
    <row r="1621" spans="6:9" x14ac:dyDescent="0.2">
      <c r="F1621" s="11" t="s">
        <v>3119</v>
      </c>
      <c r="G1621">
        <f>ROUND(SUMIF(Data!Q:Q,F1621,Data!R:R),2)</f>
        <v>54.6</v>
      </c>
      <c r="H1621">
        <f>ROUND(SUMIF(Data!Q:Q,F1621,Data!U:U),2)</f>
        <v>22.47</v>
      </c>
      <c r="I1621">
        <f>SUMIF(Data!Q:Q,F1621,Data!S:S)</f>
        <v>15</v>
      </c>
    </row>
    <row r="1622" spans="6:9" x14ac:dyDescent="0.2">
      <c r="F1622" s="11" t="s">
        <v>6830</v>
      </c>
      <c r="G1622">
        <f>ROUND(SUMIF(Data!Q:Q,F1622,Data!R:R),2)</f>
        <v>54.58</v>
      </c>
      <c r="H1622">
        <f>ROUND(SUMIF(Data!Q:Q,F1622,Data!U:U),2)</f>
        <v>17.62</v>
      </c>
      <c r="I1622">
        <f>SUMIF(Data!Q:Q,F1622,Data!S:S)</f>
        <v>5</v>
      </c>
    </row>
    <row r="1623" spans="6:9" x14ac:dyDescent="0.2">
      <c r="F1623" s="11" t="s">
        <v>7373</v>
      </c>
      <c r="G1623">
        <f>ROUND(SUMIF(Data!Q:Q,F1623,Data!R:R),2)</f>
        <v>54.47</v>
      </c>
      <c r="H1623">
        <f>ROUND(SUMIF(Data!Q:Q,F1623,Data!U:U),2)</f>
        <v>-3.89</v>
      </c>
      <c r="I1623">
        <f>SUMIF(Data!Q:Q,F1623,Data!S:S)</f>
        <v>9</v>
      </c>
    </row>
    <row r="1624" spans="6:9" x14ac:dyDescent="0.2">
      <c r="F1624" s="11" t="s">
        <v>7422</v>
      </c>
      <c r="G1624">
        <f>ROUND(SUMIF(Data!Q:Q,F1624,Data!R:R),2)</f>
        <v>54.43</v>
      </c>
      <c r="H1624">
        <f>ROUND(SUMIF(Data!Q:Q,F1624,Data!U:U),2)</f>
        <v>24.11</v>
      </c>
      <c r="I1624">
        <f>SUMIF(Data!Q:Q,F1624,Data!S:S)</f>
        <v>9</v>
      </c>
    </row>
    <row r="1625" spans="6:9" x14ac:dyDescent="0.2">
      <c r="F1625" s="11" t="s">
        <v>5517</v>
      </c>
      <c r="G1625">
        <f>ROUND(SUMIF(Data!Q:Q,F1625,Data!R:R),2)</f>
        <v>53.76</v>
      </c>
      <c r="H1625">
        <f>ROUND(SUMIF(Data!Q:Q,F1625,Data!U:U),2)</f>
        <v>25.8</v>
      </c>
      <c r="I1625">
        <f>SUMIF(Data!Q:Q,F1625,Data!S:S)</f>
        <v>12</v>
      </c>
    </row>
    <row r="1626" spans="6:9" x14ac:dyDescent="0.2">
      <c r="F1626" s="11" t="s">
        <v>3380</v>
      </c>
      <c r="G1626">
        <f>ROUND(SUMIF(Data!Q:Q,F1626,Data!R:R),2)</f>
        <v>53.75</v>
      </c>
      <c r="H1626">
        <f>ROUND(SUMIF(Data!Q:Q,F1626,Data!U:U),2)</f>
        <v>21.59</v>
      </c>
      <c r="I1626">
        <f>SUMIF(Data!Q:Q,F1626,Data!S:S)</f>
        <v>21</v>
      </c>
    </row>
    <row r="1627" spans="6:9" x14ac:dyDescent="0.2">
      <c r="F1627" s="11" t="s">
        <v>6844</v>
      </c>
      <c r="G1627">
        <f>ROUND(SUMIF(Data!Q:Q,F1627,Data!R:R),2)</f>
        <v>53.57</v>
      </c>
      <c r="H1627">
        <f>ROUND(SUMIF(Data!Q:Q,F1627,Data!U:U),2)</f>
        <v>22.46</v>
      </c>
      <c r="I1627">
        <f>SUMIF(Data!Q:Q,F1627,Data!S:S)</f>
        <v>20</v>
      </c>
    </row>
    <row r="1628" spans="6:9" x14ac:dyDescent="0.2">
      <c r="F1628" s="11" t="s">
        <v>8011</v>
      </c>
      <c r="G1628">
        <f>ROUND(SUMIF(Data!Q:Q,F1628,Data!R:R),2)</f>
        <v>53.46</v>
      </c>
      <c r="H1628">
        <f>ROUND(SUMIF(Data!Q:Q,F1628,Data!U:U),2)</f>
        <v>6.37</v>
      </c>
      <c r="I1628">
        <f>SUMIF(Data!Q:Q,F1628,Data!S:S)</f>
        <v>17</v>
      </c>
    </row>
    <row r="1629" spans="6:9" x14ac:dyDescent="0.2">
      <c r="F1629" s="11" t="s">
        <v>8223</v>
      </c>
      <c r="G1629">
        <f>ROUND(SUMIF(Data!Q:Q,F1629,Data!R:R),2)</f>
        <v>52.99</v>
      </c>
      <c r="H1629">
        <f>ROUND(SUMIF(Data!Q:Q,F1629,Data!U:U),2)</f>
        <v>-23.81</v>
      </c>
      <c r="I1629">
        <f>SUMIF(Data!Q:Q,F1629,Data!S:S)</f>
        <v>20</v>
      </c>
    </row>
    <row r="1630" spans="6:9" x14ac:dyDescent="0.2">
      <c r="F1630" s="11" t="s">
        <v>8175</v>
      </c>
      <c r="G1630">
        <f>ROUND(SUMIF(Data!Q:Q,F1630,Data!R:R),2)</f>
        <v>52.8</v>
      </c>
      <c r="H1630">
        <f>ROUND(SUMIF(Data!Q:Q,F1630,Data!U:U),2)</f>
        <v>21.6</v>
      </c>
      <c r="I1630">
        <f>SUMIF(Data!Q:Q,F1630,Data!S:S)</f>
        <v>15</v>
      </c>
    </row>
    <row r="1631" spans="6:9" x14ac:dyDescent="0.2">
      <c r="F1631" s="11" t="s">
        <v>6276</v>
      </c>
      <c r="G1631">
        <f>ROUND(SUMIF(Data!Q:Q,F1631,Data!R:R),2)</f>
        <v>51.78</v>
      </c>
      <c r="H1631">
        <f>ROUND(SUMIF(Data!Q:Q,F1631,Data!U:U),2)</f>
        <v>-17.510000000000002</v>
      </c>
      <c r="I1631">
        <f>SUMIF(Data!Q:Q,F1631,Data!S:S)</f>
        <v>5</v>
      </c>
    </row>
    <row r="1632" spans="6:9" x14ac:dyDescent="0.2">
      <c r="F1632" s="11" t="s">
        <v>3588</v>
      </c>
      <c r="G1632">
        <f>ROUND(SUMIF(Data!Q:Q,F1632,Data!R:R),2)</f>
        <v>51.6</v>
      </c>
      <c r="H1632">
        <f>ROUND(SUMIF(Data!Q:Q,F1632,Data!U:U),2)</f>
        <v>11.3</v>
      </c>
      <c r="I1632">
        <f>SUMIF(Data!Q:Q,F1632,Data!S:S)</f>
        <v>11</v>
      </c>
    </row>
    <row r="1633" spans="6:9" x14ac:dyDescent="0.2">
      <c r="F1633" s="11" t="s">
        <v>2943</v>
      </c>
      <c r="G1633">
        <f>ROUND(SUMIF(Data!Q:Q,F1633,Data!R:R),2)</f>
        <v>51.48</v>
      </c>
      <c r="H1633">
        <f>ROUND(SUMIF(Data!Q:Q,F1633,Data!U:U),2)</f>
        <v>5.62</v>
      </c>
      <c r="I1633">
        <f>SUMIF(Data!Q:Q,F1633,Data!S:S)</f>
        <v>49</v>
      </c>
    </row>
    <row r="1634" spans="6:9" x14ac:dyDescent="0.2">
      <c r="F1634" s="11" t="s">
        <v>2905</v>
      </c>
      <c r="G1634">
        <f>ROUND(SUMIF(Data!Q:Q,F1634,Data!R:R),2)</f>
        <v>51.48</v>
      </c>
      <c r="H1634">
        <f>ROUND(SUMIF(Data!Q:Q,F1634,Data!U:U),2)</f>
        <v>-23.76</v>
      </c>
      <c r="I1634">
        <f>SUMIF(Data!Q:Q,F1634,Data!S:S)</f>
        <v>19</v>
      </c>
    </row>
    <row r="1635" spans="6:9" x14ac:dyDescent="0.2">
      <c r="F1635" s="11" t="s">
        <v>2870</v>
      </c>
      <c r="G1635">
        <f>ROUND(SUMIF(Data!Q:Q,F1635,Data!R:R),2)</f>
        <v>51.36</v>
      </c>
      <c r="H1635">
        <f>ROUND(SUMIF(Data!Q:Q,F1635,Data!U:U),2)</f>
        <v>24.14</v>
      </c>
      <c r="I1635">
        <f>SUMIF(Data!Q:Q,F1635,Data!S:S)</f>
        <v>6</v>
      </c>
    </row>
    <row r="1636" spans="6:9" x14ac:dyDescent="0.2">
      <c r="F1636" s="11" t="s">
        <v>4828</v>
      </c>
      <c r="G1636">
        <f>ROUND(SUMIF(Data!Q:Q,F1636,Data!R:R),2)</f>
        <v>51.18</v>
      </c>
      <c r="H1636">
        <f>ROUND(SUMIF(Data!Q:Q,F1636,Data!U:U),2)</f>
        <v>3.66</v>
      </c>
      <c r="I1636">
        <f>SUMIF(Data!Q:Q,F1636,Data!S:S)</f>
        <v>20</v>
      </c>
    </row>
    <row r="1637" spans="6:9" x14ac:dyDescent="0.2">
      <c r="F1637" s="11" t="s">
        <v>6749</v>
      </c>
      <c r="G1637">
        <f>ROUND(SUMIF(Data!Q:Q,F1637,Data!R:R),2)</f>
        <v>51.12</v>
      </c>
      <c r="H1637">
        <f>ROUND(SUMIF(Data!Q:Q,F1637,Data!U:U),2)</f>
        <v>21.96</v>
      </c>
      <c r="I1637">
        <f>SUMIF(Data!Q:Q,F1637,Data!S:S)</f>
        <v>15</v>
      </c>
    </row>
    <row r="1638" spans="6:9" x14ac:dyDescent="0.2">
      <c r="F1638" s="11" t="s">
        <v>3208</v>
      </c>
      <c r="G1638">
        <f>ROUND(SUMIF(Data!Q:Q,F1638,Data!R:R),2)</f>
        <v>51.03</v>
      </c>
      <c r="H1638">
        <f>ROUND(SUMIF(Data!Q:Q,F1638,Data!U:U),2)</f>
        <v>23.18</v>
      </c>
      <c r="I1638">
        <f>SUMIF(Data!Q:Q,F1638,Data!S:S)</f>
        <v>17</v>
      </c>
    </row>
    <row r="1639" spans="6:9" x14ac:dyDescent="0.2">
      <c r="F1639" s="11" t="s">
        <v>1696</v>
      </c>
      <c r="G1639">
        <f>ROUND(SUMIF(Data!Q:Q,F1639,Data!R:R),2)</f>
        <v>50.92</v>
      </c>
      <c r="H1639">
        <f>ROUND(SUMIF(Data!Q:Q,F1639,Data!U:U),2)</f>
        <v>19.04</v>
      </c>
      <c r="I1639">
        <f>SUMIF(Data!Q:Q,F1639,Data!S:S)</f>
        <v>16</v>
      </c>
    </row>
    <row r="1640" spans="6:9" x14ac:dyDescent="0.2">
      <c r="F1640" s="11" t="s">
        <v>4873</v>
      </c>
      <c r="G1640">
        <f>ROUND(SUMIF(Data!Q:Q,F1640,Data!R:R),2)</f>
        <v>50.77</v>
      </c>
      <c r="H1640">
        <f>ROUND(SUMIF(Data!Q:Q,F1640,Data!U:U),2)</f>
        <v>9.2899999999999991</v>
      </c>
      <c r="I1640">
        <f>SUMIF(Data!Q:Q,F1640,Data!S:S)</f>
        <v>18</v>
      </c>
    </row>
    <row r="1641" spans="6:9" x14ac:dyDescent="0.2">
      <c r="F1641" s="11" t="s">
        <v>4100</v>
      </c>
      <c r="G1641">
        <f>ROUND(SUMIF(Data!Q:Q,F1641,Data!R:R),2)</f>
        <v>50.57</v>
      </c>
      <c r="H1641">
        <f>ROUND(SUMIF(Data!Q:Q,F1641,Data!U:U),2)</f>
        <v>1.63</v>
      </c>
      <c r="I1641">
        <f>SUMIF(Data!Q:Q,F1641,Data!S:S)</f>
        <v>17</v>
      </c>
    </row>
    <row r="1642" spans="6:9" x14ac:dyDescent="0.2">
      <c r="F1642" s="11" t="s">
        <v>5527</v>
      </c>
      <c r="G1642">
        <f>ROUND(SUMIF(Data!Q:Q,F1642,Data!R:R),2)</f>
        <v>50.25</v>
      </c>
      <c r="H1642">
        <f>ROUND(SUMIF(Data!Q:Q,F1642,Data!U:U),2)</f>
        <v>22.95</v>
      </c>
      <c r="I1642">
        <f>SUMIF(Data!Q:Q,F1642,Data!S:S)</f>
        <v>14</v>
      </c>
    </row>
    <row r="1643" spans="6:9" x14ac:dyDescent="0.2">
      <c r="F1643" s="11" t="s">
        <v>5349</v>
      </c>
      <c r="G1643">
        <f>ROUND(SUMIF(Data!Q:Q,F1643,Data!R:R),2)</f>
        <v>50.23</v>
      </c>
      <c r="H1643">
        <f>ROUND(SUMIF(Data!Q:Q,F1643,Data!U:U),2)</f>
        <v>22.78</v>
      </c>
      <c r="I1643">
        <f>SUMIF(Data!Q:Q,F1643,Data!S:S)</f>
        <v>9</v>
      </c>
    </row>
    <row r="1644" spans="6:9" x14ac:dyDescent="0.2">
      <c r="F1644" s="11" t="s">
        <v>871</v>
      </c>
      <c r="G1644">
        <f>ROUND(SUMIF(Data!Q:Q,F1644,Data!R:R),2)</f>
        <v>50.14</v>
      </c>
      <c r="H1644">
        <f>ROUND(SUMIF(Data!Q:Q,F1644,Data!U:U),2)</f>
        <v>18.78</v>
      </c>
      <c r="I1644">
        <f>SUMIF(Data!Q:Q,F1644,Data!S:S)</f>
        <v>13</v>
      </c>
    </row>
    <row r="1645" spans="6:9" x14ac:dyDescent="0.2">
      <c r="F1645" s="11" t="s">
        <v>10265</v>
      </c>
      <c r="G1645">
        <f>ROUND(SUMIF(Data!Q:Q,F1645,Data!R:R),2)</f>
        <v>49.98</v>
      </c>
      <c r="H1645">
        <f>ROUND(SUMIF(Data!Q:Q,F1645,Data!U:U),2)</f>
        <v>22.71</v>
      </c>
      <c r="I1645">
        <f>SUMIF(Data!Q:Q,F1645,Data!S:S)</f>
        <v>7</v>
      </c>
    </row>
    <row r="1646" spans="6:9" x14ac:dyDescent="0.2">
      <c r="F1646" s="11" t="s">
        <v>3300</v>
      </c>
      <c r="G1646">
        <f>ROUND(SUMIF(Data!Q:Q,F1646,Data!R:R),2)</f>
        <v>49.95</v>
      </c>
      <c r="H1646">
        <f>ROUND(SUMIF(Data!Q:Q,F1646,Data!U:U),2)</f>
        <v>22.48</v>
      </c>
      <c r="I1646">
        <f>SUMIF(Data!Q:Q,F1646,Data!S:S)</f>
        <v>5</v>
      </c>
    </row>
    <row r="1647" spans="6:9" x14ac:dyDescent="0.2">
      <c r="F1647" s="11" t="s">
        <v>3222</v>
      </c>
      <c r="G1647">
        <f>ROUND(SUMIF(Data!Q:Q,F1647,Data!R:R),2)</f>
        <v>49.71</v>
      </c>
      <c r="H1647">
        <f>ROUND(SUMIF(Data!Q:Q,F1647,Data!U:U),2)</f>
        <v>23.18</v>
      </c>
      <c r="I1647">
        <f>SUMIF(Data!Q:Q,F1647,Data!S:S)</f>
        <v>9</v>
      </c>
    </row>
    <row r="1648" spans="6:9" x14ac:dyDescent="0.2">
      <c r="F1648" s="11" t="s">
        <v>5769</v>
      </c>
      <c r="G1648">
        <f>ROUND(SUMIF(Data!Q:Q,F1648,Data!R:R),2)</f>
        <v>49.5</v>
      </c>
      <c r="H1648">
        <f>ROUND(SUMIF(Data!Q:Q,F1648,Data!U:U),2)</f>
        <v>20.37</v>
      </c>
      <c r="I1648">
        <f>SUMIF(Data!Q:Q,F1648,Data!S:S)</f>
        <v>12</v>
      </c>
    </row>
    <row r="1649" spans="6:9" x14ac:dyDescent="0.2">
      <c r="F1649" s="11" t="s">
        <v>2523</v>
      </c>
      <c r="G1649">
        <f>ROUND(SUMIF(Data!Q:Q,F1649,Data!R:R),2)</f>
        <v>49.25</v>
      </c>
      <c r="H1649">
        <f>ROUND(SUMIF(Data!Q:Q,F1649,Data!U:U),2)</f>
        <v>22.29</v>
      </c>
      <c r="I1649">
        <f>SUMIF(Data!Q:Q,F1649,Data!S:S)</f>
        <v>8</v>
      </c>
    </row>
    <row r="1650" spans="6:9" x14ac:dyDescent="0.2">
      <c r="F1650" s="11" t="s">
        <v>4506</v>
      </c>
      <c r="G1650">
        <f>ROUND(SUMIF(Data!Q:Q,F1650,Data!R:R),2)</f>
        <v>49.13</v>
      </c>
      <c r="H1650">
        <f>ROUND(SUMIF(Data!Q:Q,F1650,Data!U:U),2)</f>
        <v>12.6</v>
      </c>
      <c r="I1650">
        <f>SUMIF(Data!Q:Q,F1650,Data!S:S)</f>
        <v>19</v>
      </c>
    </row>
    <row r="1651" spans="6:9" x14ac:dyDescent="0.2">
      <c r="F1651" s="11" t="s">
        <v>1473</v>
      </c>
      <c r="G1651">
        <f>ROUND(SUMIF(Data!Q:Q,F1651,Data!R:R),2)</f>
        <v>48.93</v>
      </c>
      <c r="H1651">
        <f>ROUND(SUMIF(Data!Q:Q,F1651,Data!U:U),2)</f>
        <v>14.19</v>
      </c>
      <c r="I1651">
        <f>SUMIF(Data!Q:Q,F1651,Data!S:S)</f>
        <v>21</v>
      </c>
    </row>
    <row r="1652" spans="6:9" x14ac:dyDescent="0.2">
      <c r="F1652" s="11" t="s">
        <v>5696</v>
      </c>
      <c r="G1652">
        <f>ROUND(SUMIF(Data!Q:Q,F1652,Data!R:R),2)</f>
        <v>48.85</v>
      </c>
      <c r="H1652">
        <f>ROUND(SUMIF(Data!Q:Q,F1652,Data!U:U),2)</f>
        <v>17.059999999999999</v>
      </c>
      <c r="I1652">
        <f>SUMIF(Data!Q:Q,F1652,Data!S:S)</f>
        <v>12</v>
      </c>
    </row>
    <row r="1653" spans="6:9" x14ac:dyDescent="0.2">
      <c r="F1653" s="11" t="s">
        <v>2506</v>
      </c>
      <c r="G1653">
        <f>ROUND(SUMIF(Data!Q:Q,F1653,Data!R:R),2)</f>
        <v>48.05</v>
      </c>
      <c r="H1653">
        <f>ROUND(SUMIF(Data!Q:Q,F1653,Data!U:U),2)</f>
        <v>22.42</v>
      </c>
      <c r="I1653">
        <f>SUMIF(Data!Q:Q,F1653,Data!S:S)</f>
        <v>16</v>
      </c>
    </row>
    <row r="1654" spans="6:9" x14ac:dyDescent="0.2">
      <c r="F1654" s="11" t="s">
        <v>3804</v>
      </c>
      <c r="G1654">
        <f>ROUND(SUMIF(Data!Q:Q,F1654,Data!R:R),2)</f>
        <v>48.01</v>
      </c>
      <c r="H1654">
        <f>ROUND(SUMIF(Data!Q:Q,F1654,Data!U:U),2)</f>
        <v>-5.71</v>
      </c>
      <c r="I1654">
        <f>SUMIF(Data!Q:Q,F1654,Data!S:S)</f>
        <v>29</v>
      </c>
    </row>
    <row r="1655" spans="6:9" x14ac:dyDescent="0.2">
      <c r="F1655" s="11" t="s">
        <v>5099</v>
      </c>
      <c r="G1655">
        <f>ROUND(SUMIF(Data!Q:Q,F1655,Data!R:R),2)</f>
        <v>47.99</v>
      </c>
      <c r="H1655">
        <f>ROUND(SUMIF(Data!Q:Q,F1655,Data!U:U),2)</f>
        <v>8.3699999999999992</v>
      </c>
      <c r="I1655">
        <f>SUMIF(Data!Q:Q,F1655,Data!S:S)</f>
        <v>10</v>
      </c>
    </row>
    <row r="1656" spans="6:9" x14ac:dyDescent="0.2">
      <c r="F1656" s="11" t="s">
        <v>3068</v>
      </c>
      <c r="G1656">
        <f>ROUND(SUMIF(Data!Q:Q,F1656,Data!R:R),2)</f>
        <v>47.81</v>
      </c>
      <c r="H1656">
        <f>ROUND(SUMIF(Data!Q:Q,F1656,Data!U:U),2)</f>
        <v>22.84</v>
      </c>
      <c r="I1656">
        <f>SUMIF(Data!Q:Q,F1656,Data!S:S)</f>
        <v>17</v>
      </c>
    </row>
    <row r="1657" spans="6:9" x14ac:dyDescent="0.2">
      <c r="F1657" s="11" t="s">
        <v>6549</v>
      </c>
      <c r="G1657">
        <f>ROUND(SUMIF(Data!Q:Q,F1657,Data!R:R),2)</f>
        <v>47.75</v>
      </c>
      <c r="H1657">
        <f>ROUND(SUMIF(Data!Q:Q,F1657,Data!U:U),2)</f>
        <v>14.22</v>
      </c>
      <c r="I1657">
        <f>SUMIF(Data!Q:Q,F1657,Data!S:S)</f>
        <v>10</v>
      </c>
    </row>
    <row r="1658" spans="6:9" x14ac:dyDescent="0.2">
      <c r="F1658" s="11" t="s">
        <v>7219</v>
      </c>
      <c r="G1658">
        <f>ROUND(SUMIF(Data!Q:Q,F1658,Data!R:R),2)</f>
        <v>47.54</v>
      </c>
      <c r="H1658">
        <f>ROUND(SUMIF(Data!Q:Q,F1658,Data!U:U),2)</f>
        <v>10.19</v>
      </c>
      <c r="I1658">
        <f>SUMIF(Data!Q:Q,F1658,Data!S:S)</f>
        <v>5</v>
      </c>
    </row>
    <row r="1659" spans="6:9" x14ac:dyDescent="0.2">
      <c r="F1659" s="11" t="s">
        <v>2541</v>
      </c>
      <c r="G1659">
        <f>ROUND(SUMIF(Data!Q:Q,F1659,Data!R:R),2)</f>
        <v>47.23</v>
      </c>
      <c r="H1659">
        <f>ROUND(SUMIF(Data!Q:Q,F1659,Data!U:U),2)</f>
        <v>11.98</v>
      </c>
      <c r="I1659">
        <f>SUMIF(Data!Q:Q,F1659,Data!S:S)</f>
        <v>17</v>
      </c>
    </row>
    <row r="1660" spans="6:9" x14ac:dyDescent="0.2">
      <c r="F1660" s="11" t="s">
        <v>5989</v>
      </c>
      <c r="G1660">
        <f>ROUND(SUMIF(Data!Q:Q,F1660,Data!R:R),2)</f>
        <v>47.08</v>
      </c>
      <c r="H1660">
        <f>ROUND(SUMIF(Data!Q:Q,F1660,Data!U:U),2)</f>
        <v>18.829999999999998</v>
      </c>
      <c r="I1660">
        <f>SUMIF(Data!Q:Q,F1660,Data!S:S)</f>
        <v>12</v>
      </c>
    </row>
    <row r="1661" spans="6:9" x14ac:dyDescent="0.2">
      <c r="F1661" s="11" t="s">
        <v>5057</v>
      </c>
      <c r="G1661">
        <f>ROUND(SUMIF(Data!Q:Q,F1661,Data!R:R),2)</f>
        <v>47.08</v>
      </c>
      <c r="H1661">
        <f>ROUND(SUMIF(Data!Q:Q,F1661,Data!U:U),2)</f>
        <v>14.59</v>
      </c>
      <c r="I1661">
        <f>SUMIF(Data!Q:Q,F1661,Data!S:S)</f>
        <v>11</v>
      </c>
    </row>
    <row r="1662" spans="6:9" x14ac:dyDescent="0.2">
      <c r="F1662" s="11" t="s">
        <v>7508</v>
      </c>
      <c r="G1662">
        <f>ROUND(SUMIF(Data!Q:Q,F1662,Data!R:R),2)</f>
        <v>46.94</v>
      </c>
      <c r="H1662">
        <f>ROUND(SUMIF(Data!Q:Q,F1662,Data!U:U),2)</f>
        <v>8.2200000000000006</v>
      </c>
      <c r="I1662">
        <f>SUMIF(Data!Q:Q,F1662,Data!S:S)</f>
        <v>11</v>
      </c>
    </row>
    <row r="1663" spans="6:9" x14ac:dyDescent="0.2">
      <c r="F1663" s="11" t="s">
        <v>4614</v>
      </c>
      <c r="G1663">
        <f>ROUND(SUMIF(Data!Q:Q,F1663,Data!R:R),2)</f>
        <v>46.66</v>
      </c>
      <c r="H1663">
        <f>ROUND(SUMIF(Data!Q:Q,F1663,Data!U:U),2)</f>
        <v>16.329999999999998</v>
      </c>
      <c r="I1663">
        <f>SUMIF(Data!Q:Q,F1663,Data!S:S)</f>
        <v>9</v>
      </c>
    </row>
    <row r="1664" spans="6:9" x14ac:dyDescent="0.2">
      <c r="F1664" s="11" t="s">
        <v>1555</v>
      </c>
      <c r="G1664">
        <f>ROUND(SUMIF(Data!Q:Q,F1664,Data!R:R),2)</f>
        <v>46.62</v>
      </c>
      <c r="H1664">
        <f>ROUND(SUMIF(Data!Q:Q,F1664,Data!U:U),2)</f>
        <v>22.05</v>
      </c>
      <c r="I1664">
        <f>SUMIF(Data!Q:Q,F1664,Data!S:S)</f>
        <v>15</v>
      </c>
    </row>
    <row r="1665" spans="6:9" x14ac:dyDescent="0.2">
      <c r="F1665" s="11" t="s">
        <v>4279</v>
      </c>
      <c r="G1665">
        <f>ROUND(SUMIF(Data!Q:Q,F1665,Data!R:R),2)</f>
        <v>46.59</v>
      </c>
      <c r="H1665">
        <f>ROUND(SUMIF(Data!Q:Q,F1665,Data!U:U),2)</f>
        <v>-2.87</v>
      </c>
      <c r="I1665">
        <f>SUMIF(Data!Q:Q,F1665,Data!S:S)</f>
        <v>16</v>
      </c>
    </row>
    <row r="1666" spans="6:9" x14ac:dyDescent="0.2">
      <c r="F1666" s="11" t="s">
        <v>2035</v>
      </c>
      <c r="G1666">
        <f>ROUND(SUMIF(Data!Q:Q,F1666,Data!R:R),2)</f>
        <v>46.46</v>
      </c>
      <c r="H1666">
        <f>ROUND(SUMIF(Data!Q:Q,F1666,Data!U:U),2)</f>
        <v>17.420000000000002</v>
      </c>
      <c r="I1666">
        <f>SUMIF(Data!Q:Q,F1666,Data!S:S)</f>
        <v>10</v>
      </c>
    </row>
    <row r="1667" spans="6:9" x14ac:dyDescent="0.2">
      <c r="F1667" s="11" t="s">
        <v>1073</v>
      </c>
      <c r="G1667">
        <f>ROUND(SUMIF(Data!Q:Q,F1667,Data!R:R),2)</f>
        <v>46.38</v>
      </c>
      <c r="H1667">
        <f>ROUND(SUMIF(Data!Q:Q,F1667,Data!U:U),2)</f>
        <v>19.78</v>
      </c>
      <c r="I1667">
        <f>SUMIF(Data!Q:Q,F1667,Data!S:S)</f>
        <v>15</v>
      </c>
    </row>
    <row r="1668" spans="6:9" x14ac:dyDescent="0.2">
      <c r="F1668" s="11" t="s">
        <v>791</v>
      </c>
      <c r="G1668">
        <f>ROUND(SUMIF(Data!Q:Q,F1668,Data!R:R),2)</f>
        <v>46.26</v>
      </c>
      <c r="H1668">
        <f>ROUND(SUMIF(Data!Q:Q,F1668,Data!U:U),2)</f>
        <v>12.03</v>
      </c>
      <c r="I1668">
        <f>SUMIF(Data!Q:Q,F1668,Data!S:S)</f>
        <v>3</v>
      </c>
    </row>
    <row r="1669" spans="6:9" x14ac:dyDescent="0.2">
      <c r="F1669" s="11" t="s">
        <v>725</v>
      </c>
      <c r="G1669">
        <f>ROUND(SUMIF(Data!Q:Q,F1669,Data!R:R),2)</f>
        <v>45.92</v>
      </c>
      <c r="H1669">
        <f>ROUND(SUMIF(Data!Q:Q,F1669,Data!U:U),2)</f>
        <v>17.88</v>
      </c>
      <c r="I1669">
        <f>SUMIF(Data!Q:Q,F1669,Data!S:S)</f>
        <v>15</v>
      </c>
    </row>
    <row r="1670" spans="6:9" x14ac:dyDescent="0.2">
      <c r="F1670" s="11" t="s">
        <v>1744</v>
      </c>
      <c r="G1670">
        <f>ROUND(SUMIF(Data!Q:Q,F1670,Data!R:R),2)</f>
        <v>45.59</v>
      </c>
      <c r="H1670">
        <f>ROUND(SUMIF(Data!Q:Q,F1670,Data!U:U),2)</f>
        <v>8.56</v>
      </c>
      <c r="I1670">
        <f>SUMIF(Data!Q:Q,F1670,Data!S:S)</f>
        <v>18</v>
      </c>
    </row>
    <row r="1671" spans="6:9" x14ac:dyDescent="0.2">
      <c r="F1671" s="11" t="s">
        <v>9271</v>
      </c>
      <c r="G1671">
        <f>ROUND(SUMIF(Data!Q:Q,F1671,Data!R:R),2)</f>
        <v>45.51</v>
      </c>
      <c r="H1671">
        <f>ROUND(SUMIF(Data!Q:Q,F1671,Data!U:U),2)</f>
        <v>15.56</v>
      </c>
      <c r="I1671">
        <f>SUMIF(Data!Q:Q,F1671,Data!S:S)</f>
        <v>16</v>
      </c>
    </row>
    <row r="1672" spans="6:9" x14ac:dyDescent="0.2">
      <c r="F1672" s="11" t="s">
        <v>8016</v>
      </c>
      <c r="G1672">
        <f>ROUND(SUMIF(Data!Q:Q,F1672,Data!R:R),2)</f>
        <v>45.43</v>
      </c>
      <c r="H1672">
        <f>ROUND(SUMIF(Data!Q:Q,F1672,Data!U:U),2)</f>
        <v>18.670000000000002</v>
      </c>
      <c r="I1672">
        <f>SUMIF(Data!Q:Q,F1672,Data!S:S)</f>
        <v>12</v>
      </c>
    </row>
    <row r="1673" spans="6:9" x14ac:dyDescent="0.2">
      <c r="F1673" s="11" t="s">
        <v>1560</v>
      </c>
      <c r="G1673">
        <f>ROUND(SUMIF(Data!Q:Q,F1673,Data!R:R),2)</f>
        <v>45.4</v>
      </c>
      <c r="H1673">
        <f>ROUND(SUMIF(Data!Q:Q,F1673,Data!U:U),2)</f>
        <v>14.55</v>
      </c>
      <c r="I1673">
        <f>SUMIF(Data!Q:Q,F1673,Data!S:S)</f>
        <v>20</v>
      </c>
    </row>
    <row r="1674" spans="6:9" x14ac:dyDescent="0.2">
      <c r="F1674" s="11" t="s">
        <v>5860</v>
      </c>
      <c r="G1674">
        <f>ROUND(SUMIF(Data!Q:Q,F1674,Data!R:R),2)</f>
        <v>45.36</v>
      </c>
      <c r="H1674">
        <f>ROUND(SUMIF(Data!Q:Q,F1674,Data!U:U),2)</f>
        <v>21.77</v>
      </c>
      <c r="I1674">
        <f>SUMIF(Data!Q:Q,F1674,Data!S:S)</f>
        <v>7</v>
      </c>
    </row>
    <row r="1675" spans="6:9" x14ac:dyDescent="0.2">
      <c r="F1675" s="11" t="s">
        <v>6656</v>
      </c>
      <c r="G1675">
        <f>ROUND(SUMIF(Data!Q:Q,F1675,Data!R:R),2)</f>
        <v>45.15</v>
      </c>
      <c r="H1675">
        <f>ROUND(SUMIF(Data!Q:Q,F1675,Data!U:U),2)</f>
        <v>13.46</v>
      </c>
      <c r="I1675">
        <f>SUMIF(Data!Q:Q,F1675,Data!S:S)</f>
        <v>22</v>
      </c>
    </row>
    <row r="1676" spans="6:9" x14ac:dyDescent="0.2">
      <c r="F1676" s="11" t="s">
        <v>9990</v>
      </c>
      <c r="G1676">
        <f>ROUND(SUMIF(Data!Q:Q,F1676,Data!R:R),2)</f>
        <v>45.14</v>
      </c>
      <c r="H1676">
        <f>ROUND(SUMIF(Data!Q:Q,F1676,Data!U:U),2)</f>
        <v>10.19</v>
      </c>
      <c r="I1676">
        <f>SUMIF(Data!Q:Q,F1676,Data!S:S)</f>
        <v>7</v>
      </c>
    </row>
    <row r="1677" spans="6:9" x14ac:dyDescent="0.2">
      <c r="F1677" s="11" t="s">
        <v>7639</v>
      </c>
      <c r="G1677">
        <f>ROUND(SUMIF(Data!Q:Q,F1677,Data!R:R),2)</f>
        <v>45.04</v>
      </c>
      <c r="H1677">
        <f>ROUND(SUMIF(Data!Q:Q,F1677,Data!U:U),2)</f>
        <v>16.010000000000002</v>
      </c>
      <c r="I1677">
        <f>SUMIF(Data!Q:Q,F1677,Data!S:S)</f>
        <v>6</v>
      </c>
    </row>
    <row r="1678" spans="6:9" x14ac:dyDescent="0.2">
      <c r="F1678" s="11" t="s">
        <v>2647</v>
      </c>
      <c r="G1678">
        <f>ROUND(SUMIF(Data!Q:Q,F1678,Data!R:R),2)</f>
        <v>44.89</v>
      </c>
      <c r="H1678">
        <f>ROUND(SUMIF(Data!Q:Q,F1678,Data!U:U),2)</f>
        <v>8.6199999999999992</v>
      </c>
      <c r="I1678">
        <f>SUMIF(Data!Q:Q,F1678,Data!S:S)</f>
        <v>19</v>
      </c>
    </row>
    <row r="1679" spans="6:9" x14ac:dyDescent="0.2">
      <c r="F1679" s="11" t="s">
        <v>2778</v>
      </c>
      <c r="G1679">
        <f>ROUND(SUMIF(Data!Q:Q,F1679,Data!R:R),2)</f>
        <v>44.37</v>
      </c>
      <c r="H1679">
        <f>ROUND(SUMIF(Data!Q:Q,F1679,Data!U:U),2)</f>
        <v>19</v>
      </c>
      <c r="I1679">
        <f>SUMIF(Data!Q:Q,F1679,Data!S:S)</f>
        <v>18</v>
      </c>
    </row>
    <row r="1680" spans="6:9" x14ac:dyDescent="0.2">
      <c r="F1680" s="11" t="s">
        <v>3633</v>
      </c>
      <c r="G1680">
        <f>ROUND(SUMIF(Data!Q:Q,F1680,Data!R:R),2)</f>
        <v>44.28</v>
      </c>
      <c r="H1680">
        <f>ROUND(SUMIF(Data!Q:Q,F1680,Data!U:U),2)</f>
        <v>18.86</v>
      </c>
      <c r="I1680">
        <f>SUMIF(Data!Q:Q,F1680,Data!S:S)</f>
        <v>13</v>
      </c>
    </row>
    <row r="1681" spans="6:9" x14ac:dyDescent="0.2">
      <c r="F1681" s="11" t="s">
        <v>6821</v>
      </c>
      <c r="G1681">
        <f>ROUND(SUMIF(Data!Q:Q,F1681,Data!R:R),2)</f>
        <v>44.23</v>
      </c>
      <c r="H1681">
        <f>ROUND(SUMIF(Data!Q:Q,F1681,Data!U:U),2)</f>
        <v>11.17</v>
      </c>
      <c r="I1681">
        <f>SUMIF(Data!Q:Q,F1681,Data!S:S)</f>
        <v>12</v>
      </c>
    </row>
    <row r="1682" spans="6:9" x14ac:dyDescent="0.2">
      <c r="F1682" s="11" t="s">
        <v>7234</v>
      </c>
      <c r="G1682">
        <f>ROUND(SUMIF(Data!Q:Q,F1682,Data!R:R),2)</f>
        <v>44.03</v>
      </c>
      <c r="H1682">
        <f>ROUND(SUMIF(Data!Q:Q,F1682,Data!U:U),2)</f>
        <v>-2.02</v>
      </c>
      <c r="I1682">
        <f>SUMIF(Data!Q:Q,F1682,Data!S:S)</f>
        <v>9</v>
      </c>
    </row>
    <row r="1683" spans="6:9" x14ac:dyDescent="0.2">
      <c r="F1683" s="11" t="s">
        <v>5752</v>
      </c>
      <c r="G1683">
        <f>ROUND(SUMIF(Data!Q:Q,F1683,Data!R:R),2)</f>
        <v>43.76</v>
      </c>
      <c r="H1683">
        <f>ROUND(SUMIF(Data!Q:Q,F1683,Data!U:U),2)</f>
        <v>-19.82</v>
      </c>
      <c r="I1683">
        <f>SUMIF(Data!Q:Q,F1683,Data!S:S)</f>
        <v>34</v>
      </c>
    </row>
    <row r="1684" spans="6:9" x14ac:dyDescent="0.2">
      <c r="F1684" s="11" t="s">
        <v>6112</v>
      </c>
      <c r="G1684">
        <f>ROUND(SUMIF(Data!Q:Q,F1684,Data!R:R),2)</f>
        <v>43.75</v>
      </c>
      <c r="H1684">
        <f>ROUND(SUMIF(Data!Q:Q,F1684,Data!U:U),2)</f>
        <v>13.13</v>
      </c>
      <c r="I1684">
        <f>SUMIF(Data!Q:Q,F1684,Data!S:S)</f>
        <v>5</v>
      </c>
    </row>
    <row r="1685" spans="6:9" x14ac:dyDescent="0.2">
      <c r="F1685" s="11" t="s">
        <v>6514</v>
      </c>
      <c r="G1685">
        <f>ROUND(SUMIF(Data!Q:Q,F1685,Data!R:R),2)</f>
        <v>43.7</v>
      </c>
      <c r="H1685">
        <f>ROUND(SUMIF(Data!Q:Q,F1685,Data!U:U),2)</f>
        <v>11.36</v>
      </c>
      <c r="I1685">
        <f>SUMIF(Data!Q:Q,F1685,Data!S:S)</f>
        <v>10</v>
      </c>
    </row>
    <row r="1686" spans="6:9" x14ac:dyDescent="0.2">
      <c r="F1686" s="11" t="s">
        <v>720</v>
      </c>
      <c r="G1686">
        <f>ROUND(SUMIF(Data!Q:Q,F1686,Data!R:R),2)</f>
        <v>43.67</v>
      </c>
      <c r="H1686">
        <f>ROUND(SUMIF(Data!Q:Q,F1686,Data!U:U),2)</f>
        <v>-3.49</v>
      </c>
      <c r="I1686">
        <f>SUMIF(Data!Q:Q,F1686,Data!S:S)</f>
        <v>12</v>
      </c>
    </row>
    <row r="1687" spans="6:9" x14ac:dyDescent="0.2">
      <c r="F1687" s="11" t="s">
        <v>5179</v>
      </c>
      <c r="G1687">
        <f>ROUND(SUMIF(Data!Q:Q,F1687,Data!R:R),2)</f>
        <v>42.94</v>
      </c>
      <c r="H1687">
        <f>ROUND(SUMIF(Data!Q:Q,F1687,Data!U:U),2)</f>
        <v>18.23</v>
      </c>
      <c r="I1687">
        <f>SUMIF(Data!Q:Q,F1687,Data!S:S)</f>
        <v>27</v>
      </c>
    </row>
    <row r="1688" spans="6:9" x14ac:dyDescent="0.2">
      <c r="F1688" s="11" t="s">
        <v>5000</v>
      </c>
      <c r="G1688">
        <f>ROUND(SUMIF(Data!Q:Q,F1688,Data!R:R),2)</f>
        <v>42.64</v>
      </c>
      <c r="H1688">
        <f>ROUND(SUMIF(Data!Q:Q,F1688,Data!U:U),2)</f>
        <v>10.039999999999999</v>
      </c>
      <c r="I1688">
        <f>SUMIF(Data!Q:Q,F1688,Data!S:S)</f>
        <v>14</v>
      </c>
    </row>
    <row r="1689" spans="6:9" x14ac:dyDescent="0.2">
      <c r="F1689" s="11" t="s">
        <v>1662</v>
      </c>
      <c r="G1689">
        <f>ROUND(SUMIF(Data!Q:Q,F1689,Data!R:R),2)</f>
        <v>42.42</v>
      </c>
      <c r="H1689">
        <f>ROUND(SUMIF(Data!Q:Q,F1689,Data!U:U),2)</f>
        <v>8.91</v>
      </c>
      <c r="I1689">
        <f>SUMIF(Data!Q:Q,F1689,Data!S:S)</f>
        <v>14</v>
      </c>
    </row>
    <row r="1690" spans="6:9" x14ac:dyDescent="0.2">
      <c r="F1690" s="11" t="s">
        <v>2432</v>
      </c>
      <c r="G1690">
        <f>ROUND(SUMIF(Data!Q:Q,F1690,Data!R:R),2)</f>
        <v>42.11</v>
      </c>
      <c r="H1690">
        <f>ROUND(SUMIF(Data!Q:Q,F1690,Data!U:U),2)</f>
        <v>16.690000000000001</v>
      </c>
      <c r="I1690">
        <f>SUMIF(Data!Q:Q,F1690,Data!S:S)</f>
        <v>26</v>
      </c>
    </row>
    <row r="1691" spans="6:9" x14ac:dyDescent="0.2">
      <c r="F1691" s="11" t="s">
        <v>1256</v>
      </c>
      <c r="G1691">
        <f>ROUND(SUMIF(Data!Q:Q,F1691,Data!R:R),2)</f>
        <v>41.91</v>
      </c>
      <c r="H1691">
        <f>ROUND(SUMIF(Data!Q:Q,F1691,Data!U:U),2)</f>
        <v>8.23</v>
      </c>
      <c r="I1691">
        <f>SUMIF(Data!Q:Q,F1691,Data!S:S)</f>
        <v>17</v>
      </c>
    </row>
    <row r="1692" spans="6:9" x14ac:dyDescent="0.2">
      <c r="F1692" s="11" t="s">
        <v>7811</v>
      </c>
      <c r="G1692">
        <f>ROUND(SUMIF(Data!Q:Q,F1692,Data!R:R),2)</f>
        <v>41.91</v>
      </c>
      <c r="H1692">
        <f>ROUND(SUMIF(Data!Q:Q,F1692,Data!U:U),2)</f>
        <v>-20.52</v>
      </c>
      <c r="I1692">
        <f>SUMIF(Data!Q:Q,F1692,Data!S:S)</f>
        <v>8</v>
      </c>
    </row>
    <row r="1693" spans="6:9" x14ac:dyDescent="0.2">
      <c r="F1693" s="11" t="s">
        <v>6842</v>
      </c>
      <c r="G1693">
        <f>ROUND(SUMIF(Data!Q:Q,F1693,Data!R:R),2)</f>
        <v>41.64</v>
      </c>
      <c r="H1693">
        <f>ROUND(SUMIF(Data!Q:Q,F1693,Data!U:U),2)</f>
        <v>-7.81</v>
      </c>
      <c r="I1693">
        <f>SUMIF(Data!Q:Q,F1693,Data!S:S)</f>
        <v>15</v>
      </c>
    </row>
    <row r="1694" spans="6:9" x14ac:dyDescent="0.2">
      <c r="F1694" s="11" t="s">
        <v>1211</v>
      </c>
      <c r="G1694">
        <f>ROUND(SUMIF(Data!Q:Q,F1694,Data!R:R),2)</f>
        <v>41.34</v>
      </c>
      <c r="H1694">
        <f>ROUND(SUMIF(Data!Q:Q,F1694,Data!U:U),2)</f>
        <v>-19.690000000000001</v>
      </c>
      <c r="I1694">
        <f>SUMIF(Data!Q:Q,F1694,Data!S:S)</f>
        <v>22</v>
      </c>
    </row>
    <row r="1695" spans="6:9" x14ac:dyDescent="0.2">
      <c r="F1695" s="11" t="s">
        <v>1265</v>
      </c>
      <c r="G1695">
        <f>ROUND(SUMIF(Data!Q:Q,F1695,Data!R:R),2)</f>
        <v>41.3</v>
      </c>
      <c r="H1695">
        <f>ROUND(SUMIF(Data!Q:Q,F1695,Data!U:U),2)</f>
        <v>16.77</v>
      </c>
      <c r="I1695">
        <f>SUMIF(Data!Q:Q,F1695,Data!S:S)</f>
        <v>11</v>
      </c>
    </row>
    <row r="1696" spans="6:9" x14ac:dyDescent="0.2">
      <c r="F1696" s="11" t="s">
        <v>6926</v>
      </c>
      <c r="G1696">
        <f>ROUND(SUMIF(Data!Q:Q,F1696,Data!R:R),2)</f>
        <v>40.9</v>
      </c>
      <c r="H1696">
        <f>ROUND(SUMIF(Data!Q:Q,F1696,Data!U:U),2)</f>
        <v>18</v>
      </c>
      <c r="I1696">
        <f>SUMIF(Data!Q:Q,F1696,Data!S:S)</f>
        <v>15</v>
      </c>
    </row>
    <row r="1697" spans="6:9" x14ac:dyDescent="0.2">
      <c r="F1697" s="11" t="s">
        <v>1040</v>
      </c>
      <c r="G1697">
        <f>ROUND(SUMIF(Data!Q:Q,F1697,Data!R:R),2)</f>
        <v>40.9</v>
      </c>
      <c r="H1697">
        <f>ROUND(SUMIF(Data!Q:Q,F1697,Data!U:U),2)</f>
        <v>16.36</v>
      </c>
      <c r="I1697">
        <f>SUMIF(Data!Q:Q,F1697,Data!S:S)</f>
        <v>8</v>
      </c>
    </row>
    <row r="1698" spans="6:9" x14ac:dyDescent="0.2">
      <c r="F1698" s="11" t="s">
        <v>1837</v>
      </c>
      <c r="G1698">
        <f>ROUND(SUMIF(Data!Q:Q,F1698,Data!R:R),2)</f>
        <v>40.32</v>
      </c>
      <c r="H1698">
        <f>ROUND(SUMIF(Data!Q:Q,F1698,Data!U:U),2)</f>
        <v>12.6</v>
      </c>
      <c r="I1698">
        <f>SUMIF(Data!Q:Q,F1698,Data!S:S)</f>
        <v>15</v>
      </c>
    </row>
    <row r="1699" spans="6:9" x14ac:dyDescent="0.2">
      <c r="F1699" s="11" t="s">
        <v>8599</v>
      </c>
      <c r="G1699">
        <f>ROUND(SUMIF(Data!Q:Q,F1699,Data!R:R),2)</f>
        <v>40.18</v>
      </c>
      <c r="H1699">
        <f>ROUND(SUMIF(Data!Q:Q,F1699,Data!U:U),2)</f>
        <v>16.59</v>
      </c>
      <c r="I1699">
        <f>SUMIF(Data!Q:Q,F1699,Data!S:S)</f>
        <v>7</v>
      </c>
    </row>
    <row r="1700" spans="6:9" x14ac:dyDescent="0.2">
      <c r="F1700" s="11" t="s">
        <v>1761</v>
      </c>
      <c r="G1700">
        <f>ROUND(SUMIF(Data!Q:Q,F1700,Data!R:R),2)</f>
        <v>39.78</v>
      </c>
      <c r="H1700">
        <f>ROUND(SUMIF(Data!Q:Q,F1700,Data!U:U),2)</f>
        <v>10.74</v>
      </c>
      <c r="I1700">
        <f>SUMIF(Data!Q:Q,F1700,Data!S:S)</f>
        <v>18</v>
      </c>
    </row>
    <row r="1701" spans="6:9" x14ac:dyDescent="0.2">
      <c r="F1701" s="11" t="s">
        <v>6863</v>
      </c>
      <c r="G1701">
        <f>ROUND(SUMIF(Data!Q:Q,F1701,Data!R:R),2)</f>
        <v>39.69</v>
      </c>
      <c r="H1701">
        <f>ROUND(SUMIF(Data!Q:Q,F1701,Data!U:U),2)</f>
        <v>13.12</v>
      </c>
      <c r="I1701">
        <f>SUMIF(Data!Q:Q,F1701,Data!S:S)</f>
        <v>9</v>
      </c>
    </row>
    <row r="1702" spans="6:9" x14ac:dyDescent="0.2">
      <c r="F1702" s="11" t="s">
        <v>2023</v>
      </c>
      <c r="G1702">
        <f>ROUND(SUMIF(Data!Q:Q,F1702,Data!R:R),2)</f>
        <v>39.380000000000003</v>
      </c>
      <c r="H1702">
        <f>ROUND(SUMIF(Data!Q:Q,F1702,Data!U:U),2)</f>
        <v>-1.97</v>
      </c>
      <c r="I1702">
        <f>SUMIF(Data!Q:Q,F1702,Data!S:S)</f>
        <v>14</v>
      </c>
    </row>
    <row r="1703" spans="6:9" x14ac:dyDescent="0.2">
      <c r="F1703" s="11" t="s">
        <v>287</v>
      </c>
      <c r="G1703">
        <f>ROUND(SUMIF(Data!Q:Q,F1703,Data!R:R),2)</f>
        <v>38.979999999999997</v>
      </c>
      <c r="H1703">
        <f>ROUND(SUMIF(Data!Q:Q,F1703,Data!U:U),2)</f>
        <v>18.82</v>
      </c>
      <c r="I1703">
        <f>SUMIF(Data!Q:Q,F1703,Data!S:S)</f>
        <v>24</v>
      </c>
    </row>
    <row r="1704" spans="6:9" x14ac:dyDescent="0.2">
      <c r="F1704" s="11" t="s">
        <v>3316</v>
      </c>
      <c r="G1704">
        <f>ROUND(SUMIF(Data!Q:Q,F1704,Data!R:R),2)</f>
        <v>38.92</v>
      </c>
      <c r="H1704">
        <f>ROUND(SUMIF(Data!Q:Q,F1704,Data!U:U),2)</f>
        <v>1.02</v>
      </c>
      <c r="I1704">
        <f>SUMIF(Data!Q:Q,F1704,Data!S:S)</f>
        <v>11</v>
      </c>
    </row>
    <row r="1705" spans="6:9" x14ac:dyDescent="0.2">
      <c r="F1705" s="11" t="s">
        <v>4132</v>
      </c>
      <c r="G1705">
        <f>ROUND(SUMIF(Data!Q:Q,F1705,Data!R:R),2)</f>
        <v>38.72</v>
      </c>
      <c r="H1705">
        <f>ROUND(SUMIF(Data!Q:Q,F1705,Data!U:U),2)</f>
        <v>7.48</v>
      </c>
      <c r="I1705">
        <f>SUMIF(Data!Q:Q,F1705,Data!S:S)</f>
        <v>25</v>
      </c>
    </row>
    <row r="1706" spans="6:9" x14ac:dyDescent="0.2">
      <c r="F1706" s="11" t="s">
        <v>2970</v>
      </c>
      <c r="G1706">
        <f>ROUND(SUMIF(Data!Q:Q,F1706,Data!R:R),2)</f>
        <v>38.64</v>
      </c>
      <c r="H1706">
        <f>ROUND(SUMIF(Data!Q:Q,F1706,Data!U:U),2)</f>
        <v>-4.8899999999999997</v>
      </c>
      <c r="I1706">
        <f>SUMIF(Data!Q:Q,F1706,Data!S:S)</f>
        <v>29</v>
      </c>
    </row>
    <row r="1707" spans="6:9" x14ac:dyDescent="0.2">
      <c r="F1707" s="11" t="s">
        <v>1623</v>
      </c>
      <c r="G1707">
        <f>ROUND(SUMIF(Data!Q:Q,F1707,Data!R:R),2)</f>
        <v>38.299999999999997</v>
      </c>
      <c r="H1707">
        <f>ROUND(SUMIF(Data!Q:Q,F1707,Data!U:U),2)</f>
        <v>-12.45</v>
      </c>
      <c r="I1707">
        <f>SUMIF(Data!Q:Q,F1707,Data!S:S)</f>
        <v>12</v>
      </c>
    </row>
    <row r="1708" spans="6:9" x14ac:dyDescent="0.2">
      <c r="F1708" s="11" t="s">
        <v>5055</v>
      </c>
      <c r="G1708">
        <f>ROUND(SUMIF(Data!Q:Q,F1708,Data!R:R),2)</f>
        <v>38.270000000000003</v>
      </c>
      <c r="H1708">
        <f>ROUND(SUMIF(Data!Q:Q,F1708,Data!U:U),2)</f>
        <v>-3.66</v>
      </c>
      <c r="I1708">
        <f>SUMIF(Data!Q:Q,F1708,Data!S:S)</f>
        <v>7</v>
      </c>
    </row>
    <row r="1709" spans="6:9" x14ac:dyDescent="0.2">
      <c r="F1709" s="11" t="s">
        <v>2748</v>
      </c>
      <c r="G1709">
        <f>ROUND(SUMIF(Data!Q:Q,F1709,Data!R:R),2)</f>
        <v>38.14</v>
      </c>
      <c r="H1709">
        <f>ROUND(SUMIF(Data!Q:Q,F1709,Data!U:U),2)</f>
        <v>15.66</v>
      </c>
      <c r="I1709">
        <f>SUMIF(Data!Q:Q,F1709,Data!S:S)</f>
        <v>9</v>
      </c>
    </row>
    <row r="1710" spans="6:9" x14ac:dyDescent="0.2">
      <c r="F1710" s="11" t="s">
        <v>3400</v>
      </c>
      <c r="G1710">
        <f>ROUND(SUMIF(Data!Q:Q,F1710,Data!R:R),2)</f>
        <v>38.020000000000003</v>
      </c>
      <c r="H1710">
        <f>ROUND(SUMIF(Data!Q:Q,F1710,Data!U:U),2)</f>
        <v>4.32</v>
      </c>
      <c r="I1710">
        <f>SUMIF(Data!Q:Q,F1710,Data!S:S)</f>
        <v>30</v>
      </c>
    </row>
    <row r="1711" spans="6:9" x14ac:dyDescent="0.2">
      <c r="F1711" s="11" t="s">
        <v>3073</v>
      </c>
      <c r="G1711">
        <f>ROUND(SUMIF(Data!Q:Q,F1711,Data!R:R),2)</f>
        <v>37.93</v>
      </c>
      <c r="H1711">
        <f>ROUND(SUMIF(Data!Q:Q,F1711,Data!U:U),2)</f>
        <v>13.21</v>
      </c>
      <c r="I1711">
        <f>SUMIF(Data!Q:Q,F1711,Data!S:S)</f>
        <v>7</v>
      </c>
    </row>
    <row r="1712" spans="6:9" x14ac:dyDescent="0.2">
      <c r="F1712" s="11" t="s">
        <v>6474</v>
      </c>
      <c r="G1712">
        <f>ROUND(SUMIF(Data!Q:Q,F1712,Data!R:R),2)</f>
        <v>37.700000000000003</v>
      </c>
      <c r="H1712">
        <f>ROUND(SUMIF(Data!Q:Q,F1712,Data!U:U),2)</f>
        <v>7.48</v>
      </c>
      <c r="I1712">
        <f>SUMIF(Data!Q:Q,F1712,Data!S:S)</f>
        <v>7</v>
      </c>
    </row>
    <row r="1713" spans="6:9" x14ac:dyDescent="0.2">
      <c r="F1713" s="11" t="s">
        <v>7793</v>
      </c>
      <c r="G1713">
        <f>ROUND(SUMIF(Data!Q:Q,F1713,Data!R:R),2)</f>
        <v>37.549999999999997</v>
      </c>
      <c r="H1713">
        <f>ROUND(SUMIF(Data!Q:Q,F1713,Data!U:U),2)</f>
        <v>9.27</v>
      </c>
      <c r="I1713">
        <f>SUMIF(Data!Q:Q,F1713,Data!S:S)</f>
        <v>13</v>
      </c>
    </row>
    <row r="1714" spans="6:9" x14ac:dyDescent="0.2">
      <c r="F1714" s="11" t="s">
        <v>402</v>
      </c>
      <c r="G1714">
        <f>ROUND(SUMIF(Data!Q:Q,F1714,Data!R:R),2)</f>
        <v>37.520000000000003</v>
      </c>
      <c r="H1714">
        <f>ROUND(SUMIF(Data!Q:Q,F1714,Data!U:U),2)</f>
        <v>10.59</v>
      </c>
      <c r="I1714">
        <f>SUMIF(Data!Q:Q,F1714,Data!S:S)</f>
        <v>6</v>
      </c>
    </row>
    <row r="1715" spans="6:9" x14ac:dyDescent="0.2">
      <c r="F1715" s="11" t="s">
        <v>5543</v>
      </c>
      <c r="G1715">
        <f>ROUND(SUMIF(Data!Q:Q,F1715,Data!R:R),2)</f>
        <v>37.46</v>
      </c>
      <c r="H1715">
        <f>ROUND(SUMIF(Data!Q:Q,F1715,Data!U:U),2)</f>
        <v>13.74</v>
      </c>
      <c r="I1715">
        <f>SUMIF(Data!Q:Q,F1715,Data!S:S)</f>
        <v>19</v>
      </c>
    </row>
    <row r="1716" spans="6:9" x14ac:dyDescent="0.2">
      <c r="F1716" s="11" t="s">
        <v>6205</v>
      </c>
      <c r="G1716">
        <f>ROUND(SUMIF(Data!Q:Q,F1716,Data!R:R),2)</f>
        <v>37.24</v>
      </c>
      <c r="H1716">
        <f>ROUND(SUMIF(Data!Q:Q,F1716,Data!U:U),2)</f>
        <v>15.09</v>
      </c>
      <c r="I1716">
        <f>SUMIF(Data!Q:Q,F1716,Data!S:S)</f>
        <v>11</v>
      </c>
    </row>
    <row r="1717" spans="6:9" x14ac:dyDescent="0.2">
      <c r="F1717" s="11" t="s">
        <v>1131</v>
      </c>
      <c r="G1717">
        <f>ROUND(SUMIF(Data!Q:Q,F1717,Data!R:R),2)</f>
        <v>37.159999999999997</v>
      </c>
      <c r="H1717">
        <f>ROUND(SUMIF(Data!Q:Q,F1717,Data!U:U),2)</f>
        <v>14.08</v>
      </c>
      <c r="I1717">
        <f>SUMIF(Data!Q:Q,F1717,Data!S:S)</f>
        <v>8</v>
      </c>
    </row>
    <row r="1718" spans="6:9" x14ac:dyDescent="0.2">
      <c r="F1718" s="11" t="s">
        <v>7304</v>
      </c>
      <c r="G1718">
        <f>ROUND(SUMIF(Data!Q:Q,F1718,Data!R:R),2)</f>
        <v>36.96</v>
      </c>
      <c r="H1718">
        <f>ROUND(SUMIF(Data!Q:Q,F1718,Data!U:U),2)</f>
        <v>13.73</v>
      </c>
      <c r="I1718">
        <f>SUMIF(Data!Q:Q,F1718,Data!S:S)</f>
        <v>8</v>
      </c>
    </row>
    <row r="1719" spans="6:9" x14ac:dyDescent="0.2">
      <c r="F1719" s="11" t="s">
        <v>3130</v>
      </c>
      <c r="G1719">
        <f>ROUND(SUMIF(Data!Q:Q,F1719,Data!R:R),2)</f>
        <v>36.92</v>
      </c>
      <c r="H1719">
        <f>ROUND(SUMIF(Data!Q:Q,F1719,Data!U:U),2)</f>
        <v>12.3</v>
      </c>
      <c r="I1719">
        <f>SUMIF(Data!Q:Q,F1719,Data!S:S)</f>
        <v>17</v>
      </c>
    </row>
    <row r="1720" spans="6:9" x14ac:dyDescent="0.2">
      <c r="F1720" s="11" t="s">
        <v>10910</v>
      </c>
      <c r="G1720">
        <f>ROUND(SUMIF(Data!Q:Q,F1720,Data!R:R),2)</f>
        <v>36.74</v>
      </c>
      <c r="H1720">
        <f>ROUND(SUMIF(Data!Q:Q,F1720,Data!U:U),2)</f>
        <v>3.67</v>
      </c>
      <c r="I1720">
        <f>SUMIF(Data!Q:Q,F1720,Data!S:S)</f>
        <v>3</v>
      </c>
    </row>
    <row r="1721" spans="6:9" x14ac:dyDescent="0.2">
      <c r="F1721" s="11" t="s">
        <v>6447</v>
      </c>
      <c r="G1721">
        <f>ROUND(SUMIF(Data!Q:Q,F1721,Data!R:R),2)</f>
        <v>36.71</v>
      </c>
      <c r="H1721">
        <f>ROUND(SUMIF(Data!Q:Q,F1721,Data!U:U),2)</f>
        <v>15</v>
      </c>
      <c r="I1721">
        <f>SUMIF(Data!Q:Q,F1721,Data!S:S)</f>
        <v>16</v>
      </c>
    </row>
    <row r="1722" spans="6:9" x14ac:dyDescent="0.2">
      <c r="F1722" s="11" t="s">
        <v>3237</v>
      </c>
      <c r="G1722">
        <f>ROUND(SUMIF(Data!Q:Q,F1722,Data!R:R),2)</f>
        <v>36.61</v>
      </c>
      <c r="H1722">
        <f>ROUND(SUMIF(Data!Q:Q,F1722,Data!U:U),2)</f>
        <v>7.87</v>
      </c>
      <c r="I1722">
        <f>SUMIF(Data!Q:Q,F1722,Data!S:S)</f>
        <v>23</v>
      </c>
    </row>
    <row r="1723" spans="6:9" x14ac:dyDescent="0.2">
      <c r="F1723" s="11" t="s">
        <v>930</v>
      </c>
      <c r="G1723">
        <f>ROUND(SUMIF(Data!Q:Q,F1723,Data!R:R),2)</f>
        <v>36.4</v>
      </c>
      <c r="H1723">
        <f>ROUND(SUMIF(Data!Q:Q,F1723,Data!U:U),2)</f>
        <v>-4.8499999999999996</v>
      </c>
      <c r="I1723">
        <f>SUMIF(Data!Q:Q,F1723,Data!S:S)</f>
        <v>18</v>
      </c>
    </row>
    <row r="1724" spans="6:9" x14ac:dyDescent="0.2">
      <c r="F1724" s="11" t="s">
        <v>9253</v>
      </c>
      <c r="G1724">
        <f>ROUND(SUMIF(Data!Q:Q,F1724,Data!R:R),2)</f>
        <v>36.29</v>
      </c>
      <c r="H1724">
        <f>ROUND(SUMIF(Data!Q:Q,F1724,Data!U:U),2)</f>
        <v>12.7</v>
      </c>
      <c r="I1724">
        <f>SUMIF(Data!Q:Q,F1724,Data!S:S)</f>
        <v>7</v>
      </c>
    </row>
    <row r="1725" spans="6:9" x14ac:dyDescent="0.2">
      <c r="F1725" s="11" t="s">
        <v>8825</v>
      </c>
      <c r="G1725">
        <f>ROUND(SUMIF(Data!Q:Q,F1725,Data!R:R),2)</f>
        <v>36.159999999999997</v>
      </c>
      <c r="H1725">
        <f>ROUND(SUMIF(Data!Q:Q,F1725,Data!U:U),2)</f>
        <v>3.62</v>
      </c>
      <c r="I1725">
        <f>SUMIF(Data!Q:Q,F1725,Data!S:S)</f>
        <v>6</v>
      </c>
    </row>
    <row r="1726" spans="6:9" x14ac:dyDescent="0.2">
      <c r="F1726" s="11" t="s">
        <v>4322</v>
      </c>
      <c r="G1726">
        <f>ROUND(SUMIF(Data!Q:Q,F1726,Data!R:R),2)</f>
        <v>36.11</v>
      </c>
      <c r="H1726">
        <f>ROUND(SUMIF(Data!Q:Q,F1726,Data!U:U),2)</f>
        <v>15.33</v>
      </c>
      <c r="I1726">
        <f>SUMIF(Data!Q:Q,F1726,Data!S:S)</f>
        <v>27</v>
      </c>
    </row>
    <row r="1727" spans="6:9" x14ac:dyDescent="0.2">
      <c r="F1727" s="11" t="s">
        <v>9049</v>
      </c>
      <c r="G1727">
        <f>ROUND(SUMIF(Data!Q:Q,F1727,Data!R:R),2)</f>
        <v>35.950000000000003</v>
      </c>
      <c r="H1727">
        <f>ROUND(SUMIF(Data!Q:Q,F1727,Data!U:U),2)</f>
        <v>14.3</v>
      </c>
      <c r="I1727">
        <f>SUMIF(Data!Q:Q,F1727,Data!S:S)</f>
        <v>5</v>
      </c>
    </row>
    <row r="1728" spans="6:9" x14ac:dyDescent="0.2">
      <c r="F1728" s="11" t="s">
        <v>1023</v>
      </c>
      <c r="G1728">
        <f>ROUND(SUMIF(Data!Q:Q,F1728,Data!R:R),2)</f>
        <v>35.9</v>
      </c>
      <c r="H1728">
        <f>ROUND(SUMIF(Data!Q:Q,F1728,Data!U:U),2)</f>
        <v>15.21</v>
      </c>
      <c r="I1728">
        <f>SUMIF(Data!Q:Q,F1728,Data!S:S)</f>
        <v>21</v>
      </c>
    </row>
    <row r="1729" spans="6:9" x14ac:dyDescent="0.2">
      <c r="F1729" s="11" t="s">
        <v>3913</v>
      </c>
      <c r="G1729">
        <f>ROUND(SUMIF(Data!Q:Q,F1729,Data!R:R),2)</f>
        <v>35.78</v>
      </c>
      <c r="H1729">
        <f>ROUND(SUMIF(Data!Q:Q,F1729,Data!U:U),2)</f>
        <v>15.53</v>
      </c>
      <c r="I1729">
        <f>SUMIF(Data!Q:Q,F1729,Data!S:S)</f>
        <v>6</v>
      </c>
    </row>
    <row r="1730" spans="6:9" x14ac:dyDescent="0.2">
      <c r="F1730" s="11" t="s">
        <v>5944</v>
      </c>
      <c r="G1730">
        <f>ROUND(SUMIF(Data!Q:Q,F1730,Data!R:R),2)</f>
        <v>35.71</v>
      </c>
      <c r="H1730">
        <f>ROUND(SUMIF(Data!Q:Q,F1730,Data!U:U),2)</f>
        <v>2.68</v>
      </c>
      <c r="I1730">
        <f>SUMIF(Data!Q:Q,F1730,Data!S:S)</f>
        <v>8</v>
      </c>
    </row>
    <row r="1731" spans="6:9" x14ac:dyDescent="0.2">
      <c r="F1731" s="11" t="s">
        <v>5418</v>
      </c>
      <c r="G1731">
        <f>ROUND(SUMIF(Data!Q:Q,F1731,Data!R:R),2)</f>
        <v>35.590000000000003</v>
      </c>
      <c r="H1731">
        <f>ROUND(SUMIF(Data!Q:Q,F1731,Data!U:U),2)</f>
        <v>7.46</v>
      </c>
      <c r="I1731">
        <f>SUMIF(Data!Q:Q,F1731,Data!S:S)</f>
        <v>7</v>
      </c>
    </row>
    <row r="1732" spans="6:9" x14ac:dyDescent="0.2">
      <c r="F1732" s="11" t="s">
        <v>5738</v>
      </c>
      <c r="G1732">
        <f>ROUND(SUMIF(Data!Q:Q,F1732,Data!R:R),2)</f>
        <v>35.26</v>
      </c>
      <c r="H1732">
        <f>ROUND(SUMIF(Data!Q:Q,F1732,Data!U:U),2)</f>
        <v>15.35</v>
      </c>
      <c r="I1732">
        <f>SUMIF(Data!Q:Q,F1732,Data!S:S)</f>
        <v>13</v>
      </c>
    </row>
    <row r="1733" spans="6:9" x14ac:dyDescent="0.2">
      <c r="F1733" s="11" t="s">
        <v>5392</v>
      </c>
      <c r="G1733">
        <f>ROUND(SUMIF(Data!Q:Q,F1733,Data!R:R),2)</f>
        <v>34.86</v>
      </c>
      <c r="H1733">
        <f>ROUND(SUMIF(Data!Q:Q,F1733,Data!U:U),2)</f>
        <v>16.38</v>
      </c>
      <c r="I1733">
        <f>SUMIF(Data!Q:Q,F1733,Data!S:S)</f>
        <v>7</v>
      </c>
    </row>
    <row r="1734" spans="6:9" x14ac:dyDescent="0.2">
      <c r="F1734" s="11" t="s">
        <v>7019</v>
      </c>
      <c r="G1734">
        <f>ROUND(SUMIF(Data!Q:Q,F1734,Data!R:R),2)</f>
        <v>34.58</v>
      </c>
      <c r="H1734">
        <f>ROUND(SUMIF(Data!Q:Q,F1734,Data!U:U),2)</f>
        <v>8.99</v>
      </c>
      <c r="I1734">
        <f>SUMIF(Data!Q:Q,F1734,Data!S:S)</f>
        <v>13</v>
      </c>
    </row>
    <row r="1735" spans="6:9" x14ac:dyDescent="0.2">
      <c r="F1735" s="11" t="s">
        <v>2613</v>
      </c>
      <c r="G1735">
        <f>ROUND(SUMIF(Data!Q:Q,F1735,Data!R:R),2)</f>
        <v>34.56</v>
      </c>
      <c r="H1735">
        <f>ROUND(SUMIF(Data!Q:Q,F1735,Data!U:U),2)</f>
        <v>10.02</v>
      </c>
      <c r="I1735">
        <f>SUMIF(Data!Q:Q,F1735,Data!S:S)</f>
        <v>12</v>
      </c>
    </row>
    <row r="1736" spans="6:9" x14ac:dyDescent="0.2">
      <c r="F1736" s="11" t="s">
        <v>3150</v>
      </c>
      <c r="G1736">
        <f>ROUND(SUMIF(Data!Q:Q,F1736,Data!R:R),2)</f>
        <v>34.39</v>
      </c>
      <c r="H1736">
        <f>ROUND(SUMIF(Data!Q:Q,F1736,Data!U:U),2)</f>
        <v>8.92</v>
      </c>
      <c r="I1736">
        <f>SUMIF(Data!Q:Q,F1736,Data!S:S)</f>
        <v>21</v>
      </c>
    </row>
    <row r="1737" spans="6:9" x14ac:dyDescent="0.2">
      <c r="F1737" s="11" t="s">
        <v>6329</v>
      </c>
      <c r="G1737">
        <f>ROUND(SUMIF(Data!Q:Q,F1737,Data!R:R),2)</f>
        <v>34.24</v>
      </c>
      <c r="H1737">
        <f>ROUND(SUMIF(Data!Q:Q,F1737,Data!U:U),2)</f>
        <v>15.41</v>
      </c>
      <c r="I1737">
        <f>SUMIF(Data!Q:Q,F1737,Data!S:S)</f>
        <v>8</v>
      </c>
    </row>
    <row r="1738" spans="6:9" x14ac:dyDescent="0.2">
      <c r="F1738" s="11" t="s">
        <v>3324</v>
      </c>
      <c r="G1738">
        <f>ROUND(SUMIF(Data!Q:Q,F1738,Data!R:R),2)</f>
        <v>33.76</v>
      </c>
      <c r="H1738">
        <f>ROUND(SUMIF(Data!Q:Q,F1738,Data!U:U),2)</f>
        <v>8.91</v>
      </c>
      <c r="I1738">
        <f>SUMIF(Data!Q:Q,F1738,Data!S:S)</f>
        <v>21</v>
      </c>
    </row>
    <row r="1739" spans="6:9" x14ac:dyDescent="0.2">
      <c r="F1739" s="11" t="s">
        <v>3146</v>
      </c>
      <c r="G1739">
        <f>ROUND(SUMIF(Data!Q:Q,F1739,Data!R:R),2)</f>
        <v>33.479999999999997</v>
      </c>
      <c r="H1739">
        <f>ROUND(SUMIF(Data!Q:Q,F1739,Data!U:U),2)</f>
        <v>-2.6</v>
      </c>
      <c r="I1739">
        <f>SUMIF(Data!Q:Q,F1739,Data!S:S)</f>
        <v>20</v>
      </c>
    </row>
    <row r="1740" spans="6:9" x14ac:dyDescent="0.2">
      <c r="F1740" s="11" t="s">
        <v>3777</v>
      </c>
      <c r="G1740">
        <f>ROUND(SUMIF(Data!Q:Q,F1740,Data!R:R),2)</f>
        <v>33.11</v>
      </c>
      <c r="H1740">
        <f>ROUND(SUMIF(Data!Q:Q,F1740,Data!U:U),2)</f>
        <v>7.16</v>
      </c>
      <c r="I1740">
        <f>SUMIF(Data!Q:Q,F1740,Data!S:S)</f>
        <v>9</v>
      </c>
    </row>
    <row r="1741" spans="6:9" x14ac:dyDescent="0.2">
      <c r="F1741" s="11" t="s">
        <v>5714</v>
      </c>
      <c r="G1741">
        <f>ROUND(SUMIF(Data!Q:Q,F1741,Data!R:R),2)</f>
        <v>32.869999999999997</v>
      </c>
      <c r="H1741">
        <f>ROUND(SUMIF(Data!Q:Q,F1741,Data!U:U),2)</f>
        <v>15.09</v>
      </c>
      <c r="I1741">
        <f>SUMIF(Data!Q:Q,F1741,Data!S:S)</f>
        <v>7</v>
      </c>
    </row>
    <row r="1742" spans="6:9" x14ac:dyDescent="0.2">
      <c r="F1742" s="11" t="s">
        <v>2774</v>
      </c>
      <c r="G1742">
        <f>ROUND(SUMIF(Data!Q:Q,F1742,Data!R:R),2)</f>
        <v>32.65</v>
      </c>
      <c r="H1742">
        <f>ROUND(SUMIF(Data!Q:Q,F1742,Data!U:U),2)</f>
        <v>1.78</v>
      </c>
      <c r="I1742">
        <f>SUMIF(Data!Q:Q,F1742,Data!S:S)</f>
        <v>4</v>
      </c>
    </row>
    <row r="1743" spans="6:9" x14ac:dyDescent="0.2">
      <c r="F1743" s="11" t="s">
        <v>1406</v>
      </c>
      <c r="G1743">
        <f>ROUND(SUMIF(Data!Q:Q,F1743,Data!R:R),2)</f>
        <v>32.4</v>
      </c>
      <c r="H1743">
        <f>ROUND(SUMIF(Data!Q:Q,F1743,Data!U:U),2)</f>
        <v>15.55</v>
      </c>
      <c r="I1743">
        <f>SUMIF(Data!Q:Q,F1743,Data!S:S)</f>
        <v>5</v>
      </c>
    </row>
    <row r="1744" spans="6:9" x14ac:dyDescent="0.2">
      <c r="F1744" s="11" t="s">
        <v>1143</v>
      </c>
      <c r="G1744">
        <f>ROUND(SUMIF(Data!Q:Q,F1744,Data!R:R),2)</f>
        <v>32.36</v>
      </c>
      <c r="H1744">
        <f>ROUND(SUMIF(Data!Q:Q,F1744,Data!U:U),2)</f>
        <v>14.04</v>
      </c>
      <c r="I1744">
        <f>SUMIF(Data!Q:Q,F1744,Data!S:S)</f>
        <v>13</v>
      </c>
    </row>
    <row r="1745" spans="6:9" x14ac:dyDescent="0.2">
      <c r="F1745" s="11" t="s">
        <v>446</v>
      </c>
      <c r="G1745">
        <f>ROUND(SUMIF(Data!Q:Q,F1745,Data!R:R),2)</f>
        <v>31.59</v>
      </c>
      <c r="H1745">
        <f>ROUND(SUMIF(Data!Q:Q,F1745,Data!U:U),2)</f>
        <v>-7.03</v>
      </c>
      <c r="I1745">
        <f>SUMIF(Data!Q:Q,F1745,Data!S:S)</f>
        <v>24</v>
      </c>
    </row>
    <row r="1746" spans="6:9" x14ac:dyDescent="0.2">
      <c r="F1746" s="11" t="s">
        <v>3241</v>
      </c>
      <c r="G1746">
        <f>ROUND(SUMIF(Data!Q:Q,F1746,Data!R:R),2)</f>
        <v>31.1</v>
      </c>
      <c r="H1746">
        <f>ROUND(SUMIF(Data!Q:Q,F1746,Data!U:U),2)</f>
        <v>8.61</v>
      </c>
      <c r="I1746">
        <f>SUMIF(Data!Q:Q,F1746,Data!S:S)</f>
        <v>11</v>
      </c>
    </row>
    <row r="1747" spans="6:9" x14ac:dyDescent="0.2">
      <c r="F1747" s="11" t="s">
        <v>3392</v>
      </c>
      <c r="G1747">
        <f>ROUND(SUMIF(Data!Q:Q,F1747,Data!R:R),2)</f>
        <v>30.83</v>
      </c>
      <c r="H1747">
        <f>ROUND(SUMIF(Data!Q:Q,F1747,Data!U:U),2)</f>
        <v>8.14</v>
      </c>
      <c r="I1747">
        <f>SUMIF(Data!Q:Q,F1747,Data!S:S)</f>
        <v>17</v>
      </c>
    </row>
    <row r="1748" spans="6:9" x14ac:dyDescent="0.2">
      <c r="F1748" s="11" t="s">
        <v>883</v>
      </c>
      <c r="G1748">
        <f>ROUND(SUMIF(Data!Q:Q,F1748,Data!R:R),2)</f>
        <v>30.8</v>
      </c>
      <c r="H1748">
        <f>ROUND(SUMIF(Data!Q:Q,F1748,Data!U:U),2)</f>
        <v>13.55</v>
      </c>
      <c r="I1748">
        <f>SUMIF(Data!Q:Q,F1748,Data!S:S)</f>
        <v>14</v>
      </c>
    </row>
    <row r="1749" spans="6:9" x14ac:dyDescent="0.2">
      <c r="F1749" s="11" t="s">
        <v>68</v>
      </c>
      <c r="G1749">
        <f>ROUND(SUMIF(Data!Q:Q,F1749,Data!R:R),2)</f>
        <v>30.58</v>
      </c>
      <c r="H1749">
        <f>ROUND(SUMIF(Data!Q:Q,F1749,Data!U:U),2)</f>
        <v>6.66</v>
      </c>
      <c r="I1749">
        <f>SUMIF(Data!Q:Q,F1749,Data!S:S)</f>
        <v>18</v>
      </c>
    </row>
    <row r="1750" spans="6:9" x14ac:dyDescent="0.2">
      <c r="F1750" s="11" t="s">
        <v>7300</v>
      </c>
      <c r="G1750">
        <f>ROUND(SUMIF(Data!Q:Q,F1750,Data!R:R),2)</f>
        <v>29.97</v>
      </c>
      <c r="H1750">
        <f>ROUND(SUMIF(Data!Q:Q,F1750,Data!U:U),2)</f>
        <v>13.49</v>
      </c>
      <c r="I1750">
        <f>SUMIF(Data!Q:Q,F1750,Data!S:S)</f>
        <v>3</v>
      </c>
    </row>
    <row r="1751" spans="6:9" x14ac:dyDescent="0.2">
      <c r="F1751" s="11" t="s">
        <v>1047</v>
      </c>
      <c r="G1751">
        <f>ROUND(SUMIF(Data!Q:Q,F1751,Data!R:R),2)</f>
        <v>29.95</v>
      </c>
      <c r="H1751">
        <f>ROUND(SUMIF(Data!Q:Q,F1751,Data!U:U),2)</f>
        <v>-0.92</v>
      </c>
      <c r="I1751">
        <f>SUMIF(Data!Q:Q,F1751,Data!S:S)</f>
        <v>28</v>
      </c>
    </row>
    <row r="1752" spans="6:9" x14ac:dyDescent="0.2">
      <c r="F1752" s="11" t="s">
        <v>345</v>
      </c>
      <c r="G1752">
        <f>ROUND(SUMIF(Data!Q:Q,F1752,Data!R:R),2)</f>
        <v>29.95</v>
      </c>
      <c r="H1752">
        <f>ROUND(SUMIF(Data!Q:Q,F1752,Data!U:U),2)</f>
        <v>9.8000000000000007</v>
      </c>
      <c r="I1752">
        <f>SUMIF(Data!Q:Q,F1752,Data!S:S)</f>
        <v>19</v>
      </c>
    </row>
    <row r="1753" spans="6:9" x14ac:dyDescent="0.2">
      <c r="F1753" s="11" t="s">
        <v>9563</v>
      </c>
      <c r="G1753">
        <f>ROUND(SUMIF(Data!Q:Q,F1753,Data!R:R),2)</f>
        <v>29.93</v>
      </c>
      <c r="H1753">
        <f>ROUND(SUMIF(Data!Q:Q,F1753,Data!U:U),2)</f>
        <v>-21.95</v>
      </c>
      <c r="I1753">
        <f>SUMIF(Data!Q:Q,F1753,Data!S:S)</f>
        <v>5</v>
      </c>
    </row>
    <row r="1754" spans="6:9" x14ac:dyDescent="0.2">
      <c r="F1754" s="11" t="s">
        <v>9326</v>
      </c>
      <c r="G1754">
        <f>ROUND(SUMIF(Data!Q:Q,F1754,Data!R:R),2)</f>
        <v>29.9</v>
      </c>
      <c r="H1754">
        <f>ROUND(SUMIF(Data!Q:Q,F1754,Data!U:U),2)</f>
        <v>14.65</v>
      </c>
      <c r="I1754">
        <f>SUMIF(Data!Q:Q,F1754,Data!S:S)</f>
        <v>5</v>
      </c>
    </row>
    <row r="1755" spans="6:9" x14ac:dyDescent="0.2">
      <c r="F1755" s="11" t="s">
        <v>7539</v>
      </c>
      <c r="G1755">
        <f>ROUND(SUMIF(Data!Q:Q,F1755,Data!R:R),2)</f>
        <v>29.88</v>
      </c>
      <c r="H1755">
        <f>ROUND(SUMIF(Data!Q:Q,F1755,Data!U:U),2)</f>
        <v>14.04</v>
      </c>
      <c r="I1755">
        <f>SUMIF(Data!Q:Q,F1755,Data!S:S)</f>
        <v>6</v>
      </c>
    </row>
    <row r="1756" spans="6:9" x14ac:dyDescent="0.2">
      <c r="F1756" s="11" t="s">
        <v>4730</v>
      </c>
      <c r="G1756">
        <f>ROUND(SUMIF(Data!Q:Q,F1756,Data!R:R),2)</f>
        <v>29.81</v>
      </c>
      <c r="H1756">
        <f>ROUND(SUMIF(Data!Q:Q,F1756,Data!U:U),2)</f>
        <v>10.81</v>
      </c>
      <c r="I1756">
        <f>SUMIF(Data!Q:Q,F1756,Data!S:S)</f>
        <v>2</v>
      </c>
    </row>
    <row r="1757" spans="6:9" x14ac:dyDescent="0.2">
      <c r="F1757" s="11" t="s">
        <v>1920</v>
      </c>
      <c r="G1757">
        <f>ROUND(SUMIF(Data!Q:Q,F1757,Data!R:R),2)</f>
        <v>29.7</v>
      </c>
      <c r="H1757">
        <f>ROUND(SUMIF(Data!Q:Q,F1757,Data!U:U),2)</f>
        <v>0</v>
      </c>
      <c r="I1757">
        <f>SUMIF(Data!Q:Q,F1757,Data!S:S)</f>
        <v>15</v>
      </c>
    </row>
    <row r="1758" spans="6:9" x14ac:dyDescent="0.2">
      <c r="F1758" s="11" t="s">
        <v>7005</v>
      </c>
      <c r="G1758">
        <f>ROUND(SUMIF(Data!Q:Q,F1758,Data!R:R),2)</f>
        <v>29.7</v>
      </c>
      <c r="H1758">
        <f>ROUND(SUMIF(Data!Q:Q,F1758,Data!U:U),2)</f>
        <v>13.07</v>
      </c>
      <c r="I1758">
        <f>SUMIF(Data!Q:Q,F1758,Data!S:S)</f>
        <v>6</v>
      </c>
    </row>
    <row r="1759" spans="6:9" x14ac:dyDescent="0.2">
      <c r="F1759" s="11" t="s">
        <v>7853</v>
      </c>
      <c r="G1759">
        <f>ROUND(SUMIF(Data!Q:Q,F1759,Data!R:R),2)</f>
        <v>29.4</v>
      </c>
      <c r="H1759">
        <f>ROUND(SUMIF(Data!Q:Q,F1759,Data!U:U),2)</f>
        <v>8.23</v>
      </c>
      <c r="I1759">
        <f>SUMIF(Data!Q:Q,F1759,Data!S:S)</f>
        <v>14</v>
      </c>
    </row>
    <row r="1760" spans="6:9" x14ac:dyDescent="0.2">
      <c r="F1760" s="11" t="s">
        <v>3539</v>
      </c>
      <c r="G1760">
        <f>ROUND(SUMIF(Data!Q:Q,F1760,Data!R:R),2)</f>
        <v>29.35</v>
      </c>
      <c r="H1760">
        <f>ROUND(SUMIF(Data!Q:Q,F1760,Data!U:U),2)</f>
        <v>3.77</v>
      </c>
      <c r="I1760">
        <f>SUMIF(Data!Q:Q,F1760,Data!S:S)</f>
        <v>16</v>
      </c>
    </row>
    <row r="1761" spans="6:9" x14ac:dyDescent="0.2">
      <c r="F1761" s="11" t="s">
        <v>4413</v>
      </c>
      <c r="G1761">
        <f>ROUND(SUMIF(Data!Q:Q,F1761,Data!R:R),2)</f>
        <v>29.2</v>
      </c>
      <c r="H1761">
        <f>ROUND(SUMIF(Data!Q:Q,F1761,Data!U:U),2)</f>
        <v>12.16</v>
      </c>
      <c r="I1761">
        <f>SUMIF(Data!Q:Q,F1761,Data!S:S)</f>
        <v>11</v>
      </c>
    </row>
    <row r="1762" spans="6:9" x14ac:dyDescent="0.2">
      <c r="F1762" s="11" t="s">
        <v>3012</v>
      </c>
      <c r="G1762">
        <f>ROUND(SUMIF(Data!Q:Q,F1762,Data!R:R),2)</f>
        <v>28.85</v>
      </c>
      <c r="H1762">
        <f>ROUND(SUMIF(Data!Q:Q,F1762,Data!U:U),2)</f>
        <v>-5.48</v>
      </c>
      <c r="I1762">
        <f>SUMIF(Data!Q:Q,F1762,Data!S:S)</f>
        <v>13</v>
      </c>
    </row>
    <row r="1763" spans="6:9" x14ac:dyDescent="0.2">
      <c r="F1763" s="11" t="s">
        <v>3581</v>
      </c>
      <c r="G1763">
        <f>ROUND(SUMIF(Data!Q:Q,F1763,Data!R:R),2)</f>
        <v>28.51</v>
      </c>
      <c r="H1763">
        <f>ROUND(SUMIF(Data!Q:Q,F1763,Data!U:U),2)</f>
        <v>-16.14</v>
      </c>
      <c r="I1763">
        <f>SUMIF(Data!Q:Q,F1763,Data!S:S)</f>
        <v>41</v>
      </c>
    </row>
    <row r="1764" spans="6:9" x14ac:dyDescent="0.2">
      <c r="F1764" s="11" t="s">
        <v>5567</v>
      </c>
      <c r="G1764">
        <f>ROUND(SUMIF(Data!Q:Q,F1764,Data!R:R),2)</f>
        <v>28.21</v>
      </c>
      <c r="H1764">
        <f>ROUND(SUMIF(Data!Q:Q,F1764,Data!U:U),2)</f>
        <v>4.26</v>
      </c>
      <c r="I1764">
        <f>SUMIF(Data!Q:Q,F1764,Data!S:S)</f>
        <v>10</v>
      </c>
    </row>
    <row r="1765" spans="6:9" x14ac:dyDescent="0.2">
      <c r="F1765" s="11" t="s">
        <v>3270</v>
      </c>
      <c r="G1765">
        <f>ROUND(SUMIF(Data!Q:Q,F1765,Data!R:R),2)</f>
        <v>27.47</v>
      </c>
      <c r="H1765">
        <f>ROUND(SUMIF(Data!Q:Q,F1765,Data!U:U),2)</f>
        <v>11.29</v>
      </c>
      <c r="I1765">
        <f>SUMIF(Data!Q:Q,F1765,Data!S:S)</f>
        <v>14</v>
      </c>
    </row>
    <row r="1766" spans="6:9" x14ac:dyDescent="0.2">
      <c r="F1766" s="11" t="s">
        <v>10646</v>
      </c>
      <c r="G1766">
        <f>ROUND(SUMIF(Data!Q:Q,F1766,Data!R:R),2)</f>
        <v>27.19</v>
      </c>
      <c r="H1766">
        <f>ROUND(SUMIF(Data!Q:Q,F1766,Data!U:U),2)</f>
        <v>0.34</v>
      </c>
      <c r="I1766">
        <f>SUMIF(Data!Q:Q,F1766,Data!S:S)</f>
        <v>3</v>
      </c>
    </row>
    <row r="1767" spans="6:9" x14ac:dyDescent="0.2">
      <c r="F1767" s="11" t="s">
        <v>5915</v>
      </c>
      <c r="G1767">
        <f>ROUND(SUMIF(Data!Q:Q,F1767,Data!R:R),2)</f>
        <v>27.17</v>
      </c>
      <c r="H1767">
        <f>ROUND(SUMIF(Data!Q:Q,F1767,Data!U:U),2)</f>
        <v>-1.36</v>
      </c>
      <c r="I1767">
        <f>SUMIF(Data!Q:Q,F1767,Data!S:S)</f>
        <v>4</v>
      </c>
    </row>
    <row r="1768" spans="6:9" x14ac:dyDescent="0.2">
      <c r="F1768" s="11" t="s">
        <v>6260</v>
      </c>
      <c r="G1768">
        <f>ROUND(SUMIF(Data!Q:Q,F1768,Data!R:R),2)</f>
        <v>26.69</v>
      </c>
      <c r="H1768">
        <f>ROUND(SUMIF(Data!Q:Q,F1768,Data!U:U),2)</f>
        <v>6.12</v>
      </c>
      <c r="I1768">
        <f>SUMIF(Data!Q:Q,F1768,Data!S:S)</f>
        <v>10</v>
      </c>
    </row>
    <row r="1769" spans="6:9" x14ac:dyDescent="0.2">
      <c r="F1769" s="11" t="s">
        <v>10498</v>
      </c>
      <c r="G1769">
        <f>ROUND(SUMIF(Data!Q:Q,F1769,Data!R:R),2)</f>
        <v>26.57</v>
      </c>
      <c r="H1769">
        <f>ROUND(SUMIF(Data!Q:Q,F1769,Data!U:U),2)</f>
        <v>8.9700000000000006</v>
      </c>
      <c r="I1769">
        <f>SUMIF(Data!Q:Q,F1769,Data!S:S)</f>
        <v>9</v>
      </c>
    </row>
    <row r="1770" spans="6:9" x14ac:dyDescent="0.2">
      <c r="F1770" s="11" t="s">
        <v>8145</v>
      </c>
      <c r="G1770">
        <f>ROUND(SUMIF(Data!Q:Q,F1770,Data!R:R),2)</f>
        <v>26.08</v>
      </c>
      <c r="H1770">
        <f>ROUND(SUMIF(Data!Q:Q,F1770,Data!U:U),2)</f>
        <v>9.65</v>
      </c>
      <c r="I1770">
        <f>SUMIF(Data!Q:Q,F1770,Data!S:S)</f>
        <v>9</v>
      </c>
    </row>
    <row r="1771" spans="6:9" x14ac:dyDescent="0.2">
      <c r="F1771" s="11" t="s">
        <v>4242</v>
      </c>
      <c r="G1771">
        <f>ROUND(SUMIF(Data!Q:Q,F1771,Data!R:R),2)</f>
        <v>26.06</v>
      </c>
      <c r="H1771">
        <f>ROUND(SUMIF(Data!Q:Q,F1771,Data!U:U),2)</f>
        <v>9.8800000000000008</v>
      </c>
      <c r="I1771">
        <f>SUMIF(Data!Q:Q,F1771,Data!S:S)</f>
        <v>8</v>
      </c>
    </row>
    <row r="1772" spans="6:9" x14ac:dyDescent="0.2">
      <c r="F1772" s="11" t="s">
        <v>7077</v>
      </c>
      <c r="G1772">
        <f>ROUND(SUMIF(Data!Q:Q,F1772,Data!R:R),2)</f>
        <v>25.99</v>
      </c>
      <c r="H1772">
        <f>ROUND(SUMIF(Data!Q:Q,F1772,Data!U:U),2)</f>
        <v>10.67</v>
      </c>
      <c r="I1772">
        <f>SUMIF(Data!Q:Q,F1772,Data!S:S)</f>
        <v>12</v>
      </c>
    </row>
    <row r="1773" spans="6:9" x14ac:dyDescent="0.2">
      <c r="F1773" s="11" t="s">
        <v>7736</v>
      </c>
      <c r="G1773">
        <f>ROUND(SUMIF(Data!Q:Q,F1773,Data!R:R),2)</f>
        <v>25.96</v>
      </c>
      <c r="H1773">
        <f>ROUND(SUMIF(Data!Q:Q,F1773,Data!U:U),2)</f>
        <v>5.52</v>
      </c>
      <c r="I1773">
        <f>SUMIF(Data!Q:Q,F1773,Data!S:S)</f>
        <v>5</v>
      </c>
    </row>
    <row r="1774" spans="6:9" x14ac:dyDescent="0.2">
      <c r="F1774" s="11" t="s">
        <v>3971</v>
      </c>
      <c r="G1774">
        <f>ROUND(SUMIF(Data!Q:Q,F1774,Data!R:R),2)</f>
        <v>25.92</v>
      </c>
      <c r="H1774">
        <f>ROUND(SUMIF(Data!Q:Q,F1774,Data!U:U),2)</f>
        <v>7.52</v>
      </c>
      <c r="I1774">
        <f>SUMIF(Data!Q:Q,F1774,Data!S:S)</f>
        <v>9</v>
      </c>
    </row>
    <row r="1775" spans="6:9" x14ac:dyDescent="0.2">
      <c r="F1775" s="11" t="s">
        <v>2834</v>
      </c>
      <c r="G1775">
        <f>ROUND(SUMIF(Data!Q:Q,F1775,Data!R:R),2)</f>
        <v>25.92</v>
      </c>
      <c r="H1775">
        <f>ROUND(SUMIF(Data!Q:Q,F1775,Data!U:U),2)</f>
        <v>9.07</v>
      </c>
      <c r="I1775">
        <f>SUMIF(Data!Q:Q,F1775,Data!S:S)</f>
        <v>5</v>
      </c>
    </row>
    <row r="1776" spans="6:9" x14ac:dyDescent="0.2">
      <c r="F1776" s="11" t="s">
        <v>7779</v>
      </c>
      <c r="G1776">
        <f>ROUND(SUMIF(Data!Q:Q,F1776,Data!R:R),2)</f>
        <v>25.83</v>
      </c>
      <c r="H1776">
        <f>ROUND(SUMIF(Data!Q:Q,F1776,Data!U:U),2)</f>
        <v>-4.92</v>
      </c>
      <c r="I1776">
        <f>SUMIF(Data!Q:Q,F1776,Data!S:S)</f>
        <v>25</v>
      </c>
    </row>
    <row r="1777" spans="6:9" x14ac:dyDescent="0.2">
      <c r="F1777" s="11" t="s">
        <v>1005</v>
      </c>
      <c r="G1777">
        <f>ROUND(SUMIF(Data!Q:Q,F1777,Data!R:R),2)</f>
        <v>25.7</v>
      </c>
      <c r="H1777">
        <f>ROUND(SUMIF(Data!Q:Q,F1777,Data!U:U),2)</f>
        <v>0.3</v>
      </c>
      <c r="I1777">
        <f>SUMIF(Data!Q:Q,F1777,Data!S:S)</f>
        <v>21</v>
      </c>
    </row>
    <row r="1778" spans="6:9" x14ac:dyDescent="0.2">
      <c r="F1778" s="11" t="s">
        <v>4410</v>
      </c>
      <c r="G1778">
        <f>ROUND(SUMIF(Data!Q:Q,F1778,Data!R:R),2)</f>
        <v>25.23</v>
      </c>
      <c r="H1778">
        <f>ROUND(SUMIF(Data!Q:Q,F1778,Data!U:U),2)</f>
        <v>10.39</v>
      </c>
      <c r="I1778">
        <f>SUMIF(Data!Q:Q,F1778,Data!S:S)</f>
        <v>8</v>
      </c>
    </row>
    <row r="1779" spans="6:9" x14ac:dyDescent="0.2">
      <c r="F1779" s="11" t="s">
        <v>4341</v>
      </c>
      <c r="G1779">
        <f>ROUND(SUMIF(Data!Q:Q,F1779,Data!R:R),2)</f>
        <v>24.98</v>
      </c>
      <c r="H1779">
        <f>ROUND(SUMIF(Data!Q:Q,F1779,Data!U:U),2)</f>
        <v>7.6</v>
      </c>
      <c r="I1779">
        <f>SUMIF(Data!Q:Q,F1779,Data!S:S)</f>
        <v>15</v>
      </c>
    </row>
    <row r="1780" spans="6:9" x14ac:dyDescent="0.2">
      <c r="F1780" s="11" t="s">
        <v>4987</v>
      </c>
      <c r="G1780">
        <f>ROUND(SUMIF(Data!Q:Q,F1780,Data!R:R),2)</f>
        <v>24.55</v>
      </c>
      <c r="H1780">
        <f>ROUND(SUMIF(Data!Q:Q,F1780,Data!U:U),2)</f>
        <v>5.84</v>
      </c>
      <c r="I1780">
        <f>SUMIF(Data!Q:Q,F1780,Data!S:S)</f>
        <v>15</v>
      </c>
    </row>
    <row r="1781" spans="6:9" x14ac:dyDescent="0.2">
      <c r="F1781" s="11" t="s">
        <v>4819</v>
      </c>
      <c r="G1781">
        <f>ROUND(SUMIF(Data!Q:Q,F1781,Data!R:R),2)</f>
        <v>24.27</v>
      </c>
      <c r="H1781">
        <f>ROUND(SUMIF(Data!Q:Q,F1781,Data!U:U),2)</f>
        <v>8.94</v>
      </c>
      <c r="I1781">
        <f>SUMIF(Data!Q:Q,F1781,Data!S:S)</f>
        <v>17</v>
      </c>
    </row>
    <row r="1782" spans="6:9" x14ac:dyDescent="0.2">
      <c r="F1782" s="11" t="s">
        <v>3789</v>
      </c>
      <c r="G1782">
        <f>ROUND(SUMIF(Data!Q:Q,F1782,Data!R:R),2)</f>
        <v>24.27</v>
      </c>
      <c r="H1782">
        <f>ROUND(SUMIF(Data!Q:Q,F1782,Data!U:U),2)</f>
        <v>4.8499999999999996</v>
      </c>
      <c r="I1782">
        <f>SUMIF(Data!Q:Q,F1782,Data!S:S)</f>
        <v>8</v>
      </c>
    </row>
    <row r="1783" spans="6:9" x14ac:dyDescent="0.2">
      <c r="F1783" s="11" t="s">
        <v>4991</v>
      </c>
      <c r="G1783">
        <f>ROUND(SUMIF(Data!Q:Q,F1783,Data!R:R),2)</f>
        <v>24.19</v>
      </c>
      <c r="H1783">
        <f>ROUND(SUMIF(Data!Q:Q,F1783,Data!U:U),2)</f>
        <v>8.64</v>
      </c>
      <c r="I1783">
        <f>SUMIF(Data!Q:Q,F1783,Data!S:S)</f>
        <v>10</v>
      </c>
    </row>
    <row r="1784" spans="6:9" x14ac:dyDescent="0.2">
      <c r="F1784" s="11" t="s">
        <v>4395</v>
      </c>
      <c r="G1784">
        <f>ROUND(SUMIF(Data!Q:Q,F1784,Data!R:R),2)</f>
        <v>24.02</v>
      </c>
      <c r="H1784">
        <f>ROUND(SUMIF(Data!Q:Q,F1784,Data!U:U),2)</f>
        <v>11.21</v>
      </c>
      <c r="I1784">
        <f>SUMIF(Data!Q:Q,F1784,Data!S:S)</f>
        <v>8</v>
      </c>
    </row>
    <row r="1785" spans="6:9" x14ac:dyDescent="0.2">
      <c r="F1785" s="11" t="s">
        <v>6993</v>
      </c>
      <c r="G1785">
        <f>ROUND(SUMIF(Data!Q:Q,F1785,Data!R:R),2)</f>
        <v>23.86</v>
      </c>
      <c r="H1785">
        <f>ROUND(SUMIF(Data!Q:Q,F1785,Data!U:U),2)</f>
        <v>-4.1100000000000003</v>
      </c>
      <c r="I1785">
        <f>SUMIF(Data!Q:Q,F1785,Data!S:S)</f>
        <v>9</v>
      </c>
    </row>
    <row r="1786" spans="6:9" x14ac:dyDescent="0.2">
      <c r="F1786" s="11" t="s">
        <v>7257</v>
      </c>
      <c r="G1786">
        <f>ROUND(SUMIF(Data!Q:Q,F1786,Data!R:R),2)</f>
        <v>23.52</v>
      </c>
      <c r="H1786">
        <f>ROUND(SUMIF(Data!Q:Q,F1786,Data!U:U),2)</f>
        <v>6.35</v>
      </c>
      <c r="I1786">
        <f>SUMIF(Data!Q:Q,F1786,Data!S:S)</f>
        <v>8</v>
      </c>
    </row>
    <row r="1787" spans="6:9" x14ac:dyDescent="0.2">
      <c r="F1787" s="11" t="s">
        <v>5410</v>
      </c>
      <c r="G1787">
        <f>ROUND(SUMIF(Data!Q:Q,F1787,Data!R:R),2)</f>
        <v>23.33</v>
      </c>
      <c r="H1787">
        <f>ROUND(SUMIF(Data!Q:Q,F1787,Data!U:U),2)</f>
        <v>4.91</v>
      </c>
      <c r="I1787">
        <f>SUMIF(Data!Q:Q,F1787,Data!S:S)</f>
        <v>8</v>
      </c>
    </row>
    <row r="1788" spans="6:9" x14ac:dyDescent="0.2">
      <c r="F1788" s="11" t="s">
        <v>2559</v>
      </c>
      <c r="G1788">
        <f>ROUND(SUMIF(Data!Q:Q,F1788,Data!R:R),2)</f>
        <v>22.88</v>
      </c>
      <c r="H1788">
        <f>ROUND(SUMIF(Data!Q:Q,F1788,Data!U:U),2)</f>
        <v>2.36</v>
      </c>
      <c r="I1788">
        <f>SUMIF(Data!Q:Q,F1788,Data!S:S)</f>
        <v>11</v>
      </c>
    </row>
    <row r="1789" spans="6:9" x14ac:dyDescent="0.2">
      <c r="F1789" s="11" t="s">
        <v>3506</v>
      </c>
      <c r="G1789">
        <f>ROUND(SUMIF(Data!Q:Q,F1789,Data!R:R),2)</f>
        <v>22.4</v>
      </c>
      <c r="H1789">
        <f>ROUND(SUMIF(Data!Q:Q,F1789,Data!U:U),2)</f>
        <v>9.6300000000000008</v>
      </c>
      <c r="I1789">
        <f>SUMIF(Data!Q:Q,F1789,Data!S:S)</f>
        <v>14</v>
      </c>
    </row>
    <row r="1790" spans="6:9" x14ac:dyDescent="0.2">
      <c r="F1790" s="11" t="s">
        <v>4700</v>
      </c>
      <c r="G1790">
        <f>ROUND(SUMIF(Data!Q:Q,F1790,Data!R:R),2)</f>
        <v>21.75</v>
      </c>
      <c r="H1790">
        <f>ROUND(SUMIF(Data!Q:Q,F1790,Data!U:U),2)</f>
        <v>8.1</v>
      </c>
      <c r="I1790">
        <f>SUMIF(Data!Q:Q,F1790,Data!S:S)</f>
        <v>7</v>
      </c>
    </row>
    <row r="1791" spans="6:9" x14ac:dyDescent="0.2">
      <c r="F1791" s="11" t="s">
        <v>7349</v>
      </c>
      <c r="G1791">
        <f>ROUND(SUMIF(Data!Q:Q,F1791,Data!R:R),2)</f>
        <v>21.17</v>
      </c>
      <c r="H1791">
        <f>ROUND(SUMIF(Data!Q:Q,F1791,Data!U:U),2)</f>
        <v>3.76</v>
      </c>
      <c r="I1791">
        <f>SUMIF(Data!Q:Q,F1791,Data!S:S)</f>
        <v>14</v>
      </c>
    </row>
    <row r="1792" spans="6:9" x14ac:dyDescent="0.2">
      <c r="F1792" s="11" t="s">
        <v>6852</v>
      </c>
      <c r="G1792">
        <f>ROUND(SUMIF(Data!Q:Q,F1792,Data!R:R),2)</f>
        <v>20.65</v>
      </c>
      <c r="H1792">
        <f>ROUND(SUMIF(Data!Q:Q,F1792,Data!U:U),2)</f>
        <v>9.5</v>
      </c>
      <c r="I1792">
        <f>SUMIF(Data!Q:Q,F1792,Data!S:S)</f>
        <v>5</v>
      </c>
    </row>
    <row r="1793" spans="6:9" x14ac:dyDescent="0.2">
      <c r="F1793" s="11" t="s">
        <v>4708</v>
      </c>
      <c r="G1793">
        <f>ROUND(SUMIF(Data!Q:Q,F1793,Data!R:R),2)</f>
        <v>20.28</v>
      </c>
      <c r="H1793">
        <f>ROUND(SUMIF(Data!Q:Q,F1793,Data!U:U),2)</f>
        <v>7.5</v>
      </c>
      <c r="I1793">
        <f>SUMIF(Data!Q:Q,F1793,Data!S:S)</f>
        <v>6</v>
      </c>
    </row>
    <row r="1794" spans="6:9" x14ac:dyDescent="0.2">
      <c r="F1794" s="11" t="s">
        <v>1952</v>
      </c>
      <c r="G1794">
        <f>ROUND(SUMIF(Data!Q:Q,F1794,Data!R:R),2)</f>
        <v>19.920000000000002</v>
      </c>
      <c r="H1794">
        <f>ROUND(SUMIF(Data!Q:Q,F1794,Data!U:U),2)</f>
        <v>9.76</v>
      </c>
      <c r="I1794">
        <f>SUMIF(Data!Q:Q,F1794,Data!S:S)</f>
        <v>4</v>
      </c>
    </row>
    <row r="1795" spans="6:9" x14ac:dyDescent="0.2">
      <c r="F1795" s="11" t="s">
        <v>9908</v>
      </c>
      <c r="G1795">
        <f>ROUND(SUMIF(Data!Q:Q,F1795,Data!R:R),2)</f>
        <v>19.78</v>
      </c>
      <c r="H1795">
        <f>ROUND(SUMIF(Data!Q:Q,F1795,Data!U:U),2)</f>
        <v>-3.77</v>
      </c>
      <c r="I1795">
        <f>SUMIF(Data!Q:Q,F1795,Data!S:S)</f>
        <v>5</v>
      </c>
    </row>
    <row r="1796" spans="6:9" x14ac:dyDescent="0.2">
      <c r="F1796" s="11" t="s">
        <v>9113</v>
      </c>
      <c r="G1796">
        <f>ROUND(SUMIF(Data!Q:Q,F1796,Data!R:R),2)</f>
        <v>19.7</v>
      </c>
      <c r="H1796">
        <f>ROUND(SUMIF(Data!Q:Q,F1796,Data!U:U),2)</f>
        <v>0.79</v>
      </c>
      <c r="I1796">
        <f>SUMIF(Data!Q:Q,F1796,Data!S:S)</f>
        <v>8</v>
      </c>
    </row>
    <row r="1797" spans="6:9" x14ac:dyDescent="0.2">
      <c r="F1797" s="11" t="s">
        <v>8266</v>
      </c>
      <c r="G1797">
        <f>ROUND(SUMIF(Data!Q:Q,F1797,Data!R:R),2)</f>
        <v>19.600000000000001</v>
      </c>
      <c r="H1797">
        <f>ROUND(SUMIF(Data!Q:Q,F1797,Data!U:U),2)</f>
        <v>9.6</v>
      </c>
      <c r="I1797">
        <f>SUMIF(Data!Q:Q,F1797,Data!S:S)</f>
        <v>5</v>
      </c>
    </row>
    <row r="1798" spans="6:9" x14ac:dyDescent="0.2">
      <c r="F1798" s="11" t="s">
        <v>4238</v>
      </c>
      <c r="G1798">
        <f>ROUND(SUMIF(Data!Q:Q,F1798,Data!R:R),2)</f>
        <v>19.29</v>
      </c>
      <c r="H1798">
        <f>ROUND(SUMIF(Data!Q:Q,F1798,Data!U:U),2)</f>
        <v>3.57</v>
      </c>
      <c r="I1798">
        <f>SUMIF(Data!Q:Q,F1798,Data!S:S)</f>
        <v>12</v>
      </c>
    </row>
    <row r="1799" spans="6:9" x14ac:dyDescent="0.2">
      <c r="F1799" s="11" t="s">
        <v>5939</v>
      </c>
      <c r="G1799">
        <f>ROUND(SUMIF(Data!Q:Q,F1799,Data!R:R),2)</f>
        <v>19.010000000000002</v>
      </c>
      <c r="H1799">
        <f>ROUND(SUMIF(Data!Q:Q,F1799,Data!U:U),2)</f>
        <v>7.37</v>
      </c>
      <c r="I1799">
        <f>SUMIF(Data!Q:Q,F1799,Data!S:S)</f>
        <v>21</v>
      </c>
    </row>
    <row r="1800" spans="6:9" x14ac:dyDescent="0.2">
      <c r="F1800" s="11" t="s">
        <v>8254</v>
      </c>
      <c r="G1800">
        <f>ROUND(SUMIF(Data!Q:Q,F1800,Data!R:R),2)</f>
        <v>18.309999999999999</v>
      </c>
      <c r="H1800">
        <f>ROUND(SUMIF(Data!Q:Q,F1800,Data!U:U),2)</f>
        <v>8.36</v>
      </c>
      <c r="I1800">
        <f>SUMIF(Data!Q:Q,F1800,Data!S:S)</f>
        <v>5</v>
      </c>
    </row>
    <row r="1801" spans="6:9" x14ac:dyDescent="0.2">
      <c r="F1801" s="11" t="s">
        <v>4078</v>
      </c>
      <c r="G1801">
        <f>ROUND(SUMIF(Data!Q:Q,F1801,Data!R:R),2)</f>
        <v>18.25</v>
      </c>
      <c r="H1801">
        <f>ROUND(SUMIF(Data!Q:Q,F1801,Data!U:U),2)</f>
        <v>8.58</v>
      </c>
      <c r="I1801">
        <f>SUMIF(Data!Q:Q,F1801,Data!S:S)</f>
        <v>5</v>
      </c>
    </row>
    <row r="1802" spans="6:9" x14ac:dyDescent="0.2">
      <c r="F1802" s="11" t="s">
        <v>4071</v>
      </c>
      <c r="G1802">
        <f>ROUND(SUMIF(Data!Q:Q,F1802,Data!R:R),2)</f>
        <v>18.2</v>
      </c>
      <c r="H1802">
        <f>ROUND(SUMIF(Data!Q:Q,F1802,Data!U:U),2)</f>
        <v>3.02</v>
      </c>
      <c r="I1802">
        <f>SUMIF(Data!Q:Q,F1802,Data!S:S)</f>
        <v>8</v>
      </c>
    </row>
    <row r="1803" spans="6:9" x14ac:dyDescent="0.2">
      <c r="F1803" s="11" t="s">
        <v>9234</v>
      </c>
      <c r="G1803">
        <f>ROUND(SUMIF(Data!Q:Q,F1803,Data!R:R),2)</f>
        <v>18.100000000000001</v>
      </c>
      <c r="H1803">
        <f>ROUND(SUMIF(Data!Q:Q,F1803,Data!U:U),2)</f>
        <v>-2.5099999999999998</v>
      </c>
      <c r="I1803">
        <f>SUMIF(Data!Q:Q,F1803,Data!S:S)</f>
        <v>8</v>
      </c>
    </row>
    <row r="1804" spans="6:9" x14ac:dyDescent="0.2">
      <c r="F1804" s="11" t="s">
        <v>9262</v>
      </c>
      <c r="G1804">
        <f>ROUND(SUMIF(Data!Q:Q,F1804,Data!R:R),2)</f>
        <v>17.940000000000001</v>
      </c>
      <c r="H1804">
        <f>ROUND(SUMIF(Data!Q:Q,F1804,Data!U:U),2)</f>
        <v>6.46</v>
      </c>
      <c r="I1804">
        <f>SUMIF(Data!Q:Q,F1804,Data!S:S)</f>
        <v>3</v>
      </c>
    </row>
    <row r="1805" spans="6:9" x14ac:dyDescent="0.2">
      <c r="F1805" s="11" t="s">
        <v>784</v>
      </c>
      <c r="G1805">
        <f>ROUND(SUMIF(Data!Q:Q,F1805,Data!R:R),2)</f>
        <v>17.64</v>
      </c>
      <c r="H1805">
        <f>ROUND(SUMIF(Data!Q:Q,F1805,Data!U:U),2)</f>
        <v>5.75</v>
      </c>
      <c r="I1805">
        <f>SUMIF(Data!Q:Q,F1805,Data!S:S)</f>
        <v>8</v>
      </c>
    </row>
    <row r="1806" spans="6:9" x14ac:dyDescent="0.2">
      <c r="F1806" s="11" t="s">
        <v>3288</v>
      </c>
      <c r="G1806">
        <f>ROUND(SUMIF(Data!Q:Q,F1806,Data!R:R),2)</f>
        <v>17.64</v>
      </c>
      <c r="H1806">
        <f>ROUND(SUMIF(Data!Q:Q,F1806,Data!U:U),2)</f>
        <v>6.17</v>
      </c>
      <c r="I1806">
        <f>SUMIF(Data!Q:Q,F1806,Data!S:S)</f>
        <v>7</v>
      </c>
    </row>
    <row r="1807" spans="6:9" x14ac:dyDescent="0.2">
      <c r="F1807" s="11" t="s">
        <v>5379</v>
      </c>
      <c r="G1807">
        <f>ROUND(SUMIF(Data!Q:Q,F1807,Data!R:R),2)</f>
        <v>17.489999999999998</v>
      </c>
      <c r="H1807">
        <f>ROUND(SUMIF(Data!Q:Q,F1807,Data!U:U),2)</f>
        <v>-4.83</v>
      </c>
      <c r="I1807">
        <f>SUMIF(Data!Q:Q,F1807,Data!S:S)</f>
        <v>13</v>
      </c>
    </row>
    <row r="1808" spans="6:9" x14ac:dyDescent="0.2">
      <c r="F1808" s="11" t="s">
        <v>4224</v>
      </c>
      <c r="G1808">
        <f>ROUND(SUMIF(Data!Q:Q,F1808,Data!R:R),2)</f>
        <v>16.899999999999999</v>
      </c>
      <c r="H1808">
        <f>ROUND(SUMIF(Data!Q:Q,F1808,Data!U:U),2)</f>
        <v>5.28</v>
      </c>
      <c r="I1808">
        <f>SUMIF(Data!Q:Q,F1808,Data!S:S)</f>
        <v>4</v>
      </c>
    </row>
    <row r="1809" spans="6:9" x14ac:dyDescent="0.2">
      <c r="F1809" s="11" t="s">
        <v>9055</v>
      </c>
      <c r="G1809">
        <f>ROUND(SUMIF(Data!Q:Q,F1809,Data!R:R),2)</f>
        <v>16.7</v>
      </c>
      <c r="H1809">
        <f>ROUND(SUMIF(Data!Q:Q,F1809,Data!U:U),2)</f>
        <v>6.84</v>
      </c>
      <c r="I1809">
        <f>SUMIF(Data!Q:Q,F1809,Data!S:S)</f>
        <v>7</v>
      </c>
    </row>
    <row r="1810" spans="6:9" x14ac:dyDescent="0.2">
      <c r="F1810" s="11" t="s">
        <v>3905</v>
      </c>
      <c r="G1810">
        <f>ROUND(SUMIF(Data!Q:Q,F1810,Data!R:R),2)</f>
        <v>16.399999999999999</v>
      </c>
      <c r="H1810">
        <f>ROUND(SUMIF(Data!Q:Q,F1810,Data!U:U),2)</f>
        <v>5.0599999999999996</v>
      </c>
      <c r="I1810">
        <f>SUMIF(Data!Q:Q,F1810,Data!S:S)</f>
        <v>8</v>
      </c>
    </row>
    <row r="1811" spans="6:9" x14ac:dyDescent="0.2">
      <c r="F1811" s="11" t="s">
        <v>2262</v>
      </c>
      <c r="G1811">
        <f>ROUND(SUMIF(Data!Q:Q,F1811,Data!R:R),2)</f>
        <v>16.18</v>
      </c>
      <c r="H1811">
        <f>ROUND(SUMIF(Data!Q:Q,F1811,Data!U:U),2)</f>
        <v>6.74</v>
      </c>
      <c r="I1811">
        <f>SUMIF(Data!Q:Q,F1811,Data!S:S)</f>
        <v>5</v>
      </c>
    </row>
    <row r="1812" spans="6:9" x14ac:dyDescent="0.2">
      <c r="F1812" s="11" t="s">
        <v>9967</v>
      </c>
      <c r="G1812">
        <f>ROUND(SUMIF(Data!Q:Q,F1812,Data!R:R),2)</f>
        <v>15.76</v>
      </c>
      <c r="H1812">
        <f>ROUND(SUMIF(Data!Q:Q,F1812,Data!U:U),2)</f>
        <v>3.7</v>
      </c>
      <c r="I1812">
        <f>SUMIF(Data!Q:Q,F1812,Data!S:S)</f>
        <v>9</v>
      </c>
    </row>
    <row r="1813" spans="6:9" x14ac:dyDescent="0.2">
      <c r="F1813" s="11" t="s">
        <v>1232</v>
      </c>
      <c r="G1813">
        <f>ROUND(SUMIF(Data!Q:Q,F1813,Data!R:R),2)</f>
        <v>15.62</v>
      </c>
      <c r="H1813">
        <f>ROUND(SUMIF(Data!Q:Q,F1813,Data!U:U),2)</f>
        <v>7.08</v>
      </c>
      <c r="I1813">
        <f>SUMIF(Data!Q:Q,F1813,Data!S:S)</f>
        <v>13</v>
      </c>
    </row>
    <row r="1814" spans="6:9" x14ac:dyDescent="0.2">
      <c r="F1814" s="11" t="s">
        <v>2907</v>
      </c>
      <c r="G1814">
        <f>ROUND(SUMIF(Data!Q:Q,F1814,Data!R:R),2)</f>
        <v>15.55</v>
      </c>
      <c r="H1814">
        <f>ROUND(SUMIF(Data!Q:Q,F1814,Data!U:U),2)</f>
        <v>5.64</v>
      </c>
      <c r="I1814">
        <f>SUMIF(Data!Q:Q,F1814,Data!S:S)</f>
        <v>3</v>
      </c>
    </row>
    <row r="1815" spans="6:9" x14ac:dyDescent="0.2">
      <c r="F1815" s="11" t="s">
        <v>3104</v>
      </c>
      <c r="G1815">
        <f>ROUND(SUMIF(Data!Q:Q,F1815,Data!R:R),2)</f>
        <v>15.47</v>
      </c>
      <c r="H1815">
        <f>ROUND(SUMIF(Data!Q:Q,F1815,Data!U:U),2)</f>
        <v>6.1</v>
      </c>
      <c r="I1815">
        <f>SUMIF(Data!Q:Q,F1815,Data!S:S)</f>
        <v>8</v>
      </c>
    </row>
    <row r="1816" spans="6:9" x14ac:dyDescent="0.2">
      <c r="F1816" s="11" t="s">
        <v>8965</v>
      </c>
      <c r="G1816">
        <f>ROUND(SUMIF(Data!Q:Q,F1816,Data!R:R),2)</f>
        <v>15.23</v>
      </c>
      <c r="H1816">
        <f>ROUND(SUMIF(Data!Q:Q,F1816,Data!U:U),2)</f>
        <v>4.95</v>
      </c>
      <c r="I1816">
        <f>SUMIF(Data!Q:Q,F1816,Data!S:S)</f>
        <v>4</v>
      </c>
    </row>
    <row r="1817" spans="6:9" x14ac:dyDescent="0.2">
      <c r="F1817" s="11" t="s">
        <v>7141</v>
      </c>
      <c r="G1817">
        <f>ROUND(SUMIF(Data!Q:Q,F1817,Data!R:R),2)</f>
        <v>14.98</v>
      </c>
      <c r="H1817">
        <f>ROUND(SUMIF(Data!Q:Q,F1817,Data!U:U),2)</f>
        <v>4.49</v>
      </c>
      <c r="I1817">
        <f>SUMIF(Data!Q:Q,F1817,Data!S:S)</f>
        <v>1</v>
      </c>
    </row>
    <row r="1818" spans="6:9" x14ac:dyDescent="0.2">
      <c r="F1818" s="11" t="s">
        <v>2930</v>
      </c>
      <c r="G1818">
        <f>ROUND(SUMIF(Data!Q:Q,F1818,Data!R:R),2)</f>
        <v>14.73</v>
      </c>
      <c r="H1818">
        <f>ROUND(SUMIF(Data!Q:Q,F1818,Data!U:U),2)</f>
        <v>7.22</v>
      </c>
      <c r="I1818">
        <f>SUMIF(Data!Q:Q,F1818,Data!S:S)</f>
        <v>3</v>
      </c>
    </row>
    <row r="1819" spans="6:9" x14ac:dyDescent="0.2">
      <c r="F1819" s="11" t="s">
        <v>3456</v>
      </c>
      <c r="G1819">
        <f>ROUND(SUMIF(Data!Q:Q,F1819,Data!R:R),2)</f>
        <v>14.2</v>
      </c>
      <c r="H1819">
        <f>ROUND(SUMIF(Data!Q:Q,F1819,Data!U:U),2)</f>
        <v>4.4000000000000004</v>
      </c>
      <c r="I1819">
        <f>SUMIF(Data!Q:Q,F1819,Data!S:S)</f>
        <v>5</v>
      </c>
    </row>
    <row r="1820" spans="6:9" x14ac:dyDescent="0.2">
      <c r="F1820" s="11" t="s">
        <v>10335</v>
      </c>
      <c r="G1820">
        <f>ROUND(SUMIF(Data!Q:Q,F1820,Data!R:R),2)</f>
        <v>13.99</v>
      </c>
      <c r="H1820">
        <f>ROUND(SUMIF(Data!Q:Q,F1820,Data!U:U),2)</f>
        <v>-1.75</v>
      </c>
      <c r="I1820">
        <f>SUMIF(Data!Q:Q,F1820,Data!S:S)</f>
        <v>5</v>
      </c>
    </row>
    <row r="1821" spans="6:9" x14ac:dyDescent="0.2">
      <c r="F1821" s="11" t="s">
        <v>3395</v>
      </c>
      <c r="G1821">
        <f>ROUND(SUMIF(Data!Q:Q,F1821,Data!R:R),2)</f>
        <v>13.86</v>
      </c>
      <c r="H1821">
        <f>ROUND(SUMIF(Data!Q:Q,F1821,Data!U:U),2)</f>
        <v>2.2999999999999998</v>
      </c>
      <c r="I1821">
        <f>SUMIF(Data!Q:Q,F1821,Data!S:S)</f>
        <v>8</v>
      </c>
    </row>
    <row r="1822" spans="6:9" x14ac:dyDescent="0.2">
      <c r="F1822" s="11" t="s">
        <v>1510</v>
      </c>
      <c r="G1822">
        <f>ROUND(SUMIF(Data!Q:Q,F1822,Data!R:R),2)</f>
        <v>13.62</v>
      </c>
      <c r="H1822">
        <f>ROUND(SUMIF(Data!Q:Q,F1822,Data!U:U),2)</f>
        <v>2.31</v>
      </c>
      <c r="I1822">
        <f>SUMIF(Data!Q:Q,F1822,Data!S:S)</f>
        <v>11</v>
      </c>
    </row>
    <row r="1823" spans="6:9" x14ac:dyDescent="0.2">
      <c r="F1823" s="11" t="s">
        <v>4388</v>
      </c>
      <c r="G1823">
        <f>ROUND(SUMIF(Data!Q:Q,F1823,Data!R:R),2)</f>
        <v>13.62</v>
      </c>
      <c r="H1823">
        <f>ROUND(SUMIF(Data!Q:Q,F1823,Data!U:U),2)</f>
        <v>3.57</v>
      </c>
      <c r="I1823">
        <f>SUMIF(Data!Q:Q,F1823,Data!S:S)</f>
        <v>2</v>
      </c>
    </row>
    <row r="1824" spans="6:9" x14ac:dyDescent="0.2">
      <c r="F1824" s="11" t="s">
        <v>6226</v>
      </c>
      <c r="G1824">
        <f>ROUND(SUMIF(Data!Q:Q,F1824,Data!R:R),2)</f>
        <v>13.44</v>
      </c>
      <c r="H1824">
        <f>ROUND(SUMIF(Data!Q:Q,F1824,Data!U:U),2)</f>
        <v>0.54</v>
      </c>
      <c r="I1824">
        <f>SUMIF(Data!Q:Q,F1824,Data!S:S)</f>
        <v>8</v>
      </c>
    </row>
    <row r="1825" spans="6:9" x14ac:dyDescent="0.2">
      <c r="F1825" s="11" t="s">
        <v>4305</v>
      </c>
      <c r="G1825">
        <f>ROUND(SUMIF(Data!Q:Q,F1825,Data!R:R),2)</f>
        <v>13.07</v>
      </c>
      <c r="H1825">
        <f>ROUND(SUMIF(Data!Q:Q,F1825,Data!U:U),2)</f>
        <v>-0.51</v>
      </c>
      <c r="I1825">
        <f>SUMIF(Data!Q:Q,F1825,Data!S:S)</f>
        <v>7</v>
      </c>
    </row>
    <row r="1826" spans="6:9" x14ac:dyDescent="0.2">
      <c r="F1826" s="11" t="s">
        <v>7842</v>
      </c>
      <c r="G1826">
        <f>ROUND(SUMIF(Data!Q:Q,F1826,Data!R:R),2)</f>
        <v>13</v>
      </c>
      <c r="H1826">
        <f>ROUND(SUMIF(Data!Q:Q,F1826,Data!U:U),2)</f>
        <v>5.14</v>
      </c>
      <c r="I1826">
        <f>SUMIF(Data!Q:Q,F1826,Data!S:S)</f>
        <v>13</v>
      </c>
    </row>
    <row r="1827" spans="6:9" x14ac:dyDescent="0.2">
      <c r="F1827" s="11" t="s">
        <v>1913</v>
      </c>
      <c r="G1827">
        <f>ROUND(SUMIF(Data!Q:Q,F1827,Data!R:R),2)</f>
        <v>13</v>
      </c>
      <c r="H1827">
        <f>ROUND(SUMIF(Data!Q:Q,F1827,Data!U:U),2)</f>
        <v>1.3</v>
      </c>
      <c r="I1827">
        <f>SUMIF(Data!Q:Q,F1827,Data!S:S)</f>
        <v>5</v>
      </c>
    </row>
    <row r="1828" spans="6:9" x14ac:dyDescent="0.2">
      <c r="F1828" s="11" t="s">
        <v>5269</v>
      </c>
      <c r="G1828">
        <f>ROUND(SUMIF(Data!Q:Q,F1828,Data!R:R),2)</f>
        <v>12.96</v>
      </c>
      <c r="H1828">
        <f>ROUND(SUMIF(Data!Q:Q,F1828,Data!U:U),2)</f>
        <v>6.35</v>
      </c>
      <c r="I1828">
        <f>SUMIF(Data!Q:Q,F1828,Data!S:S)</f>
        <v>2</v>
      </c>
    </row>
    <row r="1829" spans="6:9" x14ac:dyDescent="0.2">
      <c r="F1829" s="11" t="s">
        <v>4925</v>
      </c>
      <c r="G1829">
        <f>ROUND(SUMIF(Data!Q:Q,F1829,Data!R:R),2)</f>
        <v>11.95</v>
      </c>
      <c r="H1829">
        <f>ROUND(SUMIF(Data!Q:Q,F1829,Data!U:U),2)</f>
        <v>4.33</v>
      </c>
      <c r="I1829">
        <f>SUMIF(Data!Q:Q,F1829,Data!S:S)</f>
        <v>3</v>
      </c>
    </row>
    <row r="1830" spans="6:9" x14ac:dyDescent="0.2">
      <c r="F1830" s="11" t="s">
        <v>5965</v>
      </c>
      <c r="G1830">
        <f>ROUND(SUMIF(Data!Q:Q,F1830,Data!R:R),2)</f>
        <v>11.68</v>
      </c>
      <c r="H1830">
        <f>ROUND(SUMIF(Data!Q:Q,F1830,Data!U:U),2)</f>
        <v>4.5999999999999996</v>
      </c>
      <c r="I1830">
        <f>SUMIF(Data!Q:Q,F1830,Data!S:S)</f>
        <v>13</v>
      </c>
    </row>
    <row r="1831" spans="6:9" x14ac:dyDescent="0.2">
      <c r="F1831" s="11" t="s">
        <v>2681</v>
      </c>
      <c r="G1831">
        <f>ROUND(SUMIF(Data!Q:Q,F1831,Data!R:R),2)</f>
        <v>11.56</v>
      </c>
      <c r="H1831">
        <f>ROUND(SUMIF(Data!Q:Q,F1831,Data!U:U),2)</f>
        <v>5.43</v>
      </c>
      <c r="I1831">
        <f>SUMIF(Data!Q:Q,F1831,Data!S:S)</f>
        <v>4</v>
      </c>
    </row>
    <row r="1832" spans="6:9" x14ac:dyDescent="0.2">
      <c r="F1832" s="11" t="s">
        <v>6089</v>
      </c>
      <c r="G1832">
        <f>ROUND(SUMIF(Data!Q:Q,F1832,Data!R:R),2)</f>
        <v>11.56</v>
      </c>
      <c r="H1832">
        <f>ROUND(SUMIF(Data!Q:Q,F1832,Data!U:U),2)</f>
        <v>5.66</v>
      </c>
      <c r="I1832">
        <f>SUMIF(Data!Q:Q,F1832,Data!S:S)</f>
        <v>2</v>
      </c>
    </row>
    <row r="1833" spans="6:9" x14ac:dyDescent="0.2">
      <c r="F1833" s="11" t="s">
        <v>6940</v>
      </c>
      <c r="G1833">
        <f>ROUND(SUMIF(Data!Q:Q,F1833,Data!R:R),2)</f>
        <v>11.48</v>
      </c>
      <c r="H1833">
        <f>ROUND(SUMIF(Data!Q:Q,F1833,Data!U:U),2)</f>
        <v>-5.74</v>
      </c>
      <c r="I1833">
        <f>SUMIF(Data!Q:Q,F1833,Data!S:S)</f>
        <v>6</v>
      </c>
    </row>
    <row r="1834" spans="6:9" x14ac:dyDescent="0.2">
      <c r="F1834" s="11" t="s">
        <v>5493</v>
      </c>
      <c r="G1834">
        <f>ROUND(SUMIF(Data!Q:Q,F1834,Data!R:R),2)</f>
        <v>11.09</v>
      </c>
      <c r="H1834">
        <f>ROUND(SUMIF(Data!Q:Q,F1834,Data!U:U),2)</f>
        <v>-2.02</v>
      </c>
      <c r="I1834">
        <f>SUMIF(Data!Q:Q,F1834,Data!S:S)</f>
        <v>15</v>
      </c>
    </row>
    <row r="1835" spans="6:9" x14ac:dyDescent="0.2">
      <c r="F1835" s="11" t="s">
        <v>1733</v>
      </c>
      <c r="G1835">
        <f>ROUND(SUMIF(Data!Q:Q,F1835,Data!R:R),2)</f>
        <v>10.82</v>
      </c>
      <c r="H1835">
        <f>ROUND(SUMIF(Data!Q:Q,F1835,Data!U:U),2)</f>
        <v>-2.0099999999999998</v>
      </c>
      <c r="I1835">
        <f>SUMIF(Data!Q:Q,F1835,Data!S:S)</f>
        <v>9</v>
      </c>
    </row>
    <row r="1836" spans="6:9" x14ac:dyDescent="0.2">
      <c r="F1836" s="11" t="s">
        <v>2674</v>
      </c>
      <c r="G1836">
        <f>ROUND(SUMIF(Data!Q:Q,F1836,Data!R:R),2)</f>
        <v>10.5</v>
      </c>
      <c r="H1836">
        <f>ROUND(SUMIF(Data!Q:Q,F1836,Data!U:U),2)</f>
        <v>1.18</v>
      </c>
      <c r="I1836">
        <f>SUMIF(Data!Q:Q,F1836,Data!S:S)</f>
        <v>4</v>
      </c>
    </row>
    <row r="1837" spans="6:9" x14ac:dyDescent="0.2">
      <c r="F1837" s="11" t="s">
        <v>6885</v>
      </c>
      <c r="G1837">
        <f>ROUND(SUMIF(Data!Q:Q,F1837,Data!R:R),2)</f>
        <v>10.08</v>
      </c>
      <c r="H1837">
        <f>ROUND(SUMIF(Data!Q:Q,F1837,Data!U:U),2)</f>
        <v>0.3</v>
      </c>
      <c r="I1837">
        <f>SUMIF(Data!Q:Q,F1837,Data!S:S)</f>
        <v>4</v>
      </c>
    </row>
    <row r="1838" spans="6:9" x14ac:dyDescent="0.2">
      <c r="F1838" s="11" t="s">
        <v>1574</v>
      </c>
      <c r="G1838">
        <f>ROUND(SUMIF(Data!Q:Q,F1838,Data!R:R),2)</f>
        <v>9.84</v>
      </c>
      <c r="H1838">
        <f>ROUND(SUMIF(Data!Q:Q,F1838,Data!U:U),2)</f>
        <v>2.85</v>
      </c>
      <c r="I1838">
        <f>SUMIF(Data!Q:Q,F1838,Data!S:S)</f>
        <v>3</v>
      </c>
    </row>
    <row r="1839" spans="6:9" x14ac:dyDescent="0.2">
      <c r="F1839" s="11" t="s">
        <v>4431</v>
      </c>
      <c r="G1839">
        <f>ROUND(SUMIF(Data!Q:Q,F1839,Data!R:R),2)</f>
        <v>9.77</v>
      </c>
      <c r="H1839">
        <f>ROUND(SUMIF(Data!Q:Q,F1839,Data!U:U),2)</f>
        <v>0.44</v>
      </c>
      <c r="I1839">
        <f>SUMIF(Data!Q:Q,F1839,Data!S:S)</f>
        <v>6</v>
      </c>
    </row>
    <row r="1840" spans="6:9" x14ac:dyDescent="0.2">
      <c r="F1840" s="11" t="s">
        <v>7862</v>
      </c>
      <c r="G1840">
        <f>ROUND(SUMIF(Data!Q:Q,F1840,Data!R:R),2)</f>
        <v>9.59</v>
      </c>
      <c r="H1840">
        <f>ROUND(SUMIF(Data!Q:Q,F1840,Data!U:U),2)</f>
        <v>-2.08</v>
      </c>
      <c r="I1840">
        <f>SUMIF(Data!Q:Q,F1840,Data!S:S)</f>
        <v>2</v>
      </c>
    </row>
    <row r="1841" spans="6:9" x14ac:dyDescent="0.2">
      <c r="F1841" s="11" t="s">
        <v>7769</v>
      </c>
      <c r="G1841">
        <f>ROUND(SUMIF(Data!Q:Q,F1841,Data!R:R),2)</f>
        <v>9.57</v>
      </c>
      <c r="H1841">
        <f>ROUND(SUMIF(Data!Q:Q,F1841,Data!U:U),2)</f>
        <v>2.29</v>
      </c>
      <c r="I1841">
        <f>SUMIF(Data!Q:Q,F1841,Data!S:S)</f>
        <v>5</v>
      </c>
    </row>
    <row r="1842" spans="6:9" x14ac:dyDescent="0.2">
      <c r="F1842" s="11" t="s">
        <v>9382</v>
      </c>
      <c r="G1842">
        <f>ROUND(SUMIF(Data!Q:Q,F1842,Data!R:R),2)</f>
        <v>9.2200000000000006</v>
      </c>
      <c r="H1842">
        <f>ROUND(SUMIF(Data!Q:Q,F1842,Data!U:U),2)</f>
        <v>3.34</v>
      </c>
      <c r="I1842">
        <f>SUMIF(Data!Q:Q,F1842,Data!S:S)</f>
        <v>4</v>
      </c>
    </row>
    <row r="1843" spans="6:9" x14ac:dyDescent="0.2">
      <c r="F1843" s="11" t="s">
        <v>5022</v>
      </c>
      <c r="G1843">
        <f>ROUND(SUMIF(Data!Q:Q,F1843,Data!R:R),2)</f>
        <v>8.4</v>
      </c>
      <c r="H1843">
        <f>ROUND(SUMIF(Data!Q:Q,F1843,Data!U:U),2)</f>
        <v>2.1</v>
      </c>
      <c r="I1843">
        <f>SUMIF(Data!Q:Q,F1843,Data!S:S)</f>
        <v>5</v>
      </c>
    </row>
    <row r="1844" spans="6:9" x14ac:dyDescent="0.2">
      <c r="F1844" s="11" t="s">
        <v>3140</v>
      </c>
      <c r="G1844">
        <f>ROUND(SUMIF(Data!Q:Q,F1844,Data!R:R),2)</f>
        <v>8.1</v>
      </c>
      <c r="H1844">
        <f>ROUND(SUMIF(Data!Q:Q,F1844,Data!U:U),2)</f>
        <v>3.4</v>
      </c>
      <c r="I1844">
        <f>SUMIF(Data!Q:Q,F1844,Data!S:S)</f>
        <v>5</v>
      </c>
    </row>
    <row r="1845" spans="6:9" x14ac:dyDescent="0.2">
      <c r="F1845" s="11" t="s">
        <v>10463</v>
      </c>
      <c r="G1845">
        <f>ROUND(SUMIF(Data!Q:Q,F1845,Data!R:R),2)</f>
        <v>8.0399999999999991</v>
      </c>
      <c r="H1845">
        <f>ROUND(SUMIF(Data!Q:Q,F1845,Data!U:U),2)</f>
        <v>2.73</v>
      </c>
      <c r="I1845">
        <f>SUMIF(Data!Q:Q,F1845,Data!S:S)</f>
        <v>6</v>
      </c>
    </row>
    <row r="1846" spans="6:9" x14ac:dyDescent="0.2">
      <c r="F1846" s="11" t="s">
        <v>5264</v>
      </c>
      <c r="G1846">
        <f>ROUND(SUMIF(Data!Q:Q,F1846,Data!R:R),2)</f>
        <v>7.97</v>
      </c>
      <c r="H1846">
        <f>ROUND(SUMIF(Data!Q:Q,F1846,Data!U:U),2)</f>
        <v>2.69</v>
      </c>
      <c r="I1846">
        <f>SUMIF(Data!Q:Q,F1846,Data!S:S)</f>
        <v>2</v>
      </c>
    </row>
    <row r="1847" spans="6:9" x14ac:dyDescent="0.2">
      <c r="F1847" s="11" t="s">
        <v>6770</v>
      </c>
      <c r="G1847">
        <f>ROUND(SUMIF(Data!Q:Q,F1847,Data!R:R),2)</f>
        <v>7.8</v>
      </c>
      <c r="H1847">
        <f>ROUND(SUMIF(Data!Q:Q,F1847,Data!U:U),2)</f>
        <v>3.04</v>
      </c>
      <c r="I1847">
        <f>SUMIF(Data!Q:Q,F1847,Data!S:S)</f>
        <v>4</v>
      </c>
    </row>
    <row r="1848" spans="6:9" x14ac:dyDescent="0.2">
      <c r="F1848" s="11" t="s">
        <v>9973</v>
      </c>
      <c r="G1848">
        <f>ROUND(SUMIF(Data!Q:Q,F1848,Data!R:R),2)</f>
        <v>7.7</v>
      </c>
      <c r="H1848">
        <f>ROUND(SUMIF(Data!Q:Q,F1848,Data!U:U),2)</f>
        <v>3.16</v>
      </c>
      <c r="I1848">
        <f>SUMIF(Data!Q:Q,F1848,Data!S:S)</f>
        <v>2</v>
      </c>
    </row>
    <row r="1849" spans="6:9" x14ac:dyDescent="0.2">
      <c r="F1849" s="11" t="s">
        <v>10590</v>
      </c>
      <c r="G1849">
        <f>ROUND(SUMIF(Data!Q:Q,F1849,Data!R:R),2)</f>
        <v>7.07</v>
      </c>
      <c r="H1849">
        <f>ROUND(SUMIF(Data!Q:Q,F1849,Data!U:U),2)</f>
        <v>2.39</v>
      </c>
      <c r="I1849">
        <f>SUMIF(Data!Q:Q,F1849,Data!S:S)</f>
        <v>2</v>
      </c>
    </row>
    <row r="1850" spans="6:9" x14ac:dyDescent="0.2">
      <c r="F1850" s="11" t="s">
        <v>8334</v>
      </c>
      <c r="G1850">
        <f>ROUND(SUMIF(Data!Q:Q,F1850,Data!R:R),2)</f>
        <v>6.48</v>
      </c>
      <c r="H1850">
        <f>ROUND(SUMIF(Data!Q:Q,F1850,Data!U:U),2)</f>
        <v>3.11</v>
      </c>
      <c r="I1850">
        <f>SUMIF(Data!Q:Q,F1850,Data!S:S)</f>
        <v>1</v>
      </c>
    </row>
    <row r="1851" spans="6:9" x14ac:dyDescent="0.2">
      <c r="F1851" s="11" t="s">
        <v>7595</v>
      </c>
      <c r="G1851">
        <f>ROUND(SUMIF(Data!Q:Q,F1851,Data!R:R),2)</f>
        <v>5.76</v>
      </c>
      <c r="H1851">
        <f>ROUND(SUMIF(Data!Q:Q,F1851,Data!U:U),2)</f>
        <v>2.82</v>
      </c>
      <c r="I1851">
        <f>SUMIF(Data!Q:Q,F1851,Data!S:S)</f>
        <v>2</v>
      </c>
    </row>
    <row r="1852" spans="6:9" x14ac:dyDescent="0.2">
      <c r="F1852" s="11" t="s">
        <v>979</v>
      </c>
      <c r="G1852">
        <f>ROUND(SUMIF(Data!Q:Q,F1852,Data!R:R),2)</f>
        <v>1.62</v>
      </c>
      <c r="H1852">
        <f>ROUND(SUMIF(Data!Q:Q,F1852,Data!U:U),2)</f>
        <v>-4.47</v>
      </c>
      <c r="I1852">
        <f>SUMIF(Data!Q:Q,F1852,Data!S:S)</f>
        <v>2</v>
      </c>
    </row>
  </sheetData>
  <sortState xmlns:xlrd2="http://schemas.microsoft.com/office/spreadsheetml/2017/richdata2" ref="F3:I1852">
    <sortCondition descending="1" ref="G3:G1852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F4FC-6F58-0945-B19F-C1C5F286B001}">
  <dimension ref="A1:C5"/>
  <sheetViews>
    <sheetView workbookViewId="0"/>
  </sheetViews>
  <sheetFormatPr baseColWidth="10" defaultRowHeight="16" x14ac:dyDescent="0.2"/>
  <sheetData>
    <row r="1" spans="1:3" x14ac:dyDescent="0.2">
      <c r="A1" t="s">
        <v>11002</v>
      </c>
    </row>
    <row r="2" spans="1:3" x14ac:dyDescent="0.2">
      <c r="A2" t="s">
        <v>7</v>
      </c>
      <c r="B2" t="s">
        <v>10939</v>
      </c>
      <c r="C2" t="s">
        <v>11001</v>
      </c>
    </row>
    <row r="3" spans="1:3" x14ac:dyDescent="0.2">
      <c r="A3" t="s">
        <v>25</v>
      </c>
      <c r="B3">
        <v>1161401.3400000001</v>
      </c>
      <c r="C3">
        <v>19521</v>
      </c>
    </row>
    <row r="4" spans="1:3" x14ac:dyDescent="0.2">
      <c r="A4" t="s">
        <v>40</v>
      </c>
      <c r="B4">
        <v>706146.37</v>
      </c>
      <c r="C4">
        <v>11608</v>
      </c>
    </row>
    <row r="5" spans="1:3" x14ac:dyDescent="0.2">
      <c r="A5" t="s">
        <v>101</v>
      </c>
      <c r="B5">
        <v>429653.15</v>
      </c>
      <c r="C5">
        <v>6744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88BA-4FAF-6242-88C0-E82B0D5D0BB7}">
  <dimension ref="A1:M52"/>
  <sheetViews>
    <sheetView workbookViewId="0"/>
  </sheetViews>
  <sheetFormatPr baseColWidth="10" defaultRowHeight="16" x14ac:dyDescent="0.2"/>
  <sheetData>
    <row r="1" spans="1:13" x14ac:dyDescent="0.2">
      <c r="A1" t="s">
        <v>10989</v>
      </c>
      <c r="F1" t="s">
        <v>10990</v>
      </c>
    </row>
    <row r="2" spans="1:13" x14ac:dyDescent="0.2">
      <c r="A2" t="s">
        <v>6</v>
      </c>
      <c r="B2" t="s">
        <v>10939</v>
      </c>
      <c r="C2" t="s">
        <v>10999</v>
      </c>
      <c r="D2" t="s">
        <v>11000</v>
      </c>
      <c r="F2" t="s">
        <v>6</v>
      </c>
      <c r="G2" t="s">
        <v>10939</v>
      </c>
      <c r="H2" t="s">
        <v>10999</v>
      </c>
      <c r="I2" t="s">
        <v>11000</v>
      </c>
      <c r="K2" s="2" t="s">
        <v>11003</v>
      </c>
    </row>
    <row r="3" spans="1:13" x14ac:dyDescent="0.2">
      <c r="A3" t="s">
        <v>5262</v>
      </c>
      <c r="B3">
        <v>25043.05</v>
      </c>
      <c r="C3">
        <v>5</v>
      </c>
      <c r="D3">
        <v>5008.6099999999997</v>
      </c>
      <c r="F3" t="str">
        <f>A3</f>
        <v>Sean Miller</v>
      </c>
      <c r="G3">
        <f>ROUND(SUMIF(Data!G:G,F3,Data!R:R),2)</f>
        <v>25043.05</v>
      </c>
      <c r="H3" cm="1">
        <f t="array" ref="H3">COUNTA(_xlfn.UNIQUE(_xlfn._xlws.FILTER(Data!B:B,Data!G:G=F3)))</f>
        <v>5</v>
      </c>
      <c r="I3">
        <f>ROUND(G3/H3,2)</f>
        <v>5008.6099999999997</v>
      </c>
      <c r="K3">
        <f>G3-B3</f>
        <v>0</v>
      </c>
      <c r="L3">
        <f t="shared" ref="L3:M3" si="0">H3-C3</f>
        <v>0</v>
      </c>
      <c r="M3">
        <f t="shared" si="0"/>
        <v>0</v>
      </c>
    </row>
    <row r="4" spans="1:13" x14ac:dyDescent="0.2">
      <c r="A4" t="s">
        <v>4968</v>
      </c>
      <c r="B4">
        <v>19052.22</v>
      </c>
      <c r="C4">
        <v>5</v>
      </c>
      <c r="D4">
        <v>3810.44</v>
      </c>
      <c r="F4" t="str">
        <f t="shared" ref="F4:F52" si="1">A4</f>
        <v>Tamara Chand</v>
      </c>
      <c r="G4">
        <f>ROUND(SUMIF(Data!G:G,F4,Data!R:R),2)</f>
        <v>19052.22</v>
      </c>
      <c r="H4" cm="1">
        <f t="array" ref="H4">COUNTA(_xlfn.UNIQUE(_xlfn._xlws.FILTER(Data!B:B,Data!G:G=F4)))</f>
        <v>5</v>
      </c>
      <c r="I4">
        <f t="shared" ref="I4:I52" si="2">ROUND(G4/H4,2)</f>
        <v>3810.44</v>
      </c>
      <c r="K4">
        <f t="shared" ref="K4:K51" si="3">G4-B4</f>
        <v>0</v>
      </c>
      <c r="L4">
        <f t="shared" ref="L4:L52" si="4">H4-C4</f>
        <v>0</v>
      </c>
      <c r="M4">
        <f t="shared" ref="M4:M52" si="5">I4-D4</f>
        <v>0</v>
      </c>
    </row>
    <row r="5" spans="1:13" x14ac:dyDescent="0.2">
      <c r="A5" t="s">
        <v>5745</v>
      </c>
      <c r="B5">
        <v>14595.62</v>
      </c>
      <c r="C5">
        <v>4</v>
      </c>
      <c r="D5">
        <v>3648.9</v>
      </c>
      <c r="F5" t="str">
        <f t="shared" si="1"/>
        <v>Tom Ashbrook</v>
      </c>
      <c r="G5">
        <f>ROUND(SUMIF(Data!G:G,F5,Data!R:R),2)</f>
        <v>14595.62</v>
      </c>
      <c r="H5" cm="1">
        <f t="array" ref="H5">COUNTA(_xlfn.UNIQUE(_xlfn._xlws.FILTER(Data!B:B,Data!G:G=F5)))</f>
        <v>4</v>
      </c>
      <c r="I5">
        <f t="shared" si="2"/>
        <v>3648.91</v>
      </c>
      <c r="K5">
        <f t="shared" si="3"/>
        <v>0</v>
      </c>
      <c r="L5">
        <f t="shared" si="4"/>
        <v>0</v>
      </c>
      <c r="M5">
        <f t="shared" si="5"/>
        <v>9.9999999997635314E-3</v>
      </c>
    </row>
    <row r="6" spans="1:13" x14ac:dyDescent="0.2">
      <c r="A6" t="s">
        <v>2224</v>
      </c>
      <c r="B6">
        <v>9351.2099999999991</v>
      </c>
      <c r="C6">
        <v>3</v>
      </c>
      <c r="D6">
        <v>3117.07</v>
      </c>
      <c r="F6" t="str">
        <f t="shared" si="1"/>
        <v>Grant Thornton</v>
      </c>
      <c r="G6">
        <f>ROUND(SUMIF(Data!G:G,F6,Data!R:R),2)</f>
        <v>9351.2099999999991</v>
      </c>
      <c r="H6" cm="1">
        <f t="array" ref="H6">COUNTA(_xlfn.UNIQUE(_xlfn._xlws.FILTER(Data!B:B,Data!G:G=F6)))</f>
        <v>3</v>
      </c>
      <c r="I6">
        <f t="shared" si="2"/>
        <v>3117.07</v>
      </c>
      <c r="K6">
        <f t="shared" si="3"/>
        <v>0</v>
      </c>
      <c r="L6">
        <f t="shared" si="4"/>
        <v>0</v>
      </c>
      <c r="M6">
        <f t="shared" si="5"/>
        <v>0</v>
      </c>
    </row>
    <row r="7" spans="1:13" x14ac:dyDescent="0.2">
      <c r="A7" t="s">
        <v>678</v>
      </c>
      <c r="B7">
        <v>11789.63</v>
      </c>
      <c r="C7">
        <v>4</v>
      </c>
      <c r="D7">
        <v>2947.41</v>
      </c>
      <c r="F7" t="str">
        <f t="shared" si="1"/>
        <v>Becky Martin</v>
      </c>
      <c r="G7">
        <f>ROUND(SUMIF(Data!G:G,F7,Data!R:R),2)</f>
        <v>11789.63</v>
      </c>
      <c r="H7" cm="1">
        <f t="array" ref="H7">COUNTA(_xlfn.UNIQUE(_xlfn._xlws.FILTER(Data!B:B,Data!G:G=F7)))</f>
        <v>4</v>
      </c>
      <c r="I7">
        <f t="shared" si="2"/>
        <v>2947.41</v>
      </c>
      <c r="K7">
        <f t="shared" si="3"/>
        <v>0</v>
      </c>
      <c r="L7">
        <f t="shared" si="4"/>
        <v>0</v>
      </c>
      <c r="M7">
        <f t="shared" si="5"/>
        <v>0</v>
      </c>
    </row>
    <row r="8" spans="1:13" x14ac:dyDescent="0.2">
      <c r="A8" t="s">
        <v>2983</v>
      </c>
      <c r="B8">
        <v>5253.88</v>
      </c>
      <c r="C8">
        <v>2</v>
      </c>
      <c r="D8">
        <v>2626.94</v>
      </c>
      <c r="F8" t="str">
        <f t="shared" si="1"/>
        <v>Mitch Willingham</v>
      </c>
      <c r="G8">
        <f>ROUND(SUMIF(Data!G:G,F8,Data!R:R),2)</f>
        <v>5253.88</v>
      </c>
      <c r="H8" cm="1">
        <f t="array" ref="H8">COUNTA(_xlfn.UNIQUE(_xlfn._xlws.FILTER(Data!B:B,Data!G:G=F8)))</f>
        <v>2</v>
      </c>
      <c r="I8">
        <f t="shared" si="2"/>
        <v>2626.94</v>
      </c>
      <c r="K8">
        <f t="shared" si="3"/>
        <v>0</v>
      </c>
      <c r="L8">
        <f t="shared" si="4"/>
        <v>0</v>
      </c>
      <c r="M8">
        <f t="shared" si="5"/>
        <v>0</v>
      </c>
    </row>
    <row r="9" spans="1:13" x14ac:dyDescent="0.2">
      <c r="A9" t="s">
        <v>1563</v>
      </c>
      <c r="B9">
        <v>15117.34</v>
      </c>
      <c r="C9">
        <v>6</v>
      </c>
      <c r="D9">
        <v>2519.56</v>
      </c>
      <c r="F9" t="str">
        <f t="shared" si="1"/>
        <v>Raymond Buch</v>
      </c>
      <c r="G9">
        <f>ROUND(SUMIF(Data!G:G,F9,Data!R:R),2)</f>
        <v>15117.34</v>
      </c>
      <c r="H9" cm="1">
        <f t="array" ref="H9">COUNTA(_xlfn.UNIQUE(_xlfn._xlws.FILTER(Data!B:B,Data!G:G=F9)))</f>
        <v>6</v>
      </c>
      <c r="I9">
        <f t="shared" si="2"/>
        <v>2519.56</v>
      </c>
      <c r="K9">
        <f t="shared" si="3"/>
        <v>0</v>
      </c>
      <c r="L9">
        <f t="shared" si="4"/>
        <v>0</v>
      </c>
      <c r="M9">
        <f t="shared" si="5"/>
        <v>0</v>
      </c>
    </row>
    <row r="10" spans="1:13" x14ac:dyDescent="0.2">
      <c r="A10" t="s">
        <v>6053</v>
      </c>
      <c r="B10">
        <v>12129.07</v>
      </c>
      <c r="C10">
        <v>5</v>
      </c>
      <c r="D10">
        <v>2425.81</v>
      </c>
      <c r="F10" t="str">
        <f t="shared" si="1"/>
        <v>Christopher Conant</v>
      </c>
      <c r="G10">
        <f>ROUND(SUMIF(Data!G:G,F10,Data!R:R),2)</f>
        <v>12129.07</v>
      </c>
      <c r="H10" cm="1">
        <f t="array" ref="H10">COUNTA(_xlfn.UNIQUE(_xlfn._xlws.FILTER(Data!B:B,Data!G:G=F10)))</f>
        <v>5</v>
      </c>
      <c r="I10">
        <f t="shared" si="2"/>
        <v>2425.81</v>
      </c>
      <c r="K10">
        <f t="shared" si="3"/>
        <v>0</v>
      </c>
      <c r="L10">
        <f t="shared" si="4"/>
        <v>0</v>
      </c>
      <c r="M10">
        <f t="shared" si="5"/>
        <v>0</v>
      </c>
    </row>
    <row r="11" spans="1:13" x14ac:dyDescent="0.2">
      <c r="A11" t="s">
        <v>7032</v>
      </c>
      <c r="B11">
        <v>9062.86</v>
      </c>
      <c r="C11">
        <v>4</v>
      </c>
      <c r="D11">
        <v>2265.7199999999998</v>
      </c>
      <c r="F11" t="str">
        <f t="shared" si="1"/>
        <v>Peter Fuller</v>
      </c>
      <c r="G11">
        <f>ROUND(SUMIF(Data!G:G,F11,Data!R:R),2)</f>
        <v>9062.86</v>
      </c>
      <c r="H11" cm="1">
        <f t="array" ref="H11">COUNTA(_xlfn.UNIQUE(_xlfn._xlws.FILTER(Data!B:B,Data!G:G=F11)))</f>
        <v>4</v>
      </c>
      <c r="I11">
        <f t="shared" si="2"/>
        <v>2265.7199999999998</v>
      </c>
      <c r="K11">
        <f t="shared" si="3"/>
        <v>0</v>
      </c>
      <c r="L11">
        <f t="shared" si="4"/>
        <v>0</v>
      </c>
      <c r="M11">
        <f t="shared" si="5"/>
        <v>0</v>
      </c>
    </row>
    <row r="12" spans="1:13" x14ac:dyDescent="0.2">
      <c r="A12" t="s">
        <v>1739</v>
      </c>
      <c r="B12">
        <v>8954.02</v>
      </c>
      <c r="C12">
        <v>4</v>
      </c>
      <c r="D12">
        <v>2238.5</v>
      </c>
      <c r="F12" t="str">
        <f t="shared" si="1"/>
        <v>Christopher Martinez</v>
      </c>
      <c r="G12">
        <f>ROUND(SUMIF(Data!G:G,F12,Data!R:R),2)</f>
        <v>8954.02</v>
      </c>
      <c r="H12" cm="1">
        <f t="array" ref="H12">COUNTA(_xlfn.UNIQUE(_xlfn._xlws.FILTER(Data!B:B,Data!G:G=F12)))</f>
        <v>4</v>
      </c>
      <c r="I12">
        <f t="shared" si="2"/>
        <v>2238.5100000000002</v>
      </c>
      <c r="K12">
        <f t="shared" si="3"/>
        <v>0</v>
      </c>
      <c r="L12">
        <f t="shared" si="4"/>
        <v>0</v>
      </c>
      <c r="M12">
        <f t="shared" si="5"/>
        <v>1.0000000000218279E-2</v>
      </c>
    </row>
    <row r="13" spans="1:13" x14ac:dyDescent="0.2">
      <c r="A13" t="s">
        <v>2760</v>
      </c>
      <c r="B13">
        <v>12873.3</v>
      </c>
      <c r="C13">
        <v>6</v>
      </c>
      <c r="D13">
        <v>2145.5500000000002</v>
      </c>
      <c r="F13" t="str">
        <f t="shared" si="1"/>
        <v>Hunter Lopez</v>
      </c>
      <c r="G13">
        <f>ROUND(SUMIF(Data!G:G,F13,Data!R:R),2)</f>
        <v>12873.3</v>
      </c>
      <c r="H13" cm="1">
        <f t="array" ref="H13">COUNTA(_xlfn.UNIQUE(_xlfn._xlws.FILTER(Data!B:B,Data!G:G=F13)))</f>
        <v>6</v>
      </c>
      <c r="I13">
        <f t="shared" si="2"/>
        <v>2145.5500000000002</v>
      </c>
      <c r="K13">
        <f t="shared" si="3"/>
        <v>0</v>
      </c>
      <c r="L13">
        <f t="shared" si="4"/>
        <v>0</v>
      </c>
      <c r="M13">
        <f t="shared" si="5"/>
        <v>0</v>
      </c>
    </row>
    <row r="14" spans="1:13" x14ac:dyDescent="0.2">
      <c r="A14" t="s">
        <v>7362</v>
      </c>
      <c r="B14">
        <v>10501.65</v>
      </c>
      <c r="C14">
        <v>5</v>
      </c>
      <c r="D14">
        <v>2100.33</v>
      </c>
      <c r="F14" t="str">
        <f t="shared" si="1"/>
        <v>Bill Shonely</v>
      </c>
      <c r="G14">
        <f>ROUND(SUMIF(Data!G:G,F14,Data!R:R),2)</f>
        <v>10501.65</v>
      </c>
      <c r="H14" cm="1">
        <f t="array" ref="H14">COUNTA(_xlfn.UNIQUE(_xlfn._xlws.FILTER(Data!B:B,Data!G:G=F14)))</f>
        <v>5</v>
      </c>
      <c r="I14">
        <f t="shared" si="2"/>
        <v>2100.33</v>
      </c>
      <c r="K14">
        <f t="shared" si="3"/>
        <v>0</v>
      </c>
      <c r="L14">
        <f t="shared" si="4"/>
        <v>0</v>
      </c>
      <c r="M14">
        <f t="shared" si="5"/>
        <v>0</v>
      </c>
    </row>
    <row r="15" spans="1:13" x14ac:dyDescent="0.2">
      <c r="A15" t="s">
        <v>5554</v>
      </c>
      <c r="B15">
        <v>6049.97</v>
      </c>
      <c r="C15">
        <v>3</v>
      </c>
      <c r="D15">
        <v>2016.66</v>
      </c>
      <c r="F15" t="str">
        <f t="shared" si="1"/>
        <v>Greg Maxwell</v>
      </c>
      <c r="G15">
        <f>ROUND(SUMIF(Data!G:G,F15,Data!R:R),2)</f>
        <v>6049.97</v>
      </c>
      <c r="H15" cm="1">
        <f t="array" ref="H15">COUNTA(_xlfn.UNIQUE(_xlfn._xlws.FILTER(Data!B:B,Data!G:G=F15)))</f>
        <v>3</v>
      </c>
      <c r="I15">
        <f t="shared" si="2"/>
        <v>2016.66</v>
      </c>
      <c r="K15">
        <f t="shared" si="3"/>
        <v>0</v>
      </c>
      <c r="L15">
        <f t="shared" si="4"/>
        <v>0</v>
      </c>
      <c r="M15">
        <f t="shared" si="5"/>
        <v>0</v>
      </c>
    </row>
    <row r="16" spans="1:13" x14ac:dyDescent="0.2">
      <c r="A16" t="s">
        <v>4011</v>
      </c>
      <c r="B16">
        <v>11891.75</v>
      </c>
      <c r="C16">
        <v>6</v>
      </c>
      <c r="D16">
        <v>1981.96</v>
      </c>
      <c r="F16" t="str">
        <f t="shared" si="1"/>
        <v>Todd Sumrall</v>
      </c>
      <c r="G16">
        <f>ROUND(SUMIF(Data!G:G,F16,Data!R:R),2)</f>
        <v>11891.75</v>
      </c>
      <c r="H16" cm="1">
        <f t="array" ref="H16">COUNTA(_xlfn.UNIQUE(_xlfn._xlws.FILTER(Data!B:B,Data!G:G=F16)))</f>
        <v>6</v>
      </c>
      <c r="I16">
        <f t="shared" si="2"/>
        <v>1981.96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1:13" x14ac:dyDescent="0.2">
      <c r="A17" t="s">
        <v>316</v>
      </c>
      <c r="B17">
        <v>8282.36</v>
      </c>
      <c r="C17">
        <v>5</v>
      </c>
      <c r="D17">
        <v>1656.47</v>
      </c>
      <c r="F17" t="str">
        <f t="shared" si="1"/>
        <v>Karen Daniels</v>
      </c>
      <c r="G17">
        <f>ROUND(SUMIF(Data!G:G,F17,Data!R:R),2)</f>
        <v>8282.36</v>
      </c>
      <c r="H17" cm="1">
        <f t="array" ref="H17">COUNTA(_xlfn.UNIQUE(_xlfn._xlws.FILTER(Data!B:B,Data!G:G=F17)))</f>
        <v>5</v>
      </c>
      <c r="I17">
        <f t="shared" si="2"/>
        <v>1656.47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1:13" x14ac:dyDescent="0.2">
      <c r="A18" t="s">
        <v>1588</v>
      </c>
      <c r="B18">
        <v>14142.33</v>
      </c>
      <c r="C18">
        <v>9</v>
      </c>
      <c r="D18">
        <v>1571.37</v>
      </c>
      <c r="F18" t="str">
        <f t="shared" si="1"/>
        <v>Sanjit Chand</v>
      </c>
      <c r="G18">
        <f>ROUND(SUMIF(Data!G:G,F18,Data!R:R),2)</f>
        <v>14142.33</v>
      </c>
      <c r="H18" cm="1">
        <f t="array" ref="H18">COUNTA(_xlfn.UNIQUE(_xlfn._xlws.FILTER(Data!B:B,Data!G:G=F18)))</f>
        <v>9</v>
      </c>
      <c r="I18">
        <f t="shared" si="2"/>
        <v>1571.37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3" x14ac:dyDescent="0.2">
      <c r="A19" t="s">
        <v>5107</v>
      </c>
      <c r="B19">
        <v>10604.27</v>
      </c>
      <c r="C19">
        <v>7</v>
      </c>
      <c r="D19">
        <v>1514.9</v>
      </c>
      <c r="F19" t="str">
        <f t="shared" si="1"/>
        <v>Karen Ferguson</v>
      </c>
      <c r="G19">
        <f>ROUND(SUMIF(Data!G:G,F19,Data!R:R),2)</f>
        <v>10604.27</v>
      </c>
      <c r="H19" cm="1">
        <f t="array" ref="H19">COUNTA(_xlfn.UNIQUE(_xlfn._xlws.FILTER(Data!B:B,Data!G:G=F19)))</f>
        <v>7</v>
      </c>
      <c r="I19">
        <f t="shared" si="2"/>
        <v>1514.9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1:13" x14ac:dyDescent="0.2">
      <c r="A20" t="s">
        <v>3836</v>
      </c>
      <c r="B20">
        <v>14473.57</v>
      </c>
      <c r="C20">
        <v>10</v>
      </c>
      <c r="D20">
        <v>1447.36</v>
      </c>
      <c r="F20" t="str">
        <f t="shared" si="1"/>
        <v>Adrian Barton</v>
      </c>
      <c r="G20">
        <f>ROUND(SUMIF(Data!G:G,F20,Data!R:R),2)</f>
        <v>14473.57</v>
      </c>
      <c r="H20" cm="1">
        <f t="array" ref="H20">COUNTA(_xlfn.UNIQUE(_xlfn._xlws.FILTER(Data!B:B,Data!G:G=F20)))</f>
        <v>10</v>
      </c>
      <c r="I20">
        <f t="shared" si="2"/>
        <v>1447.36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1:13" x14ac:dyDescent="0.2">
      <c r="A21" t="s">
        <v>1458</v>
      </c>
      <c r="B21">
        <v>11164.97</v>
      </c>
      <c r="C21">
        <v>8</v>
      </c>
      <c r="D21">
        <v>1395.62</v>
      </c>
      <c r="F21" t="str">
        <f t="shared" si="1"/>
        <v>Caroline Jumper</v>
      </c>
      <c r="G21">
        <f>ROUND(SUMIF(Data!G:G,F21,Data!R:R),2)</f>
        <v>11164.97</v>
      </c>
      <c r="H21" cm="1">
        <f t="array" ref="H21">COUNTA(_xlfn.UNIQUE(_xlfn._xlws.FILTER(Data!B:B,Data!G:G=F21)))</f>
        <v>8</v>
      </c>
      <c r="I21">
        <f t="shared" si="2"/>
        <v>1395.62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1:13" x14ac:dyDescent="0.2">
      <c r="A22" t="s">
        <v>832</v>
      </c>
      <c r="B22">
        <v>7955</v>
      </c>
      <c r="C22">
        <v>6</v>
      </c>
      <c r="D22">
        <v>1325.83</v>
      </c>
      <c r="F22" t="str">
        <f t="shared" si="1"/>
        <v>Joseph Holt</v>
      </c>
      <c r="G22">
        <f>ROUND(SUMIF(Data!G:G,F22,Data!R:R),2)</f>
        <v>7955</v>
      </c>
      <c r="H22" cm="1">
        <f t="array" ref="H22">COUNTA(_xlfn.UNIQUE(_xlfn._xlws.FILTER(Data!B:B,Data!G:G=F22)))</f>
        <v>6</v>
      </c>
      <c r="I22">
        <f t="shared" si="2"/>
        <v>1325.83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1:13" x14ac:dyDescent="0.2">
      <c r="A23" t="s">
        <v>4056</v>
      </c>
      <c r="B23">
        <v>9133.99</v>
      </c>
      <c r="C23">
        <v>7</v>
      </c>
      <c r="D23">
        <v>1304.8599999999999</v>
      </c>
      <c r="F23" t="str">
        <f t="shared" si="1"/>
        <v>Tom Boeckenhauer</v>
      </c>
      <c r="G23">
        <f>ROUND(SUMIF(Data!G:G,F23,Data!R:R),2)</f>
        <v>9133.99</v>
      </c>
      <c r="H23" cm="1">
        <f t="array" ref="H23">COUNTA(_xlfn.UNIQUE(_xlfn._xlws.FILTER(Data!B:B,Data!G:G=F23)))</f>
        <v>7</v>
      </c>
      <c r="I23">
        <f t="shared" si="2"/>
        <v>1304.8599999999999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1:13" x14ac:dyDescent="0.2">
      <c r="A24" t="s">
        <v>4016</v>
      </c>
      <c r="B24">
        <v>7721.71</v>
      </c>
      <c r="C24">
        <v>6</v>
      </c>
      <c r="D24">
        <v>1286.95</v>
      </c>
      <c r="F24" t="str">
        <f t="shared" si="1"/>
        <v>Jane Waco</v>
      </c>
      <c r="G24">
        <f>ROUND(SUMIF(Data!G:G,F24,Data!R:R),2)</f>
        <v>7721.71</v>
      </c>
      <c r="H24" cm="1">
        <f t="array" ref="H24">COUNTA(_xlfn.UNIQUE(_xlfn._xlws.FILTER(Data!B:B,Data!G:G=F24)))</f>
        <v>6</v>
      </c>
      <c r="I24">
        <f t="shared" si="2"/>
        <v>1286.95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1:13" x14ac:dyDescent="0.2">
      <c r="A25" t="s">
        <v>8317</v>
      </c>
      <c r="B25">
        <v>3747.67</v>
      </c>
      <c r="C25">
        <v>3</v>
      </c>
      <c r="D25">
        <v>1249.22</v>
      </c>
      <c r="F25" t="str">
        <f t="shared" si="1"/>
        <v>Juliana Krohn</v>
      </c>
      <c r="G25">
        <f>ROUND(SUMIF(Data!G:G,F25,Data!R:R),2)</f>
        <v>3747.67</v>
      </c>
      <c r="H25" cm="1">
        <f t="array" ref="H25">COUNTA(_xlfn.UNIQUE(_xlfn._xlws.FILTER(Data!B:B,Data!G:G=F25)))</f>
        <v>3</v>
      </c>
      <c r="I25">
        <f t="shared" si="2"/>
        <v>1249.22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1:13" x14ac:dyDescent="0.2">
      <c r="A26" t="s">
        <v>735</v>
      </c>
      <c r="B26">
        <v>5979.1</v>
      </c>
      <c r="C26">
        <v>5</v>
      </c>
      <c r="D26">
        <v>1195.82</v>
      </c>
      <c r="F26" t="str">
        <f t="shared" si="1"/>
        <v>Robert Marley</v>
      </c>
      <c r="G26">
        <f>ROUND(SUMIF(Data!G:G,F26,Data!R:R),2)</f>
        <v>5979.1</v>
      </c>
      <c r="H26" cm="1">
        <f t="array" ref="H26">COUNTA(_xlfn.UNIQUE(_xlfn._xlws.FILTER(Data!B:B,Data!G:G=F26)))</f>
        <v>5</v>
      </c>
      <c r="I26">
        <f t="shared" si="2"/>
        <v>1195.82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1:13" x14ac:dyDescent="0.2">
      <c r="A27" t="s">
        <v>1490</v>
      </c>
      <c r="B27">
        <v>8322.83</v>
      </c>
      <c r="C27">
        <v>7</v>
      </c>
      <c r="D27">
        <v>1188.98</v>
      </c>
      <c r="F27" t="str">
        <f t="shared" si="1"/>
        <v>Natalie Fritzler</v>
      </c>
      <c r="G27">
        <f>ROUND(SUMIF(Data!G:G,F27,Data!R:R),2)</f>
        <v>8322.83</v>
      </c>
      <c r="H27" cm="1">
        <f t="array" ref="H27">COUNTA(_xlfn.UNIQUE(_xlfn._xlws.FILTER(Data!B:B,Data!G:G=F27)))</f>
        <v>7</v>
      </c>
      <c r="I27">
        <f t="shared" si="2"/>
        <v>1188.98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1:13" x14ac:dyDescent="0.2">
      <c r="A28" t="s">
        <v>918</v>
      </c>
      <c r="B28">
        <v>14175.23</v>
      </c>
      <c r="C28">
        <v>12</v>
      </c>
      <c r="D28">
        <v>1181.27</v>
      </c>
      <c r="F28" t="str">
        <f t="shared" si="1"/>
        <v>Ken Lonsdale</v>
      </c>
      <c r="G28">
        <f>ROUND(SUMIF(Data!G:G,F28,Data!R:R),2)</f>
        <v>14175.23</v>
      </c>
      <c r="H28" cm="1">
        <f t="array" ref="H28">COUNTA(_xlfn.UNIQUE(_xlfn._xlws.FILTER(Data!B:B,Data!G:G=F28)))</f>
        <v>12</v>
      </c>
      <c r="I28">
        <f t="shared" si="2"/>
        <v>1181.27</v>
      </c>
      <c r="K28">
        <f t="shared" si="3"/>
        <v>0</v>
      </c>
      <c r="L28">
        <f t="shared" si="4"/>
        <v>0</v>
      </c>
      <c r="M28">
        <f t="shared" si="5"/>
        <v>0</v>
      </c>
    </row>
    <row r="29" spans="1:13" x14ac:dyDescent="0.2">
      <c r="A29" t="s">
        <v>6792</v>
      </c>
      <c r="B29">
        <v>8241.74</v>
      </c>
      <c r="C29">
        <v>7</v>
      </c>
      <c r="D29">
        <v>1177.3900000000001</v>
      </c>
      <c r="F29" t="str">
        <f t="shared" si="1"/>
        <v>Nick Crebassa</v>
      </c>
      <c r="G29">
        <f>ROUND(SUMIF(Data!G:G,F29,Data!R:R),2)</f>
        <v>8241.74</v>
      </c>
      <c r="H29" cm="1">
        <f t="array" ref="H29">COUNTA(_xlfn.UNIQUE(_xlfn._xlws.FILTER(Data!B:B,Data!G:G=F29)))</f>
        <v>7</v>
      </c>
      <c r="I29">
        <f t="shared" si="2"/>
        <v>1177.3900000000001</v>
      </c>
      <c r="K29">
        <f t="shared" si="3"/>
        <v>0</v>
      </c>
      <c r="L29">
        <f t="shared" si="4"/>
        <v>0</v>
      </c>
      <c r="M29">
        <f t="shared" si="5"/>
        <v>0</v>
      </c>
    </row>
    <row r="30" spans="1:13" x14ac:dyDescent="0.2">
      <c r="A30" t="s">
        <v>4909</v>
      </c>
      <c r="B30">
        <v>6979.18</v>
      </c>
      <c r="C30">
        <v>6</v>
      </c>
      <c r="D30">
        <v>1163.2</v>
      </c>
      <c r="F30" t="str">
        <f t="shared" si="1"/>
        <v>Rick Huthwaite</v>
      </c>
      <c r="G30">
        <f>ROUND(SUMIF(Data!G:G,F30,Data!R:R),2)</f>
        <v>6979.18</v>
      </c>
      <c r="H30" cm="1">
        <f t="array" ref="H30">COUNTA(_xlfn.UNIQUE(_xlfn._xlws.FILTER(Data!B:B,Data!G:G=F30)))</f>
        <v>6</v>
      </c>
      <c r="I30">
        <f t="shared" si="2"/>
        <v>1163.2</v>
      </c>
      <c r="K30">
        <f t="shared" si="3"/>
        <v>0</v>
      </c>
      <c r="L30">
        <f t="shared" si="4"/>
        <v>0</v>
      </c>
      <c r="M30">
        <f t="shared" si="5"/>
        <v>0</v>
      </c>
    </row>
    <row r="31" spans="1:13" x14ac:dyDescent="0.2">
      <c r="A31" t="s">
        <v>2513</v>
      </c>
      <c r="B31">
        <v>9300.25</v>
      </c>
      <c r="C31">
        <v>8</v>
      </c>
      <c r="D31">
        <v>1162.53</v>
      </c>
      <c r="F31" t="str">
        <f t="shared" si="1"/>
        <v>Helen Wasserman</v>
      </c>
      <c r="G31">
        <f>ROUND(SUMIF(Data!G:G,F31,Data!R:R),2)</f>
        <v>9300.25</v>
      </c>
      <c r="H31" cm="1">
        <f t="array" ref="H31">COUNTA(_xlfn.UNIQUE(_xlfn._xlws.FILTER(Data!B:B,Data!G:G=F31)))</f>
        <v>8</v>
      </c>
      <c r="I31">
        <f t="shared" si="2"/>
        <v>1162.53</v>
      </c>
      <c r="K31">
        <f t="shared" si="3"/>
        <v>0</v>
      </c>
      <c r="L31">
        <f t="shared" si="4"/>
        <v>0</v>
      </c>
      <c r="M31">
        <f t="shared" si="5"/>
        <v>0</v>
      </c>
    </row>
    <row r="32" spans="1:13" x14ac:dyDescent="0.2">
      <c r="A32" t="s">
        <v>982</v>
      </c>
      <c r="B32">
        <v>8057.89</v>
      </c>
      <c r="C32">
        <v>7</v>
      </c>
      <c r="D32">
        <v>1151.1300000000001</v>
      </c>
      <c r="F32" t="str">
        <f t="shared" si="1"/>
        <v>Sean Braxton</v>
      </c>
      <c r="G32">
        <f>ROUND(SUMIF(Data!G:G,F32,Data!R:R),2)</f>
        <v>8057.89</v>
      </c>
      <c r="H32" cm="1">
        <f t="array" ref="H32">COUNTA(_xlfn.UNIQUE(_xlfn._xlws.FILTER(Data!B:B,Data!G:G=F32)))</f>
        <v>7</v>
      </c>
      <c r="I32">
        <f t="shared" si="2"/>
        <v>1151.1300000000001</v>
      </c>
      <c r="K32">
        <f t="shared" si="3"/>
        <v>0</v>
      </c>
      <c r="L32">
        <f t="shared" si="4"/>
        <v>0</v>
      </c>
      <c r="M32">
        <f t="shared" si="5"/>
        <v>0</v>
      </c>
    </row>
    <row r="33" spans="1:13" x14ac:dyDescent="0.2">
      <c r="A33" t="s">
        <v>2309</v>
      </c>
      <c r="B33">
        <v>11470.95</v>
      </c>
      <c r="C33">
        <v>10</v>
      </c>
      <c r="D33">
        <v>1147.0999999999999</v>
      </c>
      <c r="F33" t="str">
        <f t="shared" si="1"/>
        <v>Seth Vernon</v>
      </c>
      <c r="G33">
        <f>ROUND(SUMIF(Data!G:G,F33,Data!R:R),2)</f>
        <v>11470.95</v>
      </c>
      <c r="H33" cm="1">
        <f t="array" ref="H33">COUNTA(_xlfn.UNIQUE(_xlfn._xlws.FILTER(Data!B:B,Data!G:G=F33)))</f>
        <v>10</v>
      </c>
      <c r="I33">
        <f t="shared" si="2"/>
        <v>1147.0999999999999</v>
      </c>
      <c r="K33">
        <f t="shared" si="3"/>
        <v>0</v>
      </c>
      <c r="L33">
        <f t="shared" si="4"/>
        <v>0</v>
      </c>
      <c r="M33">
        <f t="shared" si="5"/>
        <v>0</v>
      </c>
    </row>
    <row r="34" spans="1:13" x14ac:dyDescent="0.2">
      <c r="A34" t="s">
        <v>594</v>
      </c>
      <c r="B34">
        <v>3406.58</v>
      </c>
      <c r="C34">
        <v>3</v>
      </c>
      <c r="D34">
        <v>1135.53</v>
      </c>
      <c r="F34" t="str">
        <f t="shared" si="1"/>
        <v>Sandra Glassco</v>
      </c>
      <c r="G34">
        <f>ROUND(SUMIF(Data!G:G,F34,Data!R:R),2)</f>
        <v>3406.58</v>
      </c>
      <c r="H34" cm="1">
        <f t="array" ref="H34">COUNTA(_xlfn.UNIQUE(_xlfn._xlws.FILTER(Data!B:B,Data!G:G=F34)))</f>
        <v>3</v>
      </c>
      <c r="I34">
        <f t="shared" si="2"/>
        <v>1135.53</v>
      </c>
      <c r="K34">
        <f t="shared" si="3"/>
        <v>0</v>
      </c>
      <c r="L34">
        <f t="shared" si="4"/>
        <v>0</v>
      </c>
      <c r="M34">
        <f t="shared" si="5"/>
        <v>0</v>
      </c>
    </row>
    <row r="35" spans="1:13" x14ac:dyDescent="0.2">
      <c r="A35" t="s">
        <v>3495</v>
      </c>
      <c r="B35">
        <v>7903.18</v>
      </c>
      <c r="C35">
        <v>7</v>
      </c>
      <c r="D35">
        <v>1129.03</v>
      </c>
      <c r="F35" t="str">
        <f t="shared" si="1"/>
        <v>Nora Preis</v>
      </c>
      <c r="G35">
        <f>ROUND(SUMIF(Data!G:G,F35,Data!R:R),2)</f>
        <v>7903.18</v>
      </c>
      <c r="H35" cm="1">
        <f t="array" ref="H35">COUNTA(_xlfn.UNIQUE(_xlfn._xlws.FILTER(Data!B:B,Data!G:G=F35)))</f>
        <v>7</v>
      </c>
      <c r="I35">
        <f t="shared" si="2"/>
        <v>1129.03</v>
      </c>
      <c r="K35">
        <f t="shared" si="3"/>
        <v>0</v>
      </c>
      <c r="L35">
        <f t="shared" si="4"/>
        <v>0</v>
      </c>
      <c r="M35">
        <f t="shared" si="5"/>
        <v>0</v>
      </c>
    </row>
    <row r="36" spans="1:13" x14ac:dyDescent="0.2">
      <c r="A36" t="s">
        <v>2217</v>
      </c>
      <c r="B36">
        <v>3356.4</v>
      </c>
      <c r="C36">
        <v>3</v>
      </c>
      <c r="D36">
        <v>1118.8</v>
      </c>
      <c r="F36" t="str">
        <f t="shared" si="1"/>
        <v>Doug Jacobs</v>
      </c>
      <c r="G36">
        <f>ROUND(SUMIF(Data!G:G,F36,Data!R:R),2)</f>
        <v>3356.4</v>
      </c>
      <c r="H36" cm="1">
        <f t="array" ref="H36">COUNTA(_xlfn.UNIQUE(_xlfn._xlws.FILTER(Data!B:B,Data!G:G=F36)))</f>
        <v>3</v>
      </c>
      <c r="I36">
        <f t="shared" si="2"/>
        <v>1118.8</v>
      </c>
      <c r="K36">
        <f t="shared" si="3"/>
        <v>0</v>
      </c>
      <c r="L36">
        <f t="shared" si="4"/>
        <v>0</v>
      </c>
      <c r="M36">
        <f t="shared" si="5"/>
        <v>0</v>
      </c>
    </row>
    <row r="37" spans="1:13" x14ac:dyDescent="0.2">
      <c r="A37" t="s">
        <v>3340</v>
      </c>
      <c r="B37">
        <v>5563.56</v>
      </c>
      <c r="C37">
        <v>5</v>
      </c>
      <c r="D37">
        <v>1112.71</v>
      </c>
      <c r="F37" t="str">
        <f t="shared" si="1"/>
        <v>Alex Avila</v>
      </c>
      <c r="G37">
        <f>ROUND(SUMIF(Data!G:G,F37,Data!R:R),2)</f>
        <v>5563.56</v>
      </c>
      <c r="H37" cm="1">
        <f t="array" ref="H37">COUNTA(_xlfn.UNIQUE(_xlfn._xlws.FILTER(Data!B:B,Data!G:G=F37)))</f>
        <v>5</v>
      </c>
      <c r="I37">
        <f t="shared" si="2"/>
        <v>1112.71</v>
      </c>
      <c r="K37">
        <f t="shared" si="3"/>
        <v>0</v>
      </c>
      <c r="L37">
        <f t="shared" si="4"/>
        <v>0</v>
      </c>
      <c r="M37">
        <f t="shared" si="5"/>
        <v>0</v>
      </c>
    </row>
    <row r="38" spans="1:13" x14ac:dyDescent="0.2">
      <c r="A38" t="s">
        <v>2820</v>
      </c>
      <c r="B38">
        <v>12209.44</v>
      </c>
      <c r="C38">
        <v>11</v>
      </c>
      <c r="D38">
        <v>1109.95</v>
      </c>
      <c r="F38" t="str">
        <f t="shared" si="1"/>
        <v>Sanjit Engle</v>
      </c>
      <c r="G38">
        <f>ROUND(SUMIF(Data!G:G,F38,Data!R:R),2)</f>
        <v>12209.44</v>
      </c>
      <c r="H38" cm="1">
        <f t="array" ref="H38">COUNTA(_xlfn.UNIQUE(_xlfn._xlws.FILTER(Data!B:B,Data!G:G=F38)))</f>
        <v>11</v>
      </c>
      <c r="I38">
        <f t="shared" si="2"/>
        <v>1109.95</v>
      </c>
      <c r="K38">
        <f t="shared" si="3"/>
        <v>0</v>
      </c>
      <c r="L38">
        <f t="shared" si="4"/>
        <v>0</v>
      </c>
      <c r="M38">
        <f t="shared" si="5"/>
        <v>0</v>
      </c>
    </row>
    <row r="39" spans="1:13" x14ac:dyDescent="0.2">
      <c r="A39" t="s">
        <v>4516</v>
      </c>
      <c r="B39">
        <v>7754.98</v>
      </c>
      <c r="C39">
        <v>7</v>
      </c>
      <c r="D39">
        <v>1107.8499999999999</v>
      </c>
      <c r="F39" t="str">
        <f t="shared" si="1"/>
        <v>Jim Epp</v>
      </c>
      <c r="G39">
        <f>ROUND(SUMIF(Data!G:G,F39,Data!R:R),2)</f>
        <v>7754.98</v>
      </c>
      <c r="H39" cm="1">
        <f t="array" ref="H39">COUNTA(_xlfn.UNIQUE(_xlfn._xlws.FILTER(Data!B:B,Data!G:G=F39)))</f>
        <v>7</v>
      </c>
      <c r="I39">
        <f t="shared" si="2"/>
        <v>1107.8499999999999</v>
      </c>
      <c r="K39">
        <f t="shared" si="3"/>
        <v>0</v>
      </c>
      <c r="L39">
        <f t="shared" si="4"/>
        <v>0</v>
      </c>
      <c r="M39">
        <f t="shared" si="5"/>
        <v>0</v>
      </c>
    </row>
    <row r="40" spans="1:13" x14ac:dyDescent="0.2">
      <c r="A40" t="s">
        <v>2114</v>
      </c>
      <c r="B40">
        <v>8828.0300000000007</v>
      </c>
      <c r="C40">
        <v>8</v>
      </c>
      <c r="D40">
        <v>1103.5</v>
      </c>
      <c r="F40" t="str">
        <f t="shared" si="1"/>
        <v>Justin Deggeller</v>
      </c>
      <c r="G40">
        <f>ROUND(SUMIF(Data!G:G,F40,Data!R:R),2)</f>
        <v>8828.0300000000007</v>
      </c>
      <c r="H40" cm="1">
        <f t="array" ref="H40">COUNTA(_xlfn.UNIQUE(_xlfn._xlws.FILTER(Data!B:B,Data!G:G=F40)))</f>
        <v>8</v>
      </c>
      <c r="I40">
        <f t="shared" si="2"/>
        <v>1103.5</v>
      </c>
      <c r="K40">
        <f t="shared" si="3"/>
        <v>0</v>
      </c>
      <c r="L40">
        <f t="shared" si="4"/>
        <v>0</v>
      </c>
      <c r="M40">
        <f t="shared" si="5"/>
        <v>0</v>
      </c>
    </row>
    <row r="41" spans="1:13" x14ac:dyDescent="0.2">
      <c r="A41" t="s">
        <v>4038</v>
      </c>
      <c r="B41">
        <v>6608.45</v>
      </c>
      <c r="C41">
        <v>6</v>
      </c>
      <c r="D41">
        <v>1101.4100000000001</v>
      </c>
      <c r="F41" t="str">
        <f t="shared" si="1"/>
        <v>Andy Reiter</v>
      </c>
      <c r="G41">
        <f>ROUND(SUMIF(Data!G:G,F41,Data!R:R),2)</f>
        <v>6608.45</v>
      </c>
      <c r="H41" cm="1">
        <f t="array" ref="H41">COUNTA(_xlfn.UNIQUE(_xlfn._xlws.FILTER(Data!B:B,Data!G:G=F41)))</f>
        <v>6</v>
      </c>
      <c r="I41">
        <f t="shared" si="2"/>
        <v>1101.4100000000001</v>
      </c>
      <c r="K41">
        <f t="shared" si="3"/>
        <v>0</v>
      </c>
      <c r="L41">
        <f t="shared" si="4"/>
        <v>0</v>
      </c>
      <c r="M41">
        <f t="shared" si="5"/>
        <v>0</v>
      </c>
    </row>
    <row r="42" spans="1:13" x14ac:dyDescent="0.2">
      <c r="A42" t="s">
        <v>5047</v>
      </c>
      <c r="B42">
        <v>3288.11</v>
      </c>
      <c r="C42">
        <v>3</v>
      </c>
      <c r="D42">
        <v>1096.04</v>
      </c>
      <c r="F42" t="str">
        <f t="shared" si="1"/>
        <v>Brian Stugart</v>
      </c>
      <c r="G42">
        <f>ROUND(SUMIF(Data!G:G,F42,Data!R:R),2)</f>
        <v>3288.11</v>
      </c>
      <c r="H42" cm="1">
        <f t="array" ref="H42">COUNTA(_xlfn.UNIQUE(_xlfn._xlws.FILTER(Data!B:B,Data!G:G=F42)))</f>
        <v>3</v>
      </c>
      <c r="I42">
        <f t="shared" si="2"/>
        <v>1096.04</v>
      </c>
      <c r="K42">
        <f t="shared" si="3"/>
        <v>0</v>
      </c>
      <c r="L42">
        <f t="shared" si="4"/>
        <v>0</v>
      </c>
      <c r="M42">
        <f t="shared" si="5"/>
        <v>0</v>
      </c>
    </row>
    <row r="43" spans="1:13" x14ac:dyDescent="0.2">
      <c r="A43" t="s">
        <v>4783</v>
      </c>
      <c r="B43">
        <v>4371.96</v>
      </c>
      <c r="C43">
        <v>4</v>
      </c>
      <c r="D43">
        <v>1092.99</v>
      </c>
      <c r="F43" t="str">
        <f t="shared" si="1"/>
        <v>Scot Coram</v>
      </c>
      <c r="G43">
        <f>ROUND(SUMIF(Data!G:G,F43,Data!R:R),2)</f>
        <v>4371.96</v>
      </c>
      <c r="H43" cm="1">
        <f t="array" ref="H43">COUNTA(_xlfn.UNIQUE(_xlfn._xlws.FILTER(Data!B:B,Data!G:G=F43)))</f>
        <v>4</v>
      </c>
      <c r="I43">
        <f t="shared" si="2"/>
        <v>1092.99</v>
      </c>
      <c r="K43">
        <f t="shared" si="3"/>
        <v>0</v>
      </c>
      <c r="L43">
        <f t="shared" si="4"/>
        <v>0</v>
      </c>
      <c r="M43">
        <f t="shared" si="5"/>
        <v>0</v>
      </c>
    </row>
    <row r="44" spans="1:13" x14ac:dyDescent="0.2">
      <c r="A44" t="s">
        <v>2399</v>
      </c>
      <c r="B44">
        <v>5454.35</v>
      </c>
      <c r="C44">
        <v>5</v>
      </c>
      <c r="D44">
        <v>1090.8699999999999</v>
      </c>
      <c r="F44" t="str">
        <f t="shared" si="1"/>
        <v>Yoseph Carroll</v>
      </c>
      <c r="G44">
        <f>ROUND(SUMIF(Data!G:G,F44,Data!R:R),2)</f>
        <v>5454.35</v>
      </c>
      <c r="H44" cm="1">
        <f t="array" ref="H44">COUNTA(_xlfn.UNIQUE(_xlfn._xlws.FILTER(Data!B:B,Data!G:G=F44)))</f>
        <v>5</v>
      </c>
      <c r="I44">
        <f t="shared" si="2"/>
        <v>1090.8699999999999</v>
      </c>
      <c r="K44">
        <f t="shared" si="3"/>
        <v>0</v>
      </c>
      <c r="L44">
        <f t="shared" si="4"/>
        <v>0</v>
      </c>
      <c r="M44">
        <f t="shared" si="5"/>
        <v>0</v>
      </c>
    </row>
    <row r="45" spans="1:13" x14ac:dyDescent="0.2">
      <c r="A45" t="s">
        <v>5578</v>
      </c>
      <c r="B45">
        <v>7625.08</v>
      </c>
      <c r="C45">
        <v>7</v>
      </c>
      <c r="D45">
        <v>1089.3</v>
      </c>
      <c r="F45" t="str">
        <f t="shared" si="1"/>
        <v>John Murray</v>
      </c>
      <c r="G45">
        <f>ROUND(SUMIF(Data!G:G,F45,Data!R:R),2)</f>
        <v>7625.08</v>
      </c>
      <c r="H45" cm="1">
        <f t="array" ref="H45">COUNTA(_xlfn.UNIQUE(_xlfn._xlws.FILTER(Data!B:B,Data!G:G=F45)))</f>
        <v>7</v>
      </c>
      <c r="I45">
        <f t="shared" si="2"/>
        <v>1089.3</v>
      </c>
      <c r="K45">
        <f t="shared" si="3"/>
        <v>0</v>
      </c>
      <c r="L45">
        <f t="shared" si="4"/>
        <v>0</v>
      </c>
      <c r="M45">
        <f t="shared" si="5"/>
        <v>0</v>
      </c>
    </row>
    <row r="46" spans="1:13" x14ac:dyDescent="0.2">
      <c r="A46" t="s">
        <v>1883</v>
      </c>
      <c r="B46">
        <v>11820.12</v>
      </c>
      <c r="C46">
        <v>11</v>
      </c>
      <c r="D46">
        <v>1074.56</v>
      </c>
      <c r="F46" t="str">
        <f t="shared" si="1"/>
        <v>Greg Tran</v>
      </c>
      <c r="G46">
        <f>ROUND(SUMIF(Data!G:G,F46,Data!R:R),2)</f>
        <v>11820.12</v>
      </c>
      <c r="H46" cm="1">
        <f t="array" ref="H46">COUNTA(_xlfn.UNIQUE(_xlfn._xlws.FILTER(Data!B:B,Data!G:G=F46)))</f>
        <v>11</v>
      </c>
      <c r="I46">
        <f t="shared" si="2"/>
        <v>1074.56</v>
      </c>
      <c r="K46">
        <f t="shared" si="3"/>
        <v>0</v>
      </c>
      <c r="L46">
        <f t="shared" si="4"/>
        <v>0</v>
      </c>
      <c r="M46">
        <f t="shared" si="5"/>
        <v>0</v>
      </c>
    </row>
    <row r="47" spans="1:13" x14ac:dyDescent="0.2">
      <c r="A47" t="s">
        <v>890</v>
      </c>
      <c r="B47">
        <v>6442.25</v>
      </c>
      <c r="C47">
        <v>6</v>
      </c>
      <c r="D47">
        <v>1073.71</v>
      </c>
      <c r="F47" t="str">
        <f t="shared" si="1"/>
        <v>Valerie Dominguez</v>
      </c>
      <c r="G47">
        <f>ROUND(SUMIF(Data!G:G,F47,Data!R:R),2)</f>
        <v>6442.25</v>
      </c>
      <c r="H47" cm="1">
        <f t="array" ref="H47">COUNTA(_xlfn.UNIQUE(_xlfn._xlws.FILTER(Data!B:B,Data!G:G=F47)))</f>
        <v>6</v>
      </c>
      <c r="I47">
        <f t="shared" si="2"/>
        <v>1073.71</v>
      </c>
      <c r="K47">
        <f t="shared" si="3"/>
        <v>0</v>
      </c>
      <c r="L47">
        <f t="shared" si="4"/>
        <v>0</v>
      </c>
      <c r="M47">
        <f t="shared" si="5"/>
        <v>0</v>
      </c>
    </row>
    <row r="48" spans="1:13" x14ac:dyDescent="0.2">
      <c r="A48" t="s">
        <v>8362</v>
      </c>
      <c r="B48">
        <v>6411</v>
      </c>
      <c r="C48">
        <v>6</v>
      </c>
      <c r="D48">
        <v>1068.5</v>
      </c>
      <c r="F48" t="str">
        <f t="shared" si="1"/>
        <v>Sarah Brown</v>
      </c>
      <c r="G48">
        <f>ROUND(SUMIF(Data!G:G,F48,Data!R:R),2)</f>
        <v>6411</v>
      </c>
      <c r="H48" cm="1">
        <f t="array" ref="H48">COUNTA(_xlfn.UNIQUE(_xlfn._xlws.FILTER(Data!B:B,Data!G:G=F48)))</f>
        <v>6</v>
      </c>
      <c r="I48">
        <f t="shared" si="2"/>
        <v>1068.5</v>
      </c>
      <c r="K48">
        <f t="shared" si="3"/>
        <v>0</v>
      </c>
      <c r="L48">
        <f t="shared" si="4"/>
        <v>0</v>
      </c>
      <c r="M48">
        <f t="shared" si="5"/>
        <v>0</v>
      </c>
    </row>
    <row r="49" spans="1:13" x14ac:dyDescent="0.2">
      <c r="A49" t="s">
        <v>3924</v>
      </c>
      <c r="B49">
        <v>10663.73</v>
      </c>
      <c r="C49">
        <v>10</v>
      </c>
      <c r="D49">
        <v>1066.3699999999999</v>
      </c>
      <c r="F49" t="str">
        <f t="shared" si="1"/>
        <v>Maria Etezadi</v>
      </c>
      <c r="G49">
        <f>ROUND(SUMIF(Data!G:G,F49,Data!R:R),2)</f>
        <v>10663.73</v>
      </c>
      <c r="H49" cm="1">
        <f t="array" ref="H49">COUNTA(_xlfn.UNIQUE(_xlfn._xlws.FILTER(Data!B:B,Data!G:G=F49)))</f>
        <v>10</v>
      </c>
      <c r="I49">
        <f t="shared" si="2"/>
        <v>1066.3699999999999</v>
      </c>
      <c r="K49">
        <f t="shared" si="3"/>
        <v>0</v>
      </c>
      <c r="L49">
        <f t="shared" si="4"/>
        <v>0</v>
      </c>
      <c r="M49">
        <f t="shared" si="5"/>
        <v>0</v>
      </c>
    </row>
    <row r="50" spans="1:13" x14ac:dyDescent="0.2">
      <c r="A50" t="s">
        <v>5267</v>
      </c>
      <c r="B50">
        <v>5329</v>
      </c>
      <c r="C50">
        <v>5</v>
      </c>
      <c r="D50">
        <v>1065.8</v>
      </c>
      <c r="F50" t="str">
        <f t="shared" si="1"/>
        <v>Tom Prescott</v>
      </c>
      <c r="G50">
        <f>ROUND(SUMIF(Data!G:G,F50,Data!R:R),2)</f>
        <v>5329</v>
      </c>
      <c r="H50" cm="1">
        <f t="array" ref="H50">COUNTA(_xlfn.UNIQUE(_xlfn._xlws.FILTER(Data!B:B,Data!G:G=F50)))</f>
        <v>5</v>
      </c>
      <c r="I50">
        <f t="shared" si="2"/>
        <v>1065.8</v>
      </c>
      <c r="K50">
        <f t="shared" si="3"/>
        <v>0</v>
      </c>
      <c r="L50">
        <f t="shared" si="4"/>
        <v>0</v>
      </c>
      <c r="M50">
        <f t="shared" si="5"/>
        <v>0</v>
      </c>
    </row>
    <row r="51" spans="1:13" x14ac:dyDescent="0.2">
      <c r="A51" t="s">
        <v>4262</v>
      </c>
      <c r="B51">
        <v>1058.1099999999999</v>
      </c>
      <c r="C51">
        <v>1</v>
      </c>
      <c r="D51">
        <v>1058.1099999999999</v>
      </c>
      <c r="F51" t="str">
        <f t="shared" si="1"/>
        <v>Jenna Caffey</v>
      </c>
      <c r="G51">
        <f>ROUND(SUMIF(Data!G:G,F51,Data!R:R),2)</f>
        <v>1058.1099999999999</v>
      </c>
      <c r="H51" cm="1">
        <f t="array" ref="H51">COUNTA(_xlfn.UNIQUE(_xlfn._xlws.FILTER(Data!B:B,Data!G:G=F51)))</f>
        <v>1</v>
      </c>
      <c r="I51">
        <f t="shared" si="2"/>
        <v>1058.1099999999999</v>
      </c>
      <c r="K51">
        <f t="shared" si="3"/>
        <v>0</v>
      </c>
      <c r="L51">
        <f t="shared" si="4"/>
        <v>0</v>
      </c>
      <c r="M51">
        <f t="shared" si="5"/>
        <v>0</v>
      </c>
    </row>
    <row r="52" spans="1:13" x14ac:dyDescent="0.2">
      <c r="A52" t="s">
        <v>3856</v>
      </c>
      <c r="B52">
        <v>7397.4</v>
      </c>
      <c r="C52">
        <v>7</v>
      </c>
      <c r="D52">
        <v>1056.77</v>
      </c>
      <c r="F52" t="str">
        <f t="shared" si="1"/>
        <v>Rick Wilson</v>
      </c>
      <c r="G52">
        <f>ROUND(SUMIF(Data!G:G,F52,Data!R:R),2)</f>
        <v>7397.4</v>
      </c>
      <c r="H52" cm="1">
        <f t="array" ref="H52">COUNTA(_xlfn.UNIQUE(_xlfn._xlws.FILTER(Data!B:B,Data!G:G=F52)))</f>
        <v>7</v>
      </c>
      <c r="I52">
        <f t="shared" si="2"/>
        <v>1056.77</v>
      </c>
      <c r="K52">
        <f>G52-B52</f>
        <v>0</v>
      </c>
      <c r="L52">
        <f t="shared" si="4"/>
        <v>0</v>
      </c>
      <c r="M52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</vt:lpstr>
      <vt:lpstr>content</vt:lpstr>
      <vt:lpstr>1-1</vt:lpstr>
      <vt:lpstr>1-2</vt:lpstr>
      <vt:lpstr>1-3</vt:lpstr>
      <vt:lpstr>1-4</vt:lpstr>
      <vt:lpstr>1-5</vt:lpstr>
      <vt:lpstr>2-1</vt:lpstr>
      <vt:lpstr>2-2</vt:lpstr>
      <vt:lpstr>2-3</vt:lpstr>
      <vt:lpstr>3-1</vt:lpstr>
      <vt:lpstr>3-2</vt:lpstr>
      <vt:lpstr>4-1</vt:lpstr>
      <vt:lpstr>4-2</vt:lpstr>
      <vt:lpstr>5-1</vt:lpstr>
      <vt:lpstr>5-2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Rachel</cp:lastModifiedBy>
  <dcterms:created xsi:type="dcterms:W3CDTF">2026-06-05T03:51:15Z</dcterms:created>
  <dcterms:modified xsi:type="dcterms:W3CDTF">2026-06-05T07:33:19Z</dcterms:modified>
</cp:coreProperties>
</file>