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8755" windowHeight="14595"/>
  </bookViews>
  <sheets>
    <sheet name="Quote summary" sheetId="1" r:id="rId1"/>
    <sheet name="basic investment details" sheetId="3" r:id="rId2"/>
    <sheet name="pod investment details" sheetId="4" r:id="rId3"/>
  </sheets>
  <externalReferences>
    <externalReference r:id="rId4"/>
  </externalReferences>
  <definedNames>
    <definedName name="_xlnm.Print_Area" localSheetId="0">'Quote summary'!$A$1:$N$29</definedName>
    <definedName name="usd">'Quote summary'!$B$32</definedName>
  </definedNames>
  <calcPr calcId="125725"/>
</workbook>
</file>

<file path=xl/calcChain.xml><?xml version="1.0" encoding="utf-8"?>
<calcChain xmlns="http://schemas.openxmlformats.org/spreadsheetml/2006/main">
  <c r="M21" i="1"/>
  <c r="J21"/>
  <c r="K21" s="1"/>
  <c r="G21"/>
  <c r="N21"/>
  <c r="H21"/>
  <c r="E21"/>
  <c r="D21"/>
  <c r="B31" i="4"/>
  <c r="B13"/>
  <c r="B8"/>
  <c r="B6"/>
  <c r="B3"/>
  <c r="B2"/>
  <c r="D18" i="1"/>
  <c r="E18" s="1"/>
  <c r="B18"/>
  <c r="D17"/>
  <c r="B17"/>
  <c r="D16"/>
  <c r="B16"/>
  <c r="D15"/>
  <c r="B15"/>
  <c r="D14"/>
  <c r="B14"/>
  <c r="D13"/>
  <c r="B13"/>
  <c r="B12"/>
  <c r="B11"/>
  <c r="B10"/>
  <c r="B9"/>
  <c r="B8"/>
  <c r="D8"/>
  <c r="B98" i="3"/>
  <c r="B91"/>
  <c r="B85"/>
  <c r="B76"/>
  <c r="B69"/>
  <c r="B72" s="1"/>
  <c r="B56"/>
  <c r="B48"/>
  <c r="D12" i="1" s="1"/>
  <c r="B41" i="3"/>
  <c r="D11" i="1" s="1"/>
  <c r="B35" i="3"/>
  <c r="D10" i="1" s="1"/>
  <c r="E10" s="1"/>
  <c r="B29" i="3"/>
  <c r="D9" i="1" s="1"/>
  <c r="B8" i="3"/>
  <c r="D7" i="1" l="1"/>
  <c r="D6"/>
  <c r="L26"/>
  <c r="L25"/>
  <c r="L24"/>
  <c r="I26"/>
  <c r="I25"/>
  <c r="I24"/>
  <c r="F26"/>
  <c r="F25"/>
  <c r="F24"/>
  <c r="C26"/>
  <c r="C25"/>
  <c r="C24"/>
  <c r="N9" l="1"/>
  <c r="K9"/>
  <c r="H9"/>
  <c r="E9"/>
  <c r="E6" l="1"/>
  <c r="N27" l="1"/>
  <c r="N7"/>
  <c r="N8"/>
  <c r="N17"/>
  <c r="N16"/>
  <c r="N15"/>
  <c r="N14"/>
  <c r="N13"/>
  <c r="N12"/>
  <c r="N11"/>
  <c r="N5"/>
  <c r="K27"/>
  <c r="K7"/>
  <c r="K8"/>
  <c r="K17"/>
  <c r="K16"/>
  <c r="K15"/>
  <c r="K14"/>
  <c r="K13"/>
  <c r="K12"/>
  <c r="K11"/>
  <c r="K5"/>
  <c r="H27"/>
  <c r="H7"/>
  <c r="H8"/>
  <c r="H17"/>
  <c r="H16"/>
  <c r="H15"/>
  <c r="H14"/>
  <c r="H13"/>
  <c r="H12"/>
  <c r="H11"/>
  <c r="H5"/>
  <c r="E11"/>
  <c r="E12"/>
  <c r="E13"/>
  <c r="E14"/>
  <c r="E15"/>
  <c r="E16"/>
  <c r="E17"/>
  <c r="E8"/>
  <c r="E7"/>
  <c r="E27"/>
  <c r="E5"/>
  <c r="K20" l="1"/>
  <c r="E20"/>
  <c r="H20"/>
  <c r="N20"/>
  <c r="H25" l="1"/>
  <c r="H24"/>
  <c r="H26"/>
  <c r="E25"/>
  <c r="E26"/>
  <c r="E24"/>
  <c r="N25"/>
  <c r="N24"/>
  <c r="N26"/>
  <c r="K25"/>
  <c r="K24"/>
  <c r="K26"/>
  <c r="K28" l="1"/>
  <c r="N28"/>
  <c r="E28"/>
  <c r="E29" s="1"/>
  <c r="H28"/>
  <c r="H29" s="1"/>
  <c r="K29"/>
  <c r="N29"/>
</calcChain>
</file>

<file path=xl/sharedStrings.xml><?xml version="1.0" encoding="utf-8"?>
<sst xmlns="http://schemas.openxmlformats.org/spreadsheetml/2006/main" count="154" uniqueCount="141">
  <si>
    <t>item</t>
  </si>
  <si>
    <t>Qty</t>
  </si>
  <si>
    <t>investment group</t>
  </si>
  <si>
    <t>basic investments</t>
  </si>
  <si>
    <t>modular investments</t>
  </si>
  <si>
    <t>TOTAL (USD)</t>
  </si>
  <si>
    <t>land</t>
  </si>
  <si>
    <t>colo racks (equipment)</t>
  </si>
  <si>
    <t>storage racks (equipment)</t>
  </si>
  <si>
    <t>CPU racks (equipment)</t>
  </si>
  <si>
    <t>customer delivered CPU racks (equipment)</t>
  </si>
  <si>
    <t>building (excl offices)</t>
  </si>
  <si>
    <t>usd/eur</t>
  </si>
  <si>
    <t>building (reception, offices, NOC, meeting rooms,...)</t>
  </si>
  <si>
    <t>Engineering</t>
  </si>
  <si>
    <t>Telco Room</t>
  </si>
  <si>
    <t>Office</t>
  </si>
  <si>
    <t>Security</t>
  </si>
  <si>
    <t>Fire</t>
  </si>
  <si>
    <t>NOC</t>
  </si>
  <si>
    <t>Board Room</t>
  </si>
  <si>
    <t>Network</t>
  </si>
  <si>
    <t>Mechanical Phase 1</t>
  </si>
  <si>
    <t>unit cost (USD)</t>
  </si>
  <si>
    <t>total cost (USD)</t>
  </si>
  <si>
    <t>Construction</t>
  </si>
  <si>
    <t xml:space="preserve">Man Traps 2 @ $30k per </t>
  </si>
  <si>
    <t>Reception Area Furniture and Décor</t>
  </si>
  <si>
    <t>Guard Station</t>
  </si>
  <si>
    <t>Walls and Doors</t>
  </si>
  <si>
    <t>Electrical Yard</t>
  </si>
  <si>
    <t>Bathrooms</t>
  </si>
  <si>
    <t>Construction Total</t>
  </si>
  <si>
    <t>MEP Engineering</t>
  </si>
  <si>
    <t>Electrical Main Bldg</t>
  </si>
  <si>
    <t>Main Switchboard 1600A</t>
  </si>
  <si>
    <t>Outdoor Conduit</t>
  </si>
  <si>
    <t>House Transformer 480/208 75kVa</t>
  </si>
  <si>
    <t>Lightning protection</t>
  </si>
  <si>
    <t>Main Service Transformer Pad Installation</t>
  </si>
  <si>
    <t>Main Service Transformer placement</t>
  </si>
  <si>
    <t>Grounding</t>
  </si>
  <si>
    <t>TVSS</t>
  </si>
  <si>
    <t>100 Convenience Outlets</t>
  </si>
  <si>
    <t>Outdoor Lighting</t>
  </si>
  <si>
    <t>Service Cutover</t>
  </si>
  <si>
    <t>Old Service Removal</t>
  </si>
  <si>
    <t>Temporary Power and Lighting</t>
  </si>
  <si>
    <t>200 8 foot strip lights</t>
  </si>
  <si>
    <t>Exit Lights</t>
  </si>
  <si>
    <t>Electrical Total</t>
  </si>
  <si>
    <t>Telco A/C</t>
  </si>
  <si>
    <t>Office A/C</t>
  </si>
  <si>
    <t>Outside Air with Filtering</t>
  </si>
  <si>
    <t>Mechanical Total</t>
  </si>
  <si>
    <t>Ladder Rack</t>
  </si>
  <si>
    <t>Fiber Panduit</t>
  </si>
  <si>
    <t>Patch Panels and Telco Racks</t>
  </si>
  <si>
    <t>Telco Room Total</t>
  </si>
  <si>
    <t>Office Furniture</t>
  </si>
  <si>
    <t>Office PBX</t>
  </si>
  <si>
    <t>Office Upfit / Carpet Paint</t>
  </si>
  <si>
    <t>5 Cubicles</t>
  </si>
  <si>
    <t>Office Total</t>
  </si>
  <si>
    <t>Alarm Install</t>
  </si>
  <si>
    <t>Cameras - PTZ</t>
  </si>
  <si>
    <t>Cameras - Fixed</t>
  </si>
  <si>
    <t>Video NVR Software</t>
  </si>
  <si>
    <t>Exacqvision Software</t>
  </si>
  <si>
    <t>Video Analysis</t>
  </si>
  <si>
    <t>VIA:SYS</t>
  </si>
  <si>
    <t>Security Total</t>
  </si>
  <si>
    <t>Building Automation / Access Control</t>
  </si>
  <si>
    <t>CBAS Base system</t>
  </si>
  <si>
    <t>Electrical Meters 800 Amp x 8</t>
  </si>
  <si>
    <t>Wiring</t>
  </si>
  <si>
    <t>Installation</t>
  </si>
  <si>
    <t>Temperature Sensors</t>
  </si>
  <si>
    <t>Humidity Sensors</t>
  </si>
  <si>
    <t>Access Controllers x 18</t>
  </si>
  <si>
    <t>Magnetic Locks x 18</t>
  </si>
  <si>
    <t>Request to Exit Button x 18</t>
  </si>
  <si>
    <t>CO2 Sensor for outside air</t>
  </si>
  <si>
    <t>Leak Sensors X 50</t>
  </si>
  <si>
    <t>Leak Sensing Cable</t>
  </si>
  <si>
    <t>Refrigerant Sensors X 5</t>
  </si>
  <si>
    <t>Building Automation Total</t>
  </si>
  <si>
    <t>Fire protection central management</t>
  </si>
  <si>
    <t>Fire Total</t>
  </si>
  <si>
    <t>Snap Glass Walls</t>
  </si>
  <si>
    <t>NOC Command Center</t>
  </si>
  <si>
    <t>NOC desks</t>
  </si>
  <si>
    <t>Noc computers / Networks</t>
  </si>
  <si>
    <t>NOC Displays</t>
  </si>
  <si>
    <t>NOC Total</t>
  </si>
  <si>
    <t>Conference Tables</t>
  </si>
  <si>
    <t>Conference Room AV</t>
  </si>
  <si>
    <t>Board Room Total</t>
  </si>
  <si>
    <t>10 gig core network</t>
  </si>
  <si>
    <t>Distribution switches</t>
  </si>
  <si>
    <t>Fiber Entries</t>
  </si>
  <si>
    <t>Network Total</t>
  </si>
  <si>
    <t>subtotal</t>
  </si>
  <si>
    <t>Investment budget - Jeddah Datacenter</t>
  </si>
  <si>
    <t>Pods</t>
  </si>
  <si>
    <t>Supplier</t>
  </si>
  <si>
    <t>Price</t>
  </si>
  <si>
    <t>42U Racks Collo with perforated combination lock doors.</t>
  </si>
  <si>
    <t>Racktivity 24 port 14kw PDU</t>
  </si>
  <si>
    <t>Liebert 150KVA top fed PDU</t>
  </si>
  <si>
    <t>Whips and wire basket for power distribution</t>
  </si>
  <si>
    <t>(Should have an electrician on staff to save)</t>
  </si>
  <si>
    <t>35 ton Rooftop AC</t>
  </si>
  <si>
    <t>Wall and hot aisle</t>
  </si>
  <si>
    <t>Power Feeds Install plus materials per PDU</t>
  </si>
  <si>
    <t>Cable basket</t>
  </si>
  <si>
    <t>Doors/Roof</t>
  </si>
  <si>
    <t>Insulation</t>
  </si>
  <si>
    <t>Electrical Installation</t>
  </si>
  <si>
    <t>Data Cabling</t>
  </si>
  <si>
    <t>Fiber run to Telco Room</t>
  </si>
  <si>
    <t>Generator 750 kw</t>
  </si>
  <si>
    <t>1600 Amp Panel</t>
  </si>
  <si>
    <t>Closed Transition ATS 1200A</t>
  </si>
  <si>
    <t>Eaton 9395 550 KVA UPS with 6 minutes</t>
  </si>
  <si>
    <t>Mechanical Bypass</t>
  </si>
  <si>
    <t>For Spare Genset</t>
  </si>
  <si>
    <t>Fire Protection Design</t>
  </si>
  <si>
    <t>Fire Protection Install</t>
  </si>
  <si>
    <t>Pre-Action dry pipe</t>
  </si>
  <si>
    <t>Smoke Detection</t>
  </si>
  <si>
    <t>VESDA, smoke and heat detection</t>
  </si>
  <si>
    <t>Gas Supression</t>
  </si>
  <si>
    <t>FM-200 or nitrogen mix</t>
  </si>
  <si>
    <t>Spare Genset Cabling</t>
  </si>
  <si>
    <t>Pod Costs</t>
  </si>
  <si>
    <t>60 rack clusters</t>
  </si>
  <si>
    <t>Year 1</t>
  </si>
  <si>
    <t>Year 2</t>
  </si>
  <si>
    <t>Year 3</t>
  </si>
  <si>
    <t>Year 4</t>
  </si>
</sst>
</file>

<file path=xl/styles.xml><?xml version="1.0" encoding="utf-8"?>
<styleSheet xmlns="http://schemas.openxmlformats.org/spreadsheetml/2006/main">
  <numFmts count="4">
    <numFmt numFmtId="164" formatCode="0.0"/>
    <numFmt numFmtId="165" formatCode="&quot;$&quot;#,##0.00"/>
    <numFmt numFmtId="166" formatCode="&quot;$&quot;#,##0"/>
    <numFmt numFmtId="167" formatCode="&quot;$&quot;#,##0_);[Red]\(&quot;$&quot;#,##0\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62">
    <xf numFmtId="0" fontId="0" fillId="0" borderId="0" xfId="0"/>
    <xf numFmtId="0" fontId="0" fillId="2" borderId="1" xfId="0" applyFill="1" applyBorder="1"/>
    <xf numFmtId="0" fontId="0" fillId="2" borderId="11" xfId="0" applyFill="1" applyBorder="1"/>
    <xf numFmtId="3" fontId="0" fillId="2" borderId="12" xfId="0" applyNumberFormat="1" applyFill="1" applyBorder="1"/>
    <xf numFmtId="3" fontId="0" fillId="2" borderId="13" xfId="0" applyNumberFormat="1" applyFill="1" applyBorder="1"/>
    <xf numFmtId="0" fontId="0" fillId="2" borderId="2" xfId="0" applyFill="1" applyBorder="1"/>
    <xf numFmtId="0" fontId="0" fillId="2" borderId="3" xfId="0" applyFill="1" applyBorder="1"/>
    <xf numFmtId="3" fontId="0" fillId="2" borderId="4" xfId="0" applyNumberFormat="1" applyFill="1" applyBorder="1"/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  <xf numFmtId="3" fontId="1" fillId="2" borderId="0" xfId="0" applyNumberFormat="1" applyFont="1" applyFill="1" applyBorder="1"/>
    <xf numFmtId="3" fontId="0" fillId="2" borderId="5" xfId="0" applyNumberForma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3" fontId="0" fillId="2" borderId="19" xfId="0" applyNumberFormat="1" applyFill="1" applyBorder="1"/>
    <xf numFmtId="3" fontId="0" fillId="2" borderId="20" xfId="0" applyNumberFormat="1" applyFill="1" applyBorder="1"/>
    <xf numFmtId="3" fontId="0" fillId="2" borderId="18" xfId="0" applyNumberFormat="1" applyFill="1" applyBorder="1"/>
    <xf numFmtId="3" fontId="0" fillId="2" borderId="11" xfId="0" applyNumberFormat="1" applyFill="1" applyBorder="1"/>
    <xf numFmtId="3" fontId="0" fillId="2" borderId="3" xfId="0" applyNumberFormat="1" applyFill="1" applyBorder="1"/>
    <xf numFmtId="0" fontId="0" fillId="2" borderId="0" xfId="0" applyFont="1" applyFill="1"/>
    <xf numFmtId="0" fontId="0" fillId="2" borderId="6" xfId="0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0" fontId="0" fillId="2" borderId="7" xfId="0" applyFill="1" applyBorder="1"/>
    <xf numFmtId="0" fontId="2" fillId="2" borderId="0" xfId="1" applyFill="1" applyAlignment="1" applyProtection="1"/>
    <xf numFmtId="164" fontId="0" fillId="2" borderId="3" xfId="0" applyNumberFormat="1" applyFill="1" applyBorder="1"/>
    <xf numFmtId="0" fontId="3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/>
    <xf numFmtId="166" fontId="5" fillId="0" borderId="0" xfId="0" applyNumberFormat="1" applyFont="1" applyFill="1" applyBorder="1" applyAlignment="1">
      <alignment horizontal="right"/>
    </xf>
    <xf numFmtId="0" fontId="1" fillId="2" borderId="10" xfId="0" applyFont="1" applyFill="1" applyBorder="1"/>
    <xf numFmtId="3" fontId="1" fillId="2" borderId="14" xfId="0" applyNumberFormat="1" applyFont="1" applyFill="1" applyBorder="1"/>
    <xf numFmtId="3" fontId="1" fillId="2" borderId="15" xfId="0" applyNumberFormat="1" applyFont="1" applyFill="1" applyBorder="1"/>
    <xf numFmtId="3" fontId="0" fillId="2" borderId="7" xfId="0" applyNumberFormat="1" applyFill="1" applyBorder="1"/>
    <xf numFmtId="0" fontId="1" fillId="2" borderId="16" xfId="0" applyFont="1" applyFill="1" applyBorder="1" applyAlignment="1">
      <alignment horizontal="right"/>
    </xf>
    <xf numFmtId="0" fontId="5" fillId="0" borderId="0" xfId="2" applyNumberFormat="1" applyFont="1" applyFill="1" applyBorder="1" applyAlignment="1"/>
    <xf numFmtId="166" fontId="5" fillId="0" borderId="0" xfId="2" applyNumberFormat="1" applyFont="1" applyFill="1" applyBorder="1" applyAlignment="1"/>
    <xf numFmtId="165" fontId="5" fillId="0" borderId="0" xfId="2" applyNumberFormat="1" applyFont="1" applyFill="1" applyBorder="1" applyAlignment="1"/>
    <xf numFmtId="0" fontId="2" fillId="2" borderId="2" xfId="1" applyFill="1" applyBorder="1" applyAlignment="1" applyProtection="1"/>
    <xf numFmtId="0" fontId="2" fillId="2" borderId="6" xfId="1" applyFill="1" applyBorder="1" applyAlignment="1" applyProtection="1"/>
    <xf numFmtId="0" fontId="2" fillId="2" borderId="1" xfId="1" applyFill="1" applyBorder="1" applyAlignment="1" applyProtection="1"/>
    <xf numFmtId="0" fontId="7" fillId="0" borderId="0" xfId="0" applyNumberFormat="1" applyFont="1" applyFill="1" applyBorder="1" applyAlignment="1"/>
    <xf numFmtId="0" fontId="7" fillId="0" borderId="0" xfId="0" applyFont="1"/>
    <xf numFmtId="165" fontId="7" fillId="0" borderId="0" xfId="0" applyNumberFormat="1" applyFont="1" applyFill="1" applyBorder="1" applyAlignment="1"/>
    <xf numFmtId="167" fontId="7" fillId="0" borderId="0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167" fontId="5" fillId="0" borderId="0" xfId="0" applyNumberFormat="1" applyFont="1" applyFill="1" applyBorder="1" applyAlignment="1">
      <alignment wrapText="1"/>
    </xf>
    <xf numFmtId="167" fontId="7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4" fontId="8" fillId="0" borderId="0" xfId="0" applyNumberFormat="1" applyFont="1" applyFill="1" applyBorder="1" applyAlignment="1"/>
    <xf numFmtId="167" fontId="3" fillId="0" borderId="0" xfId="0" applyNumberFormat="1" applyFont="1" applyFill="1" applyBorder="1" applyAlignment="1">
      <alignment wrapText="1"/>
    </xf>
    <xf numFmtId="0" fontId="6" fillId="3" borderId="0" xfId="0" applyFont="1" applyFill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Construction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centec_cashflow_simulation_KHOBRA%20-%20NewcoDC%20-%20More%20Col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Growth"/>
      <sheetName val="GrowthYear"/>
      <sheetName val="Graphs"/>
      <sheetName val="Params"/>
      <sheetName val="OutputToBudget"/>
      <sheetName val="Chart-cashflow elements"/>
      <sheetName val="Chart - Yearly Cashflows"/>
      <sheetName val="Chart - Yearly Cashflows (USD)"/>
      <sheetName val="Chart-net cash position"/>
      <sheetName val="Chart-net cash position (USD)"/>
      <sheetName val="Outputsheet"/>
    </sheetNames>
    <sheetDataSet>
      <sheetData sheetId="0"/>
      <sheetData sheetId="1"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0.5</v>
          </cell>
          <cell r="R105">
            <v>1</v>
          </cell>
          <cell r="S105">
            <v>1.5</v>
          </cell>
          <cell r="T105">
            <v>2</v>
          </cell>
          <cell r="U105">
            <v>2.5</v>
          </cell>
          <cell r="V105">
            <v>3</v>
          </cell>
          <cell r="W105">
            <v>3.5</v>
          </cell>
          <cell r="X105">
            <v>3.9980000000000011</v>
          </cell>
          <cell r="Y105">
            <v>4.4959999999999987</v>
          </cell>
          <cell r="Z105">
            <v>4.9939999999999998</v>
          </cell>
          <cell r="AA105">
            <v>5.4920000000000044</v>
          </cell>
          <cell r="AB105">
            <v>5.9899999999999949</v>
          </cell>
          <cell r="AC105">
            <v>6.5713333333333352</v>
          </cell>
          <cell r="AD105">
            <v>7.1526666666666685</v>
          </cell>
          <cell r="AE105">
            <v>7.7339999999999947</v>
          </cell>
          <cell r="AF105">
            <v>8.3153333333333279</v>
          </cell>
          <cell r="AG105">
            <v>8.8966666666666754</v>
          </cell>
          <cell r="AH105">
            <v>9.4779999999999944</v>
          </cell>
          <cell r="AI105">
            <v>10.057333333333332</v>
          </cell>
          <cell r="AJ105">
            <v>10.63633333333334</v>
          </cell>
          <cell r="AK105">
            <v>11.215333333333334</v>
          </cell>
          <cell r="AL105">
            <v>11.794333333333341</v>
          </cell>
          <cell r="AM105">
            <v>12.373333333333306</v>
          </cell>
          <cell r="AN105">
            <v>12.952333333333343</v>
          </cell>
          <cell r="AO105">
            <v>13.53133333333335</v>
          </cell>
          <cell r="AP105">
            <v>14.11033333333333</v>
          </cell>
          <cell r="AQ105">
            <v>14.689333333333337</v>
          </cell>
          <cell r="AR105">
            <v>15.268333333333317</v>
          </cell>
          <cell r="AS105">
            <v>15.847333333333324</v>
          </cell>
          <cell r="AT105">
            <v>16.426333333333332</v>
          </cell>
          <cell r="AU105">
            <v>17.004999999999995</v>
          </cell>
          <cell r="AV105">
            <v>17.581666666666649</v>
          </cell>
          <cell r="AW105">
            <v>17.664333333333332</v>
          </cell>
          <cell r="AX105">
            <v>17.747000000000014</v>
          </cell>
          <cell r="AY105">
            <v>17.829666666666697</v>
          </cell>
          <cell r="AZ105">
            <v>17.912333333333379</v>
          </cell>
          <cell r="BA105">
            <v>17.911666666666633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0.41666666666666669</v>
          </cell>
          <cell r="R113">
            <v>0.83333333333333326</v>
          </cell>
          <cell r="S113">
            <v>1.25</v>
          </cell>
          <cell r="T113">
            <v>1.666666666666667</v>
          </cell>
          <cell r="U113">
            <v>2.083333333333333</v>
          </cell>
          <cell r="V113">
            <v>2.5</v>
          </cell>
          <cell r="W113">
            <v>2.9166666666666661</v>
          </cell>
          <cell r="X113">
            <v>3.331666666666667</v>
          </cell>
          <cell r="Y113">
            <v>3.7466666666666679</v>
          </cell>
          <cell r="Z113">
            <v>4.1616666666666688</v>
          </cell>
          <cell r="AA113">
            <v>4.5766666666666644</v>
          </cell>
          <cell r="AB113">
            <v>4.9916666666666671</v>
          </cell>
          <cell r="AC113">
            <v>5.1566666666666663</v>
          </cell>
          <cell r="AD113">
            <v>5.3216666666666654</v>
          </cell>
          <cell r="AE113">
            <v>5.4866666666666646</v>
          </cell>
          <cell r="AF113">
            <v>5.6516666666666637</v>
          </cell>
          <cell r="AG113">
            <v>5.81666666666667</v>
          </cell>
          <cell r="AH113">
            <v>5.9816666666666691</v>
          </cell>
          <cell r="AI113">
            <v>6.1450000000000102</v>
          </cell>
          <cell r="AJ113">
            <v>6.3093333333333277</v>
          </cell>
          <cell r="AK113">
            <v>6.4736666666666594</v>
          </cell>
          <cell r="AL113">
            <v>6.6380000000000052</v>
          </cell>
          <cell r="AM113">
            <v>6.8023333333333227</v>
          </cell>
          <cell r="AN113">
            <v>6.9666666666666686</v>
          </cell>
          <cell r="AO113">
            <v>7.1393333333333402</v>
          </cell>
          <cell r="AP113">
            <v>7.3119999999999834</v>
          </cell>
          <cell r="AQ113">
            <v>7.4846666666666692</v>
          </cell>
          <cell r="AR113">
            <v>7.6573333333333409</v>
          </cell>
          <cell r="AS113">
            <v>7.8299999999999841</v>
          </cell>
          <cell r="AT113">
            <v>8.0026666666666699</v>
          </cell>
          <cell r="AU113">
            <v>8.1763333333333321</v>
          </cell>
          <cell r="AV113">
            <v>8.3482999999999947</v>
          </cell>
          <cell r="AW113">
            <v>8.108600000000024</v>
          </cell>
          <cell r="AX113">
            <v>7.8688999999999965</v>
          </cell>
          <cell r="AY113">
            <v>7.6291999999999973</v>
          </cell>
          <cell r="AZ113">
            <v>7.3894999999999982</v>
          </cell>
          <cell r="BA113">
            <v>7.2022999999999797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0.41666666666666669</v>
          </cell>
          <cell r="R121">
            <v>0.83333333333333326</v>
          </cell>
          <cell r="S121">
            <v>1.25</v>
          </cell>
          <cell r="T121">
            <v>1.666666666666667</v>
          </cell>
          <cell r="U121">
            <v>2.083333333333333</v>
          </cell>
          <cell r="V121">
            <v>2.5</v>
          </cell>
          <cell r="W121">
            <v>2.9166666666666661</v>
          </cell>
          <cell r="X121">
            <v>3.331666666666667</v>
          </cell>
          <cell r="Y121">
            <v>3.7466666666666679</v>
          </cell>
          <cell r="Z121">
            <v>4.1616666666666688</v>
          </cell>
          <cell r="AA121">
            <v>4.5766666666666644</v>
          </cell>
          <cell r="AB121">
            <v>4.9916666666666671</v>
          </cell>
          <cell r="AC121">
            <v>5.4066666666666663</v>
          </cell>
          <cell r="AD121">
            <v>5.8216666666666654</v>
          </cell>
          <cell r="AE121">
            <v>6.2366666666666646</v>
          </cell>
          <cell r="AF121">
            <v>6.6516666666666637</v>
          </cell>
          <cell r="AG121">
            <v>7.06666666666667</v>
          </cell>
          <cell r="AH121">
            <v>7.4816666666666691</v>
          </cell>
          <cell r="AI121">
            <v>7.8950000000000102</v>
          </cell>
          <cell r="AJ121">
            <v>8.3083333333333229</v>
          </cell>
          <cell r="AK121">
            <v>8.721666666666664</v>
          </cell>
          <cell r="AL121">
            <v>9.1350000000000193</v>
          </cell>
          <cell r="AM121">
            <v>9.5483333333333178</v>
          </cell>
          <cell r="AN121">
            <v>9.9616666666666731</v>
          </cell>
          <cell r="AO121">
            <v>10.208333333333343</v>
          </cell>
          <cell r="AP121">
            <v>10.454999999999984</v>
          </cell>
          <cell r="AQ121">
            <v>10.701666666666682</v>
          </cell>
          <cell r="AR121">
            <v>10.948333333333352</v>
          </cell>
          <cell r="AS121">
            <v>11.194999999999965</v>
          </cell>
          <cell r="AT121">
            <v>11.441666666666691</v>
          </cell>
          <cell r="AU121">
            <v>11.688333333333304</v>
          </cell>
          <cell r="AV121">
            <v>11.934000000000026</v>
          </cell>
          <cell r="AW121">
            <v>11.768000000000001</v>
          </cell>
          <cell r="AX121">
            <v>11.601999999999975</v>
          </cell>
          <cell r="AY121">
            <v>11.436000000000007</v>
          </cell>
          <cell r="AZ121">
            <v>11.27000000000001</v>
          </cell>
          <cell r="BA121">
            <v>11.17900000000003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6"/>
  <sheetViews>
    <sheetView showZeros="0" tabSelected="1" workbookViewId="0">
      <selection activeCell="B32" sqref="B32"/>
    </sheetView>
  </sheetViews>
  <sheetFormatPr defaultRowHeight="15"/>
  <cols>
    <col min="1" max="1" width="21" style="8" customWidth="1"/>
    <col min="2" max="2" width="49.85546875" style="8" customWidth="1"/>
    <col min="3" max="3" width="8.28515625" style="8" customWidth="1"/>
    <col min="4" max="5" width="15.85546875" style="8" customWidth="1"/>
    <col min="6" max="6" width="8.28515625" style="8" customWidth="1"/>
    <col min="7" max="8" width="15.85546875" style="8" customWidth="1"/>
    <col min="9" max="9" width="8.28515625" style="8" customWidth="1"/>
    <col min="10" max="11" width="15.85546875" style="8" customWidth="1"/>
    <col min="12" max="12" width="8.28515625" style="8" customWidth="1"/>
    <col min="13" max="14" width="15.85546875" style="8" customWidth="1"/>
    <col min="15" max="16384" width="9.140625" style="8"/>
  </cols>
  <sheetData>
    <row r="1" spans="1:14" ht="23.25">
      <c r="A1" s="59" t="s">
        <v>103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3" spans="1:14" s="9" customFormat="1">
      <c r="A3" s="60" t="s">
        <v>2</v>
      </c>
      <c r="B3" s="60" t="s">
        <v>0</v>
      </c>
      <c r="C3" s="60" t="s">
        <v>137</v>
      </c>
      <c r="D3" s="60"/>
      <c r="E3" s="60"/>
      <c r="F3" s="60" t="s">
        <v>138</v>
      </c>
      <c r="G3" s="60"/>
      <c r="H3" s="60"/>
      <c r="I3" s="60" t="s">
        <v>139</v>
      </c>
      <c r="J3" s="60"/>
      <c r="K3" s="60"/>
      <c r="L3" s="60" t="s">
        <v>140</v>
      </c>
      <c r="M3" s="60"/>
      <c r="N3" s="60"/>
    </row>
    <row r="4" spans="1:14" s="9" customFormat="1">
      <c r="A4" s="61"/>
      <c r="B4" s="61"/>
      <c r="C4" s="13" t="s">
        <v>1</v>
      </c>
      <c r="D4" s="14" t="s">
        <v>23</v>
      </c>
      <c r="E4" s="15" t="s">
        <v>24</v>
      </c>
      <c r="F4" s="13" t="s">
        <v>1</v>
      </c>
      <c r="G4" s="14" t="s">
        <v>23</v>
      </c>
      <c r="H4" s="15" t="s">
        <v>24</v>
      </c>
      <c r="I4" s="13" t="s">
        <v>1</v>
      </c>
      <c r="J4" s="14" t="s">
        <v>23</v>
      </c>
      <c r="K4" s="15" t="s">
        <v>24</v>
      </c>
      <c r="L4" s="13" t="s">
        <v>1</v>
      </c>
      <c r="M4" s="14" t="s">
        <v>23</v>
      </c>
      <c r="N4" s="15" t="s">
        <v>24</v>
      </c>
    </row>
    <row r="5" spans="1:14" s="10" customFormat="1">
      <c r="A5" s="17" t="s">
        <v>3</v>
      </c>
      <c r="B5" s="16" t="s">
        <v>6</v>
      </c>
      <c r="C5" s="20">
        <v>10000</v>
      </c>
      <c r="D5" s="18">
        <v>100</v>
      </c>
      <c r="E5" s="19">
        <f>C5*D5</f>
        <v>1000000</v>
      </c>
      <c r="F5" s="17"/>
      <c r="G5" s="18"/>
      <c r="H5" s="19">
        <f>F5*G5</f>
        <v>0</v>
      </c>
      <c r="I5" s="17"/>
      <c r="J5" s="18"/>
      <c r="K5" s="19">
        <f>I5*J5</f>
        <v>0</v>
      </c>
      <c r="L5" s="17"/>
      <c r="M5" s="18"/>
      <c r="N5" s="19">
        <f>L5*M5</f>
        <v>0</v>
      </c>
    </row>
    <row r="6" spans="1:14" s="10" customFormat="1">
      <c r="A6" s="2"/>
      <c r="B6" s="1" t="s">
        <v>11</v>
      </c>
      <c r="C6" s="21">
        <v>5000</v>
      </c>
      <c r="D6" s="3">
        <f>1200*usd*1.15</f>
        <v>1862.9999999999998</v>
      </c>
      <c r="E6" s="12">
        <f t="shared" ref="E6:E27" si="0">C6*D6</f>
        <v>9314999.9999999981</v>
      </c>
      <c r="F6" s="2"/>
      <c r="G6" s="3"/>
      <c r="H6" s="4"/>
      <c r="I6" s="2"/>
      <c r="J6" s="3"/>
      <c r="K6" s="4"/>
      <c r="L6" s="2"/>
      <c r="M6" s="3"/>
      <c r="N6" s="4"/>
    </row>
    <row r="7" spans="1:14" s="10" customFormat="1">
      <c r="A7" s="6"/>
      <c r="B7" s="5" t="s">
        <v>13</v>
      </c>
      <c r="C7" s="22">
        <v>1000</v>
      </c>
      <c r="D7" s="7">
        <f>1700*usd*1.15</f>
        <v>2639.25</v>
      </c>
      <c r="E7" s="12">
        <f>C7*D7</f>
        <v>2639250</v>
      </c>
      <c r="F7" s="6"/>
      <c r="G7" s="7"/>
      <c r="H7" s="12">
        <f>F7*G7</f>
        <v>0</v>
      </c>
      <c r="I7" s="6"/>
      <c r="J7" s="7"/>
      <c r="K7" s="12">
        <f>I7*J7</f>
        <v>0</v>
      </c>
      <c r="L7" s="6"/>
      <c r="M7" s="7"/>
      <c r="N7" s="12">
        <f>L7*M7</f>
        <v>0</v>
      </c>
    </row>
    <row r="8" spans="1:14" s="10" customFormat="1">
      <c r="A8" s="6"/>
      <c r="B8" s="45" t="str">
        <f>'basic investment details'!A10</f>
        <v>Engineering</v>
      </c>
      <c r="C8" s="22">
        <v>1</v>
      </c>
      <c r="D8" s="7">
        <f>'basic investment details'!B11</f>
        <v>75000</v>
      </c>
      <c r="E8" s="12">
        <f>C8*D8</f>
        <v>75000</v>
      </c>
      <c r="F8" s="6"/>
      <c r="G8" s="7"/>
      <c r="H8" s="12">
        <f>F8*G8</f>
        <v>0</v>
      </c>
      <c r="I8" s="6"/>
      <c r="J8" s="7"/>
      <c r="K8" s="12">
        <f>I8*J8</f>
        <v>0</v>
      </c>
      <c r="L8" s="6"/>
      <c r="M8" s="7"/>
      <c r="N8" s="12">
        <f>L8*M8</f>
        <v>0</v>
      </c>
    </row>
    <row r="9" spans="1:14" s="10" customFormat="1">
      <c r="A9" s="6"/>
      <c r="B9" s="45" t="str">
        <f>'basic investment details'!A13</f>
        <v>Electrical Main Bldg</v>
      </c>
      <c r="C9" s="22">
        <v>1</v>
      </c>
      <c r="D9" s="7">
        <f>'basic investment details'!B29</f>
        <v>270000</v>
      </c>
      <c r="E9" s="12">
        <f t="shared" ref="E9:E10" si="1">C9*D9</f>
        <v>270000</v>
      </c>
      <c r="F9" s="6"/>
      <c r="G9" s="7"/>
      <c r="H9" s="12">
        <f t="shared" ref="H9" si="2">F9*G9</f>
        <v>0</v>
      </c>
      <c r="I9" s="6"/>
      <c r="J9" s="7"/>
      <c r="K9" s="12">
        <f t="shared" ref="K9" si="3">I9*J9</f>
        <v>0</v>
      </c>
      <c r="L9" s="6"/>
      <c r="M9" s="7"/>
      <c r="N9" s="12">
        <f t="shared" ref="N9" si="4">L9*M9</f>
        <v>0</v>
      </c>
    </row>
    <row r="10" spans="1:14" s="10" customFormat="1">
      <c r="A10" s="6"/>
      <c r="B10" s="45" t="str">
        <f>'basic investment details'!A31</f>
        <v>Mechanical Phase 1</v>
      </c>
      <c r="C10" s="22">
        <v>1</v>
      </c>
      <c r="D10" s="7">
        <f>'basic investment details'!B35</f>
        <v>105000</v>
      </c>
      <c r="E10" s="12">
        <f t="shared" si="1"/>
        <v>105000</v>
      </c>
      <c r="F10" s="6"/>
      <c r="G10" s="7"/>
      <c r="H10" s="12"/>
      <c r="I10" s="6"/>
      <c r="J10" s="7"/>
      <c r="K10" s="12"/>
      <c r="L10" s="6"/>
      <c r="M10" s="7"/>
      <c r="N10" s="12"/>
    </row>
    <row r="11" spans="1:14" s="10" customFormat="1">
      <c r="A11" s="6"/>
      <c r="B11" s="45" t="str">
        <f>'basic investment details'!A37</f>
        <v>Telco Room</v>
      </c>
      <c r="C11" s="22">
        <v>1</v>
      </c>
      <c r="D11" s="7">
        <f>'basic investment details'!B41</f>
        <v>50000</v>
      </c>
      <c r="E11" s="12">
        <f t="shared" si="0"/>
        <v>50000</v>
      </c>
      <c r="F11" s="6"/>
      <c r="G11" s="7"/>
      <c r="H11" s="12">
        <f t="shared" ref="H11:H27" si="5">F11*G11</f>
        <v>0</v>
      </c>
      <c r="I11" s="6"/>
      <c r="J11" s="7"/>
      <c r="K11" s="12">
        <f t="shared" ref="K11:K27" si="6">I11*J11</f>
        <v>0</v>
      </c>
      <c r="L11" s="6"/>
      <c r="M11" s="7"/>
      <c r="N11" s="12">
        <f t="shared" ref="N11:N27" si="7">L11*M11</f>
        <v>0</v>
      </c>
    </row>
    <row r="12" spans="1:14" s="10" customFormat="1">
      <c r="A12" s="6"/>
      <c r="B12" s="45" t="str">
        <f>'basic investment details'!A43</f>
        <v>Office</v>
      </c>
      <c r="C12" s="22">
        <v>1</v>
      </c>
      <c r="D12" s="7">
        <f>'basic investment details'!B48</f>
        <v>61000</v>
      </c>
      <c r="E12" s="12">
        <f t="shared" si="0"/>
        <v>61000</v>
      </c>
      <c r="F12" s="6"/>
      <c r="G12" s="7"/>
      <c r="H12" s="12">
        <f t="shared" si="5"/>
        <v>0</v>
      </c>
      <c r="I12" s="6"/>
      <c r="J12" s="7"/>
      <c r="K12" s="12">
        <f t="shared" si="6"/>
        <v>0</v>
      </c>
      <c r="L12" s="6"/>
      <c r="M12" s="7"/>
      <c r="N12" s="12">
        <f t="shared" si="7"/>
        <v>0</v>
      </c>
    </row>
    <row r="13" spans="1:14" s="10" customFormat="1">
      <c r="A13" s="6"/>
      <c r="B13" s="45" t="str">
        <f>'basic investment details'!A50</f>
        <v>Security</v>
      </c>
      <c r="C13" s="22">
        <v>1</v>
      </c>
      <c r="D13" s="7">
        <f>'basic investment details'!B56</f>
        <v>210000</v>
      </c>
      <c r="E13" s="12">
        <f t="shared" si="0"/>
        <v>210000</v>
      </c>
      <c r="F13" s="6"/>
      <c r="G13" s="7"/>
      <c r="H13" s="12">
        <f t="shared" si="5"/>
        <v>0</v>
      </c>
      <c r="I13" s="6"/>
      <c r="J13" s="7"/>
      <c r="K13" s="12">
        <f t="shared" si="6"/>
        <v>0</v>
      </c>
      <c r="L13" s="6"/>
      <c r="M13" s="7"/>
      <c r="N13" s="12">
        <f t="shared" si="7"/>
        <v>0</v>
      </c>
    </row>
    <row r="14" spans="1:14" s="10" customFormat="1">
      <c r="A14" s="6"/>
      <c r="B14" s="45" t="str">
        <f>'basic investment details'!A58</f>
        <v>Building Automation / Access Control</v>
      </c>
      <c r="C14" s="22">
        <v>1</v>
      </c>
      <c r="D14" s="7">
        <f>'basic investment details'!B72</f>
        <v>153600</v>
      </c>
      <c r="E14" s="12">
        <f t="shared" si="0"/>
        <v>153600</v>
      </c>
      <c r="F14" s="6"/>
      <c r="G14" s="7"/>
      <c r="H14" s="12">
        <f t="shared" si="5"/>
        <v>0</v>
      </c>
      <c r="I14" s="6"/>
      <c r="J14" s="7"/>
      <c r="K14" s="12">
        <f t="shared" si="6"/>
        <v>0</v>
      </c>
      <c r="L14" s="6"/>
      <c r="M14" s="7"/>
      <c r="N14" s="12">
        <f t="shared" si="7"/>
        <v>0</v>
      </c>
    </row>
    <row r="15" spans="1:14" s="10" customFormat="1">
      <c r="A15" s="6"/>
      <c r="B15" s="45" t="str">
        <f>'basic investment details'!A74</f>
        <v>Fire</v>
      </c>
      <c r="C15" s="22">
        <v>1</v>
      </c>
      <c r="D15" s="7">
        <f>'basic investment details'!B76</f>
        <v>150000</v>
      </c>
      <c r="E15" s="12">
        <f t="shared" si="0"/>
        <v>150000</v>
      </c>
      <c r="F15" s="6"/>
      <c r="G15" s="7"/>
      <c r="H15" s="12">
        <f t="shared" si="5"/>
        <v>0</v>
      </c>
      <c r="I15" s="6"/>
      <c r="J15" s="7"/>
      <c r="K15" s="12">
        <f t="shared" si="6"/>
        <v>0</v>
      </c>
      <c r="L15" s="6"/>
      <c r="M15" s="7"/>
      <c r="N15" s="12">
        <f t="shared" si="7"/>
        <v>0</v>
      </c>
    </row>
    <row r="16" spans="1:14" s="10" customFormat="1">
      <c r="A16" s="6"/>
      <c r="B16" s="45" t="str">
        <f>'basic investment details'!A79</f>
        <v>NOC</v>
      </c>
      <c r="C16" s="22">
        <v>1</v>
      </c>
      <c r="D16" s="7">
        <f>'basic investment details'!B85</f>
        <v>275000</v>
      </c>
      <c r="E16" s="12">
        <f t="shared" si="0"/>
        <v>275000</v>
      </c>
      <c r="F16" s="6"/>
      <c r="G16" s="7"/>
      <c r="H16" s="12">
        <f t="shared" si="5"/>
        <v>0</v>
      </c>
      <c r="I16" s="6"/>
      <c r="J16" s="7"/>
      <c r="K16" s="12">
        <f t="shared" si="6"/>
        <v>0</v>
      </c>
      <c r="L16" s="6"/>
      <c r="M16" s="7"/>
      <c r="N16" s="12">
        <f t="shared" si="7"/>
        <v>0</v>
      </c>
    </row>
    <row r="17" spans="1:14" s="10" customFormat="1">
      <c r="A17" s="6"/>
      <c r="B17" s="45" t="str">
        <f>'basic investment details'!A88</f>
        <v>Board Room</v>
      </c>
      <c r="C17" s="22">
        <v>1</v>
      </c>
      <c r="D17" s="7">
        <f>'basic investment details'!B91</f>
        <v>35000</v>
      </c>
      <c r="E17" s="12">
        <f t="shared" si="0"/>
        <v>35000</v>
      </c>
      <c r="F17" s="6"/>
      <c r="G17" s="7"/>
      <c r="H17" s="12">
        <f t="shared" si="5"/>
        <v>0</v>
      </c>
      <c r="I17" s="6"/>
      <c r="J17" s="7"/>
      <c r="K17" s="12">
        <f t="shared" si="6"/>
        <v>0</v>
      </c>
      <c r="L17" s="6"/>
      <c r="M17" s="7"/>
      <c r="N17" s="12">
        <f t="shared" si="7"/>
        <v>0</v>
      </c>
    </row>
    <row r="18" spans="1:14" s="10" customFormat="1">
      <c r="A18" s="27"/>
      <c r="B18" s="46" t="str">
        <f>'basic investment details'!A94</f>
        <v>Network</v>
      </c>
      <c r="C18" s="22">
        <v>1</v>
      </c>
      <c r="D18" s="25">
        <f>'basic investment details'!B98</f>
        <v>125000</v>
      </c>
      <c r="E18" s="12">
        <f t="shared" si="0"/>
        <v>125000</v>
      </c>
      <c r="F18" s="27"/>
      <c r="G18" s="25"/>
      <c r="H18" s="26"/>
      <c r="I18" s="27"/>
      <c r="J18" s="25"/>
      <c r="K18" s="26"/>
      <c r="L18" s="27"/>
      <c r="M18" s="25"/>
      <c r="N18" s="26"/>
    </row>
    <row r="19" spans="1:14" s="10" customFormat="1">
      <c r="A19" s="27"/>
      <c r="B19" s="24"/>
      <c r="C19" s="40"/>
      <c r="D19" s="25"/>
      <c r="E19" s="26"/>
      <c r="F19" s="27"/>
      <c r="G19" s="25"/>
      <c r="H19" s="26"/>
      <c r="I19" s="27"/>
      <c r="J19" s="25"/>
      <c r="K19" s="26"/>
      <c r="L19" s="27"/>
      <c r="M19" s="25"/>
      <c r="N19" s="26"/>
    </row>
    <row r="20" spans="1:14" s="9" customFormat="1">
      <c r="A20" s="37"/>
      <c r="B20" s="41" t="s">
        <v>102</v>
      </c>
      <c r="C20" s="37"/>
      <c r="D20" s="38"/>
      <c r="E20" s="39">
        <f>SUM(E5:E18)</f>
        <v>14463849.999999998</v>
      </c>
      <c r="F20" s="37"/>
      <c r="G20" s="38"/>
      <c r="H20" s="39">
        <f>SUM(H5:H18)</f>
        <v>0</v>
      </c>
      <c r="I20" s="37"/>
      <c r="J20" s="38"/>
      <c r="K20" s="39">
        <f>SUM(K5:K18)</f>
        <v>0</v>
      </c>
      <c r="L20" s="37"/>
      <c r="M20" s="38"/>
      <c r="N20" s="39">
        <f>SUM(N5:N18)</f>
        <v>0</v>
      </c>
    </row>
    <row r="21" spans="1:14" s="10" customFormat="1">
      <c r="A21" s="2" t="s">
        <v>4</v>
      </c>
      <c r="B21" s="47" t="s">
        <v>136</v>
      </c>
      <c r="C21" s="2">
        <v>2</v>
      </c>
      <c r="D21" s="3">
        <f>'pod investment details'!$B$31</f>
        <v>1012500</v>
      </c>
      <c r="E21" s="19">
        <f>C21*D21</f>
        <v>2025000</v>
      </c>
      <c r="F21" s="2">
        <v>5</v>
      </c>
      <c r="G21" s="3">
        <f>'pod investment details'!$B$31</f>
        <v>1012500</v>
      </c>
      <c r="H21" s="19">
        <f>F21*G21</f>
        <v>5062500</v>
      </c>
      <c r="I21" s="2">
        <v>11</v>
      </c>
      <c r="J21" s="3">
        <f>'pod investment details'!$B$31</f>
        <v>1012500</v>
      </c>
      <c r="K21" s="19">
        <f>I21*J21</f>
        <v>11137500</v>
      </c>
      <c r="L21" s="2">
        <v>14</v>
      </c>
      <c r="M21" s="3">
        <f>'pod investment details'!$B$31</f>
        <v>1012500</v>
      </c>
      <c r="N21" s="19">
        <f>L21*M21</f>
        <v>14175000</v>
      </c>
    </row>
    <row r="22" spans="1:14" s="10" customFormat="1">
      <c r="A22" s="6"/>
      <c r="B22" s="5"/>
      <c r="C22" s="6"/>
      <c r="D22" s="7"/>
      <c r="E22" s="12"/>
      <c r="F22" s="6"/>
      <c r="G22" s="7"/>
      <c r="H22" s="12"/>
      <c r="I22" s="6"/>
      <c r="J22" s="7"/>
      <c r="K22" s="12"/>
      <c r="L22" s="6"/>
      <c r="M22" s="7"/>
      <c r="N22" s="12"/>
    </row>
    <row r="23" spans="1:14" s="10" customFormat="1">
      <c r="A23" s="6"/>
      <c r="B23" s="5" t="s">
        <v>7</v>
      </c>
      <c r="C23" s="6"/>
      <c r="D23" s="7"/>
      <c r="E23" s="12"/>
      <c r="F23" s="6"/>
      <c r="G23" s="7"/>
      <c r="H23" s="12"/>
      <c r="I23" s="6"/>
      <c r="J23" s="7"/>
      <c r="K23" s="12"/>
      <c r="L23" s="6"/>
      <c r="M23" s="7"/>
      <c r="N23" s="12"/>
    </row>
    <row r="24" spans="1:14" s="10" customFormat="1">
      <c r="A24" s="6"/>
      <c r="B24" s="5" t="s">
        <v>8</v>
      </c>
      <c r="C24" s="29">
        <f>SUM([1]Growth!$F$105:$Q$105)</f>
        <v>0.5</v>
      </c>
      <c r="D24" s="7">
        <v>129100</v>
      </c>
      <c r="E24" s="12">
        <f>C24*D24</f>
        <v>64550</v>
      </c>
      <c r="F24" s="29">
        <f>SUM([1]Growth!$R$105:$AC$105)</f>
        <v>45.041333333333334</v>
      </c>
      <c r="G24" s="7">
        <v>129100</v>
      </c>
      <c r="H24" s="12">
        <f>F24*G24</f>
        <v>5814836.1333333338</v>
      </c>
      <c r="I24" s="29">
        <f>SUM([1]Growth!$AD$105:$AO$105)</f>
        <v>124.13700000000001</v>
      </c>
      <c r="J24" s="7">
        <v>129100</v>
      </c>
      <c r="K24" s="12">
        <f>I24*J24</f>
        <v>16026086.700000001</v>
      </c>
      <c r="L24" s="29">
        <f>SUM([1]Growth!$AP$105:$BA$105)</f>
        <v>199.99333333333334</v>
      </c>
      <c r="M24" s="7">
        <v>129100</v>
      </c>
      <c r="N24" s="12">
        <f>L24*M24</f>
        <v>25819139.333333336</v>
      </c>
    </row>
    <row r="25" spans="1:14" s="10" customFormat="1">
      <c r="A25" s="6"/>
      <c r="B25" s="5" t="s">
        <v>9</v>
      </c>
      <c r="C25" s="29">
        <f>SUM([1]Growth!$F$113:$Q$113)</f>
        <v>0.41666666666666669</v>
      </c>
      <c r="D25" s="7">
        <v>52140</v>
      </c>
      <c r="E25" s="12">
        <f>C25*D25</f>
        <v>21725</v>
      </c>
      <c r="F25" s="29">
        <f>SUM([1]Growth!$R$113:$AC$113)</f>
        <v>37.215000000000003</v>
      </c>
      <c r="G25" s="7">
        <v>52140</v>
      </c>
      <c r="H25" s="12">
        <f>F25*G25</f>
        <v>1940390.1</v>
      </c>
      <c r="I25" s="29">
        <f>SUM([1]Growth!$AD$113:$AO$113)</f>
        <v>74.732666666666674</v>
      </c>
      <c r="J25" s="7">
        <v>52140</v>
      </c>
      <c r="K25" s="12">
        <f>I25*J25</f>
        <v>3896561.24</v>
      </c>
      <c r="L25" s="29">
        <f>SUM([1]Growth!$AP$113:$BA$113)</f>
        <v>93.00979999999997</v>
      </c>
      <c r="M25" s="7">
        <v>52140</v>
      </c>
      <c r="N25" s="12">
        <f>L25*M25</f>
        <v>4849530.9719999982</v>
      </c>
    </row>
    <row r="26" spans="1:14" s="10" customFormat="1">
      <c r="A26" s="6"/>
      <c r="B26" s="5" t="s">
        <v>10</v>
      </c>
      <c r="C26" s="29">
        <f>SUM([1]Growth!$F$121:$Q$121)</f>
        <v>0.41666666666666669</v>
      </c>
      <c r="D26" s="7">
        <v>20000</v>
      </c>
      <c r="E26" s="12">
        <f>C26*D26</f>
        <v>8333.3333333333339</v>
      </c>
      <c r="F26" s="29">
        <f>SUM([1]Growth!$R$121:$AC$121)</f>
        <v>37.465000000000003</v>
      </c>
      <c r="G26" s="7">
        <v>20000</v>
      </c>
      <c r="H26" s="12">
        <f>F26*G26</f>
        <v>749300.00000000012</v>
      </c>
      <c r="I26" s="29">
        <f>SUM([1]Growth!$AD$121:$AO$121)</f>
        <v>97.03666666666669</v>
      </c>
      <c r="J26" s="7">
        <v>20000</v>
      </c>
      <c r="K26" s="12">
        <f>I26*J26</f>
        <v>1940733.3333333337</v>
      </c>
      <c r="L26" s="29">
        <f>SUM([1]Growth!$AP$121:$BA$121)</f>
        <v>135.61900000000003</v>
      </c>
      <c r="M26" s="7">
        <v>20000</v>
      </c>
      <c r="N26" s="12">
        <f>L26*M26</f>
        <v>2712380.0000000005</v>
      </c>
    </row>
    <row r="27" spans="1:14" s="10" customFormat="1">
      <c r="A27" s="6"/>
      <c r="B27" s="5"/>
      <c r="C27" s="6"/>
      <c r="D27" s="7"/>
      <c r="E27" s="12">
        <f t="shared" si="0"/>
        <v>0</v>
      </c>
      <c r="F27" s="6"/>
      <c r="G27" s="7"/>
      <c r="H27" s="12">
        <f t="shared" si="5"/>
        <v>0</v>
      </c>
      <c r="I27" s="6"/>
      <c r="J27" s="7"/>
      <c r="K27" s="12">
        <f t="shared" si="6"/>
        <v>0</v>
      </c>
      <c r="L27" s="6"/>
      <c r="M27" s="7"/>
      <c r="N27" s="12">
        <f t="shared" si="7"/>
        <v>0</v>
      </c>
    </row>
    <row r="28" spans="1:14" s="9" customFormat="1">
      <c r="A28" s="37"/>
      <c r="B28" s="41" t="s">
        <v>102</v>
      </c>
      <c r="C28" s="37"/>
      <c r="D28" s="38"/>
      <c r="E28" s="39">
        <f>SUM(E21:E27)</f>
        <v>2119608.3333333335</v>
      </c>
      <c r="F28" s="37"/>
      <c r="G28" s="38"/>
      <c r="H28" s="39">
        <f>SUM(H21:H27)</f>
        <v>13567026.233333332</v>
      </c>
      <c r="I28" s="37"/>
      <c r="J28" s="38"/>
      <c r="K28" s="39">
        <f>SUM(K21:K27)</f>
        <v>33000881.273333337</v>
      </c>
      <c r="L28" s="37"/>
      <c r="M28" s="38"/>
      <c r="N28" s="39">
        <f>SUM(N21:N27)</f>
        <v>47556050.305333331</v>
      </c>
    </row>
    <row r="29" spans="1:14" s="9" customFormat="1">
      <c r="B29" s="9" t="s">
        <v>5</v>
      </c>
      <c r="E29" s="11">
        <f>E20+E28</f>
        <v>16583458.333333332</v>
      </c>
      <c r="H29" s="11">
        <f>H20+H28</f>
        <v>13567026.233333332</v>
      </c>
      <c r="K29" s="11">
        <f>K20+K28</f>
        <v>33000881.273333337</v>
      </c>
      <c r="N29" s="11">
        <f>N20+N28</f>
        <v>47556050.305333331</v>
      </c>
    </row>
    <row r="32" spans="1:14">
      <c r="A32" s="8" t="s">
        <v>12</v>
      </c>
      <c r="B32" s="8">
        <v>1.35</v>
      </c>
    </row>
    <row r="34" spans="2:2">
      <c r="B34" s="23"/>
    </row>
    <row r="36" spans="2:2">
      <c r="B36" s="28"/>
    </row>
  </sheetData>
  <mergeCells count="7">
    <mergeCell ref="A1:N1"/>
    <mergeCell ref="L3:N3"/>
    <mergeCell ref="B3:B4"/>
    <mergeCell ref="A3:A4"/>
    <mergeCell ref="C3:E3"/>
    <mergeCell ref="F3:H3"/>
    <mergeCell ref="I3:K3"/>
  </mergeCells>
  <hyperlinks>
    <hyperlink ref="B8" location="'basic investment details'!A10" display="'basic investment details'!A10"/>
    <hyperlink ref="B9" location="'basic investment details'!A13" display="'basic investment details'!A13"/>
    <hyperlink ref="B10" location="'basic investment details'!A31" display="'basic investment details'!A31"/>
    <hyperlink ref="B11" location="'basic investment details'!A37" display="'basic investment details'!A37"/>
    <hyperlink ref="B12" location="'basic investment details'!A43" display="'basic investment details'!A43"/>
    <hyperlink ref="B13" location="'basic investment details'!A50" display="'basic investment details'!A50"/>
    <hyperlink ref="B14" location="'basic investment details'!A58" display="'basic investment details'!A58"/>
    <hyperlink ref="B15" location="'basic investment details'!A74" display="'basic investment details'!A74"/>
    <hyperlink ref="B16" location="'basic investment details'!A79" display="'basic investment details'!A79"/>
    <hyperlink ref="B17" location="'basic investment details'!A88" display="'basic investment details'!A88"/>
    <hyperlink ref="B18" location="'basic investment details'!A94" display="'basic investment details'!A94"/>
    <hyperlink ref="B21" location="'pod investment details'!A1" display="60 rack clusters"/>
  </hyperlink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"/>
  <sheetViews>
    <sheetView workbookViewId="0">
      <selection activeCell="D30" sqref="D30"/>
    </sheetView>
  </sheetViews>
  <sheetFormatPr defaultRowHeight="15"/>
  <cols>
    <col min="1" max="1" width="36" style="49" bestFit="1" customWidth="1"/>
    <col min="2" max="16384" width="9.140625" style="49"/>
  </cols>
  <sheetData>
    <row r="1" spans="1:3">
      <c r="A1" s="30" t="s">
        <v>25</v>
      </c>
      <c r="B1" s="44"/>
      <c r="C1" s="48"/>
    </row>
    <row r="2" spans="1:3">
      <c r="A2" s="31" t="s">
        <v>26</v>
      </c>
      <c r="B2" s="43">
        <v>60000</v>
      </c>
      <c r="C2" s="48"/>
    </row>
    <row r="3" spans="1:3">
      <c r="A3" s="31" t="s">
        <v>27</v>
      </c>
      <c r="B3" s="43">
        <v>50000</v>
      </c>
      <c r="C3" s="48"/>
    </row>
    <row r="4" spans="1:3">
      <c r="A4" s="31" t="s">
        <v>28</v>
      </c>
      <c r="B4" s="43">
        <v>50000</v>
      </c>
      <c r="C4" s="48"/>
    </row>
    <row r="5" spans="1:3">
      <c r="A5" s="31" t="s">
        <v>29</v>
      </c>
      <c r="B5" s="43">
        <v>300000</v>
      </c>
      <c r="C5" s="48"/>
    </row>
    <row r="6" spans="1:3">
      <c r="A6" s="31" t="s">
        <v>30</v>
      </c>
      <c r="B6" s="43">
        <v>50000</v>
      </c>
      <c r="C6" s="48"/>
    </row>
    <row r="7" spans="1:3">
      <c r="A7" s="31" t="s">
        <v>31</v>
      </c>
      <c r="B7" s="43">
        <v>10000</v>
      </c>
      <c r="C7" s="48"/>
    </row>
    <row r="8" spans="1:3">
      <c r="A8" s="30" t="s">
        <v>32</v>
      </c>
      <c r="B8" s="32">
        <f>SUM(B2:B7)</f>
        <v>520000</v>
      </c>
      <c r="C8" s="48"/>
    </row>
    <row r="9" spans="1:3">
      <c r="A9" s="30"/>
      <c r="B9" s="48"/>
      <c r="C9" s="48"/>
    </row>
    <row r="10" spans="1:3">
      <c r="A10" s="30" t="s">
        <v>14</v>
      </c>
      <c r="B10" s="50"/>
      <c r="C10" s="48"/>
    </row>
    <row r="11" spans="1:3">
      <c r="A11" s="42" t="s">
        <v>33</v>
      </c>
      <c r="B11" s="32">
        <v>75000</v>
      </c>
      <c r="C11" s="48"/>
    </row>
    <row r="12" spans="1:3">
      <c r="A12" s="48"/>
      <c r="B12" s="50"/>
      <c r="C12" s="48"/>
    </row>
    <row r="13" spans="1:3">
      <c r="A13" s="30" t="s">
        <v>34</v>
      </c>
      <c r="B13" s="50"/>
      <c r="C13" s="48"/>
    </row>
    <row r="14" spans="1:3">
      <c r="A14" s="48" t="s">
        <v>35</v>
      </c>
      <c r="B14" s="43">
        <v>80000</v>
      </c>
      <c r="C14" s="48"/>
    </row>
    <row r="15" spans="1:3">
      <c r="A15" s="42" t="s">
        <v>36</v>
      </c>
      <c r="B15" s="43">
        <v>20000</v>
      </c>
      <c r="C15" s="48"/>
    </row>
    <row r="16" spans="1:3">
      <c r="A16" s="42" t="s">
        <v>37</v>
      </c>
      <c r="B16" s="43">
        <v>15000</v>
      </c>
      <c r="C16" s="48"/>
    </row>
    <row r="17" spans="1:3">
      <c r="A17" s="42" t="s">
        <v>38</v>
      </c>
      <c r="B17" s="43">
        <v>10000</v>
      </c>
      <c r="C17" s="48"/>
    </row>
    <row r="18" spans="1:3">
      <c r="A18" s="42" t="s">
        <v>39</v>
      </c>
      <c r="B18" s="43">
        <v>6000</v>
      </c>
      <c r="C18" s="48"/>
    </row>
    <row r="19" spans="1:3">
      <c r="A19" s="42" t="s">
        <v>40</v>
      </c>
      <c r="B19" s="43">
        <v>3000</v>
      </c>
      <c r="C19" s="48"/>
    </row>
    <row r="20" spans="1:3">
      <c r="A20" s="42" t="s">
        <v>41</v>
      </c>
      <c r="B20" s="43">
        <v>10000</v>
      </c>
      <c r="C20" s="48"/>
    </row>
    <row r="21" spans="1:3">
      <c r="A21" s="42" t="s">
        <v>42</v>
      </c>
      <c r="B21" s="43">
        <v>6000</v>
      </c>
      <c r="C21" s="48"/>
    </row>
    <row r="22" spans="1:3">
      <c r="A22" s="42" t="s">
        <v>43</v>
      </c>
      <c r="B22" s="43">
        <v>30000</v>
      </c>
      <c r="C22" s="48"/>
    </row>
    <row r="23" spans="1:3">
      <c r="A23" s="42" t="s">
        <v>44</v>
      </c>
      <c r="B23" s="43">
        <v>25000</v>
      </c>
      <c r="C23" s="48"/>
    </row>
    <row r="24" spans="1:3">
      <c r="A24" s="42" t="s">
        <v>45</v>
      </c>
      <c r="B24" s="43">
        <v>15000</v>
      </c>
      <c r="C24" s="48"/>
    </row>
    <row r="25" spans="1:3">
      <c r="A25" s="42" t="s">
        <v>46</v>
      </c>
      <c r="B25" s="43">
        <v>5000</v>
      </c>
      <c r="C25" s="48"/>
    </row>
    <row r="26" spans="1:3">
      <c r="A26" s="42" t="s">
        <v>47</v>
      </c>
      <c r="B26" s="43">
        <v>10000</v>
      </c>
      <c r="C26" s="48"/>
    </row>
    <row r="27" spans="1:3">
      <c r="A27" s="42" t="s">
        <v>48</v>
      </c>
      <c r="B27" s="43">
        <v>30000</v>
      </c>
      <c r="C27" s="48"/>
    </row>
    <row r="28" spans="1:3">
      <c r="A28" s="42" t="s">
        <v>49</v>
      </c>
      <c r="B28" s="43">
        <v>5000</v>
      </c>
      <c r="C28" s="48"/>
    </row>
    <row r="29" spans="1:3">
      <c r="A29" s="30" t="s">
        <v>50</v>
      </c>
      <c r="B29" s="32">
        <f>SUM(B14:B28)</f>
        <v>270000</v>
      </c>
      <c r="C29" s="48"/>
    </row>
    <row r="30" spans="1:3">
      <c r="A30" s="48"/>
      <c r="B30" s="48"/>
      <c r="C30" s="48"/>
    </row>
    <row r="31" spans="1:3">
      <c r="A31" s="30" t="s">
        <v>22</v>
      </c>
      <c r="B31" s="50"/>
      <c r="C31" s="48"/>
    </row>
    <row r="32" spans="1:3">
      <c r="A32" s="48" t="s">
        <v>51</v>
      </c>
      <c r="B32" s="43">
        <v>50000</v>
      </c>
      <c r="C32" s="48"/>
    </row>
    <row r="33" spans="1:3">
      <c r="A33" s="48" t="s">
        <v>52</v>
      </c>
      <c r="B33" s="43">
        <v>50000</v>
      </c>
      <c r="C33" s="48"/>
    </row>
    <row r="34" spans="1:3">
      <c r="A34" s="48" t="s">
        <v>53</v>
      </c>
      <c r="B34" s="43">
        <v>5000</v>
      </c>
      <c r="C34" s="48"/>
    </row>
    <row r="35" spans="1:3">
      <c r="A35" s="30" t="s">
        <v>54</v>
      </c>
      <c r="B35" s="33">
        <f>SUM(B32:B34)</f>
        <v>105000</v>
      </c>
      <c r="C35" s="48"/>
    </row>
    <row r="36" spans="1:3">
      <c r="A36" s="30"/>
      <c r="B36" s="34"/>
      <c r="C36" s="48"/>
    </row>
    <row r="37" spans="1:3">
      <c r="A37" s="30" t="s">
        <v>15</v>
      </c>
      <c r="B37" s="48"/>
      <c r="C37" s="30"/>
    </row>
    <row r="38" spans="1:3">
      <c r="A38" s="48" t="s">
        <v>55</v>
      </c>
      <c r="B38" s="43">
        <v>20000</v>
      </c>
      <c r="C38" s="30"/>
    </row>
    <row r="39" spans="1:3">
      <c r="A39" s="48" t="s">
        <v>56</v>
      </c>
      <c r="B39" s="43">
        <v>20000</v>
      </c>
      <c r="C39" s="30"/>
    </row>
    <row r="40" spans="1:3">
      <c r="A40" s="48" t="s">
        <v>57</v>
      </c>
      <c r="B40" s="43">
        <v>10000</v>
      </c>
      <c r="C40" s="30"/>
    </row>
    <row r="41" spans="1:3">
      <c r="A41" s="30" t="s">
        <v>58</v>
      </c>
      <c r="B41" s="33">
        <f>SUM(B38:B40)</f>
        <v>50000</v>
      </c>
      <c r="C41" s="48"/>
    </row>
    <row r="42" spans="1:3">
      <c r="A42" s="48"/>
      <c r="B42" s="51"/>
      <c r="C42" s="52"/>
    </row>
    <row r="43" spans="1:3">
      <c r="A43" s="30" t="s">
        <v>16</v>
      </c>
      <c r="B43" s="51"/>
      <c r="C43" s="52"/>
    </row>
    <row r="44" spans="1:3">
      <c r="A44" s="48" t="s">
        <v>59</v>
      </c>
      <c r="B44" s="43">
        <v>25000</v>
      </c>
      <c r="C44" s="52"/>
    </row>
    <row r="45" spans="1:3">
      <c r="A45" s="48" t="s">
        <v>60</v>
      </c>
      <c r="B45" s="43">
        <v>10000</v>
      </c>
      <c r="C45" s="52"/>
    </row>
    <row r="46" spans="1:3">
      <c r="A46" s="48" t="s">
        <v>61</v>
      </c>
      <c r="B46" s="43">
        <v>20000</v>
      </c>
      <c r="C46" s="52"/>
    </row>
    <row r="47" spans="1:3">
      <c r="A47" s="48" t="s">
        <v>62</v>
      </c>
      <c r="B47" s="43">
        <v>6000</v>
      </c>
      <c r="C47" s="52"/>
    </row>
    <row r="48" spans="1:3">
      <c r="A48" s="30" t="s">
        <v>63</v>
      </c>
      <c r="B48" s="33">
        <f>SUM(B44:B47)</f>
        <v>61000</v>
      </c>
      <c r="C48" s="48"/>
    </row>
    <row r="49" spans="1:3">
      <c r="A49" s="48"/>
      <c r="B49" s="51"/>
      <c r="C49" s="35"/>
    </row>
    <row r="50" spans="1:3">
      <c r="A50" s="30" t="s">
        <v>17</v>
      </c>
      <c r="B50" s="51"/>
      <c r="C50" s="48"/>
    </row>
    <row r="51" spans="1:3">
      <c r="A51" s="48" t="s">
        <v>64</v>
      </c>
      <c r="B51" s="43">
        <v>150000</v>
      </c>
      <c r="C51" s="48"/>
    </row>
    <row r="52" spans="1:3">
      <c r="A52" s="48" t="s">
        <v>65</v>
      </c>
      <c r="B52" s="43">
        <v>40000</v>
      </c>
      <c r="C52" s="48">
        <v>10</v>
      </c>
    </row>
    <row r="53" spans="1:3">
      <c r="A53" s="48" t="s">
        <v>66</v>
      </c>
      <c r="B53" s="43">
        <v>10000</v>
      </c>
      <c r="C53" s="48">
        <v>20</v>
      </c>
    </row>
    <row r="54" spans="1:3">
      <c r="A54" s="48" t="s">
        <v>67</v>
      </c>
      <c r="B54" s="43">
        <v>5000</v>
      </c>
      <c r="C54" s="48" t="s">
        <v>68</v>
      </c>
    </row>
    <row r="55" spans="1:3">
      <c r="A55" s="48" t="s">
        <v>69</v>
      </c>
      <c r="B55" s="43">
        <v>5000</v>
      </c>
      <c r="C55" s="48" t="s">
        <v>70</v>
      </c>
    </row>
    <row r="56" spans="1:3">
      <c r="A56" s="30" t="s">
        <v>71</v>
      </c>
      <c r="B56" s="33">
        <f>SUM(B51:B55)</f>
        <v>210000</v>
      </c>
      <c r="C56" s="48"/>
    </row>
    <row r="57" spans="1:3">
      <c r="A57" s="30"/>
      <c r="B57" s="33"/>
      <c r="C57" s="48"/>
    </row>
    <row r="58" spans="1:3">
      <c r="A58" s="30" t="s">
        <v>72</v>
      </c>
      <c r="B58" s="33"/>
      <c r="C58" s="48"/>
    </row>
    <row r="59" spans="1:3">
      <c r="A59" s="31" t="s">
        <v>73</v>
      </c>
      <c r="B59" s="36">
        <v>35000</v>
      </c>
      <c r="C59" s="48"/>
    </row>
    <row r="60" spans="1:3">
      <c r="A60" s="31" t="s">
        <v>74</v>
      </c>
      <c r="B60" s="36">
        <v>8000</v>
      </c>
      <c r="C60" s="48"/>
    </row>
    <row r="61" spans="1:3">
      <c r="A61" s="31" t="s">
        <v>75</v>
      </c>
      <c r="B61" s="36">
        <v>20000</v>
      </c>
      <c r="C61" s="48"/>
    </row>
    <row r="62" spans="1:3">
      <c r="A62" s="31" t="s">
        <v>76</v>
      </c>
      <c r="B62" s="36">
        <v>30000</v>
      </c>
      <c r="C62" s="48"/>
    </row>
    <row r="63" spans="1:3">
      <c r="A63" s="31" t="s">
        <v>77</v>
      </c>
      <c r="B63" s="36">
        <v>2000</v>
      </c>
      <c r="C63" s="48"/>
    </row>
    <row r="64" spans="1:3">
      <c r="A64" s="31" t="s">
        <v>78</v>
      </c>
      <c r="B64" s="36">
        <v>3000</v>
      </c>
      <c r="C64" s="48"/>
    </row>
    <row r="65" spans="1:3">
      <c r="A65" s="31" t="s">
        <v>79</v>
      </c>
      <c r="B65" s="36">
        <v>9000</v>
      </c>
      <c r="C65" s="48"/>
    </row>
    <row r="66" spans="1:3">
      <c r="A66" s="31" t="s">
        <v>80</v>
      </c>
      <c r="B66" s="36">
        <v>9000</v>
      </c>
      <c r="C66" s="48"/>
    </row>
    <row r="67" spans="1:3">
      <c r="A67" s="31" t="s">
        <v>81</v>
      </c>
      <c r="B67" s="36">
        <v>3600</v>
      </c>
      <c r="C67" s="48"/>
    </row>
    <row r="68" spans="1:3">
      <c r="A68" s="31" t="s">
        <v>82</v>
      </c>
      <c r="B68" s="36">
        <v>2000</v>
      </c>
      <c r="C68" s="48"/>
    </row>
    <row r="69" spans="1:3">
      <c r="A69" s="31" t="s">
        <v>83</v>
      </c>
      <c r="B69" s="36">
        <f>50*300</f>
        <v>15000</v>
      </c>
      <c r="C69" s="48"/>
    </row>
    <row r="70" spans="1:3">
      <c r="A70" s="31" t="s">
        <v>84</v>
      </c>
      <c r="B70" s="36">
        <v>10000</v>
      </c>
      <c r="C70" s="48"/>
    </row>
    <row r="71" spans="1:3">
      <c r="A71" s="31" t="s">
        <v>85</v>
      </c>
      <c r="B71" s="36">
        <v>7000</v>
      </c>
      <c r="C71" s="48"/>
    </row>
    <row r="72" spans="1:3">
      <c r="A72" s="30" t="s">
        <v>86</v>
      </c>
      <c r="B72" s="33">
        <f>SUM(B59:B71)</f>
        <v>153600</v>
      </c>
      <c r="C72" s="48"/>
    </row>
    <row r="73" spans="1:3">
      <c r="A73" s="31"/>
      <c r="B73" s="51"/>
      <c r="C73" s="48"/>
    </row>
    <row r="74" spans="1:3">
      <c r="A74" s="30" t="s">
        <v>18</v>
      </c>
      <c r="B74" s="51"/>
      <c r="C74" s="48"/>
    </row>
    <row r="75" spans="1:3">
      <c r="A75" s="48" t="s">
        <v>87</v>
      </c>
      <c r="B75" s="43">
        <v>150000</v>
      </c>
      <c r="C75" s="48" t="s">
        <v>14</v>
      </c>
    </row>
    <row r="76" spans="1:3">
      <c r="A76" s="30" t="s">
        <v>88</v>
      </c>
      <c r="B76" s="33">
        <f>SUM(B75:B75)</f>
        <v>150000</v>
      </c>
      <c r="C76" s="48"/>
    </row>
    <row r="77" spans="1:3">
      <c r="A77" s="48"/>
      <c r="B77" s="48"/>
      <c r="C77" s="48"/>
    </row>
    <row r="78" spans="1:3">
      <c r="A78" s="48"/>
      <c r="B78" s="48"/>
      <c r="C78" s="48"/>
    </row>
    <row r="79" spans="1:3">
      <c r="A79" s="53" t="s">
        <v>19</v>
      </c>
      <c r="B79" s="52"/>
      <c r="C79" s="48"/>
    </row>
    <row r="80" spans="1:3">
      <c r="A80" s="48" t="s">
        <v>89</v>
      </c>
      <c r="B80" s="43">
        <v>30000</v>
      </c>
      <c r="C80" s="52"/>
    </row>
    <row r="81" spans="1:3">
      <c r="A81" s="48" t="s">
        <v>90</v>
      </c>
      <c r="B81" s="43">
        <v>150000</v>
      </c>
      <c r="C81" s="48"/>
    </row>
    <row r="82" spans="1:3">
      <c r="A82" s="48" t="s">
        <v>91</v>
      </c>
      <c r="B82" s="43">
        <v>30000</v>
      </c>
      <c r="C82" s="48"/>
    </row>
    <row r="83" spans="1:3">
      <c r="A83" s="48" t="s">
        <v>92</v>
      </c>
      <c r="B83" s="43">
        <v>30000</v>
      </c>
      <c r="C83" s="48"/>
    </row>
    <row r="84" spans="1:3">
      <c r="A84" s="48" t="s">
        <v>93</v>
      </c>
      <c r="B84" s="43">
        <v>35000</v>
      </c>
      <c r="C84" s="48"/>
    </row>
    <row r="85" spans="1:3">
      <c r="A85" s="30" t="s">
        <v>94</v>
      </c>
      <c r="B85" s="33">
        <f>SUM(B80:B84)</f>
        <v>275000</v>
      </c>
      <c r="C85" s="48"/>
    </row>
    <row r="86" spans="1:3">
      <c r="A86" s="48"/>
      <c r="B86" s="48"/>
      <c r="C86" s="48"/>
    </row>
    <row r="87" spans="1:3">
      <c r="A87" s="48"/>
      <c r="B87" s="48"/>
      <c r="C87" s="48"/>
    </row>
    <row r="88" spans="1:3">
      <c r="A88" s="53" t="s">
        <v>20</v>
      </c>
      <c r="B88" s="48"/>
      <c r="C88" s="48"/>
    </row>
    <row r="89" spans="1:3">
      <c r="A89" s="48" t="s">
        <v>95</v>
      </c>
      <c r="B89" s="43">
        <v>15000</v>
      </c>
      <c r="C89" s="48"/>
    </row>
    <row r="90" spans="1:3">
      <c r="A90" s="48" t="s">
        <v>96</v>
      </c>
      <c r="B90" s="43">
        <v>20000</v>
      </c>
      <c r="C90" s="48"/>
    </row>
    <row r="91" spans="1:3">
      <c r="A91" s="30" t="s">
        <v>97</v>
      </c>
      <c r="B91" s="33">
        <f>SUM(B89:B90)</f>
        <v>35000</v>
      </c>
      <c r="C91" s="48"/>
    </row>
    <row r="92" spans="1:3">
      <c r="A92" s="48"/>
      <c r="B92" s="48"/>
      <c r="C92" s="48"/>
    </row>
    <row r="93" spans="1:3">
      <c r="A93" s="48"/>
      <c r="B93" s="48"/>
      <c r="C93" s="48"/>
    </row>
    <row r="94" spans="1:3">
      <c r="A94" s="30" t="s">
        <v>21</v>
      </c>
      <c r="B94" s="48"/>
      <c r="C94" s="48"/>
    </row>
    <row r="95" spans="1:3">
      <c r="A95" s="48" t="s">
        <v>98</v>
      </c>
      <c r="B95" s="43">
        <v>50000</v>
      </c>
      <c r="C95" s="48"/>
    </row>
    <row r="96" spans="1:3">
      <c r="A96" s="48" t="s">
        <v>99</v>
      </c>
      <c r="B96" s="43">
        <v>25000</v>
      </c>
      <c r="C96" s="48"/>
    </row>
    <row r="97" spans="1:3">
      <c r="A97" s="48" t="s">
        <v>100</v>
      </c>
      <c r="B97" s="43">
        <v>50000</v>
      </c>
      <c r="C97" s="48"/>
    </row>
    <row r="98" spans="1:3">
      <c r="A98" s="30" t="s">
        <v>101</v>
      </c>
      <c r="B98" s="33">
        <f>SUM(B95:B97)</f>
        <v>125000</v>
      </c>
      <c r="C98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4"/>
  <sheetViews>
    <sheetView workbookViewId="0">
      <selection activeCell="A20" sqref="A20"/>
    </sheetView>
  </sheetViews>
  <sheetFormatPr defaultRowHeight="15"/>
  <cols>
    <col min="1" max="1" width="90.85546875" style="48" customWidth="1"/>
    <col min="2" max="2" width="19.42578125" style="48" customWidth="1"/>
    <col min="3" max="3" width="41.85546875" style="48" customWidth="1"/>
    <col min="4" max="4" width="8" style="48" bestFit="1" customWidth="1"/>
    <col min="5" max="5" width="26.42578125" style="48" customWidth="1"/>
    <col min="6" max="16384" width="9.140625" style="49"/>
  </cols>
  <sheetData>
    <row r="1" spans="1:5">
      <c r="A1" s="30" t="s">
        <v>104</v>
      </c>
      <c r="B1" s="50"/>
      <c r="C1" s="48" t="s">
        <v>105</v>
      </c>
      <c r="D1" s="48" t="s">
        <v>1</v>
      </c>
      <c r="E1" s="50" t="s">
        <v>106</v>
      </c>
    </row>
    <row r="2" spans="1:5">
      <c r="A2" s="48" t="s">
        <v>107</v>
      </c>
      <c r="B2" s="54">
        <f>D2*E2</f>
        <v>60000</v>
      </c>
      <c r="D2" s="48">
        <v>60</v>
      </c>
      <c r="E2" s="55">
        <v>1000</v>
      </c>
    </row>
    <row r="3" spans="1:5">
      <c r="A3" s="48" t="s">
        <v>108</v>
      </c>
      <c r="B3" s="54">
        <f>E3*D3</f>
        <v>45000</v>
      </c>
      <c r="D3" s="48">
        <v>60</v>
      </c>
      <c r="E3" s="55">
        <v>750</v>
      </c>
    </row>
    <row r="4" spans="1:5">
      <c r="A4" s="42" t="s">
        <v>109</v>
      </c>
      <c r="B4" s="54">
        <v>120000</v>
      </c>
      <c r="D4" s="48">
        <v>4</v>
      </c>
      <c r="E4" s="55">
        <v>17000</v>
      </c>
    </row>
    <row r="5" spans="1:5">
      <c r="A5" s="42" t="s">
        <v>110</v>
      </c>
      <c r="B5" s="54">
        <v>15000</v>
      </c>
      <c r="C5" s="48" t="s">
        <v>111</v>
      </c>
      <c r="E5" s="55"/>
    </row>
    <row r="6" spans="1:5">
      <c r="A6" s="48" t="s">
        <v>112</v>
      </c>
      <c r="B6" s="54">
        <f>E6*D6</f>
        <v>120000</v>
      </c>
      <c r="D6" s="48">
        <v>4</v>
      </c>
      <c r="E6" s="55">
        <v>30000</v>
      </c>
    </row>
    <row r="7" spans="1:5">
      <c r="A7" s="56" t="s">
        <v>113</v>
      </c>
      <c r="B7" s="54">
        <v>10000</v>
      </c>
      <c r="E7" s="55"/>
    </row>
    <row r="8" spans="1:5">
      <c r="A8" s="48" t="s">
        <v>114</v>
      </c>
      <c r="B8" s="54">
        <f>E8*D8</f>
        <v>20000</v>
      </c>
      <c r="C8" s="56"/>
      <c r="D8" s="56">
        <v>4</v>
      </c>
      <c r="E8" s="55">
        <v>5000</v>
      </c>
    </row>
    <row r="9" spans="1:5">
      <c r="A9" s="56" t="s">
        <v>115</v>
      </c>
      <c r="B9" s="54">
        <v>10000</v>
      </c>
      <c r="C9" s="56"/>
      <c r="D9" s="56"/>
      <c r="E9" s="55"/>
    </row>
    <row r="10" spans="1:5">
      <c r="A10" s="56" t="s">
        <v>116</v>
      </c>
      <c r="B10" s="54">
        <v>4000</v>
      </c>
      <c r="C10" s="56"/>
      <c r="D10" s="56"/>
      <c r="E10" s="55"/>
    </row>
    <row r="11" spans="1:5">
      <c r="A11" s="56" t="s">
        <v>117</v>
      </c>
      <c r="B11" s="54">
        <v>1000</v>
      </c>
      <c r="C11" s="56"/>
      <c r="D11" s="56"/>
      <c r="E11" s="55"/>
    </row>
    <row r="12" spans="1:5">
      <c r="A12" s="57" t="s">
        <v>118</v>
      </c>
      <c r="B12" s="54">
        <v>50000</v>
      </c>
      <c r="C12" s="56"/>
      <c r="D12" s="56"/>
      <c r="E12" s="55"/>
    </row>
    <row r="13" spans="1:5">
      <c r="A13" s="57" t="s">
        <v>119</v>
      </c>
      <c r="B13" s="54">
        <f>D13*E13</f>
        <v>7500</v>
      </c>
      <c r="C13" s="56"/>
      <c r="D13" s="56">
        <v>60</v>
      </c>
      <c r="E13" s="55">
        <v>125</v>
      </c>
    </row>
    <row r="14" spans="1:5">
      <c r="A14" s="57" t="s">
        <v>120</v>
      </c>
      <c r="B14" s="54">
        <v>5000</v>
      </c>
      <c r="C14" s="56"/>
      <c r="D14" s="56"/>
      <c r="E14" s="56"/>
    </row>
    <row r="15" spans="1:5">
      <c r="A15" s="48" t="s">
        <v>121</v>
      </c>
      <c r="B15" s="54">
        <v>125000</v>
      </c>
      <c r="D15" s="56"/>
      <c r="E15" s="56"/>
    </row>
    <row r="16" spans="1:5">
      <c r="A16" s="57" t="s">
        <v>122</v>
      </c>
      <c r="B16" s="54">
        <v>10000</v>
      </c>
      <c r="D16" s="56"/>
      <c r="E16" s="56"/>
    </row>
    <row r="17" spans="1:5">
      <c r="A17" s="42" t="s">
        <v>123</v>
      </c>
      <c r="B17" s="54">
        <v>30000</v>
      </c>
      <c r="D17" s="56"/>
      <c r="E17" s="56"/>
    </row>
    <row r="18" spans="1:5">
      <c r="A18" s="42" t="s">
        <v>124</v>
      </c>
      <c r="B18" s="54">
        <v>145000</v>
      </c>
      <c r="D18" s="56"/>
      <c r="E18" s="56"/>
    </row>
    <row r="19" spans="1:5">
      <c r="A19" s="42" t="s">
        <v>125</v>
      </c>
      <c r="B19" s="54">
        <v>20000</v>
      </c>
      <c r="C19" s="48" t="s">
        <v>126</v>
      </c>
      <c r="D19" s="56"/>
      <c r="E19" s="56"/>
    </row>
    <row r="20" spans="1:5">
      <c r="A20" s="48" t="s">
        <v>127</v>
      </c>
      <c r="B20" s="43">
        <v>10000</v>
      </c>
      <c r="C20" s="48" t="s">
        <v>14</v>
      </c>
      <c r="D20" s="56"/>
      <c r="E20" s="56"/>
    </row>
    <row r="21" spans="1:5">
      <c r="A21" s="48" t="s">
        <v>128</v>
      </c>
      <c r="B21" s="43">
        <v>50000</v>
      </c>
      <c r="C21" s="48" t="s">
        <v>129</v>
      </c>
      <c r="D21" s="56"/>
      <c r="E21" s="56"/>
    </row>
    <row r="22" spans="1:5">
      <c r="A22" s="48" t="s">
        <v>130</v>
      </c>
      <c r="B22" s="43">
        <v>75000</v>
      </c>
      <c r="C22" s="48" t="s">
        <v>131</v>
      </c>
      <c r="D22" s="56"/>
      <c r="E22" s="56"/>
    </row>
    <row r="23" spans="1:5">
      <c r="A23" s="48" t="s">
        <v>132</v>
      </c>
      <c r="B23" s="43">
        <v>50000</v>
      </c>
      <c r="C23" s="48" t="s">
        <v>133</v>
      </c>
      <c r="D23" s="56"/>
      <c r="E23" s="56"/>
    </row>
    <row r="24" spans="1:5">
      <c r="A24" s="42"/>
      <c r="B24" s="54"/>
      <c r="D24" s="56"/>
      <c r="E24" s="56"/>
    </row>
    <row r="25" spans="1:5">
      <c r="A25" s="42"/>
      <c r="B25" s="54"/>
      <c r="D25" s="56"/>
      <c r="E25" s="56"/>
    </row>
    <row r="26" spans="1:5">
      <c r="A26" s="42"/>
      <c r="B26" s="54"/>
      <c r="D26" s="56"/>
      <c r="E26" s="56"/>
    </row>
    <row r="27" spans="1:5">
      <c r="A27" s="42"/>
      <c r="B27" s="44"/>
      <c r="D27" s="56"/>
      <c r="E27" s="56"/>
    </row>
    <row r="28" spans="1:5">
      <c r="A28" s="42" t="s">
        <v>134</v>
      </c>
      <c r="B28" s="44">
        <v>30000</v>
      </c>
      <c r="D28" s="56"/>
      <c r="E28" s="56"/>
    </row>
    <row r="29" spans="1:5">
      <c r="A29" s="42"/>
      <c r="B29" s="44"/>
      <c r="D29" s="56"/>
      <c r="E29" s="56"/>
    </row>
    <row r="30" spans="1:5">
      <c r="A30" s="42"/>
      <c r="B30" s="44"/>
      <c r="D30" s="56"/>
      <c r="E30" s="56"/>
    </row>
    <row r="31" spans="1:5">
      <c r="A31" s="30" t="s">
        <v>135</v>
      </c>
      <c r="B31" s="58">
        <f>SUM(B1:B30)</f>
        <v>1012500</v>
      </c>
      <c r="D31" s="56"/>
      <c r="E31" s="56"/>
    </row>
    <row r="32" spans="1:5">
      <c r="B32" s="54"/>
      <c r="D32" s="56"/>
      <c r="E32" s="56"/>
    </row>
    <row r="33" spans="2:5">
      <c r="B33" s="54"/>
      <c r="D33" s="56"/>
      <c r="E33" s="56"/>
    </row>
    <row r="34" spans="2:5">
      <c r="B34" s="54"/>
      <c r="D34" s="56"/>
      <c r="E34" s="56"/>
    </row>
    <row r="35" spans="2:5">
      <c r="B35" s="54"/>
      <c r="D35" s="56"/>
      <c r="E35" s="56"/>
    </row>
    <row r="36" spans="2:5">
      <c r="B36" s="54"/>
      <c r="D36" s="56"/>
      <c r="E36" s="56"/>
    </row>
    <row r="37" spans="2:5">
      <c r="B37" s="54"/>
    </row>
    <row r="38" spans="2:5">
      <c r="B38" s="54"/>
    </row>
    <row r="39" spans="2:5">
      <c r="B39" s="54"/>
    </row>
    <row r="40" spans="2:5">
      <c r="B40" s="54"/>
    </row>
    <row r="41" spans="2:5">
      <c r="B41" s="54"/>
    </row>
    <row r="42" spans="2:5">
      <c r="B42" s="54"/>
    </row>
    <row r="43" spans="2:5">
      <c r="B43" s="54"/>
    </row>
    <row r="44" spans="2:5">
      <c r="B44" s="54"/>
    </row>
    <row r="45" spans="2:5">
      <c r="B45" s="54"/>
    </row>
    <row r="46" spans="2:5">
      <c r="B46" s="54"/>
    </row>
    <row r="47" spans="2:5">
      <c r="B47" s="54"/>
    </row>
    <row r="48" spans="2:5">
      <c r="B48" s="54"/>
    </row>
    <row r="49" spans="1:5">
      <c r="B49" s="54"/>
    </row>
    <row r="51" spans="1:5">
      <c r="D51" s="56"/>
      <c r="E51" s="56"/>
    </row>
    <row r="52" spans="1:5">
      <c r="D52" s="56"/>
      <c r="E52" s="56"/>
    </row>
    <row r="53" spans="1:5">
      <c r="D53" s="56"/>
      <c r="E53" s="56"/>
    </row>
    <row r="54" spans="1:5">
      <c r="D54" s="56"/>
      <c r="E54" s="56"/>
    </row>
    <row r="55" spans="1:5">
      <c r="D55" s="56"/>
      <c r="E55" s="56"/>
    </row>
    <row r="56" spans="1:5">
      <c r="C56" s="56"/>
      <c r="D56" s="56"/>
      <c r="E56" s="56"/>
    </row>
    <row r="57" spans="1:5">
      <c r="A57" s="56"/>
      <c r="B57" s="56"/>
      <c r="C57" s="56"/>
      <c r="D57" s="56"/>
      <c r="E57" s="56"/>
    </row>
    <row r="58" spans="1:5">
      <c r="A58" s="56"/>
      <c r="B58" s="56"/>
      <c r="C58" s="56"/>
      <c r="D58" s="56"/>
      <c r="E58" s="56"/>
    </row>
    <row r="59" spans="1:5">
      <c r="A59" s="56"/>
      <c r="B59" s="56"/>
      <c r="C59" s="56"/>
      <c r="D59" s="56"/>
      <c r="E59" s="56"/>
    </row>
    <row r="60" spans="1:5">
      <c r="A60" s="56"/>
      <c r="B60" s="56"/>
      <c r="C60" s="56"/>
      <c r="D60" s="56"/>
      <c r="E60" s="56"/>
    </row>
    <row r="61" spans="1:5">
      <c r="A61" s="56"/>
      <c r="B61" s="56"/>
      <c r="C61" s="56"/>
      <c r="D61" s="56"/>
      <c r="E61" s="56"/>
    </row>
    <row r="62" spans="1:5">
      <c r="A62" s="56"/>
      <c r="B62" s="56"/>
      <c r="C62" s="56"/>
      <c r="D62" s="56"/>
      <c r="E62" s="56"/>
    </row>
    <row r="63" spans="1:5">
      <c r="A63" s="56"/>
      <c r="B63" s="56"/>
      <c r="C63" s="56"/>
      <c r="D63" s="56"/>
      <c r="E63" s="56"/>
    </row>
    <row r="64" spans="1:5">
      <c r="A64" s="56"/>
      <c r="B64" s="56"/>
      <c r="C64" s="56"/>
      <c r="D64" s="56"/>
      <c r="E64" s="56"/>
    </row>
    <row r="65" spans="1:5">
      <c r="A65" s="56"/>
      <c r="B65" s="56"/>
      <c r="C65" s="56"/>
      <c r="D65" s="56"/>
      <c r="E65" s="56"/>
    </row>
    <row r="66" spans="1:5">
      <c r="A66" s="56"/>
      <c r="B66" s="56"/>
      <c r="C66" s="56"/>
      <c r="D66" s="56"/>
      <c r="E66" s="56"/>
    </row>
    <row r="67" spans="1:5">
      <c r="A67" s="56"/>
      <c r="B67" s="56"/>
      <c r="C67" s="56"/>
      <c r="D67" s="56"/>
      <c r="E67" s="56"/>
    </row>
    <row r="68" spans="1:5">
      <c r="A68" s="56"/>
      <c r="B68" s="56"/>
      <c r="C68" s="56"/>
      <c r="D68" s="56"/>
      <c r="E68" s="56"/>
    </row>
    <row r="69" spans="1:5">
      <c r="A69" s="56"/>
      <c r="B69" s="56"/>
      <c r="C69" s="56"/>
      <c r="D69" s="56"/>
      <c r="E69" s="56"/>
    </row>
    <row r="70" spans="1:5">
      <c r="A70" s="56"/>
      <c r="B70" s="56"/>
      <c r="C70" s="56"/>
      <c r="D70" s="56"/>
      <c r="E70" s="56"/>
    </row>
    <row r="71" spans="1:5">
      <c r="A71" s="56"/>
      <c r="B71" s="56"/>
      <c r="C71" s="56"/>
      <c r="D71" s="56"/>
      <c r="E71" s="56"/>
    </row>
    <row r="72" spans="1:5">
      <c r="A72" s="56"/>
      <c r="B72" s="56"/>
      <c r="C72" s="56"/>
      <c r="D72" s="56"/>
      <c r="E72" s="56"/>
    </row>
    <row r="73" spans="1:5">
      <c r="A73" s="56"/>
      <c r="B73" s="56"/>
      <c r="C73" s="56"/>
      <c r="D73" s="56"/>
      <c r="E73" s="56"/>
    </row>
    <row r="74" spans="1:5">
      <c r="A74" s="56"/>
      <c r="B74" s="56"/>
      <c r="C74" s="56"/>
      <c r="D74" s="56"/>
      <c r="E74" s="56"/>
    </row>
    <row r="75" spans="1:5">
      <c r="A75" s="56"/>
      <c r="B75" s="56"/>
      <c r="C75" s="56"/>
      <c r="D75" s="56"/>
      <c r="E75" s="56"/>
    </row>
    <row r="76" spans="1:5">
      <c r="A76" s="56"/>
      <c r="B76" s="56"/>
      <c r="C76" s="56"/>
      <c r="D76" s="56"/>
      <c r="E76" s="56"/>
    </row>
    <row r="77" spans="1:5">
      <c r="A77" s="56"/>
      <c r="B77" s="56"/>
      <c r="C77" s="56"/>
      <c r="D77" s="56"/>
      <c r="E77" s="56"/>
    </row>
    <row r="78" spans="1:5">
      <c r="A78" s="56"/>
      <c r="B78" s="56"/>
      <c r="C78" s="56"/>
      <c r="D78" s="56"/>
      <c r="E78" s="56"/>
    </row>
    <row r="79" spans="1:5">
      <c r="A79" s="56"/>
      <c r="B79" s="56"/>
      <c r="C79" s="56"/>
      <c r="D79" s="56"/>
      <c r="E79" s="56"/>
    </row>
    <row r="80" spans="1:5">
      <c r="A80" s="56"/>
      <c r="B80" s="56"/>
      <c r="C80" s="56"/>
      <c r="D80" s="56"/>
      <c r="E80" s="56"/>
    </row>
    <row r="81" spans="1:5">
      <c r="A81" s="56"/>
      <c r="B81" s="56"/>
      <c r="C81" s="56"/>
      <c r="D81" s="56"/>
      <c r="E81" s="56"/>
    </row>
    <row r="82" spans="1:5">
      <c r="A82" s="56"/>
      <c r="B82" s="56"/>
      <c r="C82" s="56"/>
      <c r="D82" s="56"/>
      <c r="E82" s="56"/>
    </row>
    <row r="83" spans="1:5">
      <c r="A83" s="56"/>
      <c r="B83" s="56"/>
      <c r="C83" s="56"/>
      <c r="D83" s="56"/>
      <c r="E83" s="56"/>
    </row>
    <row r="84" spans="1:5">
      <c r="A84" s="56"/>
      <c r="B84" s="56"/>
      <c r="C84" s="56"/>
      <c r="D84" s="56"/>
      <c r="E84" s="56"/>
    </row>
    <row r="85" spans="1:5">
      <c r="A85" s="56"/>
      <c r="B85" s="56"/>
      <c r="C85" s="56"/>
      <c r="D85" s="56"/>
      <c r="E85" s="56"/>
    </row>
    <row r="86" spans="1:5">
      <c r="A86" s="56"/>
      <c r="B86" s="56"/>
      <c r="C86" s="56"/>
      <c r="D86" s="56"/>
      <c r="E86" s="56"/>
    </row>
    <row r="87" spans="1:5">
      <c r="A87" s="56"/>
      <c r="B87" s="56"/>
      <c r="C87" s="56"/>
      <c r="D87" s="56"/>
      <c r="E87" s="56"/>
    </row>
    <row r="88" spans="1:5">
      <c r="A88" s="56"/>
      <c r="B88" s="56"/>
      <c r="C88" s="56"/>
      <c r="D88" s="56"/>
      <c r="E88" s="56"/>
    </row>
    <row r="89" spans="1:5">
      <c r="A89" s="56"/>
      <c r="B89" s="56"/>
      <c r="C89" s="56"/>
      <c r="D89" s="56"/>
      <c r="E89" s="56"/>
    </row>
    <row r="90" spans="1:5">
      <c r="A90" s="56"/>
      <c r="B90" s="56"/>
      <c r="C90" s="56"/>
      <c r="D90" s="56"/>
      <c r="E90" s="56"/>
    </row>
    <row r="91" spans="1:5">
      <c r="A91" s="56"/>
      <c r="B91" s="56"/>
      <c r="C91" s="56"/>
      <c r="D91" s="56"/>
      <c r="E91" s="56"/>
    </row>
    <row r="92" spans="1:5">
      <c r="A92" s="56"/>
      <c r="B92" s="56"/>
      <c r="C92" s="56"/>
      <c r="D92" s="56"/>
      <c r="E92" s="56"/>
    </row>
    <row r="93" spans="1:5">
      <c r="A93" s="56"/>
      <c r="B93" s="56"/>
      <c r="C93" s="56"/>
      <c r="D93" s="56"/>
      <c r="E93" s="56"/>
    </row>
    <row r="94" spans="1:5">
      <c r="A94" s="56"/>
      <c r="B94" s="56"/>
      <c r="C94" s="56"/>
      <c r="D94" s="56"/>
      <c r="E94" s="56"/>
    </row>
    <row r="95" spans="1:5">
      <c r="A95" s="56"/>
      <c r="B95" s="56"/>
      <c r="C95" s="56"/>
      <c r="D95" s="56"/>
      <c r="E95" s="56"/>
    </row>
    <row r="96" spans="1:5">
      <c r="A96" s="56"/>
      <c r="B96" s="56"/>
      <c r="C96" s="56"/>
      <c r="D96" s="56"/>
      <c r="E96" s="56"/>
    </row>
    <row r="97" spans="1:5">
      <c r="A97" s="56"/>
      <c r="B97" s="56"/>
      <c r="C97" s="56"/>
      <c r="D97" s="56"/>
      <c r="E97" s="56"/>
    </row>
    <row r="98" spans="1:5">
      <c r="A98" s="56"/>
      <c r="B98" s="56"/>
      <c r="C98" s="56"/>
      <c r="D98" s="56"/>
      <c r="E98" s="56"/>
    </row>
    <row r="99" spans="1:5">
      <c r="A99" s="56"/>
      <c r="B99" s="56"/>
      <c r="C99" s="56"/>
      <c r="D99" s="56"/>
      <c r="E99" s="56"/>
    </row>
    <row r="100" spans="1:5">
      <c r="A100" s="56"/>
      <c r="B100" s="56"/>
      <c r="C100" s="56"/>
      <c r="D100" s="56"/>
      <c r="E100" s="56"/>
    </row>
    <row r="101" spans="1:5">
      <c r="A101" s="56"/>
      <c r="B101" s="56"/>
      <c r="C101" s="56"/>
      <c r="D101" s="56"/>
      <c r="E101" s="56"/>
    </row>
    <row r="102" spans="1:5">
      <c r="A102" s="56"/>
      <c r="B102" s="56"/>
      <c r="C102" s="56"/>
      <c r="D102" s="56"/>
      <c r="E102" s="56"/>
    </row>
    <row r="103" spans="1:5">
      <c r="A103" s="56"/>
      <c r="B103" s="56"/>
      <c r="C103" s="56"/>
      <c r="D103" s="56"/>
      <c r="E103" s="56"/>
    </row>
    <row r="104" spans="1:5">
      <c r="A104" s="56"/>
      <c r="B104" s="56"/>
      <c r="C104" s="56"/>
      <c r="D104" s="56"/>
      <c r="E104" s="56"/>
    </row>
    <row r="105" spans="1:5">
      <c r="A105" s="56"/>
      <c r="B105" s="56"/>
      <c r="C105" s="56"/>
      <c r="D105" s="56"/>
      <c r="E105" s="56"/>
    </row>
    <row r="106" spans="1:5">
      <c r="A106" s="56"/>
      <c r="B106" s="56"/>
      <c r="C106" s="56"/>
      <c r="D106" s="56"/>
      <c r="E106" s="56"/>
    </row>
    <row r="107" spans="1:5">
      <c r="A107" s="56"/>
      <c r="B107" s="56"/>
      <c r="C107" s="56"/>
      <c r="D107" s="56"/>
      <c r="E107" s="56"/>
    </row>
    <row r="108" spans="1:5">
      <c r="A108" s="56"/>
      <c r="B108" s="56"/>
      <c r="C108" s="56"/>
      <c r="D108" s="56"/>
      <c r="E108" s="56"/>
    </row>
    <row r="109" spans="1:5">
      <c r="A109" s="56"/>
      <c r="B109" s="56"/>
      <c r="C109" s="56"/>
      <c r="D109" s="56"/>
      <c r="E109" s="56"/>
    </row>
    <row r="110" spans="1:5">
      <c r="A110" s="56"/>
      <c r="B110" s="56"/>
      <c r="C110" s="56"/>
      <c r="D110" s="56"/>
      <c r="E110" s="56"/>
    </row>
    <row r="111" spans="1:5">
      <c r="A111" s="56"/>
      <c r="B111" s="56"/>
      <c r="C111" s="56"/>
      <c r="D111" s="56"/>
      <c r="E111" s="56"/>
    </row>
    <row r="112" spans="1:5">
      <c r="A112" s="56"/>
      <c r="B112" s="56"/>
      <c r="C112" s="56"/>
      <c r="D112" s="56"/>
      <c r="E112" s="56"/>
    </row>
    <row r="113" spans="1:5">
      <c r="A113" s="56"/>
      <c r="B113" s="56"/>
      <c r="C113" s="56"/>
      <c r="D113" s="56"/>
      <c r="E113" s="56"/>
    </row>
    <row r="114" spans="1:5">
      <c r="A114" s="56"/>
      <c r="B114" s="56"/>
      <c r="C114" s="56"/>
      <c r="D114" s="56"/>
      <c r="E114" s="56"/>
    </row>
    <row r="115" spans="1:5">
      <c r="A115" s="56"/>
      <c r="B115" s="56"/>
      <c r="C115" s="56"/>
      <c r="D115" s="56"/>
      <c r="E115" s="56"/>
    </row>
    <row r="116" spans="1:5">
      <c r="A116" s="56"/>
      <c r="B116" s="56"/>
      <c r="C116" s="56"/>
      <c r="D116" s="56"/>
      <c r="E116" s="56"/>
    </row>
    <row r="117" spans="1:5">
      <c r="A117" s="56"/>
      <c r="B117" s="56"/>
      <c r="C117" s="56"/>
      <c r="D117" s="56"/>
      <c r="E117" s="56"/>
    </row>
    <row r="118" spans="1:5">
      <c r="A118" s="56"/>
      <c r="B118" s="56"/>
      <c r="C118" s="56"/>
      <c r="D118" s="56"/>
      <c r="E118" s="56"/>
    </row>
    <row r="119" spans="1:5">
      <c r="A119" s="56"/>
      <c r="B119" s="56"/>
      <c r="C119" s="56"/>
      <c r="D119" s="56"/>
      <c r="E119" s="56"/>
    </row>
    <row r="120" spans="1:5">
      <c r="A120" s="56"/>
      <c r="B120" s="56"/>
      <c r="C120" s="56"/>
      <c r="D120" s="56"/>
      <c r="E120" s="56"/>
    </row>
    <row r="121" spans="1:5">
      <c r="A121" s="56"/>
      <c r="B121" s="56"/>
      <c r="C121" s="56"/>
      <c r="D121" s="56"/>
      <c r="E121" s="56"/>
    </row>
    <row r="122" spans="1:5">
      <c r="A122" s="56"/>
      <c r="B122" s="56"/>
      <c r="C122" s="56"/>
      <c r="D122" s="56"/>
      <c r="E122" s="56"/>
    </row>
    <row r="123" spans="1:5">
      <c r="A123" s="56"/>
      <c r="B123" s="56"/>
      <c r="C123" s="56"/>
      <c r="D123" s="56"/>
      <c r="E123" s="56"/>
    </row>
    <row r="124" spans="1:5">
      <c r="A124" s="56"/>
      <c r="B124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Quote summary</vt:lpstr>
      <vt:lpstr>basic investment details</vt:lpstr>
      <vt:lpstr>pod investment details</vt:lpstr>
      <vt:lpstr>'Quote summary'!Print_Area</vt:lpstr>
      <vt:lpstr>usd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cp:lastPrinted>2010-12-21T13:54:40Z</cp:lastPrinted>
  <dcterms:created xsi:type="dcterms:W3CDTF">2010-12-15T11:57:06Z</dcterms:created>
  <dcterms:modified xsi:type="dcterms:W3CDTF">2010-12-21T13:56:29Z</dcterms:modified>
</cp:coreProperties>
</file>