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en\Desktop\Tesis_Maestría\Modelos_C\Inferencia\"/>
    </mc:Choice>
  </mc:AlternateContent>
  <bookViews>
    <workbookView xWindow="0" yWindow="0" windowWidth="20490" windowHeight="7755"/>
  </bookViews>
  <sheets>
    <sheet name="Hoja1" sheetId="1" r:id="rId1"/>
    <sheet name="RMSPE" sheetId="5" r:id="rId2"/>
    <sheet name="R2" sheetId="4" r:id="rId3"/>
    <sheet name="Pred" sheetId="3" r:id="rId4"/>
    <sheet name="Act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1" l="1"/>
  <c r="R3" i="1"/>
  <c r="R26" i="1" s="1"/>
  <c r="S3" i="1"/>
  <c r="S26" i="1" s="1"/>
  <c r="T3" i="1"/>
  <c r="T26" i="1" s="1"/>
  <c r="U3" i="1"/>
  <c r="U26" i="1" s="1"/>
  <c r="V3" i="1"/>
  <c r="V26" i="1" s="1"/>
  <c r="W3" i="1"/>
  <c r="W26" i="1" s="1"/>
  <c r="X3" i="1"/>
  <c r="X26" i="1" s="1"/>
  <c r="Y3" i="1"/>
  <c r="Y26" i="1" s="1"/>
  <c r="R4" i="1"/>
  <c r="R27" i="1" s="1"/>
  <c r="S4" i="1"/>
  <c r="S27" i="1" s="1"/>
  <c r="T4" i="1"/>
  <c r="T27" i="1" s="1"/>
  <c r="U4" i="1"/>
  <c r="U27" i="1" s="1"/>
  <c r="V4" i="1"/>
  <c r="V27" i="1" s="1"/>
  <c r="W4" i="1"/>
  <c r="W27" i="1" s="1"/>
  <c r="X4" i="1"/>
  <c r="X27" i="1" s="1"/>
  <c r="Y4" i="1"/>
  <c r="Y27" i="1" s="1"/>
  <c r="R5" i="1"/>
  <c r="R28" i="1" s="1"/>
  <c r="S5" i="1"/>
  <c r="S28" i="1" s="1"/>
  <c r="T5" i="1"/>
  <c r="T28" i="1" s="1"/>
  <c r="U5" i="1"/>
  <c r="U28" i="1" s="1"/>
  <c r="V5" i="1"/>
  <c r="V28" i="1" s="1"/>
  <c r="W5" i="1"/>
  <c r="W28" i="1" s="1"/>
  <c r="X5" i="1"/>
  <c r="X28" i="1" s="1"/>
  <c r="Y5" i="1"/>
  <c r="Y28" i="1" s="1"/>
  <c r="R6" i="1"/>
  <c r="R29" i="1" s="1"/>
  <c r="S6" i="1"/>
  <c r="S29" i="1" s="1"/>
  <c r="T6" i="1"/>
  <c r="T29" i="1" s="1"/>
  <c r="U6" i="1"/>
  <c r="U29" i="1" s="1"/>
  <c r="V6" i="1"/>
  <c r="V29" i="1" s="1"/>
  <c r="W6" i="1"/>
  <c r="W29" i="1" s="1"/>
  <c r="X6" i="1"/>
  <c r="X29" i="1" s="1"/>
  <c r="Y6" i="1"/>
  <c r="Y29" i="1" s="1"/>
  <c r="R7" i="1"/>
  <c r="R30" i="1" s="1"/>
  <c r="S7" i="1"/>
  <c r="S30" i="1" s="1"/>
  <c r="T7" i="1"/>
  <c r="T30" i="1" s="1"/>
  <c r="U7" i="1"/>
  <c r="U30" i="1" s="1"/>
  <c r="V7" i="1"/>
  <c r="V30" i="1" s="1"/>
  <c r="W7" i="1"/>
  <c r="W30" i="1" s="1"/>
  <c r="X7" i="1"/>
  <c r="X30" i="1" s="1"/>
  <c r="Y7" i="1"/>
  <c r="Y30" i="1" s="1"/>
  <c r="R8" i="1"/>
  <c r="R31" i="1" s="1"/>
  <c r="S8" i="1"/>
  <c r="S31" i="1" s="1"/>
  <c r="T8" i="1"/>
  <c r="T31" i="1" s="1"/>
  <c r="U8" i="1"/>
  <c r="U31" i="1" s="1"/>
  <c r="V8" i="1"/>
  <c r="V31" i="1" s="1"/>
  <c r="W8" i="1"/>
  <c r="W31" i="1" s="1"/>
  <c r="X8" i="1"/>
  <c r="X31" i="1" s="1"/>
  <c r="Y8" i="1"/>
  <c r="Y31" i="1" s="1"/>
  <c r="R9" i="1"/>
  <c r="R32" i="1" s="1"/>
  <c r="S9" i="1"/>
  <c r="S32" i="1" s="1"/>
  <c r="T9" i="1"/>
  <c r="T32" i="1" s="1"/>
  <c r="U9" i="1"/>
  <c r="U32" i="1" s="1"/>
  <c r="V9" i="1"/>
  <c r="V32" i="1" s="1"/>
  <c r="W9" i="1"/>
  <c r="W32" i="1" s="1"/>
  <c r="X9" i="1"/>
  <c r="X32" i="1" s="1"/>
  <c r="Y9" i="1"/>
  <c r="Y32" i="1" s="1"/>
  <c r="R10" i="1"/>
  <c r="R33" i="1" s="1"/>
  <c r="S10" i="1"/>
  <c r="S33" i="1" s="1"/>
  <c r="T10" i="1"/>
  <c r="T33" i="1" s="1"/>
  <c r="U10" i="1"/>
  <c r="U33" i="1" s="1"/>
  <c r="V10" i="1"/>
  <c r="V33" i="1" s="1"/>
  <c r="W10" i="1"/>
  <c r="W33" i="1" s="1"/>
  <c r="X10" i="1"/>
  <c r="X33" i="1" s="1"/>
  <c r="Y10" i="1"/>
  <c r="Y33" i="1" s="1"/>
  <c r="R11" i="1"/>
  <c r="R34" i="1" s="1"/>
  <c r="S11" i="1"/>
  <c r="S34" i="1" s="1"/>
  <c r="T11" i="1"/>
  <c r="T34" i="1" s="1"/>
  <c r="U11" i="1"/>
  <c r="U34" i="1" s="1"/>
  <c r="V11" i="1"/>
  <c r="V34" i="1" s="1"/>
  <c r="W11" i="1"/>
  <c r="W34" i="1" s="1"/>
  <c r="X11" i="1"/>
  <c r="X34" i="1" s="1"/>
  <c r="Y11" i="1"/>
  <c r="Y34" i="1" s="1"/>
  <c r="R12" i="1"/>
  <c r="R35" i="1" s="1"/>
  <c r="S12" i="1"/>
  <c r="S35" i="1" s="1"/>
  <c r="T12" i="1"/>
  <c r="T35" i="1" s="1"/>
  <c r="U12" i="1"/>
  <c r="U35" i="1" s="1"/>
  <c r="V12" i="1"/>
  <c r="V35" i="1" s="1"/>
  <c r="W12" i="1"/>
  <c r="W35" i="1" s="1"/>
  <c r="X12" i="1"/>
  <c r="X35" i="1" s="1"/>
  <c r="Y12" i="1"/>
  <c r="Y35" i="1" s="1"/>
  <c r="R13" i="1"/>
  <c r="R36" i="1" s="1"/>
  <c r="S13" i="1"/>
  <c r="S36" i="1" s="1"/>
  <c r="T13" i="1"/>
  <c r="T36" i="1" s="1"/>
  <c r="U13" i="1"/>
  <c r="U36" i="1" s="1"/>
  <c r="V13" i="1"/>
  <c r="V36" i="1" s="1"/>
  <c r="W13" i="1"/>
  <c r="W36" i="1" s="1"/>
  <c r="X13" i="1"/>
  <c r="X36" i="1" s="1"/>
  <c r="Y13" i="1"/>
  <c r="Y36" i="1" s="1"/>
  <c r="R14" i="1"/>
  <c r="R37" i="1" s="1"/>
  <c r="S14" i="1"/>
  <c r="S37" i="1" s="1"/>
  <c r="T14" i="1"/>
  <c r="T37" i="1" s="1"/>
  <c r="U14" i="1"/>
  <c r="U37" i="1" s="1"/>
  <c r="V14" i="1"/>
  <c r="V37" i="1" s="1"/>
  <c r="W14" i="1"/>
  <c r="W37" i="1" s="1"/>
  <c r="X14" i="1"/>
  <c r="X37" i="1" s="1"/>
  <c r="Y14" i="1"/>
  <c r="Y37" i="1" s="1"/>
  <c r="R15" i="1"/>
  <c r="R38" i="1" s="1"/>
  <c r="S15" i="1"/>
  <c r="S38" i="1" s="1"/>
  <c r="T15" i="1"/>
  <c r="T38" i="1" s="1"/>
  <c r="U15" i="1"/>
  <c r="U38" i="1" s="1"/>
  <c r="V15" i="1"/>
  <c r="V38" i="1" s="1"/>
  <c r="W15" i="1"/>
  <c r="W38" i="1" s="1"/>
  <c r="X15" i="1"/>
  <c r="X38" i="1" s="1"/>
  <c r="Y15" i="1"/>
  <c r="Y38" i="1" s="1"/>
  <c r="R16" i="1"/>
  <c r="R39" i="1" s="1"/>
  <c r="S16" i="1"/>
  <c r="S39" i="1" s="1"/>
  <c r="T16" i="1"/>
  <c r="T39" i="1" s="1"/>
  <c r="U16" i="1"/>
  <c r="U39" i="1" s="1"/>
  <c r="V16" i="1"/>
  <c r="V39" i="1" s="1"/>
  <c r="W16" i="1"/>
  <c r="W39" i="1" s="1"/>
  <c r="X16" i="1"/>
  <c r="X39" i="1" s="1"/>
  <c r="Y16" i="1"/>
  <c r="Y39" i="1" s="1"/>
  <c r="R17" i="1"/>
  <c r="R40" i="1" s="1"/>
  <c r="S17" i="1"/>
  <c r="S40" i="1" s="1"/>
  <c r="T17" i="1"/>
  <c r="T40" i="1" s="1"/>
  <c r="U17" i="1"/>
  <c r="U40" i="1" s="1"/>
  <c r="V17" i="1"/>
  <c r="V40" i="1" s="1"/>
  <c r="W17" i="1"/>
  <c r="W40" i="1" s="1"/>
  <c r="X17" i="1"/>
  <c r="X40" i="1" s="1"/>
  <c r="Y17" i="1"/>
  <c r="Y40" i="1" s="1"/>
  <c r="R18" i="1"/>
  <c r="R41" i="1" s="1"/>
  <c r="S18" i="1"/>
  <c r="S41" i="1" s="1"/>
  <c r="T18" i="1"/>
  <c r="T41" i="1" s="1"/>
  <c r="U18" i="1"/>
  <c r="U41" i="1" s="1"/>
  <c r="V18" i="1"/>
  <c r="V41" i="1" s="1"/>
  <c r="W18" i="1"/>
  <c r="W41" i="1" s="1"/>
  <c r="X18" i="1"/>
  <c r="X41" i="1" s="1"/>
  <c r="Y18" i="1"/>
  <c r="Y41" i="1" s="1"/>
  <c r="R19" i="1"/>
  <c r="R42" i="1" s="1"/>
  <c r="S19" i="1"/>
  <c r="S42" i="1" s="1"/>
  <c r="T19" i="1"/>
  <c r="T42" i="1" s="1"/>
  <c r="U19" i="1"/>
  <c r="U42" i="1" s="1"/>
  <c r="V19" i="1"/>
  <c r="V42" i="1" s="1"/>
  <c r="W19" i="1"/>
  <c r="W42" i="1" s="1"/>
  <c r="X19" i="1"/>
  <c r="X42" i="1" s="1"/>
  <c r="Y19" i="1"/>
  <c r="Y42" i="1" s="1"/>
  <c r="R20" i="1"/>
  <c r="R43" i="1" s="1"/>
  <c r="S20" i="1"/>
  <c r="S43" i="1" s="1"/>
  <c r="T20" i="1"/>
  <c r="T43" i="1" s="1"/>
  <c r="U20" i="1"/>
  <c r="U43" i="1" s="1"/>
  <c r="V20" i="1"/>
  <c r="V43" i="1" s="1"/>
  <c r="W20" i="1"/>
  <c r="W43" i="1" s="1"/>
  <c r="X20" i="1"/>
  <c r="X43" i="1" s="1"/>
  <c r="Y20" i="1"/>
  <c r="Y43" i="1" s="1"/>
  <c r="R21" i="1"/>
  <c r="R44" i="1" s="1"/>
  <c r="S21" i="1"/>
  <c r="S44" i="1" s="1"/>
  <c r="T21" i="1"/>
  <c r="T44" i="1" s="1"/>
  <c r="U21" i="1"/>
  <c r="U44" i="1" s="1"/>
  <c r="V21" i="1"/>
  <c r="V44" i="1" s="1"/>
  <c r="W21" i="1"/>
  <c r="W44" i="1" s="1"/>
  <c r="X21" i="1"/>
  <c r="X44" i="1" s="1"/>
  <c r="Y21" i="1"/>
  <c r="Y44" i="1" s="1"/>
  <c r="R22" i="1"/>
  <c r="R45" i="1" s="1"/>
  <c r="S22" i="1"/>
  <c r="S45" i="1" s="1"/>
  <c r="T22" i="1"/>
  <c r="T45" i="1" s="1"/>
  <c r="U22" i="1"/>
  <c r="U45" i="1" s="1"/>
  <c r="V22" i="1"/>
  <c r="V45" i="1" s="1"/>
  <c r="W22" i="1"/>
  <c r="W45" i="1" s="1"/>
  <c r="X22" i="1"/>
  <c r="X45" i="1" s="1"/>
  <c r="Y22" i="1"/>
  <c r="Y45" i="1" s="1"/>
  <c r="R2" i="1"/>
  <c r="R25" i="1" s="1"/>
  <c r="R49" i="1" s="1"/>
  <c r="S2" i="1"/>
  <c r="S25" i="1" s="1"/>
  <c r="T2" i="1"/>
  <c r="T25" i="1" s="1"/>
  <c r="T49" i="1" s="1"/>
  <c r="U2" i="1"/>
  <c r="U25" i="1" s="1"/>
  <c r="U49" i="1" s="1"/>
  <c r="V2" i="1"/>
  <c r="V25" i="1" s="1"/>
  <c r="V49" i="1" s="1"/>
  <c r="W2" i="1"/>
  <c r="W25" i="1" s="1"/>
  <c r="X2" i="1"/>
  <c r="X25" i="1" s="1"/>
  <c r="X49" i="1" s="1"/>
  <c r="Y2" i="1"/>
  <c r="Y25" i="1" s="1"/>
  <c r="Y49" i="1" s="1"/>
  <c r="S48" i="1" l="1"/>
  <c r="S49" i="1"/>
  <c r="S51" i="1" s="1"/>
  <c r="W49" i="1"/>
  <c r="Y48" i="1"/>
  <c r="Y51" i="1" s="1"/>
  <c r="U48" i="1"/>
  <c r="U51" i="1" s="1"/>
  <c r="W48" i="1"/>
  <c r="W51" i="1" s="1"/>
  <c r="X48" i="1"/>
  <c r="X51" i="1" s="1"/>
  <c r="V48" i="1"/>
  <c r="V51" i="1" s="1"/>
  <c r="T48" i="1"/>
  <c r="T51" i="1" s="1"/>
  <c r="R48" i="1"/>
  <c r="R51" i="1" s="1"/>
  <c r="H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D2" i="4"/>
  <c r="B3" i="1"/>
  <c r="B26" i="1" s="1"/>
  <c r="C3" i="1"/>
  <c r="C26" i="1" s="1"/>
  <c r="D3" i="1"/>
  <c r="D26" i="1" s="1"/>
  <c r="E3" i="1"/>
  <c r="E26" i="1" s="1"/>
  <c r="F3" i="1"/>
  <c r="F26" i="1" s="1"/>
  <c r="G3" i="1"/>
  <c r="G26" i="1" s="1"/>
  <c r="H3" i="1"/>
  <c r="H26" i="1" s="1"/>
  <c r="I3" i="1"/>
  <c r="I26" i="1" s="1"/>
  <c r="J3" i="1"/>
  <c r="J26" i="1" s="1"/>
  <c r="K3" i="1"/>
  <c r="K26" i="1" s="1"/>
  <c r="L3" i="1"/>
  <c r="L26" i="1" s="1"/>
  <c r="M3" i="1"/>
  <c r="M26" i="1" s="1"/>
  <c r="N3" i="1"/>
  <c r="N26" i="1" s="1"/>
  <c r="O3" i="1"/>
  <c r="O26" i="1" s="1"/>
  <c r="P3" i="1"/>
  <c r="P26" i="1" s="1"/>
  <c r="Q3" i="1"/>
  <c r="Q26" i="1" s="1"/>
  <c r="B4" i="1"/>
  <c r="B27" i="1" s="1"/>
  <c r="C4" i="1"/>
  <c r="C27" i="1" s="1"/>
  <c r="D4" i="1"/>
  <c r="D27" i="1" s="1"/>
  <c r="E4" i="1"/>
  <c r="E27" i="1" s="1"/>
  <c r="F4" i="1"/>
  <c r="F27" i="1" s="1"/>
  <c r="G4" i="1"/>
  <c r="G27" i="1" s="1"/>
  <c r="H4" i="1"/>
  <c r="H27" i="1" s="1"/>
  <c r="I4" i="1"/>
  <c r="I27" i="1" s="1"/>
  <c r="J4" i="1"/>
  <c r="J27" i="1" s="1"/>
  <c r="K4" i="1"/>
  <c r="K27" i="1" s="1"/>
  <c r="L4" i="1"/>
  <c r="L27" i="1" s="1"/>
  <c r="M4" i="1"/>
  <c r="M27" i="1" s="1"/>
  <c r="N4" i="1"/>
  <c r="N27" i="1" s="1"/>
  <c r="O4" i="1"/>
  <c r="O27" i="1" s="1"/>
  <c r="P4" i="1"/>
  <c r="P27" i="1" s="1"/>
  <c r="Q4" i="1"/>
  <c r="Q27" i="1" s="1"/>
  <c r="B5" i="1"/>
  <c r="B28" i="1" s="1"/>
  <c r="C5" i="1"/>
  <c r="C28" i="1" s="1"/>
  <c r="D5" i="1"/>
  <c r="D28" i="1" s="1"/>
  <c r="E5" i="1"/>
  <c r="E28" i="1" s="1"/>
  <c r="F5" i="1"/>
  <c r="F28" i="1" s="1"/>
  <c r="G5" i="1"/>
  <c r="G28" i="1" s="1"/>
  <c r="H5" i="1"/>
  <c r="H28" i="1" s="1"/>
  <c r="I5" i="1"/>
  <c r="I28" i="1" s="1"/>
  <c r="J5" i="1"/>
  <c r="J28" i="1" s="1"/>
  <c r="K5" i="1"/>
  <c r="K28" i="1" s="1"/>
  <c r="L5" i="1"/>
  <c r="L28" i="1" s="1"/>
  <c r="M5" i="1"/>
  <c r="M28" i="1" s="1"/>
  <c r="N5" i="1"/>
  <c r="N28" i="1" s="1"/>
  <c r="O5" i="1"/>
  <c r="O28" i="1" s="1"/>
  <c r="P5" i="1"/>
  <c r="P28" i="1" s="1"/>
  <c r="Q5" i="1"/>
  <c r="Q28" i="1" s="1"/>
  <c r="B6" i="1"/>
  <c r="B29" i="1" s="1"/>
  <c r="C6" i="1"/>
  <c r="C29" i="1" s="1"/>
  <c r="D6" i="1"/>
  <c r="D29" i="1" s="1"/>
  <c r="E6" i="1"/>
  <c r="E29" i="1" s="1"/>
  <c r="F6" i="1"/>
  <c r="F29" i="1" s="1"/>
  <c r="G6" i="1"/>
  <c r="G29" i="1" s="1"/>
  <c r="H6" i="1"/>
  <c r="H29" i="1" s="1"/>
  <c r="I6" i="1"/>
  <c r="I29" i="1" s="1"/>
  <c r="J6" i="1"/>
  <c r="J29" i="1" s="1"/>
  <c r="K6" i="1"/>
  <c r="K29" i="1" s="1"/>
  <c r="L6" i="1"/>
  <c r="L29" i="1" s="1"/>
  <c r="M6" i="1"/>
  <c r="M29" i="1" s="1"/>
  <c r="N6" i="1"/>
  <c r="N29" i="1" s="1"/>
  <c r="O6" i="1"/>
  <c r="O29" i="1" s="1"/>
  <c r="P6" i="1"/>
  <c r="P29" i="1" s="1"/>
  <c r="Q6" i="1"/>
  <c r="Q29" i="1" s="1"/>
  <c r="B7" i="1"/>
  <c r="B30" i="1" s="1"/>
  <c r="C7" i="1"/>
  <c r="C30" i="1" s="1"/>
  <c r="D7" i="1"/>
  <c r="D30" i="1" s="1"/>
  <c r="E7" i="1"/>
  <c r="E30" i="1" s="1"/>
  <c r="F7" i="1"/>
  <c r="F30" i="1" s="1"/>
  <c r="G7" i="1"/>
  <c r="G30" i="1" s="1"/>
  <c r="H7" i="1"/>
  <c r="H30" i="1" s="1"/>
  <c r="I7" i="1"/>
  <c r="I30" i="1" s="1"/>
  <c r="J7" i="1"/>
  <c r="J30" i="1" s="1"/>
  <c r="K7" i="1"/>
  <c r="K30" i="1" s="1"/>
  <c r="L7" i="1"/>
  <c r="L30" i="1" s="1"/>
  <c r="M7" i="1"/>
  <c r="M30" i="1" s="1"/>
  <c r="N7" i="1"/>
  <c r="N30" i="1" s="1"/>
  <c r="O7" i="1"/>
  <c r="O30" i="1" s="1"/>
  <c r="P7" i="1"/>
  <c r="P30" i="1" s="1"/>
  <c r="Q7" i="1"/>
  <c r="Q30" i="1" s="1"/>
  <c r="B8" i="1"/>
  <c r="B31" i="1" s="1"/>
  <c r="C8" i="1"/>
  <c r="C31" i="1" s="1"/>
  <c r="D8" i="1"/>
  <c r="D31" i="1" s="1"/>
  <c r="E8" i="1"/>
  <c r="E31" i="1" s="1"/>
  <c r="F8" i="1"/>
  <c r="F31" i="1" s="1"/>
  <c r="G8" i="1"/>
  <c r="G31" i="1" s="1"/>
  <c r="H8" i="1"/>
  <c r="H31" i="1" s="1"/>
  <c r="I8" i="1"/>
  <c r="I31" i="1" s="1"/>
  <c r="J8" i="1"/>
  <c r="J31" i="1" s="1"/>
  <c r="K8" i="1"/>
  <c r="K31" i="1" s="1"/>
  <c r="L8" i="1"/>
  <c r="L31" i="1" s="1"/>
  <c r="M8" i="1"/>
  <c r="M31" i="1" s="1"/>
  <c r="N8" i="1"/>
  <c r="N31" i="1" s="1"/>
  <c r="O8" i="1"/>
  <c r="O31" i="1" s="1"/>
  <c r="P8" i="1"/>
  <c r="P31" i="1" s="1"/>
  <c r="Q8" i="1"/>
  <c r="Q31" i="1" s="1"/>
  <c r="B9" i="1"/>
  <c r="B32" i="1" s="1"/>
  <c r="C9" i="1"/>
  <c r="C32" i="1" s="1"/>
  <c r="D9" i="1"/>
  <c r="D32" i="1" s="1"/>
  <c r="E9" i="1"/>
  <c r="E32" i="1" s="1"/>
  <c r="F9" i="1"/>
  <c r="F32" i="1" s="1"/>
  <c r="G9" i="1"/>
  <c r="G32" i="1" s="1"/>
  <c r="H9" i="1"/>
  <c r="H32" i="1" s="1"/>
  <c r="I9" i="1"/>
  <c r="I32" i="1" s="1"/>
  <c r="J9" i="1"/>
  <c r="J32" i="1" s="1"/>
  <c r="K9" i="1"/>
  <c r="K32" i="1" s="1"/>
  <c r="L9" i="1"/>
  <c r="L32" i="1" s="1"/>
  <c r="M9" i="1"/>
  <c r="M32" i="1" s="1"/>
  <c r="N9" i="1"/>
  <c r="N32" i="1" s="1"/>
  <c r="O9" i="1"/>
  <c r="O32" i="1" s="1"/>
  <c r="P9" i="1"/>
  <c r="P32" i="1" s="1"/>
  <c r="Q9" i="1"/>
  <c r="Q32" i="1" s="1"/>
  <c r="B10" i="1"/>
  <c r="B33" i="1" s="1"/>
  <c r="C10" i="1"/>
  <c r="C33" i="1" s="1"/>
  <c r="D10" i="1"/>
  <c r="D33" i="1" s="1"/>
  <c r="E10" i="1"/>
  <c r="E33" i="1" s="1"/>
  <c r="F10" i="1"/>
  <c r="F33" i="1" s="1"/>
  <c r="G10" i="1"/>
  <c r="G33" i="1" s="1"/>
  <c r="H10" i="1"/>
  <c r="H33" i="1" s="1"/>
  <c r="I10" i="1"/>
  <c r="I33" i="1" s="1"/>
  <c r="J10" i="1"/>
  <c r="J33" i="1" s="1"/>
  <c r="K10" i="1"/>
  <c r="K33" i="1" s="1"/>
  <c r="L10" i="1"/>
  <c r="L33" i="1" s="1"/>
  <c r="M10" i="1"/>
  <c r="M33" i="1" s="1"/>
  <c r="N10" i="1"/>
  <c r="N33" i="1" s="1"/>
  <c r="O10" i="1"/>
  <c r="O33" i="1" s="1"/>
  <c r="P10" i="1"/>
  <c r="P33" i="1" s="1"/>
  <c r="Q10" i="1"/>
  <c r="Q33" i="1" s="1"/>
  <c r="B11" i="1"/>
  <c r="B34" i="1" s="1"/>
  <c r="C11" i="1"/>
  <c r="C34" i="1" s="1"/>
  <c r="D11" i="1"/>
  <c r="D34" i="1" s="1"/>
  <c r="E11" i="1"/>
  <c r="E34" i="1" s="1"/>
  <c r="F11" i="1"/>
  <c r="F34" i="1" s="1"/>
  <c r="G11" i="1"/>
  <c r="G34" i="1" s="1"/>
  <c r="H11" i="1"/>
  <c r="H34" i="1" s="1"/>
  <c r="I11" i="1"/>
  <c r="I34" i="1" s="1"/>
  <c r="J11" i="1"/>
  <c r="J34" i="1" s="1"/>
  <c r="K11" i="1"/>
  <c r="K34" i="1" s="1"/>
  <c r="L11" i="1"/>
  <c r="L34" i="1" s="1"/>
  <c r="M11" i="1"/>
  <c r="M34" i="1" s="1"/>
  <c r="N11" i="1"/>
  <c r="N34" i="1" s="1"/>
  <c r="O11" i="1"/>
  <c r="O34" i="1" s="1"/>
  <c r="P11" i="1"/>
  <c r="P34" i="1" s="1"/>
  <c r="Q11" i="1"/>
  <c r="Q34" i="1" s="1"/>
  <c r="B12" i="1"/>
  <c r="B35" i="1" s="1"/>
  <c r="C12" i="1"/>
  <c r="C35" i="1" s="1"/>
  <c r="D12" i="1"/>
  <c r="D35" i="1" s="1"/>
  <c r="E12" i="1"/>
  <c r="E35" i="1" s="1"/>
  <c r="F12" i="1"/>
  <c r="F35" i="1" s="1"/>
  <c r="G12" i="1"/>
  <c r="G35" i="1" s="1"/>
  <c r="H12" i="1"/>
  <c r="H35" i="1" s="1"/>
  <c r="I12" i="1"/>
  <c r="I35" i="1" s="1"/>
  <c r="J12" i="1"/>
  <c r="J35" i="1" s="1"/>
  <c r="K12" i="1"/>
  <c r="K35" i="1" s="1"/>
  <c r="L12" i="1"/>
  <c r="L35" i="1" s="1"/>
  <c r="M12" i="1"/>
  <c r="M35" i="1" s="1"/>
  <c r="N12" i="1"/>
  <c r="N35" i="1" s="1"/>
  <c r="O12" i="1"/>
  <c r="O35" i="1" s="1"/>
  <c r="P12" i="1"/>
  <c r="P35" i="1" s="1"/>
  <c r="Q12" i="1"/>
  <c r="Q35" i="1" s="1"/>
  <c r="B13" i="1"/>
  <c r="B36" i="1" s="1"/>
  <c r="C13" i="1"/>
  <c r="C36" i="1" s="1"/>
  <c r="D13" i="1"/>
  <c r="D36" i="1" s="1"/>
  <c r="E13" i="1"/>
  <c r="E36" i="1" s="1"/>
  <c r="F13" i="1"/>
  <c r="F36" i="1" s="1"/>
  <c r="G13" i="1"/>
  <c r="G36" i="1" s="1"/>
  <c r="H13" i="1"/>
  <c r="H36" i="1" s="1"/>
  <c r="I13" i="1"/>
  <c r="I36" i="1" s="1"/>
  <c r="J13" i="1"/>
  <c r="J36" i="1" s="1"/>
  <c r="K13" i="1"/>
  <c r="K36" i="1" s="1"/>
  <c r="L13" i="1"/>
  <c r="L36" i="1" s="1"/>
  <c r="M13" i="1"/>
  <c r="M36" i="1" s="1"/>
  <c r="N13" i="1"/>
  <c r="N36" i="1" s="1"/>
  <c r="O13" i="1"/>
  <c r="O36" i="1" s="1"/>
  <c r="P13" i="1"/>
  <c r="P36" i="1" s="1"/>
  <c r="Q13" i="1"/>
  <c r="Q36" i="1" s="1"/>
  <c r="B14" i="1"/>
  <c r="B37" i="1" s="1"/>
  <c r="C14" i="1"/>
  <c r="C37" i="1" s="1"/>
  <c r="D14" i="1"/>
  <c r="D37" i="1" s="1"/>
  <c r="E14" i="1"/>
  <c r="E37" i="1" s="1"/>
  <c r="F14" i="1"/>
  <c r="F37" i="1" s="1"/>
  <c r="G14" i="1"/>
  <c r="G37" i="1" s="1"/>
  <c r="H14" i="1"/>
  <c r="H37" i="1" s="1"/>
  <c r="I14" i="1"/>
  <c r="I37" i="1" s="1"/>
  <c r="J14" i="1"/>
  <c r="J37" i="1" s="1"/>
  <c r="K14" i="1"/>
  <c r="K37" i="1" s="1"/>
  <c r="L14" i="1"/>
  <c r="L37" i="1" s="1"/>
  <c r="M14" i="1"/>
  <c r="M37" i="1" s="1"/>
  <c r="N14" i="1"/>
  <c r="N37" i="1" s="1"/>
  <c r="O14" i="1"/>
  <c r="O37" i="1" s="1"/>
  <c r="P14" i="1"/>
  <c r="P37" i="1" s="1"/>
  <c r="Q14" i="1"/>
  <c r="Q37" i="1" s="1"/>
  <c r="B15" i="1"/>
  <c r="B38" i="1" s="1"/>
  <c r="C15" i="1"/>
  <c r="C38" i="1" s="1"/>
  <c r="D15" i="1"/>
  <c r="D38" i="1" s="1"/>
  <c r="E15" i="1"/>
  <c r="E38" i="1" s="1"/>
  <c r="F15" i="1"/>
  <c r="F38" i="1" s="1"/>
  <c r="G15" i="1"/>
  <c r="G38" i="1" s="1"/>
  <c r="H15" i="1"/>
  <c r="H38" i="1" s="1"/>
  <c r="I15" i="1"/>
  <c r="I38" i="1" s="1"/>
  <c r="J15" i="1"/>
  <c r="J38" i="1" s="1"/>
  <c r="K15" i="1"/>
  <c r="K38" i="1" s="1"/>
  <c r="L15" i="1"/>
  <c r="L38" i="1" s="1"/>
  <c r="M15" i="1"/>
  <c r="M38" i="1" s="1"/>
  <c r="N15" i="1"/>
  <c r="N38" i="1" s="1"/>
  <c r="O15" i="1"/>
  <c r="O38" i="1" s="1"/>
  <c r="P15" i="1"/>
  <c r="P38" i="1" s="1"/>
  <c r="Q15" i="1"/>
  <c r="Q38" i="1" s="1"/>
  <c r="B16" i="1"/>
  <c r="B39" i="1" s="1"/>
  <c r="C16" i="1"/>
  <c r="C39" i="1" s="1"/>
  <c r="D16" i="1"/>
  <c r="D39" i="1" s="1"/>
  <c r="E16" i="1"/>
  <c r="E39" i="1" s="1"/>
  <c r="F16" i="1"/>
  <c r="F39" i="1" s="1"/>
  <c r="G16" i="1"/>
  <c r="G39" i="1" s="1"/>
  <c r="H16" i="1"/>
  <c r="H39" i="1" s="1"/>
  <c r="I16" i="1"/>
  <c r="I39" i="1" s="1"/>
  <c r="J16" i="1"/>
  <c r="J39" i="1" s="1"/>
  <c r="K16" i="1"/>
  <c r="K39" i="1" s="1"/>
  <c r="L16" i="1"/>
  <c r="L39" i="1" s="1"/>
  <c r="M16" i="1"/>
  <c r="M39" i="1" s="1"/>
  <c r="N16" i="1"/>
  <c r="N39" i="1" s="1"/>
  <c r="O16" i="1"/>
  <c r="O39" i="1" s="1"/>
  <c r="P16" i="1"/>
  <c r="P39" i="1" s="1"/>
  <c r="Q16" i="1"/>
  <c r="Q39" i="1" s="1"/>
  <c r="B17" i="1"/>
  <c r="B40" i="1" s="1"/>
  <c r="C17" i="1"/>
  <c r="C40" i="1" s="1"/>
  <c r="D17" i="1"/>
  <c r="D40" i="1" s="1"/>
  <c r="E17" i="1"/>
  <c r="E40" i="1" s="1"/>
  <c r="F17" i="1"/>
  <c r="F40" i="1" s="1"/>
  <c r="G17" i="1"/>
  <c r="G40" i="1" s="1"/>
  <c r="H17" i="1"/>
  <c r="H40" i="1" s="1"/>
  <c r="I17" i="1"/>
  <c r="I40" i="1" s="1"/>
  <c r="J17" i="1"/>
  <c r="J40" i="1" s="1"/>
  <c r="K17" i="1"/>
  <c r="K40" i="1" s="1"/>
  <c r="L17" i="1"/>
  <c r="L40" i="1" s="1"/>
  <c r="M17" i="1"/>
  <c r="M40" i="1" s="1"/>
  <c r="N17" i="1"/>
  <c r="N40" i="1" s="1"/>
  <c r="O17" i="1"/>
  <c r="O40" i="1" s="1"/>
  <c r="P17" i="1"/>
  <c r="P40" i="1" s="1"/>
  <c r="Q17" i="1"/>
  <c r="Q40" i="1" s="1"/>
  <c r="B18" i="1"/>
  <c r="B41" i="1" s="1"/>
  <c r="C18" i="1"/>
  <c r="C41" i="1" s="1"/>
  <c r="D18" i="1"/>
  <c r="D41" i="1" s="1"/>
  <c r="E18" i="1"/>
  <c r="E41" i="1" s="1"/>
  <c r="F18" i="1"/>
  <c r="F41" i="1" s="1"/>
  <c r="G18" i="1"/>
  <c r="G41" i="1" s="1"/>
  <c r="H18" i="1"/>
  <c r="H41" i="1" s="1"/>
  <c r="I18" i="1"/>
  <c r="I41" i="1" s="1"/>
  <c r="J18" i="1"/>
  <c r="J41" i="1" s="1"/>
  <c r="K18" i="1"/>
  <c r="K41" i="1" s="1"/>
  <c r="L18" i="1"/>
  <c r="L41" i="1" s="1"/>
  <c r="M18" i="1"/>
  <c r="M41" i="1" s="1"/>
  <c r="N18" i="1"/>
  <c r="N41" i="1" s="1"/>
  <c r="O18" i="1"/>
  <c r="O41" i="1" s="1"/>
  <c r="P18" i="1"/>
  <c r="P41" i="1" s="1"/>
  <c r="Q18" i="1"/>
  <c r="Q41" i="1" s="1"/>
  <c r="B19" i="1"/>
  <c r="B42" i="1" s="1"/>
  <c r="C19" i="1"/>
  <c r="C42" i="1" s="1"/>
  <c r="D19" i="1"/>
  <c r="D42" i="1" s="1"/>
  <c r="E19" i="1"/>
  <c r="E42" i="1" s="1"/>
  <c r="F19" i="1"/>
  <c r="F42" i="1" s="1"/>
  <c r="G19" i="1"/>
  <c r="G42" i="1" s="1"/>
  <c r="H19" i="1"/>
  <c r="H42" i="1" s="1"/>
  <c r="I19" i="1"/>
  <c r="I42" i="1" s="1"/>
  <c r="J19" i="1"/>
  <c r="J42" i="1" s="1"/>
  <c r="K19" i="1"/>
  <c r="K42" i="1" s="1"/>
  <c r="L19" i="1"/>
  <c r="L42" i="1" s="1"/>
  <c r="M19" i="1"/>
  <c r="M42" i="1" s="1"/>
  <c r="N19" i="1"/>
  <c r="N42" i="1" s="1"/>
  <c r="O19" i="1"/>
  <c r="O42" i="1" s="1"/>
  <c r="P19" i="1"/>
  <c r="P42" i="1" s="1"/>
  <c r="Q19" i="1"/>
  <c r="Q42" i="1" s="1"/>
  <c r="B20" i="1"/>
  <c r="B43" i="1" s="1"/>
  <c r="C20" i="1"/>
  <c r="C43" i="1" s="1"/>
  <c r="D20" i="1"/>
  <c r="D43" i="1" s="1"/>
  <c r="E20" i="1"/>
  <c r="E43" i="1" s="1"/>
  <c r="F20" i="1"/>
  <c r="F43" i="1" s="1"/>
  <c r="G20" i="1"/>
  <c r="G43" i="1" s="1"/>
  <c r="H20" i="1"/>
  <c r="H43" i="1" s="1"/>
  <c r="I20" i="1"/>
  <c r="I43" i="1" s="1"/>
  <c r="J20" i="1"/>
  <c r="J43" i="1" s="1"/>
  <c r="K20" i="1"/>
  <c r="K43" i="1" s="1"/>
  <c r="L20" i="1"/>
  <c r="L43" i="1" s="1"/>
  <c r="M20" i="1"/>
  <c r="M43" i="1" s="1"/>
  <c r="N20" i="1"/>
  <c r="N43" i="1" s="1"/>
  <c r="O20" i="1"/>
  <c r="O43" i="1" s="1"/>
  <c r="P20" i="1"/>
  <c r="P43" i="1" s="1"/>
  <c r="Q20" i="1"/>
  <c r="Q43" i="1" s="1"/>
  <c r="B21" i="1"/>
  <c r="B44" i="1" s="1"/>
  <c r="C21" i="1"/>
  <c r="C44" i="1" s="1"/>
  <c r="D21" i="1"/>
  <c r="D44" i="1" s="1"/>
  <c r="E21" i="1"/>
  <c r="E44" i="1" s="1"/>
  <c r="F21" i="1"/>
  <c r="F44" i="1" s="1"/>
  <c r="G21" i="1"/>
  <c r="G44" i="1" s="1"/>
  <c r="H21" i="1"/>
  <c r="H44" i="1" s="1"/>
  <c r="I21" i="1"/>
  <c r="I44" i="1" s="1"/>
  <c r="J21" i="1"/>
  <c r="J44" i="1" s="1"/>
  <c r="K21" i="1"/>
  <c r="K44" i="1" s="1"/>
  <c r="L21" i="1"/>
  <c r="L44" i="1" s="1"/>
  <c r="M21" i="1"/>
  <c r="M44" i="1" s="1"/>
  <c r="N21" i="1"/>
  <c r="N44" i="1" s="1"/>
  <c r="O21" i="1"/>
  <c r="O44" i="1" s="1"/>
  <c r="P21" i="1"/>
  <c r="P44" i="1" s="1"/>
  <c r="Q21" i="1"/>
  <c r="Q44" i="1" s="1"/>
  <c r="B22" i="1"/>
  <c r="B45" i="1" s="1"/>
  <c r="C22" i="1"/>
  <c r="C45" i="1" s="1"/>
  <c r="D22" i="1"/>
  <c r="D45" i="1" s="1"/>
  <c r="E22" i="1"/>
  <c r="E45" i="1" s="1"/>
  <c r="F22" i="1"/>
  <c r="F45" i="1" s="1"/>
  <c r="G22" i="1"/>
  <c r="G45" i="1" s="1"/>
  <c r="H22" i="1"/>
  <c r="H45" i="1" s="1"/>
  <c r="I22" i="1"/>
  <c r="I45" i="1" s="1"/>
  <c r="J22" i="1"/>
  <c r="J45" i="1" s="1"/>
  <c r="K22" i="1"/>
  <c r="K45" i="1" s="1"/>
  <c r="L22" i="1"/>
  <c r="L45" i="1" s="1"/>
  <c r="M22" i="1"/>
  <c r="M45" i="1" s="1"/>
  <c r="N22" i="1"/>
  <c r="N45" i="1" s="1"/>
  <c r="O22" i="1"/>
  <c r="O45" i="1" s="1"/>
  <c r="P22" i="1"/>
  <c r="P45" i="1" s="1"/>
  <c r="Q22" i="1"/>
  <c r="Q45" i="1" s="1"/>
  <c r="C2" i="1"/>
  <c r="C25" i="1" s="1"/>
  <c r="D2" i="1"/>
  <c r="D25" i="1" s="1"/>
  <c r="E2" i="1"/>
  <c r="E25" i="1" s="1"/>
  <c r="F2" i="1"/>
  <c r="F25" i="1" s="1"/>
  <c r="G2" i="1"/>
  <c r="G25" i="1" s="1"/>
  <c r="H2" i="1"/>
  <c r="H25" i="1" s="1"/>
  <c r="I2" i="1"/>
  <c r="I25" i="1" s="1"/>
  <c r="J2" i="1"/>
  <c r="J25" i="1" s="1"/>
  <c r="K2" i="1"/>
  <c r="K25" i="1" s="1"/>
  <c r="L2" i="1"/>
  <c r="L25" i="1" s="1"/>
  <c r="M2" i="1"/>
  <c r="M25" i="1" s="1"/>
  <c r="N2" i="1"/>
  <c r="N25" i="1" s="1"/>
  <c r="O2" i="1"/>
  <c r="O25" i="1" s="1"/>
  <c r="P2" i="1"/>
  <c r="P25" i="1" s="1"/>
  <c r="Q2" i="1"/>
  <c r="Q25" i="1" s="1"/>
  <c r="B2" i="1"/>
  <c r="B25" i="1" s="1"/>
  <c r="H2" i="4" l="1"/>
  <c r="J2" i="4" s="1"/>
  <c r="J48" i="1"/>
  <c r="P49" i="1"/>
  <c r="N49" i="1"/>
  <c r="L49" i="1"/>
  <c r="H49" i="1"/>
  <c r="F49" i="1"/>
  <c r="D49" i="1"/>
  <c r="B49" i="1"/>
  <c r="J49" i="1"/>
  <c r="J51" i="1" s="1"/>
  <c r="N48" i="1"/>
  <c r="F48" i="1"/>
  <c r="F51" i="1" s="1"/>
  <c r="Q48" i="1"/>
  <c r="O48" i="1"/>
  <c r="M48" i="1"/>
  <c r="K48" i="1"/>
  <c r="I48" i="1"/>
  <c r="G48" i="1"/>
  <c r="E48" i="1"/>
  <c r="C48" i="1"/>
  <c r="Q49" i="1"/>
  <c r="O49" i="1"/>
  <c r="M49" i="1"/>
  <c r="K49" i="1"/>
  <c r="I49" i="1"/>
  <c r="G49" i="1"/>
  <c r="E49" i="1"/>
  <c r="C49" i="1"/>
  <c r="P48" i="1"/>
  <c r="P51" i="1" s="1"/>
  <c r="L48" i="1"/>
  <c r="L51" i="1" s="1"/>
  <c r="H48" i="1"/>
  <c r="D48" i="1"/>
  <c r="B48" i="1"/>
  <c r="B51" i="1" s="1"/>
  <c r="N51" i="1" l="1"/>
  <c r="D51" i="1"/>
  <c r="C51" i="1"/>
  <c r="G51" i="1"/>
  <c r="K51" i="1"/>
  <c r="O51" i="1"/>
  <c r="H51" i="1"/>
  <c r="E51" i="1"/>
  <c r="I51" i="1"/>
  <c r="I53" i="1" s="1"/>
  <c r="M51" i="1"/>
  <c r="Q51" i="1"/>
  <c r="Q53" i="1" s="1"/>
  <c r="H53" i="1" l="1"/>
  <c r="S53" i="1"/>
  <c r="R53" i="1"/>
  <c r="X53" i="1"/>
  <c r="V53" i="1"/>
  <c r="Y53" i="1"/>
  <c r="T53" i="1"/>
  <c r="U53" i="1"/>
  <c r="K53" i="1"/>
  <c r="C53" i="1"/>
  <c r="D53" i="1"/>
  <c r="J53" i="1"/>
  <c r="B53" i="1"/>
  <c r="M53" i="1"/>
  <c r="E53" i="1"/>
  <c r="O53" i="1"/>
  <c r="G53" i="1"/>
  <c r="L53" i="1"/>
  <c r="N53" i="1"/>
  <c r="P53" i="1"/>
  <c r="F53" i="1"/>
  <c r="C55" i="1" l="1"/>
  <c r="G55" i="1" s="1"/>
</calcChain>
</file>

<file path=xl/sharedStrings.xml><?xml version="1.0" encoding="utf-8"?>
<sst xmlns="http://schemas.openxmlformats.org/spreadsheetml/2006/main" count="154" uniqueCount="30">
  <si>
    <t>years</t>
  </si>
  <si>
    <t>Austria</t>
  </si>
  <si>
    <t>Belgium</t>
  </si>
  <si>
    <t>Czech</t>
  </si>
  <si>
    <t>Denmark</t>
  </si>
  <si>
    <t>Estonia</t>
  </si>
  <si>
    <t>Finland</t>
  </si>
  <si>
    <t>Germany</t>
  </si>
  <si>
    <t>Iceland</t>
  </si>
  <si>
    <t>Latvia</t>
  </si>
  <si>
    <t>Lithuania</t>
  </si>
  <si>
    <t>Luxembourg</t>
  </si>
  <si>
    <t>Netherlands</t>
  </si>
  <si>
    <t>Norway</t>
  </si>
  <si>
    <t>Russia</t>
  </si>
  <si>
    <t>Slovenia</t>
  </si>
  <si>
    <t>Sweden</t>
  </si>
  <si>
    <t>T</t>
  </si>
  <si>
    <t>T0</t>
  </si>
  <si>
    <t>RMSPEj</t>
  </si>
  <si>
    <t>p</t>
  </si>
  <si>
    <t>Finland synth</t>
  </si>
  <si>
    <t>Croatia</t>
  </si>
  <si>
    <t>Greece</t>
  </si>
  <si>
    <t>Hungary</t>
  </si>
  <si>
    <t>Italy</t>
  </si>
  <si>
    <t>Romania</t>
  </si>
  <si>
    <t>Spain</t>
  </si>
  <si>
    <t>Switzerland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</si>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</sst>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/>
    <xf numFmtId="0" fontId="0" fillId="2" borderId="0" xfId="0" applyFill="1"/>
    <xf numFmtId="10" fontId="0" fillId="3" borderId="0" xfId="1" applyNumberFormat="1" applyFont="1" applyFill="1"/>
    <xf numFmtId="0" fontId="0" fillId="3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</c:dPt>
          <c:cat>
            <c:strRef>
              <c:f>RMSPE!$A$1:$A$24</c:f>
              <c:strCache>
                <c:ptCount val="24"/>
                <c:pt idx="0">
                  <c:v>Netherlands</c:v>
                </c:pt>
                <c:pt idx="1">
                  <c:v>Germany</c:v>
                </c:pt>
                <c:pt idx="2">
                  <c:v>Spain</c:v>
                </c:pt>
                <c:pt idx="3">
                  <c:v>Russia</c:v>
                </c:pt>
                <c:pt idx="4">
                  <c:v>Czech</c:v>
                </c:pt>
                <c:pt idx="5">
                  <c:v>Switzerland</c:v>
                </c:pt>
                <c:pt idx="6">
                  <c:v>Italy</c:v>
                </c:pt>
                <c:pt idx="7">
                  <c:v>Austria</c:v>
                </c:pt>
                <c:pt idx="8">
                  <c:v>Finland</c:v>
                </c:pt>
                <c:pt idx="9">
                  <c:v>Belgium</c:v>
                </c:pt>
                <c:pt idx="10">
                  <c:v>Norway</c:v>
                </c:pt>
                <c:pt idx="11">
                  <c:v>Croatia</c:v>
                </c:pt>
                <c:pt idx="12">
                  <c:v>Hungary</c:v>
                </c:pt>
                <c:pt idx="13">
                  <c:v>Slovenia</c:v>
                </c:pt>
                <c:pt idx="14">
                  <c:v>Lithuania</c:v>
                </c:pt>
                <c:pt idx="15">
                  <c:v>Iceland</c:v>
                </c:pt>
                <c:pt idx="16">
                  <c:v>Sweden</c:v>
                </c:pt>
                <c:pt idx="17">
                  <c:v>Romania</c:v>
                </c:pt>
                <c:pt idx="18">
                  <c:v>Denmark</c:v>
                </c:pt>
                <c:pt idx="19">
                  <c:v>Estonia</c:v>
                </c:pt>
                <c:pt idx="20">
                  <c:v>Latvia</c:v>
                </c:pt>
                <c:pt idx="21">
                  <c:v>UK</c:v>
                </c:pt>
                <c:pt idx="22">
                  <c:v>Luxembourg</c:v>
                </c:pt>
                <c:pt idx="23">
                  <c:v>Greece</c:v>
                </c:pt>
              </c:strCache>
            </c:strRef>
          </c:cat>
          <c:val>
            <c:numRef>
              <c:f>RMSPE!$B$1:$B$24</c:f>
              <c:numCache>
                <c:formatCode>General</c:formatCode>
                <c:ptCount val="2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026360"/>
        <c:axId val="438028320"/>
      </c:barChart>
      <c:catAx>
        <c:axId val="438026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AR"/>
          </a:p>
        </c:txPr>
        <c:crossAx val="438028320"/>
        <c:crosses val="autoZero"/>
        <c:auto val="1"/>
        <c:lblAlgn val="ctr"/>
        <c:lblOffset val="100"/>
        <c:noMultiLvlLbl val="0"/>
      </c:catAx>
      <c:valAx>
        <c:axId val="4380283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AR"/>
          </a:p>
        </c:txPr>
        <c:crossAx val="438026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1</xdr:row>
      <xdr:rowOff>90487</xdr:rowOff>
    </xdr:from>
    <xdr:to>
      <xdr:col>9</xdr:col>
      <xdr:colOff>47625</xdr:colOff>
      <xdr:row>15</xdr:row>
      <xdr:rowOff>166687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"/>
  <sheetViews>
    <sheetView tabSelected="1" topLeftCell="A43" workbookViewId="0">
      <selection activeCell="G55" sqref="G55"/>
    </sheetView>
  </sheetViews>
  <sheetFormatPr baseColWidth="10" defaultColWidth="7.140625" defaultRowHeight="15" x14ac:dyDescent="0.25"/>
  <cols>
    <col min="3" max="3" width="8.42578125" bestFit="1" customWidth="1"/>
    <col min="10" max="10" width="7.57031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</v>
      </c>
      <c r="K1" s="1" t="s">
        <v>24</v>
      </c>
      <c r="L1" s="1" t="s">
        <v>8</v>
      </c>
      <c r="M1" s="1" t="s">
        <v>25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26</v>
      </c>
      <c r="T1" s="1" t="s">
        <v>14</v>
      </c>
      <c r="U1" s="1" t="s">
        <v>15</v>
      </c>
      <c r="V1" s="1" t="s">
        <v>27</v>
      </c>
      <c r="W1" s="1" t="s">
        <v>16</v>
      </c>
      <c r="X1" s="1" t="s">
        <v>28</v>
      </c>
      <c r="Y1" s="1" t="s">
        <v>29</v>
      </c>
      <c r="Z1" s="1"/>
      <c r="AA1" s="1"/>
      <c r="AB1" s="1"/>
      <c r="AC1" s="1"/>
      <c r="AD1" s="1"/>
      <c r="AE1" s="1"/>
      <c r="AF1" s="1"/>
      <c r="AG1" s="1"/>
    </row>
    <row r="2" spans="1:33" x14ac:dyDescent="0.25">
      <c r="A2">
        <v>1995</v>
      </c>
      <c r="B2" s="2">
        <f>+ABS(Act!B2-Pred!B2)</f>
        <v>2.6437016662766801</v>
      </c>
      <c r="C2" s="2">
        <f>+ABS(Act!C2-Pred!C2)</f>
        <v>0.92828334506562982</v>
      </c>
      <c r="D2" s="2">
        <f>+ABS(Act!D2-Pred!D2)</f>
        <v>1.5651875266898188</v>
      </c>
      <c r="E2" s="2">
        <f>+ABS(Act!E2-Pred!E2)</f>
        <v>0.74775692667948945</v>
      </c>
      <c r="F2" s="2">
        <f>+ABS(Act!F2-Pred!F2)</f>
        <v>1.446606341264431</v>
      </c>
      <c r="G2" s="2">
        <f>+ABS(Act!G2-Pred!G2)</f>
        <v>5.8089792179488811</v>
      </c>
      <c r="H2" s="2">
        <f>+ABS(Act!H2-Pred!H2)</f>
        <v>0.39924313582229942</v>
      </c>
      <c r="I2" s="2">
        <f>+ABS(Act!I2-Pred!I2)</f>
        <v>0.89307648600393108</v>
      </c>
      <c r="J2" s="2">
        <f>+ABS(Act!J2-Pred!J2)</f>
        <v>6.1923719989888397</v>
      </c>
      <c r="K2" s="2">
        <f>+ABS(Act!K2-Pred!K2)</f>
        <v>0.61027478015906667</v>
      </c>
      <c r="L2" s="2">
        <f>+ABS(Act!L2-Pred!L2)</f>
        <v>2.7281548565569995</v>
      </c>
      <c r="M2" s="2">
        <f>+ABS(Act!M2-Pred!M2)</f>
        <v>1.5058036323198216</v>
      </c>
      <c r="N2" s="2">
        <f>+ABS(Act!N2-Pred!N2)</f>
        <v>2.1109782107474899</v>
      </c>
      <c r="O2" s="2">
        <f>+ABS(Act!O2-Pred!O2)</f>
        <v>12.934247242642201</v>
      </c>
      <c r="P2" s="2">
        <f>+ABS(Act!P2-Pred!P2)</f>
        <v>3.1779368772418906</v>
      </c>
      <c r="Q2" s="2">
        <f>+ABS(Act!Q2-Pred!Q2)</f>
        <v>2.7850858456349297</v>
      </c>
      <c r="R2" s="2">
        <f>+ABS(Act!R2-Pred!R2)</f>
        <v>0.55353399680748083</v>
      </c>
      <c r="S2" s="2">
        <f>+ABS(Act!S2-Pred!S2)</f>
        <v>0.67410619649665904</v>
      </c>
      <c r="T2" s="2">
        <f>+ABS(Act!T2-Pred!T2)</f>
        <v>1.0622130932995901</v>
      </c>
      <c r="U2" s="2">
        <f>+ABS(Act!U2-Pred!U2)</f>
        <v>5.9516494774231106</v>
      </c>
      <c r="V2" s="2">
        <f>+ABS(Act!V2-Pred!V2)</f>
        <v>0.67124565358047761</v>
      </c>
      <c r="W2" s="2">
        <f>+ABS(Act!W2-Pred!W2)</f>
        <v>0.45907766325468025</v>
      </c>
      <c r="X2" s="2">
        <f>+ABS(Act!X2-Pred!X2)</f>
        <v>5.1690273558868682E-2</v>
      </c>
      <c r="Y2" s="2">
        <f>+ABS(Act!Y2-Pred!Y2)</f>
        <v>4.8016444709758632</v>
      </c>
    </row>
    <row r="3" spans="1:33" x14ac:dyDescent="0.25">
      <c r="A3">
        <v>1996</v>
      </c>
      <c r="B3" s="2">
        <f>+ABS(Act!B3-Pred!B3)</f>
        <v>2.2727969514990214</v>
      </c>
      <c r="C3" s="2">
        <f>+ABS(Act!C3-Pred!C3)</f>
        <v>1.4760430707744803</v>
      </c>
      <c r="D3" s="2">
        <f>+ABS(Act!D3-Pred!D3)</f>
        <v>0.54603105260154194</v>
      </c>
      <c r="E3" s="2">
        <f>+ABS(Act!E3-Pred!E3)</f>
        <v>2.3839514214956985</v>
      </c>
      <c r="F3" s="2">
        <f>+ABS(Act!F3-Pred!F3)</f>
        <v>6.8231626599320805E-2</v>
      </c>
      <c r="G3" s="2">
        <f>+ABS(Act!G3-Pred!G3)</f>
        <v>4.5559366575583766</v>
      </c>
      <c r="H3" s="2">
        <f>+ABS(Act!H3-Pred!H3)</f>
        <v>0.78477993541337909</v>
      </c>
      <c r="I3" s="2">
        <f>+ABS(Act!I3-Pred!I3)</f>
        <v>0.49094265318221986</v>
      </c>
      <c r="J3" s="2">
        <f>+ABS(Act!J3-Pred!J3)</f>
        <v>7.3015826648351787</v>
      </c>
      <c r="K3" s="2">
        <f>+ABS(Act!K3-Pred!K3)</f>
        <v>0.91158049809113351</v>
      </c>
      <c r="L3" s="2">
        <f>+ABS(Act!L3-Pred!L3)</f>
        <v>0.20604384589955949</v>
      </c>
      <c r="M3" s="2">
        <f>+ABS(Act!M3-Pred!M3)</f>
        <v>0.74747645579039101</v>
      </c>
      <c r="N3" s="2">
        <f>+ABS(Act!N3-Pred!N3)</f>
        <v>0.22348996648588582</v>
      </c>
      <c r="O3" s="2">
        <f>+ABS(Act!O3-Pred!O3)</f>
        <v>14.639077588776452</v>
      </c>
      <c r="P3" s="2">
        <f>+ABS(Act!P3-Pred!P3)</f>
        <v>0.58949858802202826</v>
      </c>
      <c r="Q3" s="2">
        <f>+ABS(Act!Q3-Pred!Q3)</f>
        <v>1.8989520773129094</v>
      </c>
      <c r="R3" s="2">
        <f>+ABS(Act!R3-Pred!R3)</f>
        <v>1.6592108410226292</v>
      </c>
      <c r="S3" s="2">
        <f>+ABS(Act!S3-Pred!S3)</f>
        <v>1.01526103196246</v>
      </c>
      <c r="T3" s="2">
        <f>+ABS(Act!T3-Pred!T3)</f>
        <v>2.2788981256354717</v>
      </c>
      <c r="U3" s="2">
        <f>+ABS(Act!U3-Pred!U3)</f>
        <v>5.9181734910785444</v>
      </c>
      <c r="V3" s="2">
        <f>+ABS(Act!V3-Pred!V3)</f>
        <v>0.15201834967796835</v>
      </c>
      <c r="W3" s="2">
        <f>+ABS(Act!W3-Pred!W3)</f>
        <v>0.38905137413200919</v>
      </c>
      <c r="X3" s="2">
        <f>+ABS(Act!X3-Pred!X3)</f>
        <v>0.75762374928594056</v>
      </c>
      <c r="Y3" s="2">
        <f>+ABS(Act!Y3-Pred!Y3)</f>
        <v>5.0299998656000104</v>
      </c>
    </row>
    <row r="4" spans="1:33" x14ac:dyDescent="0.25">
      <c r="A4">
        <v>1997</v>
      </c>
      <c r="B4" s="2">
        <f>+ABS(Act!B4-Pred!B4)</f>
        <v>0.21571509478742001</v>
      </c>
      <c r="C4" s="2">
        <f>+ABS(Act!C4-Pred!C4)</f>
        <v>0.61673006308792822</v>
      </c>
      <c r="D4" s="2">
        <f>+ABS(Act!D4-Pred!D4)</f>
        <v>0.70785191553014926</v>
      </c>
      <c r="E4" s="2">
        <f>+ABS(Act!E4-Pred!E4)</f>
        <v>1.1579853751340003</v>
      </c>
      <c r="F4" s="2">
        <f>+ABS(Act!F4-Pred!F4)</f>
        <v>2.62839816669781</v>
      </c>
      <c r="G4" s="2">
        <f>+ABS(Act!G4-Pred!G4)</f>
        <v>4.9549370697959603</v>
      </c>
      <c r="H4" s="2">
        <f>+ABS(Act!H4-Pred!H4)</f>
        <v>0.59607909978079121</v>
      </c>
      <c r="I4" s="2">
        <f>+ABS(Act!I4-Pred!I4)</f>
        <v>0.55570129198014051</v>
      </c>
      <c r="J4" s="2">
        <f>+ABS(Act!J4-Pred!J4)</f>
        <v>7.2071817723656846</v>
      </c>
      <c r="K4" s="2">
        <f>+ABS(Act!K4-Pred!K4)</f>
        <v>0.26776328031735375</v>
      </c>
      <c r="L4" s="2">
        <f>+ABS(Act!L4-Pred!L4)</f>
        <v>0.10426337105523054</v>
      </c>
      <c r="M4" s="2">
        <f>+ABS(Act!M4-Pred!M4)</f>
        <v>0.84753335983375955</v>
      </c>
      <c r="N4" s="2">
        <f>+ABS(Act!N4-Pred!N4)</f>
        <v>0.31835192822764924</v>
      </c>
      <c r="O4" s="2">
        <f>+ABS(Act!O4-Pred!O4)</f>
        <v>14.18527259267178</v>
      </c>
      <c r="P4" s="2">
        <f>+ABS(Act!P4-Pred!P4)</f>
        <v>3.0169195274034415</v>
      </c>
      <c r="Q4" s="2">
        <f>+ABS(Act!Q4-Pred!Q4)</f>
        <v>2.3745862126805104</v>
      </c>
      <c r="R4" s="2">
        <f>+ABS(Act!R4-Pred!R4)</f>
        <v>0.92475983288919039</v>
      </c>
      <c r="S4" s="2">
        <f>+ABS(Act!S4-Pred!S4)</f>
        <v>0.26218592578679001</v>
      </c>
      <c r="T4" s="2">
        <f>+ABS(Act!T4-Pred!T4)</f>
        <v>2.4872043566404329</v>
      </c>
      <c r="U4" s="2">
        <f>+ABS(Act!U4-Pred!U4)</f>
        <v>6.979343973071682</v>
      </c>
      <c r="V4" s="2">
        <f>+ABS(Act!V4-Pred!V4)</f>
        <v>0.2607620615530184</v>
      </c>
      <c r="W4" s="2">
        <f>+ABS(Act!W4-Pred!W4)</f>
        <v>0.79665640150158978</v>
      </c>
      <c r="X4" s="2">
        <f>+ABS(Act!X4-Pred!X4)</f>
        <v>0.5951165494616788</v>
      </c>
      <c r="Y4" s="2">
        <f>+ABS(Act!Y4-Pred!Y4)</f>
        <v>5.0432263084206905</v>
      </c>
    </row>
    <row r="5" spans="1:33" x14ac:dyDescent="0.25">
      <c r="A5">
        <v>1998</v>
      </c>
      <c r="B5" s="2">
        <f>+ABS(Act!B5-Pred!B5)</f>
        <v>0.25970505837823055</v>
      </c>
      <c r="C5" s="2">
        <f>+ABS(Act!C5-Pred!C5)</f>
        <v>0.31449810746510209</v>
      </c>
      <c r="D5" s="2">
        <f>+ABS(Act!D5-Pred!D5)</f>
        <v>1.4582385589956921</v>
      </c>
      <c r="E5" s="2">
        <f>+ABS(Act!E5-Pred!E5)</f>
        <v>1.0507386457102186</v>
      </c>
      <c r="F5" s="2">
        <f>+ABS(Act!F5-Pred!F5)</f>
        <v>1.3194458032845393</v>
      </c>
      <c r="G5" s="2">
        <f>+ABS(Act!G5-Pred!G5)</f>
        <v>2.7964372340112718</v>
      </c>
      <c r="H5" s="2">
        <f>+ABS(Act!H5-Pred!H5)</f>
        <v>6.8365973733182983E-2</v>
      </c>
      <c r="I5" s="2">
        <f>+ABS(Act!I5-Pred!I5)</f>
        <v>0.31672990239490062</v>
      </c>
      <c r="J5" s="2">
        <f>+ABS(Act!J5-Pred!J5)</f>
        <v>6.3661628589826975</v>
      </c>
      <c r="K5" s="2">
        <f>+ABS(Act!K5-Pred!K5)</f>
        <v>1.1441038585220085</v>
      </c>
      <c r="L5" s="2">
        <f>+ABS(Act!L5-Pred!L5)</f>
        <v>1.5370277562661503</v>
      </c>
      <c r="M5" s="2">
        <f>+ABS(Act!M5-Pred!M5)</f>
        <v>1.0439619084202825</v>
      </c>
      <c r="N5" s="2">
        <f>+ABS(Act!N5-Pred!N5)</f>
        <v>0.45946968333543481</v>
      </c>
      <c r="O5" s="2">
        <f>+ABS(Act!O5-Pred!O5)</f>
        <v>12.311558874853397</v>
      </c>
      <c r="P5" s="2">
        <f>+ABS(Act!P5-Pred!P5)</f>
        <v>0.81462343730598974</v>
      </c>
      <c r="Q5" s="2">
        <f>+ABS(Act!Q5-Pred!Q5)</f>
        <v>2.5576008467946103</v>
      </c>
      <c r="R5" s="2">
        <f>+ABS(Act!R5-Pred!R5)</f>
        <v>0.26685235741864055</v>
      </c>
      <c r="S5" s="2">
        <f>+ABS(Act!S5-Pred!S5)</f>
        <v>0.98262299936457964</v>
      </c>
      <c r="T5" s="2">
        <f>+ABS(Act!T5-Pred!T5)</f>
        <v>2.7350988623409265</v>
      </c>
      <c r="U5" s="2">
        <f>+ABS(Act!U5-Pred!U5)</f>
        <v>6.5196816943946629</v>
      </c>
      <c r="V5" s="2">
        <f>+ABS(Act!V5-Pred!V5)</f>
        <v>0.22725402932919536</v>
      </c>
      <c r="W5" s="2">
        <f>+ABS(Act!W5-Pred!W5)</f>
        <v>0.33493152886350863</v>
      </c>
      <c r="X5" s="2">
        <f>+ABS(Act!X5-Pred!X5)</f>
        <v>1.3580931987409599</v>
      </c>
      <c r="Y5" s="2">
        <f>+ABS(Act!Y5-Pred!Y5)</f>
        <v>4.0819243308239948</v>
      </c>
    </row>
    <row r="6" spans="1:33" x14ac:dyDescent="0.25">
      <c r="A6">
        <v>1999</v>
      </c>
      <c r="B6" s="2">
        <f>+ABS(Act!B6-Pred!B6)</f>
        <v>0.15592810807061142</v>
      </c>
      <c r="C6" s="2">
        <f>+ABS(Act!C6-Pred!C6)</f>
        <v>2.3220083804440605</v>
      </c>
      <c r="D6" s="2">
        <f>+ABS(Act!D6-Pred!D6)</f>
        <v>0.84395037969566289</v>
      </c>
      <c r="E6" s="2">
        <f>+ABS(Act!E6-Pred!E6)</f>
        <v>0.66584064853596203</v>
      </c>
      <c r="F6" s="2">
        <f>+ABS(Act!F6-Pred!F6)</f>
        <v>1.4309758302637992</v>
      </c>
      <c r="G6" s="2">
        <f>+ABS(Act!G6-Pred!G6)</f>
        <v>3.1150414450806991</v>
      </c>
      <c r="H6" s="2">
        <f>+ABS(Act!H6-Pred!H6)</f>
        <v>1.2189709050832711</v>
      </c>
      <c r="I6" s="2">
        <f>+ABS(Act!I6-Pred!I6)</f>
        <v>6.3980955495560821E-2</v>
      </c>
      <c r="J6" s="2">
        <f>+ABS(Act!J6-Pred!J6)</f>
        <v>6.492181744395765</v>
      </c>
      <c r="K6" s="2">
        <f>+ABS(Act!K6-Pred!K6)</f>
        <v>1.9676007669392206</v>
      </c>
      <c r="L6" s="2">
        <f>+ABS(Act!L6-Pred!L6)</f>
        <v>1.5712075075696106</v>
      </c>
      <c r="M6" s="2">
        <f>+ABS(Act!M6-Pred!M6)</f>
        <v>1.4510285639141607</v>
      </c>
      <c r="N6" s="2">
        <f>+ABS(Act!N6-Pred!N6)</f>
        <v>2.2931247148963507</v>
      </c>
      <c r="O6" s="2">
        <f>+ABS(Act!O6-Pred!O6)</f>
        <v>12.216693872041859</v>
      </c>
      <c r="P6" s="2">
        <f>+ABS(Act!P6-Pred!P6)</f>
        <v>0.85949602292155092</v>
      </c>
      <c r="Q6" s="2">
        <f>+ABS(Act!Q6-Pred!Q6)</f>
        <v>2.9035605614809104</v>
      </c>
      <c r="R6" s="2">
        <f>+ABS(Act!R6-Pred!R6)</f>
        <v>0.51923156064076004</v>
      </c>
      <c r="S6" s="2">
        <f>+ABS(Act!S6-Pred!S6)</f>
        <v>1.41972623469937</v>
      </c>
      <c r="T6" s="2">
        <f>+ABS(Act!T6-Pred!T6)</f>
        <v>2.0940947739187834</v>
      </c>
      <c r="U6" s="2">
        <f>+ABS(Act!U6-Pred!U6)</f>
        <v>6.4174370459389429</v>
      </c>
      <c r="V6" s="2">
        <f>+ABS(Act!V6-Pred!V6)</f>
        <v>0.25998746383948479</v>
      </c>
      <c r="W6" s="2">
        <f>+ABS(Act!W6-Pred!W6)</f>
        <v>0.96351849819562041</v>
      </c>
      <c r="X6" s="2">
        <f>+ABS(Act!X6-Pred!X6)</f>
        <v>0.5861066603382703</v>
      </c>
      <c r="Y6" s="2">
        <f>+ABS(Act!Y6-Pred!Y6)</f>
        <v>3.7423454322793983</v>
      </c>
    </row>
    <row r="7" spans="1:33" x14ac:dyDescent="0.25">
      <c r="A7">
        <v>2000</v>
      </c>
      <c r="B7" s="2">
        <f>+ABS(Act!B7-Pred!B7)</f>
        <v>0.34264813800481164</v>
      </c>
      <c r="C7" s="2">
        <f>+ABS(Act!C7-Pred!C7)</f>
        <v>1.4259526658148403</v>
      </c>
      <c r="D7" s="2">
        <f>+ABS(Act!D7-Pred!D7)</f>
        <v>0.19737885620137874</v>
      </c>
      <c r="E7" s="2">
        <f>+ABS(Act!E7-Pred!E7)</f>
        <v>0.26892988945532892</v>
      </c>
      <c r="F7" s="2">
        <f>+ABS(Act!F7-Pred!F7)</f>
        <v>2.598261855663921</v>
      </c>
      <c r="G7" s="2">
        <f>+ABS(Act!G7-Pred!G7)</f>
        <v>4.5990163013414396</v>
      </c>
      <c r="H7" s="2">
        <f>+ABS(Act!H7-Pred!H7)</f>
        <v>1.0732415867425296</v>
      </c>
      <c r="I7" s="2">
        <f>+ABS(Act!I7-Pred!I7)</f>
        <v>0.7072478982736996</v>
      </c>
      <c r="J7" s="2">
        <f>+ABS(Act!J7-Pred!J7)</f>
        <v>8.8043740262084249</v>
      </c>
      <c r="K7" s="2">
        <f>+ABS(Act!K7-Pred!K7)</f>
        <v>1.029949349030737</v>
      </c>
      <c r="L7" s="2">
        <f>+ABS(Act!L7-Pred!L7)</f>
        <v>6.0752122467110325</v>
      </c>
      <c r="M7" s="2">
        <f>+ABS(Act!M7-Pred!M7)</f>
        <v>1.3153610433412997</v>
      </c>
      <c r="N7" s="2">
        <f>+ABS(Act!N7-Pred!N7)</f>
        <v>2.2440428489080162</v>
      </c>
      <c r="O7" s="2">
        <f>+ABS(Act!O7-Pred!O7)</f>
        <v>14.932751682472386</v>
      </c>
      <c r="P7" s="2">
        <f>+ABS(Act!P7-Pred!P7)</f>
        <v>1.1661987149473987</v>
      </c>
      <c r="Q7" s="2">
        <f>+ABS(Act!Q7-Pred!Q7)</f>
        <v>3.8360238072060202</v>
      </c>
      <c r="R7" s="2">
        <f>+ABS(Act!R7-Pred!R7)</f>
        <v>2.7569018568660493</v>
      </c>
      <c r="S7" s="2">
        <f>+ABS(Act!S7-Pred!S7)</f>
        <v>0.62795204655701831</v>
      </c>
      <c r="T7" s="2">
        <f>+ABS(Act!T7-Pred!T7)</f>
        <v>0.9092261437734237</v>
      </c>
      <c r="U7" s="2">
        <f>+ABS(Act!U7-Pred!U7)</f>
        <v>7.8531497442618701</v>
      </c>
      <c r="V7" s="2">
        <f>+ABS(Act!V7-Pred!V7)</f>
        <v>6.2560664042534242E-2</v>
      </c>
      <c r="W7" s="2">
        <f>+ABS(Act!W7-Pred!W7)</f>
        <v>1.1119386443732999</v>
      </c>
      <c r="X7" s="2">
        <f>+ABS(Act!X7-Pred!X7)</f>
        <v>1.2683679595554693</v>
      </c>
      <c r="Y7" s="2">
        <f>+ABS(Act!Y7-Pred!Y7)</f>
        <v>3.8983196874536299</v>
      </c>
    </row>
    <row r="8" spans="1:33" x14ac:dyDescent="0.25">
      <c r="A8">
        <v>2001</v>
      </c>
      <c r="B8" s="2">
        <f>+ABS(Act!B8-Pred!B8)</f>
        <v>0.91886044625723784</v>
      </c>
      <c r="C8" s="2">
        <f>+ABS(Act!C8-Pred!C8)</f>
        <v>0.26923523238554026</v>
      </c>
      <c r="D8" s="2">
        <f>+ABS(Act!D8-Pred!D8)</f>
        <v>0.80200424279044924</v>
      </c>
      <c r="E8" s="2">
        <f>+ABS(Act!E8-Pred!E8)</f>
        <v>0.19710670101870065</v>
      </c>
      <c r="F8" s="2">
        <f>+ABS(Act!F8-Pred!F8)</f>
        <v>3.1843486064273083</v>
      </c>
      <c r="G8" s="2">
        <f>+ABS(Act!G8-Pred!G8)</f>
        <v>0.11650279238921968</v>
      </c>
      <c r="H8" s="2">
        <f>+ABS(Act!H8-Pred!H8)</f>
        <v>0.22637673086623877</v>
      </c>
      <c r="I8" s="2">
        <f>+ABS(Act!I8-Pred!I8)</f>
        <v>9.1058295383639631E-2</v>
      </c>
      <c r="J8" s="2">
        <f>+ABS(Act!J8-Pred!J8)</f>
        <v>7.2400545122331632</v>
      </c>
      <c r="K8" s="2">
        <f>+ABS(Act!K8-Pred!K8)</f>
        <v>1.6033958087692284</v>
      </c>
      <c r="L8" s="2">
        <f>+ABS(Act!L8-Pred!L8)</f>
        <v>0.64481519492474071</v>
      </c>
      <c r="M8" s="2">
        <f>+ABS(Act!M8-Pred!M8)</f>
        <v>1.2698653599404341</v>
      </c>
      <c r="N8" s="2">
        <f>+ABS(Act!N8-Pred!N8)</f>
        <v>0.67491798605632525</v>
      </c>
      <c r="O8" s="2">
        <f>+ABS(Act!O8-Pred!O8)</f>
        <v>15.431580455316798</v>
      </c>
      <c r="P8" s="2">
        <f>+ABS(Act!P8-Pred!P8)</f>
        <v>1.6422464931095799</v>
      </c>
      <c r="Q8" s="2">
        <f>+ABS(Act!Q8-Pred!Q8)</f>
        <v>3.1697258057429814</v>
      </c>
      <c r="R8" s="2">
        <f>+ABS(Act!R8-Pred!R8)</f>
        <v>0.8668074565460504</v>
      </c>
      <c r="S8" s="2">
        <f>+ABS(Act!S8-Pred!S8)</f>
        <v>0.55081480673869976</v>
      </c>
      <c r="T8" s="2">
        <f>+ABS(Act!T8-Pred!T8)</f>
        <v>3.2461573254743001</v>
      </c>
      <c r="U8" s="2">
        <f>+ABS(Act!U8-Pred!U8)</f>
        <v>8.1644002513959499</v>
      </c>
      <c r="V8" s="2">
        <f>+ABS(Act!V8-Pred!V8)</f>
        <v>0.27916607202637778</v>
      </c>
      <c r="W8" s="2">
        <f>+ABS(Act!W8-Pred!W8)</f>
        <v>0.52810932997826043</v>
      </c>
      <c r="X8" s="2">
        <f>+ABS(Act!X8-Pred!X8)</f>
        <v>1.0125643910182589</v>
      </c>
      <c r="Y8" s="2">
        <f>+ABS(Act!Y8-Pred!Y8)</f>
        <v>3.9853275920993321</v>
      </c>
    </row>
    <row r="9" spans="1:33" x14ac:dyDescent="0.25">
      <c r="A9">
        <v>2002</v>
      </c>
      <c r="B9" s="2">
        <f>+ABS(Act!B9-Pred!B9)</f>
        <v>0.32081085817901922</v>
      </c>
      <c r="C9" s="2">
        <f>+ABS(Act!C9-Pred!C9)</f>
        <v>1.3183534759548827</v>
      </c>
      <c r="D9" s="2">
        <f>+ABS(Act!D9-Pred!D9)</f>
        <v>1.1232523586435406</v>
      </c>
      <c r="E9" s="2">
        <f>+ABS(Act!E9-Pred!E9)</f>
        <v>0.15622153501477953</v>
      </c>
      <c r="F9" s="2">
        <f>+ABS(Act!F9-Pred!F9)</f>
        <v>4.9519056108912594</v>
      </c>
      <c r="G9" s="2">
        <f>+ABS(Act!G9-Pred!G9)</f>
        <v>0.9044334962146614</v>
      </c>
      <c r="H9" s="2">
        <f>+ABS(Act!H9-Pred!H9)</f>
        <v>1.3275959373169712</v>
      </c>
      <c r="I9" s="2">
        <f>+ABS(Act!I9-Pred!I9)</f>
        <v>2.4541842649139056E-2</v>
      </c>
      <c r="J9" s="2">
        <f>+ABS(Act!J9-Pred!J9)</f>
        <v>7.1464991327014769</v>
      </c>
      <c r="K9" s="2">
        <f>+ABS(Act!K9-Pred!K9)</f>
        <v>2.5056298324937885</v>
      </c>
      <c r="L9" s="2">
        <f>+ABS(Act!L9-Pred!L9)</f>
        <v>1.0222786800016301</v>
      </c>
      <c r="M9" s="2">
        <f>+ABS(Act!M9-Pred!M9)</f>
        <v>1.0270173507526943</v>
      </c>
      <c r="N9" s="2">
        <f>+ABS(Act!N9-Pred!N9)</f>
        <v>0.49887015462451956</v>
      </c>
      <c r="O9" s="2">
        <f>+ABS(Act!O9-Pred!O9)</f>
        <v>17.601212957535182</v>
      </c>
      <c r="P9" s="2">
        <f>+ABS(Act!P9-Pred!P9)</f>
        <v>4.5180417822195889</v>
      </c>
      <c r="Q9" s="2">
        <f>+ABS(Act!Q9-Pred!Q9)</f>
        <v>1.59279149843222</v>
      </c>
      <c r="R9" s="2">
        <f>+ABS(Act!R9-Pred!R9)</f>
        <v>1.2970286954623109</v>
      </c>
      <c r="S9" s="2">
        <f>+ABS(Act!S9-Pred!S9)</f>
        <v>1.9048051486800901</v>
      </c>
      <c r="T9" s="2">
        <f>+ABS(Act!T9-Pred!T9)</f>
        <v>2.291391891174527</v>
      </c>
      <c r="U9" s="2">
        <f>+ABS(Act!U9-Pred!U9)</f>
        <v>6.5337899687119823</v>
      </c>
      <c r="V9" s="2">
        <f>+ABS(Act!V9-Pred!V9)</f>
        <v>0.2998373900671254</v>
      </c>
      <c r="W9" s="2">
        <f>+ABS(Act!W9-Pred!W9)</f>
        <v>0.68878706003689949</v>
      </c>
      <c r="X9" s="2">
        <f>+ABS(Act!X9-Pred!X9)</f>
        <v>2.2343254991391284</v>
      </c>
      <c r="Y9" s="2">
        <f>+ABS(Act!Y9-Pred!Y9)</f>
        <v>4.4063907883796718</v>
      </c>
    </row>
    <row r="10" spans="1:33" x14ac:dyDescent="0.25">
      <c r="A10">
        <v>2003</v>
      </c>
      <c r="B10" s="2">
        <f>+ABS(Act!B10-Pred!B10)</f>
        <v>0.44129170843838139</v>
      </c>
      <c r="C10" s="2">
        <f>+ABS(Act!C10-Pred!C10)</f>
        <v>2.2788420215874794</v>
      </c>
      <c r="D10" s="2">
        <f>+ABS(Act!D10-Pred!D10)</f>
        <v>1.2684556530995508</v>
      </c>
      <c r="E10" s="2">
        <f>+ABS(Act!E10-Pred!E10)</f>
        <v>2.1113193517198017</v>
      </c>
      <c r="F10" s="2">
        <f>+ABS(Act!F10-Pred!F10)</f>
        <v>1.5927136337133394</v>
      </c>
      <c r="G10" s="2">
        <f>+ABS(Act!G10-Pred!G10)</f>
        <v>1.2496395885889768</v>
      </c>
      <c r="H10" s="2">
        <f>+ABS(Act!H10-Pred!H10)</f>
        <v>0.14841032992487158</v>
      </c>
      <c r="I10" s="2">
        <f>+ABS(Act!I10-Pred!I10)</f>
        <v>0.2331985923561799</v>
      </c>
      <c r="J10" s="2">
        <f>+ABS(Act!J10-Pred!J10)</f>
        <v>6.1748475122490589</v>
      </c>
      <c r="K10" s="2">
        <f>+ABS(Act!K10-Pred!K10)</f>
        <v>1.6248072757409808</v>
      </c>
      <c r="L10" s="2">
        <f>+ABS(Act!L10-Pred!L10)</f>
        <v>2.2428669228399745</v>
      </c>
      <c r="M10" s="2">
        <f>+ABS(Act!M10-Pred!M10)</f>
        <v>1.301581394659455</v>
      </c>
      <c r="N10" s="2">
        <f>+ABS(Act!N10-Pred!N10)</f>
        <v>1.4561618283152917</v>
      </c>
      <c r="O10" s="2">
        <f>+ABS(Act!O10-Pred!O10)</f>
        <v>15.975619758473499</v>
      </c>
      <c r="P10" s="2">
        <f>+ABS(Act!P10-Pred!P10)</f>
        <v>2.9026146346712789</v>
      </c>
      <c r="Q10" s="2">
        <f>+ABS(Act!Q10-Pred!Q10)</f>
        <v>2.3126734043176125</v>
      </c>
      <c r="R10" s="2">
        <f>+ABS(Act!R10-Pred!R10)</f>
        <v>6.3715294004751399E-2</v>
      </c>
      <c r="S10" s="2">
        <f>+ABS(Act!S10-Pred!S10)</f>
        <v>1.1860305521879315</v>
      </c>
      <c r="T10" s="2">
        <f>+ABS(Act!T10-Pred!T10)</f>
        <v>1.7303674581335997</v>
      </c>
      <c r="U10" s="2">
        <f>+ABS(Act!U10-Pred!U10)</f>
        <v>8.172345211804128</v>
      </c>
      <c r="V10" s="2">
        <f>+ABS(Act!V10-Pred!V10)</f>
        <v>0.35672757007986711</v>
      </c>
      <c r="W10" s="2">
        <f>+ABS(Act!W10-Pred!W10)</f>
        <v>0.15104979247048966</v>
      </c>
      <c r="X10" s="2">
        <f>+ABS(Act!X10-Pred!X10)</f>
        <v>0.53970823659348</v>
      </c>
      <c r="Y10" s="2">
        <f>+ABS(Act!Y10-Pred!Y10)</f>
        <v>4.3514679423219231</v>
      </c>
    </row>
    <row r="11" spans="1:33" x14ac:dyDescent="0.25">
      <c r="A11">
        <v>2004</v>
      </c>
      <c r="B11" s="2">
        <f>+ABS(Act!B11-Pred!B11)</f>
        <v>0.46086359878006888</v>
      </c>
      <c r="C11" s="2">
        <f>+ABS(Act!C11-Pred!C11)</f>
        <v>0.47349172046286014</v>
      </c>
      <c r="D11" s="2">
        <f>+ABS(Act!D11-Pred!D11)</f>
        <v>0.36984747604583035</v>
      </c>
      <c r="E11" s="2">
        <f>+ABS(Act!E11-Pred!E11)</f>
        <v>1.1842099208832799</v>
      </c>
      <c r="F11" s="2">
        <f>+ABS(Act!F11-Pred!F11)</f>
        <v>2.4539048254509197</v>
      </c>
      <c r="G11" s="2">
        <f>+ABS(Act!G11-Pred!G11)</f>
        <v>1.5085154265886516</v>
      </c>
      <c r="H11" s="2">
        <f>+ABS(Act!H11-Pred!H11)</f>
        <v>0.32176435339344067</v>
      </c>
      <c r="I11" s="2">
        <f>+ABS(Act!I11-Pred!I11)</f>
        <v>0.17923779663864003</v>
      </c>
      <c r="J11" s="2">
        <f>+ABS(Act!J11-Pred!J11)</f>
        <v>7.1651602717589986</v>
      </c>
      <c r="K11" s="2">
        <f>+ABS(Act!K11-Pred!K11)</f>
        <v>0.87124294198845931</v>
      </c>
      <c r="L11" s="2">
        <f>+ABS(Act!L11-Pred!L11)</f>
        <v>0.59050093657196001</v>
      </c>
      <c r="M11" s="2">
        <f>+ABS(Act!M11-Pred!M11)</f>
        <v>1.189051694617314</v>
      </c>
      <c r="N11" s="2">
        <f>+ABS(Act!N11-Pred!N11)</f>
        <v>1.8773144890565376</v>
      </c>
      <c r="O11" s="2">
        <f>+ABS(Act!O11-Pred!O11)</f>
        <v>14.925016208532089</v>
      </c>
      <c r="P11" s="2">
        <f>+ABS(Act!P11-Pred!P11)</f>
        <v>0.19836694167346103</v>
      </c>
      <c r="Q11" s="2">
        <f>+ABS(Act!Q11-Pred!Q11)</f>
        <v>2.5964783836066161</v>
      </c>
      <c r="R11" s="2">
        <f>+ABS(Act!R11-Pred!R11)</f>
        <v>0.98138425390563988</v>
      </c>
      <c r="S11" s="2">
        <f>+ABS(Act!S11-Pred!S11)</f>
        <v>0.54660565020114049</v>
      </c>
      <c r="T11" s="2">
        <f>+ABS(Act!T11-Pred!T11)</f>
        <v>1.6982533969732145</v>
      </c>
      <c r="U11" s="2">
        <f>+ABS(Act!U11-Pred!U11)</f>
        <v>5.6257987177437698</v>
      </c>
      <c r="V11" s="2">
        <f>+ABS(Act!V11-Pred!V11)</f>
        <v>0.5138644839912363</v>
      </c>
      <c r="W11" s="2">
        <f>+ABS(Act!W11-Pred!W11)</f>
        <v>4.6424538637580781E-2</v>
      </c>
      <c r="X11" s="2">
        <f>+ABS(Act!X11-Pred!X11)</f>
        <v>1.0123392382718883</v>
      </c>
      <c r="Y11" s="2">
        <f>+ABS(Act!Y11-Pred!Y11)</f>
        <v>3.8558724185169737</v>
      </c>
    </row>
    <row r="12" spans="1:33" x14ac:dyDescent="0.25">
      <c r="A12">
        <v>2005</v>
      </c>
      <c r="B12" s="2">
        <f>+ABS(Act!B12-Pred!B12)</f>
        <v>0.30931106839564038</v>
      </c>
      <c r="C12" s="2">
        <f>+ABS(Act!C12-Pred!C12)</f>
        <v>2.0422123280979818</v>
      </c>
      <c r="D12" s="2">
        <f>+ABS(Act!D12-Pred!D12)</f>
        <v>0.87982919289586903</v>
      </c>
      <c r="E12" s="2">
        <f>+ABS(Act!E12-Pred!E12)</f>
        <v>1.5449340170040298</v>
      </c>
      <c r="F12" s="2">
        <f>+ABS(Act!F12-Pred!F12)</f>
        <v>1.6409192348533299</v>
      </c>
      <c r="G12" s="2">
        <f>+ABS(Act!G12-Pred!G12)</f>
        <v>4.7699698774928194</v>
      </c>
      <c r="H12" s="2">
        <f>+ABS(Act!H12-Pred!H12)</f>
        <v>1.2635365790140796</v>
      </c>
      <c r="I12" s="2">
        <f>+ABS(Act!I12-Pred!I12)</f>
        <v>0.51806952217479996</v>
      </c>
      <c r="J12" s="2">
        <f>+ABS(Act!J12-Pred!J12)</f>
        <v>6.1737354606199819</v>
      </c>
      <c r="K12" s="2">
        <f>+ABS(Act!K12-Pred!K12)</f>
        <v>1.1353979960891891</v>
      </c>
      <c r="L12" s="2">
        <f>+ABS(Act!L12-Pred!L12)</f>
        <v>0.3610259481485798</v>
      </c>
      <c r="M12" s="2">
        <f>+ABS(Act!M12-Pred!M12)</f>
        <v>1.6277958119826046</v>
      </c>
      <c r="N12" s="2">
        <f>+ABS(Act!N12-Pred!N12)</f>
        <v>1.0242604027784203</v>
      </c>
      <c r="O12" s="2">
        <f>+ABS(Act!O12-Pred!O12)</f>
        <v>14.447756027297071</v>
      </c>
      <c r="P12" s="2">
        <f>+ABS(Act!P12-Pred!P12)</f>
        <v>2.9923399349954796</v>
      </c>
      <c r="Q12" s="2">
        <f>+ABS(Act!Q12-Pred!Q12)</f>
        <v>1.9480142596259409</v>
      </c>
      <c r="R12" s="2">
        <f>+ABS(Act!R12-Pred!R12)</f>
        <v>0.98756905779643844</v>
      </c>
      <c r="S12" s="2">
        <f>+ABS(Act!S12-Pred!S12)</f>
        <v>1.3056046786420694E-2</v>
      </c>
      <c r="T12" s="2">
        <f>+ABS(Act!T12-Pred!T12)</f>
        <v>0.50144159710025349</v>
      </c>
      <c r="U12" s="2">
        <f>+ABS(Act!U12-Pred!U12)</f>
        <v>5.5982296357636621</v>
      </c>
      <c r="V12" s="2">
        <f>+ABS(Act!V12-Pred!V12)</f>
        <v>0.18911247065505421</v>
      </c>
      <c r="W12" s="2">
        <f>+ABS(Act!W12-Pred!W12)</f>
        <v>0.94879402886685149</v>
      </c>
      <c r="X12" s="2">
        <f>+ABS(Act!X12-Pred!X12)</f>
        <v>1.0915615383697919</v>
      </c>
      <c r="Y12" s="2">
        <f>+ABS(Act!Y12-Pred!Y12)</f>
        <v>4.1488363587517902</v>
      </c>
    </row>
    <row r="13" spans="1:33" x14ac:dyDescent="0.25">
      <c r="A13">
        <v>2006</v>
      </c>
      <c r="B13" s="2">
        <f>+ABS(Act!B13-Pred!B13)</f>
        <v>1.8612485892828197</v>
      </c>
      <c r="C13" s="2">
        <f>+ABS(Act!C13-Pred!C13)</f>
        <v>0.98211508548698845</v>
      </c>
      <c r="D13" s="2">
        <f>+ABS(Act!D13-Pred!D13)</f>
        <v>0.66317037497337239</v>
      </c>
      <c r="E13" s="2">
        <f>+ABS(Act!E13-Pred!E13)</f>
        <v>0.23376170815911124</v>
      </c>
      <c r="F13" s="2">
        <f>+ABS(Act!F13-Pred!F13)</f>
        <v>2.4762574885113295</v>
      </c>
      <c r="G13" s="2">
        <f>+ABS(Act!G13-Pred!G13)</f>
        <v>4.3028399612021921</v>
      </c>
      <c r="H13" s="2">
        <f>+ABS(Act!H13-Pred!H13)</f>
        <v>1.5574423525315204</v>
      </c>
      <c r="I13" s="2">
        <f>+ABS(Act!I13-Pred!I13)</f>
        <v>0.18528451840979976</v>
      </c>
      <c r="J13" s="2">
        <f>+ABS(Act!J13-Pred!J13)</f>
        <v>5.8498827212911797</v>
      </c>
      <c r="K13" s="2">
        <f>+ABS(Act!K13-Pred!K13)</f>
        <v>2.7091423000999981E-2</v>
      </c>
      <c r="L13" s="2">
        <f>+ABS(Act!L13-Pred!L13)</f>
        <v>0.96252900568086019</v>
      </c>
      <c r="M13" s="2">
        <f>+ABS(Act!M13-Pred!M13)</f>
        <v>1.512037236084022</v>
      </c>
      <c r="N13" s="2">
        <f>+ABS(Act!N13-Pred!N13)</f>
        <v>7.5511987605025865E-4</v>
      </c>
      <c r="O13" s="2">
        <f>+ABS(Act!O13-Pred!O13)</f>
        <v>8.5559317511826301</v>
      </c>
      <c r="P13" s="2">
        <f>+ABS(Act!P13-Pred!P13)</f>
        <v>0.18511884886891039</v>
      </c>
      <c r="Q13" s="2">
        <f>+ABS(Act!Q13-Pred!Q13)</f>
        <v>1.6927208379727361</v>
      </c>
      <c r="R13" s="2">
        <f>+ABS(Act!R13-Pred!R13)</f>
        <v>0.7033477959107195</v>
      </c>
      <c r="S13" s="2">
        <f>+ABS(Act!S13-Pred!S13)</f>
        <v>1.3971884770366607</v>
      </c>
      <c r="T13" s="2">
        <f>+ABS(Act!T13-Pred!T13)</f>
        <v>3.9158622342426632</v>
      </c>
      <c r="U13" s="2">
        <f>+ABS(Act!U13-Pred!U13)</f>
        <v>8.7031389818249529</v>
      </c>
      <c r="V13" s="2">
        <f>+ABS(Act!V13-Pred!V13)</f>
        <v>4.5598598360641063E-4</v>
      </c>
      <c r="W13" s="2">
        <f>+ABS(Act!W13-Pred!W13)</f>
        <v>0.51537746780461013</v>
      </c>
      <c r="X13" s="2">
        <f>+ABS(Act!X13-Pred!X13)</f>
        <v>2.1416791616747375</v>
      </c>
      <c r="Y13" s="2">
        <f>+ABS(Act!Y13-Pred!Y13)</f>
        <v>3.6027353119096528</v>
      </c>
    </row>
    <row r="14" spans="1:33" x14ac:dyDescent="0.25">
      <c r="A14">
        <v>2007</v>
      </c>
      <c r="B14" s="2">
        <f>+ABS(Act!B14-Pred!B14)</f>
        <v>1.4671628276220403</v>
      </c>
      <c r="C14" s="2">
        <f>+ABS(Act!C14-Pred!C14)</f>
        <v>0.36176523250827941</v>
      </c>
      <c r="D14" s="2">
        <f>+ABS(Act!D14-Pred!D14)</f>
        <v>1.3539407423211287</v>
      </c>
      <c r="E14" s="2">
        <f>+ABS(Act!E14-Pred!E14)</f>
        <v>1.0779500701851603</v>
      </c>
      <c r="F14" s="2">
        <f>+ABS(Act!F14-Pred!F14)</f>
        <v>4.9796803369452114</v>
      </c>
      <c r="G14" s="2">
        <f>+ABS(Act!G14-Pred!G14)</f>
        <v>2.9895096778032375</v>
      </c>
      <c r="H14" s="2">
        <f>+ABS(Act!H14-Pred!H14)</f>
        <v>0.93302420585036216</v>
      </c>
      <c r="I14" s="2">
        <f>+ABS(Act!I14-Pred!I14)</f>
        <v>0.34871440223892947</v>
      </c>
      <c r="J14" s="2">
        <f>+ABS(Act!J14-Pred!J14)</f>
        <v>6.6521137449575303</v>
      </c>
      <c r="K14" s="2">
        <f>+ABS(Act!K14-Pred!K14)</f>
        <v>1.0317694162023301</v>
      </c>
      <c r="L14" s="2">
        <f>+ABS(Act!L14-Pred!L14)</f>
        <v>1.3024043860195889</v>
      </c>
      <c r="M14" s="2">
        <f>+ABS(Act!M14-Pred!M14)</f>
        <v>0.8449033867808442</v>
      </c>
      <c r="N14" s="2">
        <f>+ABS(Act!N14-Pred!N14)</f>
        <v>1.1307211852649921</v>
      </c>
      <c r="O14" s="2">
        <f>+ABS(Act!O14-Pred!O14)</f>
        <v>8.6472460732470395</v>
      </c>
      <c r="P14" s="2">
        <f>+ABS(Act!P14-Pred!P14)</f>
        <v>3.6431770183545797</v>
      </c>
      <c r="Q14" s="2">
        <f>+ABS(Act!Q14-Pred!Q14)</f>
        <v>2.5293098115406423</v>
      </c>
      <c r="R14" s="2">
        <f>+ABS(Act!R14-Pred!R14)</f>
        <v>1.8897260879403817</v>
      </c>
      <c r="S14" s="2">
        <f>+ABS(Act!S14-Pred!S14)</f>
        <v>0.68734176845065953</v>
      </c>
      <c r="T14" s="2">
        <f>+ABS(Act!T14-Pred!T14)</f>
        <v>3.5117369138221015</v>
      </c>
      <c r="U14" s="2">
        <f>+ABS(Act!U14-Pred!U14)</f>
        <v>3.9941716583576401</v>
      </c>
      <c r="V14" s="2">
        <f>+ABS(Act!V14-Pred!V14)</f>
        <v>0.17476848418173319</v>
      </c>
      <c r="W14" s="2">
        <f>+ABS(Act!W14-Pred!W14)</f>
        <v>0.76631729682318017</v>
      </c>
      <c r="X14" s="2">
        <f>+ABS(Act!X14-Pred!X14)</f>
        <v>3.2137878305483891</v>
      </c>
      <c r="Y14" s="2">
        <f>+ABS(Act!Y14-Pred!Y14)</f>
        <v>3.1366339886825729</v>
      </c>
    </row>
    <row r="15" spans="1:33" x14ac:dyDescent="0.25">
      <c r="A15">
        <v>2008</v>
      </c>
      <c r="B15" s="2">
        <f>+ABS(Act!B15-Pred!B15)</f>
        <v>0.11413074602037909</v>
      </c>
      <c r="C15" s="2">
        <f>+ABS(Act!C15-Pred!C15)</f>
        <v>1.5604941223758892</v>
      </c>
      <c r="D15" s="2">
        <f>+ABS(Act!D15-Pred!D15)</f>
        <v>1.8374837595767204</v>
      </c>
      <c r="E15" s="2">
        <f>+ABS(Act!E15-Pred!E15)</f>
        <v>1.0138011235040594</v>
      </c>
      <c r="F15" s="2">
        <f>+ABS(Act!F15-Pred!F15)</f>
        <v>1.2987875375372102</v>
      </c>
      <c r="G15" s="2">
        <f>+ABS(Act!G15-Pred!G15)</f>
        <v>5.547861865915511</v>
      </c>
      <c r="H15" s="2">
        <f>+ABS(Act!H15-Pred!H15)</f>
        <v>0.2125754550768697</v>
      </c>
      <c r="I15" s="2">
        <f>+ABS(Act!I15-Pred!I15)</f>
        <v>0.5226845213972009</v>
      </c>
      <c r="J15" s="2">
        <f>+ABS(Act!J15-Pred!J15)</f>
        <v>6.4709247251241422</v>
      </c>
      <c r="K15" s="2">
        <f>+ABS(Act!K15-Pred!K15)</f>
        <v>1.3789947007072492</v>
      </c>
      <c r="L15" s="2">
        <f>+ABS(Act!L15-Pred!L15)</f>
        <v>1.2248596570235701</v>
      </c>
      <c r="M15" s="2">
        <f>+ABS(Act!M15-Pred!M15)</f>
        <v>0.90112680708355519</v>
      </c>
      <c r="N15" s="2">
        <f>+ABS(Act!N15-Pred!N15)</f>
        <v>2.1366101216740887</v>
      </c>
      <c r="O15" s="2">
        <f>+ABS(Act!O15-Pred!O15)</f>
        <v>10.572848633032564</v>
      </c>
      <c r="P15" s="2">
        <f>+ABS(Act!P15-Pred!P15)</f>
        <v>4.2631011944007415</v>
      </c>
      <c r="Q15" s="2">
        <f>+ABS(Act!Q15-Pred!Q15)</f>
        <v>2.142185185144772</v>
      </c>
      <c r="R15" s="2">
        <f>+ABS(Act!R15-Pred!R15)</f>
        <v>1.8295303682018904</v>
      </c>
      <c r="S15" s="2">
        <f>+ABS(Act!S15-Pred!S15)</f>
        <v>0.7436531363383807</v>
      </c>
      <c r="T15" s="2">
        <f>+ABS(Act!T15-Pred!T15)</f>
        <v>1.266499838050251</v>
      </c>
      <c r="U15" s="2">
        <f>+ABS(Act!U15-Pred!U15)</f>
        <v>2.1701454792262496</v>
      </c>
      <c r="V15" s="2">
        <f>+ABS(Act!V15-Pred!V15)</f>
        <v>8.5515659313236014E-2</v>
      </c>
      <c r="W15" s="2">
        <f>+ABS(Act!W15-Pred!W15)</f>
        <v>0.81428847068045052</v>
      </c>
      <c r="X15" s="2">
        <f>+ABS(Act!X15-Pred!X15)</f>
        <v>2.1471280682288185</v>
      </c>
      <c r="Y15" s="2">
        <f>+ABS(Act!Y15-Pred!Y15)</f>
        <v>2.8930185666301282</v>
      </c>
    </row>
    <row r="16" spans="1:33" x14ac:dyDescent="0.25">
      <c r="A16">
        <v>2009</v>
      </c>
      <c r="B16" s="2">
        <f>+ABS(Act!B16-Pred!B16)</f>
        <v>0.23285479903212902</v>
      </c>
      <c r="C16" s="2">
        <f>+ABS(Act!C16-Pred!C16)</f>
        <v>1.8033501597948209</v>
      </c>
      <c r="D16" s="2">
        <f>+ABS(Act!D16-Pred!D16)</f>
        <v>0.6698999518001898</v>
      </c>
      <c r="E16" s="2">
        <f>+ABS(Act!E16-Pred!E16)</f>
        <v>1.0928291328292996</v>
      </c>
      <c r="F16" s="2">
        <f>+ABS(Act!F16-Pred!F16)</f>
        <v>1.0362847583078096</v>
      </c>
      <c r="G16" s="2">
        <f>+ABS(Act!G16-Pred!G16)</f>
        <v>3.2443134874969886</v>
      </c>
      <c r="H16" s="2">
        <f>+ABS(Act!H16-Pred!H16)</f>
        <v>3.9516204111002651E-2</v>
      </c>
      <c r="I16" s="2">
        <f>+ABS(Act!I16-Pred!I16)</f>
        <v>0.50465408686478064</v>
      </c>
      <c r="J16" s="2">
        <f>+ABS(Act!J16-Pred!J16)</f>
        <v>6.1426352090267411</v>
      </c>
      <c r="K16" s="2">
        <f>+ABS(Act!K16-Pred!K16)</f>
        <v>0.82993970087751023</v>
      </c>
      <c r="L16" s="2">
        <f>+ABS(Act!L16-Pred!L16)</f>
        <v>0.1768759070967203</v>
      </c>
      <c r="M16" s="2">
        <f>+ABS(Act!M16-Pred!M16)</f>
        <v>1.1008858622322526</v>
      </c>
      <c r="N16" s="2">
        <f>+ABS(Act!N16-Pred!N16)</f>
        <v>0.67931937800087994</v>
      </c>
      <c r="O16" s="2">
        <f>+ABS(Act!O16-Pred!O16)</f>
        <v>12.030841269866716</v>
      </c>
      <c r="P16" s="2">
        <f>+ABS(Act!P16-Pred!P16)</f>
        <v>2.6600475275532798</v>
      </c>
      <c r="Q16" s="2">
        <f>+ABS(Act!Q16-Pred!Q16)</f>
        <v>2.1863587471106598</v>
      </c>
      <c r="R16" s="2">
        <f>+ABS(Act!R16-Pred!R16)</f>
        <v>0.63702095593106023</v>
      </c>
      <c r="S16" s="2">
        <f>+ABS(Act!S16-Pred!S16)</f>
        <v>1.1580067413509099</v>
      </c>
      <c r="T16" s="2">
        <f>+ABS(Act!T16-Pred!T16)</f>
        <v>2.8065766883085708</v>
      </c>
      <c r="U16" s="2">
        <f>+ABS(Act!U16-Pred!U16)</f>
        <v>3.9018269805677903</v>
      </c>
      <c r="V16" s="2">
        <f>+ABS(Act!V16-Pred!V16)</f>
        <v>9.5307668339127183E-2</v>
      </c>
      <c r="W16" s="2">
        <f>+ABS(Act!W16-Pred!W16)</f>
        <v>0.4890369578959799</v>
      </c>
      <c r="X16" s="2">
        <f>+ABS(Act!X16-Pred!X16)</f>
        <v>1.1537841287115516</v>
      </c>
      <c r="Y16" s="2">
        <f>+ABS(Act!Y16-Pred!Y16)</f>
        <v>3.360390775189197</v>
      </c>
    </row>
    <row r="17" spans="1:26" x14ac:dyDescent="0.25">
      <c r="A17">
        <v>2010</v>
      </c>
      <c r="B17" s="2">
        <f>+ABS(Act!B17-Pred!B17)</f>
        <v>0.59110973354806973</v>
      </c>
      <c r="C17" s="2">
        <f>+ABS(Act!C17-Pred!C17)</f>
        <v>1.6428868667922103</v>
      </c>
      <c r="D17" s="2">
        <f>+ABS(Act!D17-Pred!D17)</f>
        <v>1.1173424840400195</v>
      </c>
      <c r="E17" s="2">
        <f>+ABS(Act!E17-Pred!E17)</f>
        <v>1.52566013338296</v>
      </c>
      <c r="F17" s="2">
        <f>+ABS(Act!F17-Pred!F17)</f>
        <v>2.8077647619907395</v>
      </c>
      <c r="G17" s="2">
        <f>+ABS(Act!G17-Pred!G17)</f>
        <v>5.0451957369703813</v>
      </c>
      <c r="H17" s="2">
        <f>+ABS(Act!H17-Pred!H17)</f>
        <v>0.35029123711953147</v>
      </c>
      <c r="I17" s="2">
        <f>+ABS(Act!I17-Pred!I17)</f>
        <v>0.27300840149876038</v>
      </c>
      <c r="J17" s="2">
        <f>+ABS(Act!J17-Pred!J17)</f>
        <v>7.0320335423262481</v>
      </c>
      <c r="K17" s="2">
        <f>+ABS(Act!K17-Pred!K17)</f>
        <v>2.9521822413625607</v>
      </c>
      <c r="L17" s="2">
        <f>+ABS(Act!L17-Pred!L17)</f>
        <v>4.40900019617985</v>
      </c>
      <c r="M17" s="2">
        <f>+ABS(Act!M17-Pred!M17)</f>
        <v>1.2213101804666158</v>
      </c>
      <c r="N17" s="2">
        <f>+ABS(Act!N17-Pred!N17)</f>
        <v>0.26188200727015953</v>
      </c>
      <c r="O17" s="2">
        <f>+ABS(Act!O17-Pred!O17)</f>
        <v>9.5776636084758913</v>
      </c>
      <c r="P17" s="2">
        <f>+ABS(Act!P17-Pred!P17)</f>
        <v>0.31601152896980977</v>
      </c>
      <c r="Q17" s="2">
        <f>+ABS(Act!Q17-Pred!Q17)</f>
        <v>2.1474665048795796</v>
      </c>
      <c r="R17" s="2">
        <f>+ABS(Act!R17-Pred!R17)</f>
        <v>2.0743758965665897</v>
      </c>
      <c r="S17" s="2">
        <f>+ABS(Act!S17-Pred!S17)</f>
        <v>2.5992018418334695</v>
      </c>
      <c r="T17" s="2">
        <f>+ABS(Act!T17-Pred!T17)</f>
        <v>3.0063834944494303</v>
      </c>
      <c r="U17" s="2">
        <f>+ABS(Act!U17-Pred!U17)</f>
        <v>2.9276657344749317</v>
      </c>
      <c r="V17" s="2">
        <f>+ABS(Act!V17-Pred!V17)</f>
        <v>0.78688509981687194</v>
      </c>
      <c r="W17" s="2">
        <f>+ABS(Act!W17-Pred!W17)</f>
        <v>6.3226845098879991E-2</v>
      </c>
      <c r="X17" s="2">
        <f>+ABS(Act!X17-Pred!X17)</f>
        <v>2.1937460812448499</v>
      </c>
      <c r="Y17" s="2">
        <f>+ABS(Act!Y17-Pred!Y17)</f>
        <v>3.9879802573603573</v>
      </c>
    </row>
    <row r="18" spans="1:26" x14ac:dyDescent="0.25">
      <c r="A18">
        <v>2011</v>
      </c>
      <c r="B18" s="2">
        <f>+ABS(Act!B18-Pred!B18)</f>
        <v>0.27291708940880888</v>
      </c>
      <c r="C18" s="2">
        <f>+ABS(Act!C18-Pred!C18)</f>
        <v>4.8334555686903915</v>
      </c>
      <c r="D18" s="2">
        <f>+ABS(Act!D18-Pred!D18)</f>
        <v>0.84649037118141734</v>
      </c>
      <c r="E18" s="2">
        <f>+ABS(Act!E18-Pred!E18)</f>
        <v>2.5624202223366694</v>
      </c>
      <c r="F18" s="2">
        <f>+ABS(Act!F18-Pred!F18)</f>
        <v>1.9793157433994111</v>
      </c>
      <c r="G18" s="2">
        <f>+ABS(Act!G18-Pred!G18)</f>
        <v>5.3149760682145306</v>
      </c>
      <c r="H18" s="2">
        <f>+ABS(Act!H18-Pred!H18)</f>
        <v>1.473892849438478</v>
      </c>
      <c r="I18" s="2">
        <f>+ABS(Act!I18-Pred!I18)</f>
        <v>5.012231854395921E-2</v>
      </c>
      <c r="J18" s="2">
        <f>+ABS(Act!J18-Pred!J18)</f>
        <v>4.1098139592156162</v>
      </c>
      <c r="K18" s="2">
        <f>+ABS(Act!K18-Pred!K18)</f>
        <v>2.7302038851956993</v>
      </c>
      <c r="L18" s="2">
        <f>+ABS(Act!L18-Pred!L18)</f>
        <v>2.8603189970205314</v>
      </c>
      <c r="M18" s="2">
        <f>+ABS(Act!M18-Pred!M18)</f>
        <v>1.4159967497456307</v>
      </c>
      <c r="N18" s="2">
        <f>+ABS(Act!N18-Pred!N18)</f>
        <v>0.98708772232894759</v>
      </c>
      <c r="O18" s="2">
        <f>+ABS(Act!O18-Pred!O18)</f>
        <v>10.78322292714963</v>
      </c>
      <c r="P18" s="2">
        <f>+ABS(Act!P18-Pred!P18)</f>
        <v>0.74220633961058091</v>
      </c>
      <c r="Q18" s="2">
        <f>+ABS(Act!Q18-Pred!Q18)</f>
        <v>1.6034808229626201</v>
      </c>
      <c r="R18" s="2">
        <f>+ABS(Act!R18-Pred!R18)</f>
        <v>1.695098370220979</v>
      </c>
      <c r="S18" s="2">
        <f>+ABS(Act!S18-Pred!S18)</f>
        <v>1.6179907768956685</v>
      </c>
      <c r="T18" s="2">
        <f>+ABS(Act!T18-Pred!T18)</f>
        <v>5.343074476704782</v>
      </c>
      <c r="U18" s="2">
        <f>+ABS(Act!U18-Pred!U18)</f>
        <v>5.5134283498231902</v>
      </c>
      <c r="V18" s="2">
        <f>+ABS(Act!V18-Pred!V18)</f>
        <v>1.096602543753626</v>
      </c>
      <c r="W18" s="2">
        <f>+ABS(Act!W18-Pred!W18)</f>
        <v>0.92926094232579004</v>
      </c>
      <c r="X18" s="2">
        <f>+ABS(Act!X18-Pred!X18)</f>
        <v>2.0710985979419405</v>
      </c>
      <c r="Y18" s="2">
        <f>+ABS(Act!Y18-Pred!Y18)</f>
        <v>3.9060710300746919</v>
      </c>
    </row>
    <row r="19" spans="1:26" x14ac:dyDescent="0.25">
      <c r="A19">
        <v>2012</v>
      </c>
      <c r="B19" s="2">
        <f>+ABS(Act!B19-Pred!B19)</f>
        <v>2.2489937316700903E-2</v>
      </c>
      <c r="C19" s="2">
        <f>+ABS(Act!C19-Pred!C19)</f>
        <v>3.3970525887528389</v>
      </c>
      <c r="D19" s="2">
        <f>+ABS(Act!D19-Pred!D19)</f>
        <v>1.4970094256703277</v>
      </c>
      <c r="E19" s="2">
        <f>+ABS(Act!E19-Pred!E19)</f>
        <v>2.7418420397350314</v>
      </c>
      <c r="F19" s="2">
        <f>+ABS(Act!F19-Pred!F19)</f>
        <v>0.29191197241661015</v>
      </c>
      <c r="G19" s="2">
        <f>+ABS(Act!G19-Pred!G19)</f>
        <v>3.8688247909663609</v>
      </c>
      <c r="H19" s="2">
        <f>+ABS(Act!H19-Pred!H19)</f>
        <v>2.2696765399919521</v>
      </c>
      <c r="I19" s="2">
        <f>+ABS(Act!I19-Pred!I19)</f>
        <v>0.50755622067539008</v>
      </c>
      <c r="J19" s="2">
        <f>+ABS(Act!J19-Pred!J19)</f>
        <v>5.1705486432178427</v>
      </c>
      <c r="K19" s="2">
        <f>+ABS(Act!K19-Pred!K19)</f>
        <v>2.3064216254548811</v>
      </c>
      <c r="L19" s="2">
        <f>+ABS(Act!L19-Pred!L19)</f>
        <v>1.7555079214964096</v>
      </c>
      <c r="M19" s="2">
        <f>+ABS(Act!M19-Pred!M19)</f>
        <v>1.1193582782366249</v>
      </c>
      <c r="N19" s="2">
        <f>+ABS(Act!N19-Pred!N19)</f>
        <v>1.5419239147974082</v>
      </c>
      <c r="O19" s="2">
        <f>+ABS(Act!O19-Pred!O19)</f>
        <v>8.4369273101029911</v>
      </c>
      <c r="P19" s="2">
        <f>+ABS(Act!P19-Pred!P19)</f>
        <v>2.7014909583866107</v>
      </c>
      <c r="Q19" s="2">
        <f>+ABS(Act!Q19-Pred!Q19)</f>
        <v>1.0403883377712297</v>
      </c>
      <c r="R19" s="2">
        <f>+ABS(Act!R19-Pred!R19)</f>
        <v>1.79127210625788</v>
      </c>
      <c r="S19" s="2">
        <f>+ABS(Act!S19-Pred!S19)</f>
        <v>1.6336973073103707</v>
      </c>
      <c r="T19" s="2">
        <f>+ABS(Act!T19-Pred!T19)</f>
        <v>5.2429242088803392</v>
      </c>
      <c r="U19" s="2">
        <f>+ABS(Act!U19-Pred!U19)</f>
        <v>3.5009393503151287</v>
      </c>
      <c r="V19" s="2">
        <f>+ABS(Act!V19-Pred!V19)</f>
        <v>0.59900403807864144</v>
      </c>
      <c r="W19" s="2">
        <f>+ABS(Act!W19-Pred!W19)</f>
        <v>1.0814367628680905</v>
      </c>
      <c r="X19" s="2">
        <f>+ABS(Act!X19-Pred!X19)</f>
        <v>1.9919020478525695</v>
      </c>
      <c r="Y19" s="2">
        <f>+ABS(Act!Y19-Pred!Y19)</f>
        <v>4.1948617390009311</v>
      </c>
    </row>
    <row r="20" spans="1:26" x14ac:dyDescent="0.25">
      <c r="A20">
        <v>2013</v>
      </c>
      <c r="B20" s="2">
        <f>+ABS(Act!B20-Pred!B20)</f>
        <v>0.45989172950912049</v>
      </c>
      <c r="C20" s="2">
        <f>+ABS(Act!C20-Pred!C20)</f>
        <v>0.74269449744188876</v>
      </c>
      <c r="D20" s="2">
        <f>+ABS(Act!D20-Pred!D20)</f>
        <v>1.2496783760728789</v>
      </c>
      <c r="E20" s="2">
        <f>+ABS(Act!E20-Pred!E20)</f>
        <v>1.44205594063658</v>
      </c>
      <c r="F20" s="2">
        <f>+ABS(Act!F20-Pred!F20)</f>
        <v>0.32834765372060915</v>
      </c>
      <c r="G20" s="2">
        <f>+ABS(Act!G20-Pred!G20)</f>
        <v>2.6871077509802106</v>
      </c>
      <c r="H20" s="2">
        <f>+ABS(Act!H20-Pred!H20)</f>
        <v>0.2334451004895719</v>
      </c>
      <c r="I20" s="2">
        <f>+ABS(Act!I20-Pred!I20)</f>
        <v>5.5615922556158992E-2</v>
      </c>
      <c r="J20" s="2">
        <f>+ABS(Act!J20-Pred!J20)</f>
        <v>6.3691857901390536</v>
      </c>
      <c r="K20" s="2">
        <f>+ABS(Act!K20-Pred!K20)</f>
        <v>0.90879081918323124</v>
      </c>
      <c r="L20" s="2">
        <f>+ABS(Act!L20-Pred!L20)</f>
        <v>5.0614039467288592</v>
      </c>
      <c r="M20" s="2">
        <f>+ABS(Act!M20-Pred!M20)</f>
        <v>1.5474909914944757</v>
      </c>
      <c r="N20" s="2">
        <f>+ABS(Act!N20-Pred!N20)</f>
        <v>2.097892190092562</v>
      </c>
      <c r="O20" s="2">
        <f>+ABS(Act!O20-Pred!O20)</f>
        <v>17.132924249260643</v>
      </c>
      <c r="P20" s="2">
        <f>+ABS(Act!P20-Pred!P20)</f>
        <v>4.4411858215701345</v>
      </c>
      <c r="Q20" s="2">
        <f>+ABS(Act!Q20-Pred!Q20)</f>
        <v>1.0808382456993098</v>
      </c>
      <c r="R20" s="2">
        <f>+ABS(Act!R20-Pred!R20)</f>
        <v>3.0098960741771705</v>
      </c>
      <c r="S20" s="2">
        <f>+ABS(Act!S20-Pred!S20)</f>
        <v>1.6606554778321598</v>
      </c>
      <c r="T20" s="2">
        <f>+ABS(Act!T20-Pred!T20)</f>
        <v>8.2043801598451012</v>
      </c>
      <c r="U20" s="2">
        <f>+ABS(Act!U20-Pred!U20)</f>
        <v>5.7214904841916727</v>
      </c>
      <c r="V20" s="2">
        <f>+ABS(Act!V20-Pred!V20)</f>
        <v>0.16555956304941866</v>
      </c>
      <c r="W20" s="2">
        <f>+ABS(Act!W20-Pred!W20)</f>
        <v>1.2627678141305303</v>
      </c>
      <c r="X20" s="2">
        <f>+ABS(Act!X20-Pred!X20)</f>
        <v>1.71074053113799</v>
      </c>
      <c r="Y20" s="2">
        <f>+ABS(Act!Y20-Pred!Y20)</f>
        <v>4.1485713173093259</v>
      </c>
    </row>
    <row r="21" spans="1:26" x14ac:dyDescent="0.25">
      <c r="A21">
        <v>2014</v>
      </c>
      <c r="B21" s="2">
        <f>+ABS(Act!B21-Pred!B21)</f>
        <v>1.104472236374141</v>
      </c>
      <c r="C21" s="2">
        <f>+ABS(Act!C21-Pred!C21)</f>
        <v>2.493920657507628</v>
      </c>
      <c r="D21" s="2">
        <f>+ABS(Act!D21-Pred!D21)</f>
        <v>1.5947024062451298</v>
      </c>
      <c r="E21" s="2">
        <f>+ABS(Act!E21-Pred!E21)</f>
        <v>0.80193503998373039</v>
      </c>
      <c r="F21" s="2">
        <f>+ABS(Act!F21-Pred!F21)</f>
        <v>2.0543210809661403</v>
      </c>
      <c r="G21" s="2">
        <f>+ABS(Act!G21-Pred!G21)</f>
        <v>0.17715829175691056</v>
      </c>
      <c r="H21" s="2">
        <f>+ABS(Act!H21-Pred!H21)</f>
        <v>2.5447614628314295</v>
      </c>
      <c r="I21" s="2">
        <f>+ABS(Act!I21-Pred!I21)</f>
        <v>0.36036592021337022</v>
      </c>
      <c r="J21" s="2">
        <f>+ABS(Act!J21-Pred!J21)</f>
        <v>5.4157856951062495</v>
      </c>
      <c r="K21" s="2">
        <f>+ABS(Act!K21-Pred!K21)</f>
        <v>0.92450838877933705</v>
      </c>
      <c r="L21" s="2">
        <f>+ABS(Act!L21-Pred!L21)</f>
        <v>3.4828653457653189</v>
      </c>
      <c r="M21" s="2">
        <f>+ABS(Act!M21-Pred!M21)</f>
        <v>2.0558664355700751</v>
      </c>
      <c r="N21" s="2">
        <f>+ABS(Act!N21-Pred!N21)</f>
        <v>1.1769422839696198</v>
      </c>
      <c r="O21" s="2">
        <f>+ABS(Act!O21-Pred!O21)</f>
        <v>13.103534420196567</v>
      </c>
      <c r="P21" s="2">
        <f>+ABS(Act!P21-Pred!P21)</f>
        <v>0.5505014114550093</v>
      </c>
      <c r="Q21" s="2">
        <f>+ABS(Act!Q21-Pred!Q21)</f>
        <v>0.57591487681983899</v>
      </c>
      <c r="R21" s="2">
        <f>+ABS(Act!R21-Pred!R21)</f>
        <v>1.9195050853269411</v>
      </c>
      <c r="S21" s="2">
        <f>+ABS(Act!S21-Pred!S21)</f>
        <v>0.42529007339859959</v>
      </c>
      <c r="T21" s="2">
        <f>+ABS(Act!T21-Pred!T21)</f>
        <v>7.1053740225636481</v>
      </c>
      <c r="U21" s="2">
        <f>+ABS(Act!U21-Pred!U21)</f>
        <v>1.751675428659059</v>
      </c>
      <c r="V21" s="2">
        <f>+ABS(Act!V21-Pred!V21)</f>
        <v>0.38323870686555672</v>
      </c>
      <c r="W21" s="2">
        <f>+ABS(Act!W21-Pred!W21)</f>
        <v>0.79449435435977023</v>
      </c>
      <c r="X21" s="2">
        <f>+ABS(Act!X21-Pred!X21)</f>
        <v>2.2462544064708592</v>
      </c>
      <c r="Y21" s="2">
        <f>+ABS(Act!Y21-Pred!Y21)</f>
        <v>4.2453306661910792</v>
      </c>
    </row>
    <row r="22" spans="1:26" x14ac:dyDescent="0.25">
      <c r="A22">
        <v>2015</v>
      </c>
      <c r="B22" s="2">
        <f>+ABS(Act!B22-Pred!B22)</f>
        <v>0.1395929618338414</v>
      </c>
      <c r="C22" s="2">
        <f>+ABS(Act!C22-Pred!C22)</f>
        <v>3.3873482638194989</v>
      </c>
      <c r="D22" s="2">
        <f>+ABS(Act!D22-Pred!D22)</f>
        <v>1.6231291715923888</v>
      </c>
      <c r="E22" s="2">
        <f>+ABS(Act!E22-Pred!E22)</f>
        <v>3.9409980150869828E-2</v>
      </c>
      <c r="F22" s="2">
        <f>+ABS(Act!F22-Pred!F22)</f>
        <v>2.7406715819005605</v>
      </c>
      <c r="G22" s="2">
        <f>+ABS(Act!G22-Pred!G22)</f>
        <v>3.7590515199073309</v>
      </c>
      <c r="H22" s="2">
        <f>+ABS(Act!H22-Pred!H22)</f>
        <v>3.7392380447333107</v>
      </c>
      <c r="I22" s="2">
        <f>+ABS(Act!I22-Pred!I22)</f>
        <v>0.78364293521910078</v>
      </c>
      <c r="J22" s="2">
        <f>+ABS(Act!J22-Pred!J22)</f>
        <v>4.9338561850475635</v>
      </c>
      <c r="K22" s="2">
        <f>+ABS(Act!K22-Pred!K22)</f>
        <v>1.1437275157278215</v>
      </c>
      <c r="L22" s="2">
        <f>+ABS(Act!L22-Pred!L22)</f>
        <v>1.4618367864679804</v>
      </c>
      <c r="M22" s="2">
        <f>+ABS(Act!M22-Pred!M22)</f>
        <v>2.1314123339603519</v>
      </c>
      <c r="N22" s="2">
        <f>+ABS(Act!N22-Pred!N22)</f>
        <v>1.6749781797327081</v>
      </c>
      <c r="O22" s="2">
        <f>+ABS(Act!O22-Pred!O22)</f>
        <v>12.488046325252302</v>
      </c>
      <c r="P22" s="2">
        <f>+ABS(Act!P22-Pred!P22)</f>
        <v>0.48465140920378857</v>
      </c>
      <c r="Q22" s="2">
        <f>+ABS(Act!Q22-Pred!Q22)</f>
        <v>0.1873672635943695</v>
      </c>
      <c r="R22" s="2">
        <f>+ABS(Act!R22-Pred!R22)</f>
        <v>0.81450322537929942</v>
      </c>
      <c r="S22" s="2">
        <f>+ABS(Act!S22-Pred!S22)</f>
        <v>0.59818401162590895</v>
      </c>
      <c r="T22" s="2">
        <f>+ABS(Act!T22-Pred!T22)</f>
        <v>7.4129080335615392</v>
      </c>
      <c r="U22" s="2">
        <f>+ABS(Act!U22-Pred!U22)</f>
        <v>3.5244246903197407</v>
      </c>
      <c r="V22" s="2">
        <f>+ABS(Act!V22-Pred!V22)</f>
        <v>3.2225057527586642E-2</v>
      </c>
      <c r="W22" s="2">
        <f>+ABS(Act!W22-Pred!W22)</f>
        <v>0.82414548056356018</v>
      </c>
      <c r="X22" s="2">
        <f>+ABS(Act!X22-Pred!X22)</f>
        <v>1.4026423503985388</v>
      </c>
      <c r="Y22" s="2">
        <f>+ABS(Act!Y22-Pred!Y22)</f>
        <v>4.0786386484803838</v>
      </c>
    </row>
    <row r="24" spans="1:26" x14ac:dyDescent="0.25">
      <c r="A24" s="1" t="s">
        <v>0</v>
      </c>
      <c r="B24" s="1" t="s">
        <v>1</v>
      </c>
      <c r="C24" s="1" t="s">
        <v>2</v>
      </c>
      <c r="D24" s="1" t="s">
        <v>22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23</v>
      </c>
      <c r="K24" s="1" t="s">
        <v>24</v>
      </c>
      <c r="L24" s="1" t="s">
        <v>8</v>
      </c>
      <c r="M24" s="1" t="s">
        <v>25</v>
      </c>
      <c r="N24" s="1" t="s">
        <v>9</v>
      </c>
      <c r="O24" s="1" t="s">
        <v>10</v>
      </c>
      <c r="P24" s="1" t="s">
        <v>11</v>
      </c>
      <c r="Q24" s="1" t="s">
        <v>12</v>
      </c>
      <c r="R24" s="1" t="s">
        <v>13</v>
      </c>
      <c r="S24" s="1" t="s">
        <v>26</v>
      </c>
      <c r="T24" s="1" t="s">
        <v>14</v>
      </c>
      <c r="U24" s="1" t="s">
        <v>15</v>
      </c>
      <c r="V24" s="1" t="s">
        <v>27</v>
      </c>
      <c r="W24" s="1" t="s">
        <v>16</v>
      </c>
      <c r="X24" s="1" t="s">
        <v>28</v>
      </c>
      <c r="Y24" s="1" t="s">
        <v>29</v>
      </c>
    </row>
    <row r="25" spans="1:26" x14ac:dyDescent="0.25">
      <c r="A25">
        <v>1995</v>
      </c>
      <c r="B25">
        <f>+B2^2</f>
        <v>6.9891585002740948</v>
      </c>
      <c r="C25">
        <f t="shared" ref="C25:Y25" si="0">+C2^2</f>
        <v>0.86170996872623518</v>
      </c>
      <c r="D25">
        <f t="shared" si="0"/>
        <v>2.4498119937053922</v>
      </c>
      <c r="E25">
        <f t="shared" si="0"/>
        <v>0.55914042139715536</v>
      </c>
      <c r="F25">
        <f t="shared" si="0"/>
        <v>2.0926699065864636</v>
      </c>
      <c r="G25">
        <f t="shared" si="0"/>
        <v>33.744239554561993</v>
      </c>
      <c r="H25">
        <f t="shared" si="0"/>
        <v>0.15939508150122303</v>
      </c>
      <c r="I25">
        <f t="shared" si="0"/>
        <v>0.79758560985312976</v>
      </c>
      <c r="J25">
        <f t="shared" si="0"/>
        <v>38.34547097386104</v>
      </c>
      <c r="K25">
        <f t="shared" si="0"/>
        <v>0.37243530729819713</v>
      </c>
      <c r="L25">
        <f t="shared" si="0"/>
        <v>7.4428289213555425</v>
      </c>
      <c r="M25">
        <f t="shared" si="0"/>
        <v>2.2674445791075684</v>
      </c>
      <c r="N25">
        <f t="shared" si="0"/>
        <v>4.4562290062506742</v>
      </c>
      <c r="O25">
        <f t="shared" si="0"/>
        <v>167.29475173379737</v>
      </c>
      <c r="P25">
        <f t="shared" si="0"/>
        <v>10.09928279573394</v>
      </c>
      <c r="Q25">
        <f t="shared" si="0"/>
        <v>7.7567031675560312</v>
      </c>
      <c r="R25">
        <f t="shared" si="0"/>
        <v>0.3063998856216642</v>
      </c>
      <c r="S25">
        <f t="shared" si="0"/>
        <v>0.45441916415519229</v>
      </c>
      <c r="T25">
        <f t="shared" si="0"/>
        <v>1.1282966555770837</v>
      </c>
      <c r="U25">
        <f t="shared" si="0"/>
        <v>35.422131502110787</v>
      </c>
      <c r="V25">
        <f t="shared" si="0"/>
        <v>0.45057072745068255</v>
      </c>
      <c r="W25">
        <f t="shared" si="0"/>
        <v>0.2107523008993776</v>
      </c>
      <c r="X25">
        <f t="shared" si="0"/>
        <v>2.671884380590679E-3</v>
      </c>
      <c r="Y25">
        <f t="shared" si="0"/>
        <v>23.055789625653077</v>
      </c>
      <c r="Z25">
        <v>1</v>
      </c>
    </row>
    <row r="26" spans="1:26" x14ac:dyDescent="0.25">
      <c r="A26">
        <v>1996</v>
      </c>
      <c r="B26">
        <f t="shared" ref="B26:Y26" si="1">+B3^2</f>
        <v>5.1656059827432452</v>
      </c>
      <c r="C26">
        <f t="shared" si="1"/>
        <v>2.1787031467813573</v>
      </c>
      <c r="D26">
        <f t="shared" si="1"/>
        <v>0.29814991040514788</v>
      </c>
      <c r="E26">
        <f t="shared" si="1"/>
        <v>5.6832243800513611</v>
      </c>
      <c r="F26">
        <f t="shared" si="1"/>
        <v>4.655554868389142E-3</v>
      </c>
      <c r="G26">
        <f t="shared" si="1"/>
        <v>20.756558827684191</v>
      </c>
      <c r="H26">
        <f t="shared" si="1"/>
        <v>0.61587954702742742</v>
      </c>
      <c r="I26">
        <f t="shared" si="1"/>
        <v>0.24102468871359742</v>
      </c>
      <c r="J26">
        <f t="shared" si="1"/>
        <v>53.313109411421593</v>
      </c>
      <c r="K26">
        <f t="shared" si="1"/>
        <v>0.83097900450007911</v>
      </c>
      <c r="L26">
        <f t="shared" si="1"/>
        <v>4.2454066433081417E-2</v>
      </c>
      <c r="M26">
        <f t="shared" si="1"/>
        <v>0.55872105196096433</v>
      </c>
      <c r="N26">
        <f t="shared" si="1"/>
        <v>4.9947765119862368E-2</v>
      </c>
      <c r="O26">
        <f t="shared" si="1"/>
        <v>214.30259265021698</v>
      </c>
      <c r="P26">
        <f t="shared" si="1"/>
        <v>0.34750858527996498</v>
      </c>
      <c r="Q26">
        <f t="shared" si="1"/>
        <v>3.6060189919310139</v>
      </c>
      <c r="R26">
        <f t="shared" si="1"/>
        <v>2.7529806149670204</v>
      </c>
      <c r="S26">
        <f t="shared" si="1"/>
        <v>1.0307549630214792</v>
      </c>
      <c r="T26">
        <f t="shared" si="1"/>
        <v>5.1933766670248662</v>
      </c>
      <c r="U26">
        <f t="shared" si="1"/>
        <v>35.024777470504809</v>
      </c>
      <c r="V26">
        <f t="shared" si="1"/>
        <v>2.310957863881306E-2</v>
      </c>
      <c r="W26">
        <f t="shared" si="1"/>
        <v>0.15136097171400459</v>
      </c>
      <c r="X26">
        <f t="shared" si="1"/>
        <v>0.5739937454820857</v>
      </c>
      <c r="Y26">
        <f t="shared" si="1"/>
        <v>25.300898647936123</v>
      </c>
      <c r="Z26">
        <v>2</v>
      </c>
    </row>
    <row r="27" spans="1:26" x14ac:dyDescent="0.25">
      <c r="A27">
        <v>1997</v>
      </c>
      <c r="B27">
        <f t="shared" ref="B27:Y27" si="2">+B4^2</f>
        <v>4.65330021191456E-2</v>
      </c>
      <c r="C27">
        <f t="shared" si="2"/>
        <v>0.3803559707164399</v>
      </c>
      <c r="D27">
        <f t="shared" si="2"/>
        <v>0.50105433431970159</v>
      </c>
      <c r="E27">
        <f t="shared" si="2"/>
        <v>1.3409301290242315</v>
      </c>
      <c r="F27">
        <f t="shared" si="2"/>
        <v>6.9084769227004088</v>
      </c>
      <c r="G27">
        <f t="shared" si="2"/>
        <v>24.551401365638178</v>
      </c>
      <c r="H27">
        <f t="shared" si="2"/>
        <v>0.35531029319547847</v>
      </c>
      <c r="I27">
        <f t="shared" si="2"/>
        <v>0.30880392590839739</v>
      </c>
      <c r="J27">
        <f t="shared" si="2"/>
        <v>51.943469099920172</v>
      </c>
      <c r="K27">
        <f t="shared" si="2"/>
        <v>7.1697174286309756E-2</v>
      </c>
      <c r="L27">
        <f t="shared" si="2"/>
        <v>1.0870850543800685E-2</v>
      </c>
      <c r="M27">
        <f t="shared" si="2"/>
        <v>0.71831279603110099</v>
      </c>
      <c r="N27">
        <f t="shared" si="2"/>
        <v>0.10134795020626233</v>
      </c>
      <c r="O27">
        <f t="shared" si="2"/>
        <v>201.22195852840514</v>
      </c>
      <c r="P27">
        <f t="shared" si="2"/>
        <v>9.101803434828204</v>
      </c>
      <c r="Q27">
        <f t="shared" si="2"/>
        <v>5.6386596814523697</v>
      </c>
      <c r="R27">
        <f t="shared" si="2"/>
        <v>0.85518074852524339</v>
      </c>
      <c r="S27">
        <f t="shared" si="2"/>
        <v>6.8741459680676159E-2</v>
      </c>
      <c r="T27">
        <f t="shared" si="2"/>
        <v>6.1861855116911499</v>
      </c>
      <c r="U27">
        <f t="shared" si="2"/>
        <v>48.711242294452013</v>
      </c>
      <c r="V27">
        <f t="shared" si="2"/>
        <v>6.7996852745380157E-2</v>
      </c>
      <c r="W27">
        <f t="shared" si="2"/>
        <v>0.63466142205346221</v>
      </c>
      <c r="X27">
        <f t="shared" si="2"/>
        <v>0.35416370744317477</v>
      </c>
      <c r="Y27">
        <f t="shared" si="2"/>
        <v>25.434131597946585</v>
      </c>
      <c r="Z27">
        <v>3</v>
      </c>
    </row>
    <row r="28" spans="1:26" x14ac:dyDescent="0.25">
      <c r="A28">
        <v>1998</v>
      </c>
      <c r="B28">
        <f t="shared" ref="B28:Y28" si="3">+B5^2</f>
        <v>6.7446717347240143E-2</v>
      </c>
      <c r="C28">
        <f t="shared" si="3"/>
        <v>9.8909059599130905E-2</v>
      </c>
      <c r="D28">
        <f t="shared" si="3"/>
        <v>2.1264596949418326</v>
      </c>
      <c r="E28">
        <f t="shared" si="3"/>
        <v>1.1040517015889442</v>
      </c>
      <c r="F28">
        <f t="shared" si="3"/>
        <v>1.7409372278051831</v>
      </c>
      <c r="G28">
        <f t="shared" si="3"/>
        <v>7.8200612037646122</v>
      </c>
      <c r="H28">
        <f t="shared" si="3"/>
        <v>4.6739063644862652E-3</v>
      </c>
      <c r="I28">
        <f t="shared" si="3"/>
        <v>0.10031783107108327</v>
      </c>
      <c r="J28">
        <f t="shared" si="3"/>
        <v>40.528029547090753</v>
      </c>
      <c r="K28">
        <f t="shared" si="3"/>
        <v>1.308973639084948</v>
      </c>
      <c r="L28">
        <f t="shared" si="3"/>
        <v>2.3624543235325564</v>
      </c>
      <c r="M28">
        <f t="shared" si="3"/>
        <v>1.0898564662325183</v>
      </c>
      <c r="N28">
        <f t="shared" si="3"/>
        <v>0.21111238990436473</v>
      </c>
      <c r="O28">
        <f t="shared" si="3"/>
        <v>151.57448192898144</v>
      </c>
      <c r="P28">
        <f t="shared" si="3"/>
        <v>0.66361134460822579</v>
      </c>
      <c r="Q28">
        <f t="shared" si="3"/>
        <v>6.5413220915245081</v>
      </c>
      <c r="R28">
        <f t="shared" si="3"/>
        <v>7.121018065988588E-2</v>
      </c>
      <c r="S28">
        <f t="shared" si="3"/>
        <v>0.9655479588802427</v>
      </c>
      <c r="T28">
        <f t="shared" si="3"/>
        <v>7.4807657867786306</v>
      </c>
      <c r="U28">
        <f t="shared" si="3"/>
        <v>42.506249396224867</v>
      </c>
      <c r="V28">
        <f t="shared" si="3"/>
        <v>5.1644393846354789E-2</v>
      </c>
      <c r="W28">
        <f t="shared" si="3"/>
        <v>0.11217912902684732</v>
      </c>
      <c r="X28">
        <f t="shared" si="3"/>
        <v>1.8444171364664523</v>
      </c>
      <c r="Y28">
        <f t="shared" si="3"/>
        <v>16.662106242572918</v>
      </c>
      <c r="Z28">
        <v>4</v>
      </c>
    </row>
    <row r="29" spans="1:26" x14ac:dyDescent="0.25">
      <c r="A29">
        <v>1999</v>
      </c>
      <c r="B29">
        <f t="shared" ref="B29:Y29" si="4">+B6^2</f>
        <v>2.4313574886480272E-2</v>
      </c>
      <c r="C29">
        <f t="shared" si="4"/>
        <v>5.3917229188524489</v>
      </c>
      <c r="D29">
        <f t="shared" si="4"/>
        <v>0.71225224338845361</v>
      </c>
      <c r="E29">
        <f t="shared" si="4"/>
        <v>0.44334376924279051</v>
      </c>
      <c r="F29">
        <f t="shared" si="4"/>
        <v>2.0476918267991695</v>
      </c>
      <c r="G29">
        <f t="shared" si="4"/>
        <v>9.7034832045704498</v>
      </c>
      <c r="H29">
        <f t="shared" si="4"/>
        <v>1.4858900674395292</v>
      </c>
      <c r="I29">
        <f t="shared" si="4"/>
        <v>4.0935626661249341E-3</v>
      </c>
      <c r="J29">
        <f t="shared" si="4"/>
        <v>42.14842380226564</v>
      </c>
      <c r="K29">
        <f t="shared" si="4"/>
        <v>3.8714527780598091</v>
      </c>
      <c r="L29">
        <f t="shared" si="4"/>
        <v>2.4686930318431077</v>
      </c>
      <c r="M29">
        <f t="shared" si="4"/>
        <v>2.1054838932947915</v>
      </c>
      <c r="N29">
        <f t="shared" si="4"/>
        <v>5.25842095806847</v>
      </c>
      <c r="O29">
        <f t="shared" si="4"/>
        <v>149.2476091631851</v>
      </c>
      <c r="P29">
        <f t="shared" si="4"/>
        <v>0.73873341341796317</v>
      </c>
      <c r="Q29">
        <f t="shared" si="4"/>
        <v>8.4306639341873399</v>
      </c>
      <c r="R29">
        <f t="shared" si="4"/>
        <v>0.26960141356543926</v>
      </c>
      <c r="S29">
        <f t="shared" si="4"/>
        <v>2.0156225814936506</v>
      </c>
      <c r="T29">
        <f t="shared" si="4"/>
        <v>4.3852329221539605</v>
      </c>
      <c r="U29">
        <f t="shared" si="4"/>
        <v>41.183498238589543</v>
      </c>
      <c r="V29">
        <f t="shared" si="4"/>
        <v>6.759348135368741E-2</v>
      </c>
      <c r="W29">
        <f t="shared" si="4"/>
        <v>0.92836789636514372</v>
      </c>
      <c r="X29">
        <f t="shared" si="4"/>
        <v>0.34352101729288054</v>
      </c>
      <c r="Y29">
        <f t="shared" si="4"/>
        <v>14.005149334502477</v>
      </c>
      <c r="Z29">
        <v>5</v>
      </c>
    </row>
    <row r="30" spans="1:26" x14ac:dyDescent="0.25">
      <c r="A30">
        <v>2000</v>
      </c>
      <c r="B30">
        <f t="shared" ref="B30:Y30" si="5">+B7^2</f>
        <v>0.11740774647816445</v>
      </c>
      <c r="C30">
        <f t="shared" si="5"/>
        <v>2.0333410051444494</v>
      </c>
      <c r="D30">
        <f t="shared" si="5"/>
        <v>3.8958412875364549E-2</v>
      </c>
      <c r="E30">
        <f t="shared" si="5"/>
        <v>7.2323285442455434E-2</v>
      </c>
      <c r="F30">
        <f t="shared" si="5"/>
        <v>6.7509646705981226</v>
      </c>
      <c r="G30">
        <f t="shared" si="5"/>
        <v>21.150950940004297</v>
      </c>
      <c r="H30">
        <f t="shared" si="5"/>
        <v>1.1518475035136226</v>
      </c>
      <c r="I30">
        <f t="shared" si="5"/>
        <v>0.50019958961256539</v>
      </c>
      <c r="J30">
        <f t="shared" si="5"/>
        <v>77.517001993373555</v>
      </c>
      <c r="K30">
        <f t="shared" si="5"/>
        <v>1.060795661568839</v>
      </c>
      <c r="L30">
        <f t="shared" si="5"/>
        <v>36.90820384258771</v>
      </c>
      <c r="M30">
        <f t="shared" si="5"/>
        <v>1.7301746743399125</v>
      </c>
      <c r="N30">
        <f t="shared" si="5"/>
        <v>5.035728307735206</v>
      </c>
      <c r="O30">
        <f t="shared" si="5"/>
        <v>222.98707281038187</v>
      </c>
      <c r="P30">
        <f t="shared" si="5"/>
        <v>1.3600194427449641</v>
      </c>
      <c r="Q30">
        <f t="shared" si="5"/>
        <v>14.715078649451369</v>
      </c>
      <c r="R30">
        <f t="shared" si="5"/>
        <v>7.6005078483914703</v>
      </c>
      <c r="S30">
        <f t="shared" si="5"/>
        <v>0.39432377277514769</v>
      </c>
      <c r="T30">
        <f t="shared" si="5"/>
        <v>0.8266921805210905</v>
      </c>
      <c r="U30">
        <f t="shared" si="5"/>
        <v>61.671960905800276</v>
      </c>
      <c r="V30">
        <f t="shared" si="5"/>
        <v>3.9138366854428366E-3</v>
      </c>
      <c r="W30">
        <f t="shared" si="5"/>
        <v>1.236407548850732</v>
      </c>
      <c r="X30">
        <f t="shared" si="5"/>
        <v>1.6087572808269046</v>
      </c>
      <c r="Y30">
        <f t="shared" si="5"/>
        <v>15.196896385588566</v>
      </c>
      <c r="Z30">
        <v>6</v>
      </c>
    </row>
    <row r="31" spans="1:26" x14ac:dyDescent="0.25">
      <c r="A31">
        <v>2001</v>
      </c>
      <c r="B31">
        <f t="shared" ref="B31:Y31" si="6">+B8^2</f>
        <v>0.84430451969605025</v>
      </c>
      <c r="C31">
        <f t="shared" si="6"/>
        <v>7.2487610357695867E-2</v>
      </c>
      <c r="D31">
        <f t="shared" si="6"/>
        <v>0.64321080545388187</v>
      </c>
      <c r="E31">
        <f t="shared" si="6"/>
        <v>3.8851051586475449E-2</v>
      </c>
      <c r="F31">
        <f t="shared" si="6"/>
        <v>10.14007604725554</v>
      </c>
      <c r="G31">
        <f t="shared" si="6"/>
        <v>1.3572900634485623E-2</v>
      </c>
      <c r="H31">
        <f t="shared" si="6"/>
        <v>5.1246424277685505E-2</v>
      </c>
      <c r="I31">
        <f t="shared" si="6"/>
        <v>8.2916131581741662E-3</v>
      </c>
      <c r="J31">
        <f t="shared" si="6"/>
        <v>52.418389340107787</v>
      </c>
      <c r="K31">
        <f t="shared" si="6"/>
        <v>2.5708781195787278</v>
      </c>
      <c r="L31">
        <f t="shared" si="6"/>
        <v>0.41578663560583135</v>
      </c>
      <c r="M31">
        <f t="shared" si="6"/>
        <v>1.6125580323766484</v>
      </c>
      <c r="N31">
        <f t="shared" si="6"/>
        <v>0.45551428790232606</v>
      </c>
      <c r="O31">
        <f t="shared" si="6"/>
        <v>238.1336753489154</v>
      </c>
      <c r="P31">
        <f t="shared" si="6"/>
        <v>2.6969735441307137</v>
      </c>
      <c r="Q31">
        <f t="shared" si="6"/>
        <v>10.047161683592993</v>
      </c>
      <c r="R31">
        <f t="shared" si="6"/>
        <v>0.75135516672383307</v>
      </c>
      <c r="S31">
        <f t="shared" si="6"/>
        <v>0.30339695132259115</v>
      </c>
      <c r="T31">
        <f t="shared" si="6"/>
        <v>10.537537381730461</v>
      </c>
      <c r="U31">
        <f t="shared" si="6"/>
        <v>66.657431464994247</v>
      </c>
      <c r="V31">
        <f t="shared" si="6"/>
        <v>7.7933695770636746E-2</v>
      </c>
      <c r="W31">
        <f t="shared" si="6"/>
        <v>0.27889946441008717</v>
      </c>
      <c r="X31">
        <f t="shared" si="6"/>
        <v>1.0252866459581775</v>
      </c>
      <c r="Y31">
        <f t="shared" si="6"/>
        <v>15.882836016348261</v>
      </c>
      <c r="Z31">
        <v>7</v>
      </c>
    </row>
    <row r="32" spans="1:26" x14ac:dyDescent="0.25">
      <c r="A32">
        <v>2002</v>
      </c>
      <c r="B32">
        <f t="shared" ref="B32:Y32" si="7">+B9^2</f>
        <v>0.10291960672555878</v>
      </c>
      <c r="C32">
        <f t="shared" si="7"/>
        <v>1.7380558875623215</v>
      </c>
      <c r="D32">
        <f t="shared" si="7"/>
        <v>1.2616958611982771</v>
      </c>
      <c r="E32">
        <f t="shared" si="7"/>
        <v>2.4405168002373988E-2</v>
      </c>
      <c r="F32">
        <f t="shared" si="7"/>
        <v>24.521369179176336</v>
      </c>
      <c r="G32">
        <f t="shared" si="7"/>
        <v>0.81799994907507589</v>
      </c>
      <c r="H32">
        <f t="shared" si="7"/>
        <v>1.7625109727805275</v>
      </c>
      <c r="I32">
        <f t="shared" si="7"/>
        <v>6.0230204061510078E-4</v>
      </c>
      <c r="J32">
        <f t="shared" si="7"/>
        <v>51.072449853702963</v>
      </c>
      <c r="K32">
        <f t="shared" si="7"/>
        <v>6.2781808574828508</v>
      </c>
      <c r="L32">
        <f t="shared" si="7"/>
        <v>1.0450536995858752</v>
      </c>
      <c r="M32">
        <f t="shared" si="7"/>
        <v>1.0547646387470826</v>
      </c>
      <c r="N32">
        <f t="shared" si="7"/>
        <v>0.24887143117509206</v>
      </c>
      <c r="O32">
        <f t="shared" si="7"/>
        <v>309.80269757650439</v>
      </c>
      <c r="P32">
        <f t="shared" si="7"/>
        <v>20.412701545881959</v>
      </c>
      <c r="Q32">
        <f t="shared" si="7"/>
        <v>2.5369847574779567</v>
      </c>
      <c r="R32">
        <f t="shared" si="7"/>
        <v>1.682283436852664</v>
      </c>
      <c r="S32">
        <f t="shared" si="7"/>
        <v>3.6282826544381801</v>
      </c>
      <c r="T32">
        <f t="shared" si="7"/>
        <v>5.2504767989403751</v>
      </c>
      <c r="U32">
        <f t="shared" si="7"/>
        <v>42.690411355241324</v>
      </c>
      <c r="V32">
        <f t="shared" si="7"/>
        <v>8.9902460482265509E-2</v>
      </c>
      <c r="W32">
        <f t="shared" si="7"/>
        <v>0.47442761407427536</v>
      </c>
      <c r="X32">
        <f t="shared" si="7"/>
        <v>4.9922104361033153</v>
      </c>
      <c r="Y32">
        <f t="shared" si="7"/>
        <v>19.416279779917225</v>
      </c>
      <c r="Z32">
        <v>8</v>
      </c>
    </row>
    <row r="33" spans="1:27" x14ac:dyDescent="0.25">
      <c r="A33">
        <v>2003</v>
      </c>
      <c r="B33">
        <f t="shared" ref="B33:Y33" si="8">+B10^2</f>
        <v>0.1947383719364654</v>
      </c>
      <c r="C33">
        <f t="shared" si="8"/>
        <v>5.1931209593529095</v>
      </c>
      <c r="D33">
        <f t="shared" si="8"/>
        <v>1.6089797438802078</v>
      </c>
      <c r="E33">
        <f t="shared" si="8"/>
        <v>4.4576694049465235</v>
      </c>
      <c r="F33">
        <f t="shared" si="8"/>
        <v>2.5367367190163495</v>
      </c>
      <c r="G33">
        <f t="shared" si="8"/>
        <v>1.5615991013688273</v>
      </c>
      <c r="H33">
        <f t="shared" si="8"/>
        <v>2.2025626028409233E-2</v>
      </c>
      <c r="I33">
        <f t="shared" si="8"/>
        <v>5.4381583476903764E-2</v>
      </c>
      <c r="J33">
        <f t="shared" si="8"/>
        <v>38.128741799528392</v>
      </c>
      <c r="K33">
        <f t="shared" si="8"/>
        <v>2.6399986833008278</v>
      </c>
      <c r="L33">
        <f t="shared" si="8"/>
        <v>5.0304520335696559</v>
      </c>
      <c r="M33">
        <f t="shared" si="8"/>
        <v>1.6941141269236519</v>
      </c>
      <c r="N33">
        <f t="shared" si="8"/>
        <v>2.1204072702425329</v>
      </c>
      <c r="O33">
        <f t="shared" si="8"/>
        <v>255.22042666732887</v>
      </c>
      <c r="P33">
        <f t="shared" si="8"/>
        <v>8.4251717174078813</v>
      </c>
      <c r="Q33">
        <f t="shared" si="8"/>
        <v>5.3484582750380154</v>
      </c>
      <c r="R33">
        <f t="shared" si="8"/>
        <v>4.0596386901119094E-3</v>
      </c>
      <c r="S33">
        <f t="shared" si="8"/>
        <v>1.4066684707232098</v>
      </c>
      <c r="T33">
        <f t="shared" si="8"/>
        <v>2.9941715401677351</v>
      </c>
      <c r="U33">
        <f t="shared" si="8"/>
        <v>66.787226260897853</v>
      </c>
      <c r="V33">
        <f t="shared" si="8"/>
        <v>0.1272545592550865</v>
      </c>
      <c r="W33">
        <f t="shared" si="8"/>
        <v>2.2816039805377997E-2</v>
      </c>
      <c r="X33">
        <f t="shared" si="8"/>
        <v>0.29128498064684377</v>
      </c>
      <c r="Y33">
        <f t="shared" si="8"/>
        <v>18.935273253055392</v>
      </c>
      <c r="Z33">
        <v>9</v>
      </c>
    </row>
    <row r="34" spans="1:27" x14ac:dyDescent="0.25">
      <c r="A34">
        <v>2004</v>
      </c>
      <c r="B34">
        <f t="shared" ref="B34:Y34" si="9">+B11^2</f>
        <v>0.21239525668051631</v>
      </c>
      <c r="C34">
        <f t="shared" si="9"/>
        <v>0.22419440934687929</v>
      </c>
      <c r="D34">
        <f t="shared" si="9"/>
        <v>0.13678715553747106</v>
      </c>
      <c r="E34">
        <f t="shared" si="9"/>
        <v>1.4023531367183841</v>
      </c>
      <c r="F34">
        <f t="shared" si="9"/>
        <v>6.0216488923713083</v>
      </c>
      <c r="G34">
        <f t="shared" si="9"/>
        <v>2.2756187922559414</v>
      </c>
      <c r="H34">
        <f t="shared" si="9"/>
        <v>0.10353229911469898</v>
      </c>
      <c r="I34">
        <f t="shared" si="9"/>
        <v>3.2126187743874483E-2</v>
      </c>
      <c r="J34">
        <f t="shared" si="9"/>
        <v>51.339521719993485</v>
      </c>
      <c r="K34">
        <f t="shared" si="9"/>
        <v>0.75906426396470583</v>
      </c>
      <c r="L34">
        <f t="shared" si="9"/>
        <v>0.34869135609236196</v>
      </c>
      <c r="M34">
        <f t="shared" si="9"/>
        <v>1.413843932472306</v>
      </c>
      <c r="N34">
        <f t="shared" si="9"/>
        <v>3.5243096908216089</v>
      </c>
      <c r="O34">
        <f t="shared" si="9"/>
        <v>222.75610882494556</v>
      </c>
      <c r="P34">
        <f t="shared" si="9"/>
        <v>3.9349443548882292E-2</v>
      </c>
      <c r="Q34">
        <f t="shared" si="9"/>
        <v>6.7416999965364255</v>
      </c>
      <c r="R34">
        <f t="shared" si="9"/>
        <v>0.96311505381392948</v>
      </c>
      <c r="S34">
        <f t="shared" si="9"/>
        <v>0.29877773683181158</v>
      </c>
      <c r="T34">
        <f t="shared" si="9"/>
        <v>2.8840646003310626</v>
      </c>
      <c r="U34">
        <f t="shared" si="9"/>
        <v>31.649611212567446</v>
      </c>
      <c r="V34">
        <f t="shared" si="9"/>
        <v>0.26405670790757957</v>
      </c>
      <c r="W34">
        <f t="shared" si="9"/>
        <v>2.1552377877122309E-3</v>
      </c>
      <c r="X34">
        <f t="shared" si="9"/>
        <v>1.0248307333449072</v>
      </c>
      <c r="Y34">
        <f t="shared" si="9"/>
        <v>14.867752107879936</v>
      </c>
      <c r="Z34">
        <v>10</v>
      </c>
    </row>
    <row r="35" spans="1:27" x14ac:dyDescent="0.25">
      <c r="A35">
        <v>2005</v>
      </c>
      <c r="B35">
        <f t="shared" ref="B35:Y35" si="10">+B12^2</f>
        <v>9.5673337032052524E-2</v>
      </c>
      <c r="C35">
        <f t="shared" si="10"/>
        <v>4.170631193035379</v>
      </c>
      <c r="D35">
        <f t="shared" si="10"/>
        <v>0.77409940867179627</v>
      </c>
      <c r="E35">
        <f t="shared" si="10"/>
        <v>2.3868211168962077</v>
      </c>
      <c r="F35">
        <f t="shared" si="10"/>
        <v>2.6926159353116379</v>
      </c>
      <c r="G35">
        <f t="shared" si="10"/>
        <v>22.752612632188864</v>
      </c>
      <c r="H35">
        <f t="shared" si="10"/>
        <v>1.5965246865066034</v>
      </c>
      <c r="I35">
        <f t="shared" si="10"/>
        <v>0.26839602980642552</v>
      </c>
      <c r="J35">
        <f t="shared" si="10"/>
        <v>38.115009537716617</v>
      </c>
      <c r="K35">
        <f t="shared" si="10"/>
        <v>1.2891286095233463</v>
      </c>
      <c r="L35">
        <f t="shared" si="10"/>
        <v>0.13033973523658102</v>
      </c>
      <c r="M35">
        <f t="shared" si="10"/>
        <v>2.6497192055081071</v>
      </c>
      <c r="N35">
        <f t="shared" si="10"/>
        <v>1.049109372699812</v>
      </c>
      <c r="O35">
        <f t="shared" si="10"/>
        <v>208.73765422429886</v>
      </c>
      <c r="P35">
        <f t="shared" si="10"/>
        <v>8.9540982865687511</v>
      </c>
      <c r="Q35">
        <f t="shared" si="10"/>
        <v>3.7947595557060025</v>
      </c>
      <c r="R35">
        <f t="shared" si="10"/>
        <v>0.97529264391694515</v>
      </c>
      <c r="S35">
        <f t="shared" si="10"/>
        <v>1.7046035768920613E-4</v>
      </c>
      <c r="T35">
        <f t="shared" si="10"/>
        <v>0.25144367530245293</v>
      </c>
      <c r="U35">
        <f t="shared" si="10"/>
        <v>31.340175054742545</v>
      </c>
      <c r="V35">
        <f t="shared" si="10"/>
        <v>3.5763526557258743E-2</v>
      </c>
      <c r="W35">
        <f t="shared" si="10"/>
        <v>0.90021010921339184</v>
      </c>
      <c r="X35">
        <f t="shared" si="10"/>
        <v>1.1915065920482266</v>
      </c>
      <c r="Y35">
        <f t="shared" si="10"/>
        <v>17.212843131700815</v>
      </c>
      <c r="Z35">
        <v>11</v>
      </c>
    </row>
    <row r="36" spans="1:27" x14ac:dyDescent="0.25">
      <c r="A36">
        <v>2006</v>
      </c>
      <c r="B36">
        <f t="shared" ref="B36:Y36" si="11">+B13^2</f>
        <v>3.4642463111072863</v>
      </c>
      <c r="C36">
        <f t="shared" si="11"/>
        <v>0.96455004114111464</v>
      </c>
      <c r="D36">
        <f t="shared" si="11"/>
        <v>0.43979494624232335</v>
      </c>
      <c r="E36">
        <f t="shared" si="11"/>
        <v>5.4644536201465491E-2</v>
      </c>
      <c r="F36">
        <f t="shared" si="11"/>
        <v>6.1318511494084378</v>
      </c>
      <c r="G36">
        <f t="shared" si="11"/>
        <v>18.514431731718481</v>
      </c>
      <c r="H36">
        <f t="shared" si="11"/>
        <v>2.4256266814589167</v>
      </c>
      <c r="I36">
        <f t="shared" si="11"/>
        <v>3.4330352762351427E-2</v>
      </c>
      <c r="J36">
        <f t="shared" si="11"/>
        <v>34.221127852861095</v>
      </c>
      <c r="K36">
        <f t="shared" si="11"/>
        <v>7.3394520021911078E-4</v>
      </c>
      <c r="L36">
        <f t="shared" si="11"/>
        <v>0.92646208677698538</v>
      </c>
      <c r="M36">
        <f t="shared" si="11"/>
        <v>2.2862566033046083</v>
      </c>
      <c r="N36">
        <f t="shared" si="11"/>
        <v>5.7020602720615798E-7</v>
      </c>
      <c r="O36">
        <f t="shared" si="11"/>
        <v>73.203968130895063</v>
      </c>
      <c r="P36">
        <f t="shared" si="11"/>
        <v>3.4268988206550485E-2</v>
      </c>
      <c r="Q36">
        <f t="shared" si="11"/>
        <v>2.8653038353071221</v>
      </c>
      <c r="R36">
        <f t="shared" si="11"/>
        <v>0.4946981220124671</v>
      </c>
      <c r="S36">
        <f t="shared" si="11"/>
        <v>1.9521356403640233</v>
      </c>
      <c r="T36">
        <f t="shared" si="11"/>
        <v>15.333977037567943</v>
      </c>
      <c r="U36">
        <f t="shared" si="11"/>
        <v>75.744628136961083</v>
      </c>
      <c r="V36">
        <f t="shared" si="11"/>
        <v>2.0792321724550577E-7</v>
      </c>
      <c r="W36">
        <f t="shared" si="11"/>
        <v>0.26561393432069197</v>
      </c>
      <c r="X36">
        <f t="shared" si="11"/>
        <v>4.586789631551806</v>
      </c>
      <c r="Y36">
        <f t="shared" si="11"/>
        <v>12.979701727680743</v>
      </c>
      <c r="Z36">
        <v>12</v>
      </c>
    </row>
    <row r="37" spans="1:27" x14ac:dyDescent="0.25">
      <c r="A37">
        <v>2007</v>
      </c>
      <c r="B37">
        <f t="shared" ref="B37:Y37" si="12">+B14^2</f>
        <v>2.1525667627559009</v>
      </c>
      <c r="C37">
        <f t="shared" si="12"/>
        <v>0.13087408345176946</v>
      </c>
      <c r="D37">
        <f t="shared" si="12"/>
        <v>1.8331555337170891</v>
      </c>
      <c r="E37">
        <f t="shared" si="12"/>
        <v>1.1619763538121921</v>
      </c>
      <c r="F37">
        <f t="shared" si="12"/>
        <v>24.797216258158773</v>
      </c>
      <c r="G37">
        <f t="shared" si="12"/>
        <v>8.9371681136792169</v>
      </c>
      <c r="H37">
        <f t="shared" si="12"/>
        <v>0.87053416870269895</v>
      </c>
      <c r="I37">
        <f t="shared" si="12"/>
        <v>0.12160173432885389</v>
      </c>
      <c r="J37">
        <f t="shared" si="12"/>
        <v>44.250617275852896</v>
      </c>
      <c r="K37">
        <f t="shared" si="12"/>
        <v>1.0645481282104972</v>
      </c>
      <c r="L37">
        <f t="shared" si="12"/>
        <v>1.6962571847230623</v>
      </c>
      <c r="M37">
        <f t="shared" si="12"/>
        <v>0.71386173299374078</v>
      </c>
      <c r="N37">
        <f t="shared" si="12"/>
        <v>1.2785303988070686</v>
      </c>
      <c r="O37">
        <f t="shared" si="12"/>
        <v>74.77486465128635</v>
      </c>
      <c r="P37">
        <f t="shared" si="12"/>
        <v>13.272738787066967</v>
      </c>
      <c r="Q37">
        <f t="shared" si="12"/>
        <v>6.3974081227557598</v>
      </c>
      <c r="R37">
        <f t="shared" si="12"/>
        <v>3.5710646874424592</v>
      </c>
      <c r="S37">
        <f t="shared" si="12"/>
        <v>0.47243870665688004</v>
      </c>
      <c r="T37">
        <f t="shared" si="12"/>
        <v>12.332296151900778</v>
      </c>
      <c r="U37">
        <f t="shared" si="12"/>
        <v>15.95340723642742</v>
      </c>
      <c r="V37">
        <f t="shared" si="12"/>
        <v>3.0544023063180721E-2</v>
      </c>
      <c r="W37">
        <f t="shared" si="12"/>
        <v>0.58724219941038602</v>
      </c>
      <c r="X37">
        <f t="shared" si="12"/>
        <v>10.328432219780922</v>
      </c>
      <c r="Y37">
        <f t="shared" si="12"/>
        <v>9.8384727789587476</v>
      </c>
      <c r="Z37">
        <v>13</v>
      </c>
    </row>
    <row r="38" spans="1:27" x14ac:dyDescent="0.25">
      <c r="A38">
        <v>2008</v>
      </c>
      <c r="B38">
        <f t="shared" ref="B38:Y38" si="13">+B15^2</f>
        <v>1.3025827187168278E-2</v>
      </c>
      <c r="C38">
        <f t="shared" si="13"/>
        <v>2.4351419059696968</v>
      </c>
      <c r="D38">
        <f t="shared" si="13"/>
        <v>3.3763465667081989</v>
      </c>
      <c r="E38">
        <f t="shared" si="13"/>
        <v>1.027792718018093</v>
      </c>
      <c r="F38">
        <f t="shared" si="13"/>
        <v>1.6868490676619703</v>
      </c>
      <c r="G38">
        <f t="shared" si="13"/>
        <v>30.778771283279536</v>
      </c>
      <c r="H38">
        <f t="shared" si="13"/>
        <v>4.5188324101138246E-2</v>
      </c>
      <c r="I38">
        <f t="shared" si="13"/>
        <v>0.27319910890822097</v>
      </c>
      <c r="J38">
        <f t="shared" si="13"/>
        <v>41.872866798222958</v>
      </c>
      <c r="K38">
        <f t="shared" si="13"/>
        <v>1.9016263845786756</v>
      </c>
      <c r="L38">
        <f t="shared" si="13"/>
        <v>1.5002811794038979</v>
      </c>
      <c r="M38">
        <f t="shared" si="13"/>
        <v>0.81202952244460291</v>
      </c>
      <c r="N38">
        <f t="shared" si="13"/>
        <v>4.5651028120401644</v>
      </c>
      <c r="O38">
        <f t="shared" si="13"/>
        <v>111.78512821701855</v>
      </c>
      <c r="P38">
        <f t="shared" si="13"/>
        <v>18.17403179370103</v>
      </c>
      <c r="Q38">
        <f t="shared" si="13"/>
        <v>4.5889573674537409</v>
      </c>
      <c r="R38">
        <f t="shared" si="13"/>
        <v>3.3471813681729445</v>
      </c>
      <c r="S38">
        <f t="shared" si="13"/>
        <v>0.55301998718591028</v>
      </c>
      <c r="T38">
        <f t="shared" si="13"/>
        <v>1.604021839781312</v>
      </c>
      <c r="U38">
        <f t="shared" si="13"/>
        <v>4.709531401006128</v>
      </c>
      <c r="V38">
        <f t="shared" si="13"/>
        <v>7.3129279877774496E-3</v>
      </c>
      <c r="W38">
        <f t="shared" si="13"/>
        <v>0.66306571348310694</v>
      </c>
      <c r="X38">
        <f t="shared" si="13"/>
        <v>4.6101589413760182</v>
      </c>
      <c r="Y38">
        <f t="shared" si="13"/>
        <v>8.3695564268666409</v>
      </c>
      <c r="Z38">
        <v>14</v>
      </c>
    </row>
    <row r="39" spans="1:27" x14ac:dyDescent="0.25">
      <c r="A39">
        <v>2009</v>
      </c>
      <c r="B39">
        <f t="shared" ref="B39:Y39" si="14">+B16^2</f>
        <v>5.4221357432293192E-2</v>
      </c>
      <c r="C39">
        <f t="shared" si="14"/>
        <v>3.2520717988320063</v>
      </c>
      <c r="D39">
        <f t="shared" si="14"/>
        <v>0.44876594542189663</v>
      </c>
      <c r="E39">
        <f t="shared" si="14"/>
        <v>1.194275513560439</v>
      </c>
      <c r="F39">
        <f t="shared" si="14"/>
        <v>1.0738861003010753</v>
      </c>
      <c r="G39">
        <f t="shared" si="14"/>
        <v>10.525570005154872</v>
      </c>
      <c r="H39">
        <f t="shared" si="14"/>
        <v>1.5615303873424229E-3</v>
      </c>
      <c r="I39">
        <f t="shared" si="14"/>
        <v>0.25467574738932558</v>
      </c>
      <c r="J39">
        <f t="shared" si="14"/>
        <v>37.731967311174998</v>
      </c>
      <c r="K39">
        <f t="shared" si="14"/>
        <v>0.68879990709265115</v>
      </c>
      <c r="L39">
        <f t="shared" si="14"/>
        <v>3.1285086511287627E-2</v>
      </c>
      <c r="M39">
        <f t="shared" si="14"/>
        <v>1.2119496816628503</v>
      </c>
      <c r="N39">
        <f t="shared" si="14"/>
        <v>0.4614748173275024</v>
      </c>
      <c r="O39">
        <f t="shared" si="14"/>
        <v>144.74114166072818</v>
      </c>
      <c r="P39">
        <f t="shared" si="14"/>
        <v>7.0758528488423167</v>
      </c>
      <c r="Q39">
        <f t="shared" si="14"/>
        <v>4.780164571067294</v>
      </c>
      <c r="R39">
        <f t="shared" si="14"/>
        <v>0.40579569829532181</v>
      </c>
      <c r="S39">
        <f t="shared" si="14"/>
        <v>1.3409796130141531</v>
      </c>
      <c r="T39">
        <f t="shared" si="14"/>
        <v>7.8768727073571041</v>
      </c>
      <c r="U39">
        <f t="shared" si="14"/>
        <v>15.224253786286759</v>
      </c>
      <c r="V39">
        <f t="shared" si="14"/>
        <v>9.0835516442410655E-3</v>
      </c>
      <c r="W39">
        <f t="shared" si="14"/>
        <v>0.23915714618815442</v>
      </c>
      <c r="X39">
        <f t="shared" si="14"/>
        <v>1.3312178156666741</v>
      </c>
      <c r="Y39">
        <f t="shared" si="14"/>
        <v>11.292226161976652</v>
      </c>
      <c r="Z39">
        <v>15</v>
      </c>
      <c r="AA39" t="s">
        <v>18</v>
      </c>
    </row>
    <row r="40" spans="1:27" x14ac:dyDescent="0.25">
      <c r="A40">
        <v>2010</v>
      </c>
      <c r="B40">
        <f t="shared" ref="B40:Y40" si="15">+B17^2</f>
        <v>0.34941071709527</v>
      </c>
      <c r="C40">
        <f t="shared" si="15"/>
        <v>2.6990772570783257</v>
      </c>
      <c r="D40">
        <f t="shared" si="15"/>
        <v>1.248454226640721</v>
      </c>
      <c r="E40">
        <f t="shared" si="15"/>
        <v>2.3276388425941112</v>
      </c>
      <c r="F40">
        <f t="shared" si="15"/>
        <v>7.8835429586769141</v>
      </c>
      <c r="G40">
        <f t="shared" si="15"/>
        <v>25.454000024344108</v>
      </c>
      <c r="H40">
        <f t="shared" si="15"/>
        <v>0.12270395080273182</v>
      </c>
      <c r="I40">
        <f t="shared" si="15"/>
        <v>7.4533587288908354E-2</v>
      </c>
      <c r="J40">
        <f t="shared" si="15"/>
        <v>49.449495740401439</v>
      </c>
      <c r="K40">
        <f t="shared" si="15"/>
        <v>8.7153799862164725</v>
      </c>
      <c r="L40">
        <f t="shared" si="15"/>
        <v>19.439282729913955</v>
      </c>
      <c r="M40">
        <f t="shared" si="15"/>
        <v>1.4915985569113976</v>
      </c>
      <c r="N40">
        <f t="shared" si="15"/>
        <v>6.8582185731847892E-2</v>
      </c>
      <c r="O40">
        <f t="shared" si="15"/>
        <v>91.731640197123426</v>
      </c>
      <c r="P40">
        <f t="shared" si="15"/>
        <v>9.9863286441836924E-2</v>
      </c>
      <c r="Q40">
        <f t="shared" si="15"/>
        <v>4.611612389579717</v>
      </c>
      <c r="R40">
        <f t="shared" si="15"/>
        <v>4.3030353602564428</v>
      </c>
      <c r="S40">
        <f t="shared" si="15"/>
        <v>6.7558502145904997</v>
      </c>
      <c r="T40">
        <f t="shared" si="15"/>
        <v>9.0383417156979675</v>
      </c>
      <c r="U40">
        <f t="shared" si="15"/>
        <v>8.5712266528186412</v>
      </c>
      <c r="V40">
        <f t="shared" si="15"/>
        <v>0.61918816031380852</v>
      </c>
      <c r="W40">
        <f t="shared" si="15"/>
        <v>3.997633941157765E-3</v>
      </c>
      <c r="X40">
        <f t="shared" si="15"/>
        <v>4.8125218689771359</v>
      </c>
      <c r="Y40">
        <f t="shared" si="15"/>
        <v>15.903986533095981</v>
      </c>
      <c r="Z40">
        <v>16</v>
      </c>
    </row>
    <row r="41" spans="1:27" x14ac:dyDescent="0.25">
      <c r="A41">
        <v>2011</v>
      </c>
      <c r="B41">
        <f t="shared" ref="B41:Y41" si="16">+B18^2</f>
        <v>7.4483737691375784E-2</v>
      </c>
      <c r="C41">
        <f t="shared" si="16"/>
        <v>23.362292734504155</v>
      </c>
      <c r="D41">
        <f t="shared" si="16"/>
        <v>0.71654594850285369</v>
      </c>
      <c r="E41">
        <f t="shared" si="16"/>
        <v>6.565997395839906</v>
      </c>
      <c r="F41">
        <f t="shared" si="16"/>
        <v>3.9176908120687632</v>
      </c>
      <c r="G41">
        <f t="shared" si="16"/>
        <v>28.248970605693192</v>
      </c>
      <c r="H41">
        <f t="shared" si="16"/>
        <v>2.1723601316258758</v>
      </c>
      <c r="I41">
        <f t="shared" si="16"/>
        <v>2.5122468162221173E-3</v>
      </c>
      <c r="J41">
        <f t="shared" si="16"/>
        <v>16.890570779363539</v>
      </c>
      <c r="K41">
        <f t="shared" si="16"/>
        <v>7.4540132547376912</v>
      </c>
      <c r="L41">
        <f t="shared" si="16"/>
        <v>8.1814247647165388</v>
      </c>
      <c r="M41">
        <f t="shared" si="16"/>
        <v>2.0050467952901903</v>
      </c>
      <c r="N41">
        <f t="shared" si="16"/>
        <v>0.97434217157254954</v>
      </c>
      <c r="O41">
        <f t="shared" si="16"/>
        <v>116.27789669660544</v>
      </c>
      <c r="P41">
        <f t="shared" si="16"/>
        <v>0.55087025055813699</v>
      </c>
      <c r="Q41">
        <f t="shared" si="16"/>
        <v>2.5711507496088815</v>
      </c>
      <c r="R41">
        <f t="shared" si="16"/>
        <v>2.8733584847258191</v>
      </c>
      <c r="S41">
        <f t="shared" si="16"/>
        <v>2.6178941541194489</v>
      </c>
      <c r="T41">
        <f t="shared" si="16"/>
        <v>28.54844486361408</v>
      </c>
      <c r="U41">
        <f t="shared" si="16"/>
        <v>30.397892168634066</v>
      </c>
      <c r="V41">
        <f t="shared" si="16"/>
        <v>1.2025371389669233</v>
      </c>
      <c r="W41">
        <f t="shared" si="16"/>
        <v>0.86352589893221532</v>
      </c>
      <c r="X41">
        <f t="shared" si="16"/>
        <v>4.2894494023970715</v>
      </c>
      <c r="Y41">
        <f t="shared" si="16"/>
        <v>15.257390891988765</v>
      </c>
      <c r="Z41">
        <v>17</v>
      </c>
    </row>
    <row r="42" spans="1:27" x14ac:dyDescent="0.25">
      <c r="A42">
        <v>2012</v>
      </c>
      <c r="B42">
        <f t="shared" ref="B42:Y42" si="17">+B19^2</f>
        <v>5.0579728050913577E-4</v>
      </c>
      <c r="C42">
        <f t="shared" si="17"/>
        <v>11.539966290752364</v>
      </c>
      <c r="D42">
        <f t="shared" si="17"/>
        <v>2.2410372205458042</v>
      </c>
      <c r="E42">
        <f t="shared" si="17"/>
        <v>7.5176977708583577</v>
      </c>
      <c r="F42">
        <f t="shared" si="17"/>
        <v>8.5212599640155762E-2</v>
      </c>
      <c r="G42">
        <f t="shared" si="17"/>
        <v>14.967805263195906</v>
      </c>
      <c r="H42">
        <f t="shared" si="17"/>
        <v>5.1514315961898394</v>
      </c>
      <c r="I42">
        <f t="shared" si="17"/>
        <v>0.25761331714628527</v>
      </c>
      <c r="J42">
        <f t="shared" si="17"/>
        <v>26.734573271881874</v>
      </c>
      <c r="K42">
        <f t="shared" si="17"/>
        <v>5.3195807143659355</v>
      </c>
      <c r="L42">
        <f t="shared" si="17"/>
        <v>3.081808062436644</v>
      </c>
      <c r="M42">
        <f t="shared" si="17"/>
        <v>1.2529629550568615</v>
      </c>
      <c r="N42">
        <f t="shared" si="17"/>
        <v>2.3775293590241651</v>
      </c>
      <c r="O42">
        <f t="shared" si="17"/>
        <v>71.181742435961695</v>
      </c>
      <c r="P42">
        <f t="shared" si="17"/>
        <v>7.2980533982446083</v>
      </c>
      <c r="Q42">
        <f t="shared" si="17"/>
        <v>1.0824078933703825</v>
      </c>
      <c r="R42">
        <f t="shared" si="17"/>
        <v>3.2086557586575419</v>
      </c>
      <c r="S42">
        <f t="shared" si="17"/>
        <v>2.6689668919131555</v>
      </c>
      <c r="T42">
        <f t="shared" si="17"/>
        <v>27.488254260063531</v>
      </c>
      <c r="U42">
        <f t="shared" si="17"/>
        <v>12.256576334584915</v>
      </c>
      <c r="V42">
        <f t="shared" si="17"/>
        <v>0.35880583763451851</v>
      </c>
      <c r="W42">
        <f t="shared" si="17"/>
        <v>1.1695054720826148</v>
      </c>
      <c r="X42">
        <f t="shared" si="17"/>
        <v>3.9676737682392602</v>
      </c>
      <c r="Y42">
        <f t="shared" si="17"/>
        <v>17.596865009333914</v>
      </c>
      <c r="Z42">
        <v>18</v>
      </c>
    </row>
    <row r="43" spans="1:27" x14ac:dyDescent="0.25">
      <c r="A43">
        <v>2013</v>
      </c>
      <c r="B43">
        <f t="shared" ref="B43:Y43" si="18">+B20^2</f>
        <v>0.21150040287089006</v>
      </c>
      <c r="C43">
        <f t="shared" si="18"/>
        <v>0.55159511653045967</v>
      </c>
      <c r="D43">
        <f t="shared" si="18"/>
        <v>1.5616960436241478</v>
      </c>
      <c r="E43">
        <f t="shared" si="18"/>
        <v>2.0795253359252515</v>
      </c>
      <c r="F43">
        <f t="shared" si="18"/>
        <v>0.10781218170382906</v>
      </c>
      <c r="G43">
        <f t="shared" si="18"/>
        <v>7.2205480653779253</v>
      </c>
      <c r="H43">
        <f t="shared" si="18"/>
        <v>5.449661494258632E-2</v>
      </c>
      <c r="I43">
        <f t="shared" si="18"/>
        <v>3.0931308417726745E-3</v>
      </c>
      <c r="J43">
        <f t="shared" si="18"/>
        <v>40.566527629309242</v>
      </c>
      <c r="K43">
        <f t="shared" si="18"/>
        <v>0.8259007530317285</v>
      </c>
      <c r="L43">
        <f t="shared" si="18"/>
        <v>25.617809911962471</v>
      </c>
      <c r="M43">
        <f t="shared" si="18"/>
        <v>2.3947283687565553</v>
      </c>
      <c r="N43">
        <f t="shared" si="18"/>
        <v>4.4011516412513663</v>
      </c>
      <c r="O43">
        <f t="shared" si="18"/>
        <v>293.53709333090336</v>
      </c>
      <c r="P43">
        <f t="shared" si="18"/>
        <v>19.72413150171559</v>
      </c>
      <c r="Q43">
        <f t="shared" si="18"/>
        <v>1.1682113133663614</v>
      </c>
      <c r="R43">
        <f t="shared" si="18"/>
        <v>9.0594743773471436</v>
      </c>
      <c r="S43">
        <f t="shared" si="18"/>
        <v>2.7577766160539592</v>
      </c>
      <c r="T43">
        <f t="shared" si="18"/>
        <v>67.311853807259922</v>
      </c>
      <c r="U43">
        <f t="shared" si="18"/>
        <v>32.735453360695864</v>
      </c>
      <c r="V43">
        <f t="shared" si="18"/>
        <v>2.7409968917114433E-2</v>
      </c>
      <c r="W43">
        <f t="shared" si="18"/>
        <v>1.5945825524039976</v>
      </c>
      <c r="X43">
        <f t="shared" si="18"/>
        <v>2.9266331648782922</v>
      </c>
      <c r="Y43">
        <f t="shared" si="18"/>
        <v>17.210643974801634</v>
      </c>
      <c r="Z43">
        <v>19</v>
      </c>
    </row>
    <row r="44" spans="1:27" x14ac:dyDescent="0.25">
      <c r="A44">
        <v>2014</v>
      </c>
      <c r="B44">
        <f t="shared" ref="B44:Y44" si="19">+B21^2</f>
        <v>1.2198589209212964</v>
      </c>
      <c r="C44">
        <f t="shared" si="19"/>
        <v>6.21964024594328</v>
      </c>
      <c r="D44">
        <f t="shared" si="19"/>
        <v>2.5430757644840072</v>
      </c>
      <c r="E44">
        <f t="shared" si="19"/>
        <v>0.64309980835370728</v>
      </c>
      <c r="F44">
        <f t="shared" si="19"/>
        <v>4.2202351037018913</v>
      </c>
      <c r="G44">
        <f t="shared" si="19"/>
        <v>3.138506033822664E-2</v>
      </c>
      <c r="H44">
        <f t="shared" si="19"/>
        <v>6.4758109027119568</v>
      </c>
      <c r="I44">
        <f t="shared" si="19"/>
        <v>0.12986359645122911</v>
      </c>
      <c r="J44">
        <f t="shared" si="19"/>
        <v>29.330734695317481</v>
      </c>
      <c r="K44">
        <f t="shared" si="19"/>
        <v>0.85471576092336587</v>
      </c>
      <c r="L44">
        <f t="shared" si="19"/>
        <v>12.130351016732975</v>
      </c>
      <c r="M44">
        <f t="shared" si="19"/>
        <v>4.2265868009036058</v>
      </c>
      <c r="N44">
        <f t="shared" si="19"/>
        <v>1.385193139795625</v>
      </c>
      <c r="O44">
        <f t="shared" si="19"/>
        <v>171.70261430127618</v>
      </c>
      <c r="P44">
        <f t="shared" si="19"/>
        <v>0.30305180401395743</v>
      </c>
      <c r="Q44">
        <f t="shared" si="19"/>
        <v>0.3316779453424103</v>
      </c>
      <c r="R44">
        <f t="shared" si="19"/>
        <v>3.6844997725959874</v>
      </c>
      <c r="S44">
        <f t="shared" si="19"/>
        <v>0.18087164653138624</v>
      </c>
      <c r="T44">
        <f t="shared" si="19"/>
        <v>50.486340000522318</v>
      </c>
      <c r="U44">
        <f t="shared" si="19"/>
        <v>3.068366807367898</v>
      </c>
      <c r="V44">
        <f t="shared" si="19"/>
        <v>0.1468719064399841</v>
      </c>
      <c r="W44">
        <f t="shared" si="19"/>
        <v>0.63122127910954817</v>
      </c>
      <c r="X44">
        <f t="shared" si="19"/>
        <v>5.0456588585897517</v>
      </c>
      <c r="Y44">
        <f t="shared" si="19"/>
        <v>18.022832465302393</v>
      </c>
      <c r="Z44">
        <v>20</v>
      </c>
    </row>
    <row r="45" spans="1:27" x14ac:dyDescent="0.25">
      <c r="A45">
        <v>2015</v>
      </c>
      <c r="B45">
        <f t="shared" ref="B45:Y45" si="20">+B22^2</f>
        <v>1.9486194993544301E-2</v>
      </c>
      <c r="C45">
        <f t="shared" si="20"/>
        <v>11.474128260400974</v>
      </c>
      <c r="D45">
        <f t="shared" si="20"/>
        <v>2.6345483076741942</v>
      </c>
      <c r="E45">
        <f t="shared" si="20"/>
        <v>1.5531465354919538E-3</v>
      </c>
      <c r="F45">
        <f t="shared" si="20"/>
        <v>7.5112807198373206</v>
      </c>
      <c r="G45">
        <f t="shared" si="20"/>
        <v>14.130468329317614</v>
      </c>
      <c r="H45">
        <f t="shared" si="20"/>
        <v>13.981901155180992</v>
      </c>
      <c r="I45">
        <f t="shared" si="20"/>
        <v>0.61409624991880774</v>
      </c>
      <c r="J45">
        <f t="shared" si="20"/>
        <v>24.342936854732098</v>
      </c>
      <c r="K45">
        <f t="shared" si="20"/>
        <v>1.3081126302329342</v>
      </c>
      <c r="L45">
        <f t="shared" si="20"/>
        <v>2.1369667902710319</v>
      </c>
      <c r="M45">
        <f t="shared" si="20"/>
        <v>4.5429185373583145</v>
      </c>
      <c r="N45">
        <f t="shared" si="20"/>
        <v>2.8055519025806963</v>
      </c>
      <c r="O45">
        <f t="shared" si="20"/>
        <v>155.95130102164754</v>
      </c>
      <c r="P45">
        <f t="shared" si="20"/>
        <v>0.23488698844321812</v>
      </c>
      <c r="Q45">
        <f t="shared" si="20"/>
        <v>3.5106491466841944E-2</v>
      </c>
      <c r="R45">
        <f t="shared" si="20"/>
        <v>0.66341550415328188</v>
      </c>
      <c r="S45">
        <f t="shared" si="20"/>
        <v>0.35782411176486556</v>
      </c>
      <c r="T45">
        <f t="shared" si="20"/>
        <v>54.951205514041206</v>
      </c>
      <c r="U45">
        <f t="shared" si="20"/>
        <v>12.4215693977354</v>
      </c>
      <c r="V45">
        <f t="shared" si="20"/>
        <v>1.0384543326562685E-3</v>
      </c>
      <c r="W45">
        <f t="shared" si="20"/>
        <v>0.67921577313334158</v>
      </c>
      <c r="X45">
        <f t="shared" si="20"/>
        <v>1.9674055631315372</v>
      </c>
      <c r="Y45">
        <f t="shared" si="20"/>
        <v>16.635293224877891</v>
      </c>
      <c r="Z45">
        <v>21</v>
      </c>
      <c r="AA45" t="s">
        <v>17</v>
      </c>
    </row>
    <row r="47" spans="1:27" x14ac:dyDescent="0.25">
      <c r="B47" s="1" t="s">
        <v>1</v>
      </c>
      <c r="C47" s="1" t="s">
        <v>2</v>
      </c>
      <c r="D47" s="1" t="s">
        <v>22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7</v>
      </c>
      <c r="J47" s="1" t="s">
        <v>23</v>
      </c>
      <c r="K47" s="1" t="s">
        <v>24</v>
      </c>
      <c r="L47" s="1" t="s">
        <v>8</v>
      </c>
      <c r="M47" s="1" t="s">
        <v>25</v>
      </c>
      <c r="N47" s="1" t="s">
        <v>9</v>
      </c>
      <c r="O47" s="1" t="s">
        <v>10</v>
      </c>
      <c r="P47" s="1" t="s">
        <v>11</v>
      </c>
      <c r="Q47" s="1" t="s">
        <v>12</v>
      </c>
      <c r="R47" s="1" t="s">
        <v>13</v>
      </c>
      <c r="S47" s="1" t="s">
        <v>26</v>
      </c>
      <c r="T47" s="1" t="s">
        <v>14</v>
      </c>
      <c r="U47" s="1" t="s">
        <v>15</v>
      </c>
      <c r="V47" s="1" t="s">
        <v>27</v>
      </c>
      <c r="W47" s="1" t="s">
        <v>16</v>
      </c>
      <c r="X47" s="1" t="s">
        <v>28</v>
      </c>
      <c r="Y47" s="1" t="s">
        <v>29</v>
      </c>
    </row>
    <row r="48" spans="1:27" x14ac:dyDescent="0.25">
      <c r="B48">
        <f>+SUM(B40:B45)/(21-15)</f>
        <v>0.3125409618088143</v>
      </c>
      <c r="C48">
        <f t="shared" ref="C48:P48" si="21">+SUM(C40:C45)/(21-15)</f>
        <v>9.3077833175349252</v>
      </c>
      <c r="D48">
        <f t="shared" si="21"/>
        <v>1.8242262519119545</v>
      </c>
      <c r="E48">
        <f t="shared" si="21"/>
        <v>3.1892520500178043</v>
      </c>
      <c r="F48">
        <f t="shared" si="21"/>
        <v>3.9542957292714789</v>
      </c>
      <c r="G48">
        <f t="shared" si="21"/>
        <v>15.008862891377829</v>
      </c>
      <c r="H48">
        <f t="shared" si="21"/>
        <v>4.6597840585756636</v>
      </c>
      <c r="I48">
        <f t="shared" si="21"/>
        <v>0.18028535474387089</v>
      </c>
      <c r="J48" s="3">
        <f t="shared" si="21"/>
        <v>31.219139828500946</v>
      </c>
      <c r="K48">
        <f t="shared" si="21"/>
        <v>4.0796171832513544</v>
      </c>
      <c r="L48">
        <f t="shared" si="21"/>
        <v>11.764607212672269</v>
      </c>
      <c r="M48">
        <f t="shared" si="21"/>
        <v>2.6523070023794877</v>
      </c>
      <c r="N48">
        <f t="shared" si="21"/>
        <v>2.0020583999927082</v>
      </c>
      <c r="O48">
        <f t="shared" si="21"/>
        <v>150.06371466391963</v>
      </c>
      <c r="P48">
        <f t="shared" si="21"/>
        <v>4.7018095382362253</v>
      </c>
      <c r="Q48">
        <f>+SUM(Q40:Q45)/(21-15)</f>
        <v>1.6333611304557654</v>
      </c>
      <c r="R48">
        <f t="shared" ref="R48:Y48" si="22">+SUM(R40:R45)/(21-15)</f>
        <v>3.9654065429560359</v>
      </c>
      <c r="S48">
        <f t="shared" si="22"/>
        <v>2.5565306058288857</v>
      </c>
      <c r="T48">
        <f t="shared" si="22"/>
        <v>39.637406693533165</v>
      </c>
      <c r="U48">
        <f t="shared" si="22"/>
        <v>16.575180786972798</v>
      </c>
      <c r="V48">
        <f t="shared" si="22"/>
        <v>0.39264191110083418</v>
      </c>
      <c r="W48">
        <f t="shared" si="22"/>
        <v>0.82367476826714592</v>
      </c>
      <c r="X48">
        <f t="shared" si="22"/>
        <v>3.8348904377021746</v>
      </c>
      <c r="Y48">
        <f t="shared" si="22"/>
        <v>16.77116868323343</v>
      </c>
    </row>
    <row r="49" spans="1:25" x14ac:dyDescent="0.25">
      <c r="B49">
        <f>+SUM(B25:B39)/15</f>
        <v>1.302970458293444</v>
      </c>
      <c r="C49">
        <f t="shared" ref="C49:Y49" si="23">+SUM(C25:C39)/15</f>
        <v>1.9417246639246557</v>
      </c>
      <c r="D49">
        <f t="shared" si="23"/>
        <v>1.1099681704311357</v>
      </c>
      <c r="E49">
        <f t="shared" si="23"/>
        <v>1.3967868457659398</v>
      </c>
      <c r="F49">
        <f t="shared" si="23"/>
        <v>6.609843030534611</v>
      </c>
      <c r="G49">
        <f t="shared" si="23"/>
        <v>14.2602693070386</v>
      </c>
      <c r="H49">
        <f t="shared" si="23"/>
        <v>0.71011647415998569</v>
      </c>
      <c r="I49">
        <f t="shared" si="23"/>
        <v>0.19997532449597621</v>
      </c>
      <c r="J49">
        <f t="shared" si="23"/>
        <v>46.196413087806256</v>
      </c>
      <c r="K49">
        <f t="shared" si="23"/>
        <v>1.6472861642487124</v>
      </c>
      <c r="L49">
        <f t="shared" si="23"/>
        <v>4.0240076022534232</v>
      </c>
      <c r="M49">
        <f t="shared" si="23"/>
        <v>1.4612727291600305</v>
      </c>
      <c r="N49">
        <f t="shared" si="23"/>
        <v>1.921073801900465</v>
      </c>
      <c r="O49">
        <f t="shared" si="23"/>
        <v>183.05227547445929</v>
      </c>
      <c r="P49">
        <f t="shared" si="23"/>
        <v>6.7597430647978873</v>
      </c>
      <c r="Q49">
        <f t="shared" si="23"/>
        <v>6.2526229787358627</v>
      </c>
      <c r="R49">
        <f t="shared" si="23"/>
        <v>1.6033817671767598</v>
      </c>
      <c r="S49">
        <f t="shared" si="23"/>
        <v>0.99235200806005586</v>
      </c>
      <c r="T49">
        <f t="shared" si="23"/>
        <v>5.617694097121734</v>
      </c>
      <c r="U49">
        <f t="shared" si="23"/>
        <v>41.018435714453808</v>
      </c>
      <c r="V49">
        <f t="shared" si="23"/>
        <v>8.7112035420773642E-2</v>
      </c>
      <c r="W49">
        <f t="shared" si="23"/>
        <v>0.4471544485068501</v>
      </c>
      <c r="X49">
        <f t="shared" si="23"/>
        <v>2.2739495178912654</v>
      </c>
      <c r="Y49">
        <f t="shared" si="23"/>
        <v>16.563327547905612</v>
      </c>
    </row>
    <row r="51" spans="1:25" x14ac:dyDescent="0.25">
      <c r="A51" t="s">
        <v>19</v>
      </c>
      <c r="B51">
        <f>+B48/B49</f>
        <v>0.23986803370673693</v>
      </c>
      <c r="C51">
        <f t="shared" ref="C51:X51" si="24">+C48/C49</f>
        <v>4.7935649633876682</v>
      </c>
      <c r="D51">
        <f t="shared" si="24"/>
        <v>1.643494201462899</v>
      </c>
      <c r="E51">
        <f t="shared" si="24"/>
        <v>2.2832775521084976</v>
      </c>
      <c r="F51">
        <f t="shared" si="24"/>
        <v>0.59824351516433083</v>
      </c>
      <c r="G51">
        <f t="shared" si="24"/>
        <v>1.0524950523879473</v>
      </c>
      <c r="H51">
        <f t="shared" si="24"/>
        <v>6.5619996551802817</v>
      </c>
      <c r="I51">
        <f t="shared" si="24"/>
        <v>0.90153800324248745</v>
      </c>
      <c r="J51">
        <f t="shared" si="24"/>
        <v>0.67579142495678679</v>
      </c>
      <c r="K51">
        <f t="shared" si="24"/>
        <v>2.4765685961503658</v>
      </c>
      <c r="L51">
        <f t="shared" si="24"/>
        <v>2.9236046189585103</v>
      </c>
      <c r="M51">
        <f t="shared" si="24"/>
        <v>1.8150663797743547</v>
      </c>
      <c r="N51">
        <f t="shared" si="24"/>
        <v>1.0421559015651181</v>
      </c>
      <c r="O51">
        <f t="shared" si="24"/>
        <v>0.81978611997564343</v>
      </c>
      <c r="P51">
        <f t="shared" si="24"/>
        <v>0.69556039233523836</v>
      </c>
      <c r="Q51">
        <f t="shared" si="24"/>
        <v>0.26122814953189349</v>
      </c>
      <c r="R51">
        <f t="shared" si="24"/>
        <v>2.4731518245578763</v>
      </c>
      <c r="S51">
        <f t="shared" si="24"/>
        <v>2.5762336197884408</v>
      </c>
      <c r="T51">
        <f t="shared" si="24"/>
        <v>7.0558143623095599</v>
      </c>
      <c r="U51">
        <f t="shared" si="24"/>
        <v>0.40409100196700443</v>
      </c>
      <c r="V51">
        <f t="shared" si="24"/>
        <v>4.5073210516121254</v>
      </c>
      <c r="W51">
        <f t="shared" si="24"/>
        <v>1.8420363948465288</v>
      </c>
      <c r="X51">
        <f t="shared" si="24"/>
        <v>1.6864448430053272</v>
      </c>
      <c r="Y51">
        <f>+Y48/Y49</f>
        <v>1.0125482717604108</v>
      </c>
    </row>
    <row r="53" spans="1:25" x14ac:dyDescent="0.25">
      <c r="B53">
        <f>+IF(B51&gt;$H$51,1,0)</f>
        <v>0</v>
      </c>
      <c r="C53">
        <f t="shared" ref="C53:Y53" si="25">+IF(C51&gt;$H$51,1,0)</f>
        <v>0</v>
      </c>
      <c r="D53">
        <f t="shared" si="25"/>
        <v>0</v>
      </c>
      <c r="E53">
        <f t="shared" si="25"/>
        <v>0</v>
      </c>
      <c r="F53">
        <f t="shared" si="25"/>
        <v>0</v>
      </c>
      <c r="G53">
        <f t="shared" si="25"/>
        <v>0</v>
      </c>
      <c r="H53">
        <f t="shared" si="25"/>
        <v>0</v>
      </c>
      <c r="I53">
        <f t="shared" si="25"/>
        <v>0</v>
      </c>
      <c r="J53">
        <f t="shared" si="25"/>
        <v>0</v>
      </c>
      <c r="K53">
        <f t="shared" si="25"/>
        <v>0</v>
      </c>
      <c r="L53">
        <f t="shared" si="25"/>
        <v>0</v>
      </c>
      <c r="M53">
        <f t="shared" si="25"/>
        <v>0</v>
      </c>
      <c r="N53">
        <f t="shared" si="25"/>
        <v>0</v>
      </c>
      <c r="O53">
        <f t="shared" si="25"/>
        <v>0</v>
      </c>
      <c r="P53">
        <f t="shared" si="25"/>
        <v>0</v>
      </c>
      <c r="Q53">
        <f t="shared" si="25"/>
        <v>0</v>
      </c>
      <c r="R53">
        <f t="shared" si="25"/>
        <v>0</v>
      </c>
      <c r="S53">
        <f t="shared" si="25"/>
        <v>0</v>
      </c>
      <c r="T53">
        <f t="shared" si="25"/>
        <v>1</v>
      </c>
      <c r="U53">
        <f t="shared" si="25"/>
        <v>0</v>
      </c>
      <c r="V53">
        <f t="shared" si="25"/>
        <v>0</v>
      </c>
      <c r="W53">
        <v>1</v>
      </c>
      <c r="X53">
        <f t="shared" si="25"/>
        <v>0</v>
      </c>
      <c r="Y53">
        <f t="shared" si="25"/>
        <v>0</v>
      </c>
    </row>
    <row r="55" spans="1:25" x14ac:dyDescent="0.25">
      <c r="C55">
        <f>+SUM(B53:Y53)</f>
        <v>2</v>
      </c>
      <c r="D55">
        <f>+COUNTA(B47:Y47)</f>
        <v>24</v>
      </c>
      <c r="F55" t="s">
        <v>20</v>
      </c>
      <c r="G55" s="6">
        <f>C55/D55</f>
        <v>8.3333333333333329E-2</v>
      </c>
    </row>
    <row r="56" spans="1:25" x14ac:dyDescent="0.25">
      <c r="G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E20" sqref="E20"/>
    </sheetView>
  </sheetViews>
  <sheetFormatPr baseColWidth="10" defaultRowHeight="15" x14ac:dyDescent="0.25"/>
  <sheetData>
    <row r="1" spans="1:1" x14ac:dyDescent="0.25">
      <c r="A1" t="s">
        <v>12</v>
      </c>
    </row>
    <row r="2" spans="1:1" x14ac:dyDescent="0.25">
      <c r="A2" t="s">
        <v>7</v>
      </c>
    </row>
    <row r="3" spans="1:1" x14ac:dyDescent="0.25">
      <c r="A3" t="s">
        <v>27</v>
      </c>
    </row>
    <row r="4" spans="1:1" x14ac:dyDescent="0.25">
      <c r="A4" t="s">
        <v>14</v>
      </c>
    </row>
    <row r="5" spans="1:1" x14ac:dyDescent="0.25">
      <c r="A5" t="s">
        <v>3</v>
      </c>
    </row>
    <row r="6" spans="1:1" x14ac:dyDescent="0.25">
      <c r="A6" t="s">
        <v>28</v>
      </c>
    </row>
    <row r="7" spans="1:1" x14ac:dyDescent="0.25">
      <c r="A7" t="s">
        <v>25</v>
      </c>
    </row>
    <row r="8" spans="1:1" x14ac:dyDescent="0.25">
      <c r="A8" t="s">
        <v>1</v>
      </c>
    </row>
    <row r="9" spans="1:1" x14ac:dyDescent="0.25">
      <c r="A9" t="s">
        <v>6</v>
      </c>
    </row>
    <row r="10" spans="1:1" x14ac:dyDescent="0.25">
      <c r="A10" t="s">
        <v>2</v>
      </c>
    </row>
    <row r="11" spans="1:1" x14ac:dyDescent="0.25">
      <c r="A11" t="s">
        <v>13</v>
      </c>
    </row>
    <row r="12" spans="1:1" x14ac:dyDescent="0.25">
      <c r="A12" t="s">
        <v>22</v>
      </c>
    </row>
    <row r="13" spans="1:1" x14ac:dyDescent="0.25">
      <c r="A13" t="s">
        <v>24</v>
      </c>
    </row>
    <row r="14" spans="1:1" x14ac:dyDescent="0.25">
      <c r="A14" t="s">
        <v>15</v>
      </c>
    </row>
    <row r="15" spans="1:1" x14ac:dyDescent="0.25">
      <c r="A15" t="s">
        <v>10</v>
      </c>
    </row>
    <row r="16" spans="1:1" x14ac:dyDescent="0.25">
      <c r="A16" t="s">
        <v>8</v>
      </c>
    </row>
    <row r="17" spans="1:1" x14ac:dyDescent="0.25">
      <c r="A17" t="s">
        <v>16</v>
      </c>
    </row>
    <row r="18" spans="1:1" x14ac:dyDescent="0.25">
      <c r="A18" t="s">
        <v>26</v>
      </c>
    </row>
    <row r="19" spans="1:1" x14ac:dyDescent="0.25">
      <c r="A19" t="s">
        <v>4</v>
      </c>
    </row>
    <row r="20" spans="1:1" x14ac:dyDescent="0.25">
      <c r="A20" t="s">
        <v>5</v>
      </c>
    </row>
    <row r="21" spans="1:1" x14ac:dyDescent="0.25">
      <c r="A21" t="s">
        <v>9</v>
      </c>
    </row>
    <row r="22" spans="1:1" x14ac:dyDescent="0.25">
      <c r="A22" t="s">
        <v>29</v>
      </c>
    </row>
    <row r="23" spans="1:1" x14ac:dyDescent="0.25">
      <c r="A23" t="s">
        <v>11</v>
      </c>
    </row>
    <row r="24" spans="1:1" x14ac:dyDescent="0.25">
      <c r="A24" t="s">
        <v>23</v>
      </c>
    </row>
  </sheetData>
  <sortState ref="A1:B24">
    <sortCondition descending="1" ref="B1:B2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2" sqref="J2"/>
    </sheetView>
  </sheetViews>
  <sheetFormatPr baseColWidth="10" defaultRowHeight="15" x14ac:dyDescent="0.25"/>
  <cols>
    <col min="3" max="3" width="12.85546875" bestFit="1" customWidth="1"/>
  </cols>
  <sheetData>
    <row r="1" spans="1:10" x14ac:dyDescent="0.25">
      <c r="B1" s="1" t="s">
        <v>6</v>
      </c>
      <c r="C1" s="1" t="s">
        <v>21</v>
      </c>
    </row>
    <row r="2" spans="1:10" x14ac:dyDescent="0.25">
      <c r="A2" s="4">
        <v>1995</v>
      </c>
      <c r="B2">
        <v>29.029761780268959</v>
      </c>
      <c r="C2">
        <v>28.63051864444666</v>
      </c>
      <c r="D2">
        <f>+AVERAGE(B2:B22)</f>
        <v>21.403829535600437</v>
      </c>
      <c r="E2">
        <f>(B2-C2)^2</f>
        <v>0.15939508150122303</v>
      </c>
      <c r="F2">
        <f>(B2-$D$2)^2</f>
        <v>58.154842600275089</v>
      </c>
      <c r="H2">
        <f>+SUM(E2:E16)</f>
        <v>10.651747112399786</v>
      </c>
      <c r="J2" s="5">
        <f>1-(H2/H3)</f>
        <v>0.9354040724064594</v>
      </c>
    </row>
    <row r="3" spans="1:10" x14ac:dyDescent="0.25">
      <c r="A3" s="4">
        <v>1996</v>
      </c>
      <c r="B3">
        <v>25.967265003540049</v>
      </c>
      <c r="C3">
        <v>26.752044938953428</v>
      </c>
      <c r="E3">
        <f t="shared" ref="E3:E22" si="0">(B3-C3)^2</f>
        <v>0.61587954702742742</v>
      </c>
      <c r="F3">
        <f t="shared" ref="F3:F22" si="1">(B3-$D$2)^2</f>
        <v>20.824943270049232</v>
      </c>
      <c r="H3">
        <f>+SUM(F2:F16)</f>
        <v>164.8981214330442</v>
      </c>
    </row>
    <row r="4" spans="1:10" x14ac:dyDescent="0.25">
      <c r="A4" s="4">
        <v>1997</v>
      </c>
      <c r="B4">
        <v>27.409188920218941</v>
      </c>
      <c r="C4">
        <v>26.81310982043815</v>
      </c>
      <c r="E4">
        <f t="shared" si="0"/>
        <v>0.35531029319547847</v>
      </c>
      <c r="F4">
        <f t="shared" si="1"/>
        <v>36.064341338425542</v>
      </c>
    </row>
    <row r="5" spans="1:10" x14ac:dyDescent="0.25">
      <c r="A5" s="4">
        <v>1998</v>
      </c>
      <c r="B5">
        <v>25.347427989463888</v>
      </c>
      <c r="C5">
        <v>25.415793963197071</v>
      </c>
      <c r="E5">
        <f t="shared" si="0"/>
        <v>4.6739063644862652E-3</v>
      </c>
      <c r="F5">
        <f t="shared" si="1"/>
        <v>15.551968765314205</v>
      </c>
    </row>
    <row r="6" spans="1:10" x14ac:dyDescent="0.25">
      <c r="A6" s="4">
        <v>1999</v>
      </c>
      <c r="B6">
        <v>24.81366622432418</v>
      </c>
      <c r="C6">
        <v>23.594695319240909</v>
      </c>
      <c r="E6">
        <f t="shared" si="0"/>
        <v>1.4858900674395292</v>
      </c>
      <c r="F6">
        <f t="shared" si="1"/>
        <v>11.626986243766503</v>
      </c>
    </row>
    <row r="7" spans="1:10" x14ac:dyDescent="0.25">
      <c r="A7" s="4">
        <v>2000</v>
      </c>
      <c r="B7">
        <v>23.864050702401979</v>
      </c>
      <c r="C7">
        <v>24.937292289144509</v>
      </c>
      <c r="E7">
        <f t="shared" si="0"/>
        <v>1.1518475035136226</v>
      </c>
      <c r="F7">
        <f t="shared" si="1"/>
        <v>6.0526881895783413</v>
      </c>
    </row>
    <row r="8" spans="1:10" x14ac:dyDescent="0.25">
      <c r="A8" s="4">
        <v>2001</v>
      </c>
      <c r="B8">
        <v>24.576529455195089</v>
      </c>
      <c r="C8">
        <v>24.350152724328851</v>
      </c>
      <c r="E8">
        <f t="shared" si="0"/>
        <v>5.1246424277685505E-2</v>
      </c>
      <c r="F8">
        <f t="shared" si="1"/>
        <v>10.066024779795915</v>
      </c>
    </row>
    <row r="9" spans="1:10" x14ac:dyDescent="0.25">
      <c r="A9" s="4">
        <v>2002</v>
      </c>
      <c r="B9">
        <v>22.275955760562159</v>
      </c>
      <c r="C9">
        <v>23.60355169787913</v>
      </c>
      <c r="E9">
        <f t="shared" si="0"/>
        <v>1.7625109727805275</v>
      </c>
      <c r="F9">
        <f t="shared" si="1"/>
        <v>0.76060415226598388</v>
      </c>
    </row>
    <row r="10" spans="1:10" x14ac:dyDescent="0.25">
      <c r="A10" s="4">
        <v>2003</v>
      </c>
      <c r="B10">
        <v>21.805910760882259</v>
      </c>
      <c r="C10">
        <v>21.954321090807131</v>
      </c>
      <c r="E10">
        <f t="shared" si="0"/>
        <v>2.2025626028409233E-2</v>
      </c>
      <c r="F10">
        <f t="shared" si="1"/>
        <v>0.16166931172413165</v>
      </c>
    </row>
    <row r="11" spans="1:10" x14ac:dyDescent="0.25">
      <c r="A11" s="4">
        <v>2004</v>
      </c>
      <c r="B11">
        <v>21.51770609927873</v>
      </c>
      <c r="C11">
        <v>21.195941745885289</v>
      </c>
      <c r="E11">
        <f t="shared" si="0"/>
        <v>0.10353229911469898</v>
      </c>
      <c r="F11">
        <f t="shared" si="1"/>
        <v>1.2967871755176275E-2</v>
      </c>
    </row>
    <row r="12" spans="1:10" x14ac:dyDescent="0.25">
      <c r="A12" s="4">
        <v>2005</v>
      </c>
      <c r="B12">
        <v>20.033117120777529</v>
      </c>
      <c r="C12">
        <v>21.296653699791609</v>
      </c>
      <c r="E12">
        <f t="shared" si="0"/>
        <v>1.5965246865066034</v>
      </c>
      <c r="F12">
        <f t="shared" si="1"/>
        <v>1.878852524149647</v>
      </c>
    </row>
    <row r="13" spans="1:10" x14ac:dyDescent="0.25">
      <c r="A13" s="4">
        <v>2006</v>
      </c>
      <c r="B13">
        <v>21.326414632089229</v>
      </c>
      <c r="C13">
        <v>19.768972279557708</v>
      </c>
      <c r="E13">
        <f t="shared" si="0"/>
        <v>2.4256266814589167</v>
      </c>
      <c r="F13">
        <f t="shared" si="1"/>
        <v>5.9930672856496701E-3</v>
      </c>
    </row>
    <row r="14" spans="1:10" x14ac:dyDescent="0.25">
      <c r="A14" s="4">
        <v>2007</v>
      </c>
      <c r="B14">
        <v>19.904566107465062</v>
      </c>
      <c r="C14">
        <v>18.9715419016147</v>
      </c>
      <c r="E14">
        <f t="shared" si="0"/>
        <v>0.87053416870269895</v>
      </c>
      <c r="F14">
        <f t="shared" si="1"/>
        <v>2.2477908269442373</v>
      </c>
    </row>
    <row r="15" spans="1:10" x14ac:dyDescent="0.25">
      <c r="A15" s="4">
        <v>2008</v>
      </c>
      <c r="B15">
        <v>20.57729573298997</v>
      </c>
      <c r="C15">
        <v>20.364720277913101</v>
      </c>
      <c r="E15">
        <f t="shared" si="0"/>
        <v>4.5188324101138246E-2</v>
      </c>
      <c r="F15">
        <f t="shared" si="1"/>
        <v>0.6831581268577176</v>
      </c>
    </row>
    <row r="16" spans="1:10" x14ac:dyDescent="0.25">
      <c r="A16" s="4">
        <v>2009</v>
      </c>
      <c r="B16">
        <v>20.506449813934712</v>
      </c>
      <c r="C16">
        <v>20.466933609823709</v>
      </c>
      <c r="E16">
        <f t="shared" si="0"/>
        <v>1.5615303873424229E-3</v>
      </c>
      <c r="F16">
        <f t="shared" si="1"/>
        <v>0.80529036485685468</v>
      </c>
    </row>
    <row r="17" spans="1:6" x14ac:dyDescent="0.25">
      <c r="A17">
        <v>2010</v>
      </c>
      <c r="B17">
        <v>18.840745145545739</v>
      </c>
      <c r="C17">
        <v>19.191036382665271</v>
      </c>
      <c r="E17">
        <f t="shared" si="0"/>
        <v>0.12270395080273182</v>
      </c>
      <c r="F17">
        <f t="shared" si="1"/>
        <v>6.5694015905420624</v>
      </c>
    </row>
    <row r="18" spans="1:6" x14ac:dyDescent="0.25">
      <c r="A18">
        <v>2011</v>
      </c>
      <c r="B18">
        <v>17.931629762966271</v>
      </c>
      <c r="C18">
        <v>19.405522612404749</v>
      </c>
      <c r="E18">
        <f t="shared" si="0"/>
        <v>2.1723601316258758</v>
      </c>
      <c r="F18">
        <f t="shared" si="1"/>
        <v>12.056171261080756</v>
      </c>
    </row>
    <row r="19" spans="1:6" x14ac:dyDescent="0.25">
      <c r="A19">
        <v>2012</v>
      </c>
      <c r="B19">
        <v>17.082644385523778</v>
      </c>
      <c r="C19">
        <v>19.35232092551573</v>
      </c>
      <c r="E19">
        <f t="shared" si="0"/>
        <v>5.1514315961898394</v>
      </c>
      <c r="F19">
        <f t="shared" si="1"/>
        <v>18.672641101243034</v>
      </c>
    </row>
    <row r="20" spans="1:6" x14ac:dyDescent="0.25">
      <c r="A20">
        <v>2013</v>
      </c>
      <c r="B20">
        <v>17.272156018781669</v>
      </c>
      <c r="C20">
        <v>17.50560111927124</v>
      </c>
      <c r="E20">
        <f t="shared" si="0"/>
        <v>5.449661494258632E-2</v>
      </c>
      <c r="F20">
        <f t="shared" si="1"/>
        <v>17.07072604958157</v>
      </c>
    </row>
    <row r="21" spans="1:6" x14ac:dyDescent="0.25">
      <c r="A21">
        <v>2014</v>
      </c>
      <c r="B21">
        <v>15.29086362177574</v>
      </c>
      <c r="C21">
        <v>17.83562508460717</v>
      </c>
      <c r="E21">
        <f t="shared" si="0"/>
        <v>6.4758109027119568</v>
      </c>
      <c r="F21">
        <f t="shared" si="1"/>
        <v>37.368352263582608</v>
      </c>
    </row>
    <row r="22" spans="1:6" x14ac:dyDescent="0.25">
      <c r="A22">
        <v>2015</v>
      </c>
      <c r="B22">
        <v>14.107075209623231</v>
      </c>
      <c r="C22">
        <v>17.846313254356541</v>
      </c>
      <c r="E22">
        <f t="shared" si="0"/>
        <v>13.981901155180992</v>
      </c>
      <c r="F22">
        <f t="shared" si="1"/>
        <v>53.24262369366707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selection activeCell="H2" sqref="H2:H22"/>
    </sheetView>
  </sheetViews>
  <sheetFormatPr baseColWidth="10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</v>
      </c>
      <c r="K1" s="1" t="s">
        <v>24</v>
      </c>
      <c r="L1" s="1" t="s">
        <v>8</v>
      </c>
      <c r="M1" s="1" t="s">
        <v>25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26</v>
      </c>
      <c r="T1" s="1" t="s">
        <v>14</v>
      </c>
      <c r="U1" s="1" t="s">
        <v>15</v>
      </c>
      <c r="V1" s="1" t="s">
        <v>27</v>
      </c>
      <c r="W1" s="1" t="s">
        <v>16</v>
      </c>
      <c r="X1" s="1" t="s">
        <v>28</v>
      </c>
      <c r="Y1" s="1" t="s">
        <v>29</v>
      </c>
    </row>
    <row r="2" spans="1:25" x14ac:dyDescent="0.25">
      <c r="A2">
        <v>1995</v>
      </c>
      <c r="B2">
        <v>21.269536611488689</v>
      </c>
      <c r="C2">
        <v>23.54796824393307</v>
      </c>
      <c r="D2">
        <v>22.221566768029259</v>
      </c>
      <c r="E2">
        <v>18.532513143134238</v>
      </c>
      <c r="F2">
        <v>17.45257755761266</v>
      </c>
      <c r="G2">
        <v>37.975310182936092</v>
      </c>
      <c r="H2">
        <v>28.63051864444666</v>
      </c>
      <c r="I2">
        <v>15.726414793534421</v>
      </c>
      <c r="J2">
        <v>9.8551464892890213</v>
      </c>
      <c r="K2">
        <v>33.958013919070943</v>
      </c>
      <c r="L2">
        <v>13.76207394115038</v>
      </c>
      <c r="M2">
        <v>9.9448525690513723</v>
      </c>
      <c r="N2">
        <v>41.010258155951462</v>
      </c>
      <c r="O2">
        <v>37.078314944613211</v>
      </c>
      <c r="P2">
        <v>19.665767288129089</v>
      </c>
      <c r="Q2">
        <v>13.2244944403565</v>
      </c>
      <c r="R2">
        <v>14.06471523894856</v>
      </c>
      <c r="S2">
        <v>13.694296115056369</v>
      </c>
      <c r="T2">
        <v>44.594647086099783</v>
      </c>
      <c r="U2">
        <v>23.984656255060969</v>
      </c>
      <c r="V2">
        <v>9.1406610573465112</v>
      </c>
      <c r="W2">
        <v>15.91405485223178</v>
      </c>
      <c r="X2">
        <v>21.494833454518449</v>
      </c>
      <c r="Y2">
        <v>12.68336006711376</v>
      </c>
    </row>
    <row r="3" spans="1:25" x14ac:dyDescent="0.25">
      <c r="A3">
        <v>1996</v>
      </c>
      <c r="B3">
        <v>21.467125591499059</v>
      </c>
      <c r="C3">
        <v>22.53793710318552</v>
      </c>
      <c r="D3">
        <v>23.169852192280949</v>
      </c>
      <c r="E3">
        <v>18.44310811093332</v>
      </c>
      <c r="F3">
        <v>18.20826782532626</v>
      </c>
      <c r="G3">
        <v>36.048979741016502</v>
      </c>
      <c r="H3">
        <v>26.752044938953428</v>
      </c>
      <c r="I3">
        <v>15.20577997385209</v>
      </c>
      <c r="J3">
        <v>10.799158284925371</v>
      </c>
      <c r="K3">
        <v>34.375589904229848</v>
      </c>
      <c r="L3">
        <v>13.18138008919172</v>
      </c>
      <c r="M3">
        <v>9.4067031434494801</v>
      </c>
      <c r="N3">
        <v>38.788103500553127</v>
      </c>
      <c r="O3">
        <v>36.38068056808887</v>
      </c>
      <c r="P3">
        <v>19.160558686035959</v>
      </c>
      <c r="Q3">
        <v>12.73468457145529</v>
      </c>
      <c r="R3">
        <v>14.33699406809472</v>
      </c>
      <c r="S3">
        <v>14.231881820566629</v>
      </c>
      <c r="T3">
        <v>43.572734817131142</v>
      </c>
      <c r="U3">
        <v>26.145637189815229</v>
      </c>
      <c r="V3">
        <v>9.0430020352585068</v>
      </c>
      <c r="W3">
        <v>14.75422358568332</v>
      </c>
      <c r="X3">
        <v>20.769089217852748</v>
      </c>
      <c r="Y3">
        <v>12.601046778878731</v>
      </c>
    </row>
    <row r="4" spans="1:25" x14ac:dyDescent="0.25">
      <c r="A4">
        <v>1997</v>
      </c>
      <c r="B4">
        <v>21.406811799265729</v>
      </c>
      <c r="C4">
        <v>23.026400347499639</v>
      </c>
      <c r="D4">
        <v>22.73295028343777</v>
      </c>
      <c r="E4">
        <v>18.181088157481469</v>
      </c>
      <c r="F4">
        <v>19.17590388844857</v>
      </c>
      <c r="G4">
        <v>34.256801813075121</v>
      </c>
      <c r="H4">
        <v>26.81310982043815</v>
      </c>
      <c r="I4">
        <v>15.143452905839959</v>
      </c>
      <c r="J4">
        <v>10.856387348117631</v>
      </c>
      <c r="K4">
        <v>32.676087069161653</v>
      </c>
      <c r="L4">
        <v>13.1525287262898</v>
      </c>
      <c r="M4">
        <v>9.5110107323682893</v>
      </c>
      <c r="N4">
        <v>37.945225839978612</v>
      </c>
      <c r="O4">
        <v>34.324464875125869</v>
      </c>
      <c r="P4">
        <v>17.614766667196658</v>
      </c>
      <c r="Q4">
        <v>13.112364476193241</v>
      </c>
      <c r="R4">
        <v>13.918104705027851</v>
      </c>
      <c r="S4">
        <v>13.64138008555094</v>
      </c>
      <c r="T4">
        <v>41.79273438466965</v>
      </c>
      <c r="U4">
        <v>24.49791065827818</v>
      </c>
      <c r="V4">
        <v>9.2782730894904599</v>
      </c>
      <c r="W4">
        <v>15.2468627470793</v>
      </c>
      <c r="X4">
        <v>19.49416916482404</v>
      </c>
      <c r="Y4">
        <v>12.539611785843009</v>
      </c>
    </row>
    <row r="5" spans="1:25" x14ac:dyDescent="0.25">
      <c r="A5">
        <v>1998</v>
      </c>
      <c r="B5">
        <v>20.953885294732579</v>
      </c>
      <c r="C5">
        <v>21.299849209850851</v>
      </c>
      <c r="D5">
        <v>22.880085431637958</v>
      </c>
      <c r="E5">
        <v>17.495994194582089</v>
      </c>
      <c r="F5">
        <v>16.713683556492509</v>
      </c>
      <c r="G5">
        <v>33.292928205995267</v>
      </c>
      <c r="H5">
        <v>25.415793963197071</v>
      </c>
      <c r="I5">
        <v>14.61068882233166</v>
      </c>
      <c r="J5">
        <v>10.27475040406966</v>
      </c>
      <c r="K5">
        <v>32.191376505750043</v>
      </c>
      <c r="L5">
        <v>13.42984964540126</v>
      </c>
      <c r="M5">
        <v>9.3461754584585943</v>
      </c>
      <c r="N5">
        <v>35.332518713064047</v>
      </c>
      <c r="O5">
        <v>34.033189352004896</v>
      </c>
      <c r="P5">
        <v>16.898460437670391</v>
      </c>
      <c r="Q5">
        <v>12.86666929792325</v>
      </c>
      <c r="R5">
        <v>13.5375454363163</v>
      </c>
      <c r="S5">
        <v>14.2825892573783</v>
      </c>
      <c r="T5">
        <v>39.765879737557739</v>
      </c>
      <c r="U5">
        <v>26.028315965553219</v>
      </c>
      <c r="V5">
        <v>8.9327953025646618</v>
      </c>
      <c r="W5">
        <v>15.083982006320589</v>
      </c>
      <c r="X5">
        <v>19.02801765917528</v>
      </c>
      <c r="Y5">
        <v>11.986133171655471</v>
      </c>
    </row>
    <row r="6" spans="1:25" x14ac:dyDescent="0.25">
      <c r="A6">
        <v>1999</v>
      </c>
      <c r="B6">
        <v>20.408478223967979</v>
      </c>
      <c r="C6">
        <v>21.56896822622792</v>
      </c>
      <c r="D6">
        <v>22.243028470857588</v>
      </c>
      <c r="E6">
        <v>17.062263376829421</v>
      </c>
      <c r="F6">
        <v>16.743865183585608</v>
      </c>
      <c r="G6">
        <v>32.523148683140633</v>
      </c>
      <c r="H6">
        <v>23.594695319240909</v>
      </c>
      <c r="I6">
        <v>14.21785756246935</v>
      </c>
      <c r="J6">
        <v>10.168949292492661</v>
      </c>
      <c r="K6">
        <v>32.848454061124322</v>
      </c>
      <c r="L6">
        <v>13.68910290276936</v>
      </c>
      <c r="M6">
        <v>9.0320161250703013</v>
      </c>
      <c r="N6">
        <v>34.992190455875182</v>
      </c>
      <c r="O6">
        <v>34.281650786888278</v>
      </c>
      <c r="P6">
        <v>16.47195560994879</v>
      </c>
      <c r="Q6">
        <v>13.1449305722684</v>
      </c>
      <c r="R6">
        <v>13.4960506261279</v>
      </c>
      <c r="S6">
        <v>14.258286964470191</v>
      </c>
      <c r="T6">
        <v>38.977779203321333</v>
      </c>
      <c r="U6">
        <v>24.892263654549279</v>
      </c>
      <c r="V6">
        <v>8.2609496031920546</v>
      </c>
      <c r="W6">
        <v>15.52544386164397</v>
      </c>
      <c r="X6">
        <v>18.57322446612396</v>
      </c>
      <c r="Y6">
        <v>11.70891178791147</v>
      </c>
    </row>
    <row r="7" spans="1:25" x14ac:dyDescent="0.25">
      <c r="A7">
        <v>2000</v>
      </c>
      <c r="B7">
        <v>20.57390521968814</v>
      </c>
      <c r="C7">
        <v>23.57805584933979</v>
      </c>
      <c r="D7">
        <v>22.684022858144068</v>
      </c>
      <c r="E7">
        <v>16.52377199619503</v>
      </c>
      <c r="F7">
        <v>17.162310661231871</v>
      </c>
      <c r="G7">
        <v>32.856178967408489</v>
      </c>
      <c r="H7">
        <v>24.937292289144509</v>
      </c>
      <c r="I7">
        <v>14.85948155733889</v>
      </c>
      <c r="J7">
        <v>12.476370887900741</v>
      </c>
      <c r="K7">
        <v>33.282933338277822</v>
      </c>
      <c r="L7">
        <v>13.176067000794969</v>
      </c>
      <c r="M7">
        <v>8.8808854275531033</v>
      </c>
      <c r="N7">
        <v>31.645206204943761</v>
      </c>
      <c r="O7">
        <v>34.265996479361647</v>
      </c>
      <c r="P7">
        <v>16.282103572516569</v>
      </c>
      <c r="Q7">
        <v>13.887429279630449</v>
      </c>
      <c r="R7">
        <v>15.7357674176502</v>
      </c>
      <c r="S7">
        <v>13.948509668771729</v>
      </c>
      <c r="T7">
        <v>40.05797133676456</v>
      </c>
      <c r="U7">
        <v>23.315962301804799</v>
      </c>
      <c r="V7">
        <v>8.9195553255242324</v>
      </c>
      <c r="W7">
        <v>14.561800982475489</v>
      </c>
      <c r="X7">
        <v>18.997172295517199</v>
      </c>
      <c r="Y7">
        <v>11.54075912633183</v>
      </c>
    </row>
    <row r="8" spans="1:25" x14ac:dyDescent="0.25">
      <c r="A8">
        <v>2001</v>
      </c>
      <c r="B8">
        <v>20.422276491189759</v>
      </c>
      <c r="C8">
        <v>22.027239916313409</v>
      </c>
      <c r="D8">
        <v>21.8753680133008</v>
      </c>
      <c r="E8">
        <v>16.300009657930499</v>
      </c>
      <c r="F8">
        <v>17.670890370011328</v>
      </c>
      <c r="G8">
        <v>30.366727217370929</v>
      </c>
      <c r="H8">
        <v>24.350152724328851</v>
      </c>
      <c r="I8">
        <v>14.33077317770535</v>
      </c>
      <c r="J8">
        <v>10.43881975054261</v>
      </c>
      <c r="K8">
        <v>32.289880710050049</v>
      </c>
      <c r="L8">
        <v>13.005094943166849</v>
      </c>
      <c r="M8">
        <v>8.6869735623345079</v>
      </c>
      <c r="N8">
        <v>32.250668344962897</v>
      </c>
      <c r="O8">
        <v>31.105632011191879</v>
      </c>
      <c r="P8">
        <v>15.99358565242227</v>
      </c>
      <c r="Q8">
        <v>12.971341503010571</v>
      </c>
      <c r="R8">
        <v>13.891400212642401</v>
      </c>
      <c r="S8">
        <v>13.337043587063629</v>
      </c>
      <c r="T8">
        <v>38.171363769353128</v>
      </c>
      <c r="U8">
        <v>22.393156827070179</v>
      </c>
      <c r="V8">
        <v>8.5166017740491142</v>
      </c>
      <c r="W8">
        <v>14.7117215820124</v>
      </c>
      <c r="X8">
        <v>18.47521292748106</v>
      </c>
      <c r="Y8">
        <v>11.413529780205129</v>
      </c>
    </row>
    <row r="9" spans="1:25" x14ac:dyDescent="0.25">
      <c r="A9">
        <v>2002</v>
      </c>
      <c r="B9">
        <v>20.533842940543028</v>
      </c>
      <c r="C9">
        <v>19.955255259751269</v>
      </c>
      <c r="D9">
        <v>21.847412366231332</v>
      </c>
      <c r="E9">
        <v>15.885581390058579</v>
      </c>
      <c r="F9">
        <v>18.59939028821751</v>
      </c>
      <c r="G9">
        <v>29.081149351883042</v>
      </c>
      <c r="H9">
        <v>23.60355169787913</v>
      </c>
      <c r="I9">
        <v>14.237264770562639</v>
      </c>
      <c r="J9">
        <v>10.22795890510276</v>
      </c>
      <c r="K9">
        <v>31.83364534958627</v>
      </c>
      <c r="L9">
        <v>12.2812154610716</v>
      </c>
      <c r="M9">
        <v>8.4893970719182814</v>
      </c>
      <c r="N9">
        <v>30.75422535249454</v>
      </c>
      <c r="O9">
        <v>29.764970702322479</v>
      </c>
      <c r="P9">
        <v>15.81173105050704</v>
      </c>
      <c r="Q9">
        <v>11.96930837005382</v>
      </c>
      <c r="R9">
        <v>12.937844033249791</v>
      </c>
      <c r="S9">
        <v>12.91120483751353</v>
      </c>
      <c r="T9">
        <v>37.99240446714802</v>
      </c>
      <c r="U9">
        <v>21.795951433211499</v>
      </c>
      <c r="V9">
        <v>8.2714580582928399</v>
      </c>
      <c r="W9">
        <v>13.249601482702211</v>
      </c>
      <c r="X9">
        <v>18.595376561215151</v>
      </c>
      <c r="Y9">
        <v>11.770149975102999</v>
      </c>
    </row>
    <row r="10" spans="1:25" x14ac:dyDescent="0.25">
      <c r="A10">
        <v>2003</v>
      </c>
      <c r="B10">
        <v>19.296429986143231</v>
      </c>
      <c r="C10">
        <v>19.048921953605809</v>
      </c>
      <c r="D10">
        <v>21.738921385776571</v>
      </c>
      <c r="E10">
        <v>15.52207228088197</v>
      </c>
      <c r="F10">
        <v>14.11055353311183</v>
      </c>
      <c r="G10">
        <v>27.413230885752299</v>
      </c>
      <c r="H10">
        <v>21.954321090807131</v>
      </c>
      <c r="I10">
        <v>14.397115886709971</v>
      </c>
      <c r="J10">
        <v>9.7409557897569474</v>
      </c>
      <c r="K10">
        <v>30.632737111360299</v>
      </c>
      <c r="L10">
        <v>11.932428283850671</v>
      </c>
      <c r="M10">
        <v>8.7190918524390764</v>
      </c>
      <c r="N10">
        <v>29.033413517764391</v>
      </c>
      <c r="O10">
        <v>28.7368330744983</v>
      </c>
      <c r="P10">
        <v>14.232615059546299</v>
      </c>
      <c r="Q10">
        <v>12.192044442250779</v>
      </c>
      <c r="R10">
        <v>11.811560664277181</v>
      </c>
      <c r="S10">
        <v>12.823856051480069</v>
      </c>
      <c r="T10">
        <v>35.815282490967213</v>
      </c>
      <c r="U10">
        <v>21.288927630511481</v>
      </c>
      <c r="V10">
        <v>8.3496874106013053</v>
      </c>
      <c r="W10">
        <v>13.24798038780725</v>
      </c>
      <c r="X10">
        <v>17.668738445157452</v>
      </c>
      <c r="Y10">
        <v>11.435097190899469</v>
      </c>
    </row>
    <row r="11" spans="1:25" x14ac:dyDescent="0.25">
      <c r="A11">
        <v>2004</v>
      </c>
      <c r="B11">
        <v>18.754711424069971</v>
      </c>
      <c r="C11">
        <v>19.703148827253219</v>
      </c>
      <c r="D11">
        <v>20.223116397606528</v>
      </c>
      <c r="E11">
        <v>15.05727291931807</v>
      </c>
      <c r="F11">
        <v>15.48385775006426</v>
      </c>
      <c r="G11">
        <v>26.399664812016152</v>
      </c>
      <c r="H11">
        <v>21.195941745885289</v>
      </c>
      <c r="I11">
        <v>13.807905194143281</v>
      </c>
      <c r="J11">
        <v>10.51199154310927</v>
      </c>
      <c r="K11">
        <v>29.344633094722969</v>
      </c>
      <c r="L11">
        <v>12.29666639040861</v>
      </c>
      <c r="M11">
        <v>8.437885425284696</v>
      </c>
      <c r="N11">
        <v>27.900239622996029</v>
      </c>
      <c r="O11">
        <v>27.892646635882489</v>
      </c>
      <c r="P11">
        <v>14.612680820332841</v>
      </c>
      <c r="Q11">
        <v>12.514032329630361</v>
      </c>
      <c r="R11">
        <v>13.278104818485509</v>
      </c>
      <c r="S11">
        <v>12.650380177643109</v>
      </c>
      <c r="T11">
        <v>34.119497720272378</v>
      </c>
      <c r="U11">
        <v>21.210523825500971</v>
      </c>
      <c r="V11">
        <v>8.135941488384173</v>
      </c>
      <c r="W11">
        <v>13.61181571401589</v>
      </c>
      <c r="X11">
        <v>17.27001376320921</v>
      </c>
      <c r="Y11">
        <v>11.265312122638189</v>
      </c>
    </row>
    <row r="12" spans="1:25" x14ac:dyDescent="0.25">
      <c r="A12">
        <v>2005</v>
      </c>
      <c r="B12">
        <v>18.182284181899501</v>
      </c>
      <c r="C12">
        <v>18.450638202160839</v>
      </c>
      <c r="D12">
        <v>19.753452006384091</v>
      </c>
      <c r="E12">
        <v>14.48705538487779</v>
      </c>
      <c r="F12">
        <v>14.038136285565219</v>
      </c>
      <c r="G12">
        <v>25.9574793362024</v>
      </c>
      <c r="H12">
        <v>21.296653699791609</v>
      </c>
      <c r="I12">
        <v>13.542592886127901</v>
      </c>
      <c r="J12">
        <v>9.9534477791559937</v>
      </c>
      <c r="K12">
        <v>28.391257459507798</v>
      </c>
      <c r="L12">
        <v>12.36412493006755</v>
      </c>
      <c r="M12">
        <v>8.4012974824598938</v>
      </c>
      <c r="N12">
        <v>25.357619175167638</v>
      </c>
      <c r="O12">
        <v>27.09911034991698</v>
      </c>
      <c r="P12">
        <v>14.196488671213229</v>
      </c>
      <c r="Q12">
        <v>12.22176668242675</v>
      </c>
      <c r="R12">
        <v>13.282579175228779</v>
      </c>
      <c r="S12">
        <v>12.6674316508226</v>
      </c>
      <c r="T12">
        <v>33.136383751935149</v>
      </c>
      <c r="U12">
        <v>20.711819913957889</v>
      </c>
      <c r="V12">
        <v>8.0617929260269463</v>
      </c>
      <c r="W12">
        <v>13.327510912069769</v>
      </c>
      <c r="X12">
        <v>17.276674507179479</v>
      </c>
      <c r="Y12">
        <v>11.272704566732269</v>
      </c>
    </row>
    <row r="13" spans="1:25" x14ac:dyDescent="0.25">
      <c r="A13">
        <v>2006</v>
      </c>
      <c r="B13">
        <v>18.343084449767449</v>
      </c>
      <c r="C13">
        <v>18.44032673802635</v>
      </c>
      <c r="D13">
        <v>19.459159745321891</v>
      </c>
      <c r="E13">
        <v>14.080699814005969</v>
      </c>
      <c r="F13">
        <v>15.19526908433636</v>
      </c>
      <c r="G13">
        <v>23.616085954876521</v>
      </c>
      <c r="H13">
        <v>19.768972279557708</v>
      </c>
      <c r="I13">
        <v>12.58554425025415</v>
      </c>
      <c r="J13">
        <v>9.5602513464140859</v>
      </c>
      <c r="K13">
        <v>25.632086711750869</v>
      </c>
      <c r="L13">
        <v>12.269989456071141</v>
      </c>
      <c r="M13">
        <v>8.0979321146643279</v>
      </c>
      <c r="N13">
        <v>23.024419380955891</v>
      </c>
      <c r="O13">
        <v>25.00383134056413</v>
      </c>
      <c r="P13">
        <v>14.42750060929516</v>
      </c>
      <c r="Q13">
        <v>11.615487875412541</v>
      </c>
      <c r="R13">
        <v>12.87140513582243</v>
      </c>
      <c r="S13">
        <v>11.858807010955699</v>
      </c>
      <c r="T13">
        <v>27.566702059109709</v>
      </c>
      <c r="U13">
        <v>18.869480208509518</v>
      </c>
      <c r="V13">
        <v>7.76584266926755</v>
      </c>
      <c r="W13">
        <v>13.442106892117049</v>
      </c>
      <c r="X13">
        <v>16.247085738457692</v>
      </c>
      <c r="Y13">
        <v>10.822771195242771</v>
      </c>
    </row>
    <row r="14" spans="1:25" x14ac:dyDescent="0.25">
      <c r="A14">
        <v>2007</v>
      </c>
      <c r="B14">
        <v>17.738604408968101</v>
      </c>
      <c r="C14">
        <v>18.152200399111059</v>
      </c>
      <c r="D14">
        <v>16.96386972388488</v>
      </c>
      <c r="E14">
        <v>12.96725839014324</v>
      </c>
      <c r="F14">
        <v>16.298594944598712</v>
      </c>
      <c r="G14">
        <v>22.746833072127139</v>
      </c>
      <c r="H14">
        <v>18.9715419016147</v>
      </c>
      <c r="I14">
        <v>12.292618799719479</v>
      </c>
      <c r="J14">
        <v>9.7308878409407527</v>
      </c>
      <c r="K14">
        <v>24.56120945820383</v>
      </c>
      <c r="L14">
        <v>11.468899529593161</v>
      </c>
      <c r="M14">
        <v>7.4846390358767714</v>
      </c>
      <c r="N14">
        <v>22.765219470265361</v>
      </c>
      <c r="O14">
        <v>24.547188790689781</v>
      </c>
      <c r="P14">
        <v>13.61300202113995</v>
      </c>
      <c r="Q14">
        <v>11.307037772506851</v>
      </c>
      <c r="R14">
        <v>12.869112233856651</v>
      </c>
      <c r="S14">
        <v>11.180775029056701</v>
      </c>
      <c r="T14">
        <v>27.018991902286029</v>
      </c>
      <c r="U14">
        <v>18.524003726059789</v>
      </c>
      <c r="V14">
        <v>7.4966887615343136</v>
      </c>
      <c r="W14">
        <v>12.282463007259761</v>
      </c>
      <c r="X14">
        <v>15.71823715137222</v>
      </c>
      <c r="Y14">
        <v>9.9278726877921333</v>
      </c>
    </row>
    <row r="15" spans="1:25" x14ac:dyDescent="0.25">
      <c r="A15">
        <v>2008</v>
      </c>
      <c r="B15">
        <v>16.100991993944419</v>
      </c>
      <c r="C15">
        <v>18.229919555680912</v>
      </c>
      <c r="D15">
        <v>16.92915743525959</v>
      </c>
      <c r="E15">
        <v>12.91606307092654</v>
      </c>
      <c r="F15">
        <v>12.979118383392681</v>
      </c>
      <c r="G15">
        <v>24.693355752411211</v>
      </c>
      <c r="H15">
        <v>20.364720277913101</v>
      </c>
      <c r="I15">
        <v>12.547429791997761</v>
      </c>
      <c r="J15">
        <v>9.9612369564788796</v>
      </c>
      <c r="K15">
        <v>24.540150964053939</v>
      </c>
      <c r="L15">
        <v>11.576822079693001</v>
      </c>
      <c r="M15">
        <v>7.7490692450756029</v>
      </c>
      <c r="N15">
        <v>23.35275423548849</v>
      </c>
      <c r="O15">
        <v>25.808578042838079</v>
      </c>
      <c r="P15">
        <v>13.6033941320532</v>
      </c>
      <c r="Q15">
        <v>11.42188747114365</v>
      </c>
      <c r="R15">
        <v>13.12179221719461</v>
      </c>
      <c r="S15">
        <v>11.353948078667949</v>
      </c>
      <c r="T15">
        <v>29.700276050770231</v>
      </c>
      <c r="U15">
        <v>18.82012182771216</v>
      </c>
      <c r="V15">
        <v>7.9168947398480132</v>
      </c>
      <c r="W15">
        <v>12.6517811772129</v>
      </c>
      <c r="X15">
        <v>15.915037948369401</v>
      </c>
      <c r="Y15">
        <v>10.27642881525429</v>
      </c>
    </row>
    <row r="16" spans="1:25" x14ac:dyDescent="0.25">
      <c r="A16">
        <v>2009</v>
      </c>
      <c r="B16">
        <v>15.84889990915952</v>
      </c>
      <c r="C16">
        <v>17.983611205794499</v>
      </c>
      <c r="D16">
        <v>18.068018241769622</v>
      </c>
      <c r="E16">
        <v>13.6393842101484</v>
      </c>
      <c r="F16">
        <v>13.01443138083636</v>
      </c>
      <c r="G16">
        <v>24.610307403351509</v>
      </c>
      <c r="H16">
        <v>20.466933609823709</v>
      </c>
      <c r="I16">
        <v>12.71519672980442</v>
      </c>
      <c r="J16">
        <v>9.7901532455836406</v>
      </c>
      <c r="K16">
        <v>24.971810350018011</v>
      </c>
      <c r="L16">
        <v>11.97690999721247</v>
      </c>
      <c r="M16">
        <v>8.0300457512889754</v>
      </c>
      <c r="N16">
        <v>24.735443644109971</v>
      </c>
      <c r="O16">
        <v>25.695037456351141</v>
      </c>
      <c r="P16">
        <v>12.890030328394699</v>
      </c>
      <c r="Q16">
        <v>11.992683198264141</v>
      </c>
      <c r="R16">
        <v>13.292911488883201</v>
      </c>
      <c r="S16">
        <v>11.52413226568174</v>
      </c>
      <c r="T16">
        <v>30.705207555988281</v>
      </c>
      <c r="U16">
        <v>19.115242210183979</v>
      </c>
      <c r="V16">
        <v>7.9798632426831277</v>
      </c>
      <c r="W16">
        <v>13.69564856123039</v>
      </c>
      <c r="X16">
        <v>16.158079023259202</v>
      </c>
      <c r="Y16">
        <v>10.679369429817161</v>
      </c>
    </row>
    <row r="17" spans="1:25" x14ac:dyDescent="0.25">
      <c r="A17">
        <v>2010</v>
      </c>
      <c r="B17">
        <v>15.27150595907159</v>
      </c>
      <c r="C17">
        <v>18.0708168798202</v>
      </c>
      <c r="D17">
        <v>17.34143082105329</v>
      </c>
      <c r="E17">
        <v>13.57699215177804</v>
      </c>
      <c r="F17">
        <v>13.597783898463399</v>
      </c>
      <c r="G17">
        <v>22.82509966170478</v>
      </c>
      <c r="H17">
        <v>19.191036382665271</v>
      </c>
      <c r="I17">
        <v>12.528675631318119</v>
      </c>
      <c r="J17">
        <v>10.5437849617445</v>
      </c>
      <c r="K17">
        <v>23.209250299402338</v>
      </c>
      <c r="L17">
        <v>11.20433223203276</v>
      </c>
      <c r="M17">
        <v>8.1421104609351271</v>
      </c>
      <c r="N17">
        <v>21.77135296460477</v>
      </c>
      <c r="O17">
        <v>24.933887760341062</v>
      </c>
      <c r="P17">
        <v>11.61357899532293</v>
      </c>
      <c r="Q17">
        <v>12.3696205510841</v>
      </c>
      <c r="R17">
        <v>14.031909197096709</v>
      </c>
      <c r="S17">
        <v>10.993838167849731</v>
      </c>
      <c r="T17">
        <v>27.73908351910428</v>
      </c>
      <c r="U17">
        <v>18.360154855475368</v>
      </c>
      <c r="V17">
        <v>8.0307759399329619</v>
      </c>
      <c r="W17">
        <v>12.868699201511591</v>
      </c>
      <c r="X17">
        <v>15.71680188320709</v>
      </c>
      <c r="Y17">
        <v>11.15877981640755</v>
      </c>
    </row>
    <row r="18" spans="1:25" x14ac:dyDescent="0.25">
      <c r="A18">
        <v>2011</v>
      </c>
      <c r="B18">
        <v>15.836857516333231</v>
      </c>
      <c r="C18">
        <v>15.33047097358442</v>
      </c>
      <c r="D18">
        <v>17.604550532617399</v>
      </c>
      <c r="E18">
        <v>13.48794278842071</v>
      </c>
      <c r="F18">
        <v>13.210878532411931</v>
      </c>
      <c r="G18">
        <v>22.762974230572151</v>
      </c>
      <c r="H18">
        <v>19.405522612404749</v>
      </c>
      <c r="I18">
        <v>12.904901686466051</v>
      </c>
      <c r="J18">
        <v>8.5558226364823629</v>
      </c>
      <c r="K18">
        <v>22.75686506080131</v>
      </c>
      <c r="L18">
        <v>11.998147916556871</v>
      </c>
      <c r="M18">
        <v>8.7521371298036303</v>
      </c>
      <c r="N18">
        <v>21.535307984902431</v>
      </c>
      <c r="O18">
        <v>24.566392758634649</v>
      </c>
      <c r="P18">
        <v>11.99153649313326</v>
      </c>
      <c r="Q18">
        <v>12.06495084844169</v>
      </c>
      <c r="R18">
        <v>11.183673193106831</v>
      </c>
      <c r="S18">
        <v>10.879729350165141</v>
      </c>
      <c r="T18">
        <v>28.37754601829722</v>
      </c>
      <c r="U18">
        <v>16.856659294637439</v>
      </c>
      <c r="V18">
        <v>8.3830660291426984</v>
      </c>
      <c r="W18">
        <v>13.44523794714444</v>
      </c>
      <c r="X18">
        <v>15.824683308850631</v>
      </c>
      <c r="Y18">
        <v>11.3667738625875</v>
      </c>
    </row>
    <row r="19" spans="1:25" x14ac:dyDescent="0.25">
      <c r="A19">
        <v>2012</v>
      </c>
      <c r="B19">
        <v>15.91037624579371</v>
      </c>
      <c r="C19">
        <v>16.004177196405831</v>
      </c>
      <c r="D19">
        <v>17.643181621061341</v>
      </c>
      <c r="E19">
        <v>13.96660077269698</v>
      </c>
      <c r="F19">
        <v>12.833323771096021</v>
      </c>
      <c r="G19">
        <v>22.804118020360651</v>
      </c>
      <c r="H19">
        <v>19.35232092551573</v>
      </c>
      <c r="I19">
        <v>13.112622588655309</v>
      </c>
      <c r="J19">
        <v>9.9903735317688795</v>
      </c>
      <c r="K19">
        <v>22.542356791037939</v>
      </c>
      <c r="L19">
        <v>10.69242942164276</v>
      </c>
      <c r="M19">
        <v>8.6147251748615723</v>
      </c>
      <c r="N19">
        <v>21.445141718969971</v>
      </c>
      <c r="O19">
        <v>24.229567860400611</v>
      </c>
      <c r="P19">
        <v>12.8802377351168</v>
      </c>
      <c r="Q19">
        <v>12.12659476735428</v>
      </c>
      <c r="R19">
        <v>12.73338831153198</v>
      </c>
      <c r="S19">
        <v>11.469197334808349</v>
      </c>
      <c r="T19">
        <v>27.254749659819801</v>
      </c>
      <c r="U19">
        <v>19.109683120121481</v>
      </c>
      <c r="V19">
        <v>8.5843179199184245</v>
      </c>
      <c r="W19">
        <v>11.8139899310451</v>
      </c>
      <c r="X19">
        <v>15.65772476000229</v>
      </c>
      <c r="Y19">
        <v>11.63767193243528</v>
      </c>
    </row>
    <row r="20" spans="1:25" x14ac:dyDescent="0.25">
      <c r="A20">
        <v>2013</v>
      </c>
      <c r="B20">
        <v>15.518592393806159</v>
      </c>
      <c r="C20">
        <v>17.26009075669046</v>
      </c>
      <c r="D20">
        <v>18.35951537026023</v>
      </c>
      <c r="E20">
        <v>14.428276299787379</v>
      </c>
      <c r="F20">
        <v>11.838437473933009</v>
      </c>
      <c r="G20">
        <v>20.223967333828199</v>
      </c>
      <c r="H20">
        <v>17.50560111927124</v>
      </c>
      <c r="I20">
        <v>13.0036191942512</v>
      </c>
      <c r="J20">
        <v>11.47881318134641</v>
      </c>
      <c r="K20">
        <v>23.084278213499861</v>
      </c>
      <c r="L20">
        <v>11.24714039919866</v>
      </c>
      <c r="M20">
        <v>9.007928370330843</v>
      </c>
      <c r="N20">
        <v>22.124412950744791</v>
      </c>
      <c r="O20">
        <v>21.52557935666918</v>
      </c>
      <c r="P20">
        <v>12.24318664468122</v>
      </c>
      <c r="Q20">
        <v>12.75415543262107</v>
      </c>
      <c r="R20">
        <v>14.6299862452379</v>
      </c>
      <c r="S20">
        <v>11.005535658517781</v>
      </c>
      <c r="T20">
        <v>29.50135604420073</v>
      </c>
      <c r="U20">
        <v>17.170543293363458</v>
      </c>
      <c r="V20">
        <v>8.5914107694068225</v>
      </c>
      <c r="W20">
        <v>12.36742898928912</v>
      </c>
      <c r="X20">
        <v>15.65366022278466</v>
      </c>
      <c r="Y20">
        <v>12.17628984452984</v>
      </c>
    </row>
    <row r="21" spans="1:25" x14ac:dyDescent="0.25">
      <c r="A21">
        <v>2014</v>
      </c>
      <c r="B21">
        <v>15.03572391491379</v>
      </c>
      <c r="C21">
        <v>15.456994224717731</v>
      </c>
      <c r="D21">
        <v>16.318921177412491</v>
      </c>
      <c r="E21">
        <v>14.14317205340171</v>
      </c>
      <c r="F21">
        <v>13.835187231222569</v>
      </c>
      <c r="G21">
        <v>19.583657616958309</v>
      </c>
      <c r="H21">
        <v>17.83562508460717</v>
      </c>
      <c r="I21">
        <v>12.813957613346259</v>
      </c>
      <c r="J21">
        <v>10.85865879225614</v>
      </c>
      <c r="K21">
        <v>21.375409864516389</v>
      </c>
      <c r="L21">
        <v>10.968381402704161</v>
      </c>
      <c r="M21">
        <v>9.1934770203419287</v>
      </c>
      <c r="N21">
        <v>21.34546028331599</v>
      </c>
      <c r="O21">
        <v>20.330736858290422</v>
      </c>
      <c r="P21">
        <v>12.212862020556271</v>
      </c>
      <c r="Q21">
        <v>12.142310516232079</v>
      </c>
      <c r="R21">
        <v>13.271893582291421</v>
      </c>
      <c r="S21">
        <v>11.230327324760511</v>
      </c>
      <c r="T21">
        <v>26.807118077868029</v>
      </c>
      <c r="U21">
        <v>18.1275531343084</v>
      </c>
      <c r="V21">
        <v>8.4706319276029038</v>
      </c>
      <c r="W21">
        <v>11.80078763732735</v>
      </c>
      <c r="X21">
        <v>15.4607240971255</v>
      </c>
      <c r="Y21">
        <v>12.15017117909966</v>
      </c>
    </row>
    <row r="22" spans="1:25" x14ac:dyDescent="0.25">
      <c r="A22">
        <v>2015</v>
      </c>
      <c r="B22">
        <v>15.080522019990839</v>
      </c>
      <c r="C22">
        <v>14.185481562289491</v>
      </c>
      <c r="D22">
        <v>16.84416534976857</v>
      </c>
      <c r="E22">
        <v>13.84541206738488</v>
      </c>
      <c r="F22">
        <v>13.21798374264185</v>
      </c>
      <c r="G22">
        <v>19.441226114784492</v>
      </c>
      <c r="H22">
        <v>17.846313254356541</v>
      </c>
      <c r="I22">
        <v>12.12706636632624</v>
      </c>
      <c r="J22">
        <v>10.054225517577899</v>
      </c>
      <c r="K22">
        <v>21.038250334202331</v>
      </c>
      <c r="L22">
        <v>11.50185838520375</v>
      </c>
      <c r="M22">
        <v>8.9933497572550163</v>
      </c>
      <c r="N22">
        <v>18.959277243557452</v>
      </c>
      <c r="O22">
        <v>20.0473231799559</v>
      </c>
      <c r="P22">
        <v>11.416834044949461</v>
      </c>
      <c r="Q22">
        <v>11.85181334688761</v>
      </c>
      <c r="R22">
        <v>12.89746442740047</v>
      </c>
      <c r="S22">
        <v>11.212718352447061</v>
      </c>
      <c r="T22">
        <v>25.97384526105132</v>
      </c>
      <c r="U22">
        <v>18.06531701041984</v>
      </c>
      <c r="V22">
        <v>8.1241071168401309</v>
      </c>
      <c r="W22">
        <v>12.144167510877351</v>
      </c>
      <c r="X22">
        <v>14.997824207812069</v>
      </c>
      <c r="Y22">
        <v>12.116889327368771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selection activeCell="B2" sqref="B2:Y22"/>
    </sheetView>
  </sheetViews>
  <sheetFormatPr baseColWidth="10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</v>
      </c>
      <c r="K1" s="1" t="s">
        <v>24</v>
      </c>
      <c r="L1" s="1" t="s">
        <v>8</v>
      </c>
      <c r="M1" s="1" t="s">
        <v>25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26</v>
      </c>
      <c r="T1" s="1" t="s">
        <v>14</v>
      </c>
      <c r="U1" s="1" t="s">
        <v>15</v>
      </c>
      <c r="V1" s="1" t="s">
        <v>27</v>
      </c>
      <c r="W1" s="1" t="s">
        <v>16</v>
      </c>
      <c r="X1" s="1" t="s">
        <v>28</v>
      </c>
      <c r="Y1" s="1" t="s">
        <v>29</v>
      </c>
    </row>
    <row r="2" spans="1:25" x14ac:dyDescent="0.25">
      <c r="A2">
        <v>1995</v>
      </c>
      <c r="B2">
        <v>23.91323827776537</v>
      </c>
      <c r="C2">
        <v>22.61968489886744</v>
      </c>
      <c r="D2">
        <v>20.65637924133944</v>
      </c>
      <c r="E2">
        <v>17.784756216454749</v>
      </c>
      <c r="F2">
        <v>18.899183898877091</v>
      </c>
      <c r="G2">
        <v>43.784289400884973</v>
      </c>
      <c r="H2">
        <v>29.029761780268959</v>
      </c>
      <c r="I2">
        <v>16.619491279538352</v>
      </c>
      <c r="J2">
        <v>3.662774490300182</v>
      </c>
      <c r="K2">
        <v>34.56828869923001</v>
      </c>
      <c r="L2">
        <v>11.03391908459338</v>
      </c>
      <c r="M2">
        <v>8.4390489367315507</v>
      </c>
      <c r="N2">
        <v>43.121236366698952</v>
      </c>
      <c r="O2">
        <v>50.012562187255412</v>
      </c>
      <c r="P2">
        <v>16.487830410887199</v>
      </c>
      <c r="Q2">
        <v>10.43940859472157</v>
      </c>
      <c r="R2">
        <v>13.511181242141079</v>
      </c>
      <c r="S2">
        <v>13.02018991855971</v>
      </c>
      <c r="T2">
        <v>43.532433992800193</v>
      </c>
      <c r="U2">
        <v>29.93630573248408</v>
      </c>
      <c r="V2">
        <v>8.4694154037660336</v>
      </c>
      <c r="W2">
        <v>16.373132515486461</v>
      </c>
      <c r="X2">
        <v>21.443143180959581</v>
      </c>
      <c r="Y2">
        <v>7.8817155961378971</v>
      </c>
    </row>
    <row r="3" spans="1:25" x14ac:dyDescent="0.25">
      <c r="A3">
        <v>1996</v>
      </c>
      <c r="B3">
        <v>23.73992254299808</v>
      </c>
      <c r="C3">
        <v>21.06189403241104</v>
      </c>
      <c r="D3">
        <v>23.715883244882491</v>
      </c>
      <c r="E3">
        <v>16.059156689437621</v>
      </c>
      <c r="F3">
        <v>18.140036198726939</v>
      </c>
      <c r="G3">
        <v>40.604916398574879</v>
      </c>
      <c r="H3">
        <v>25.967265003540049</v>
      </c>
      <c r="I3">
        <v>15.69672262703431</v>
      </c>
      <c r="J3">
        <v>3.497575620090192</v>
      </c>
      <c r="K3">
        <v>35.287170402320982</v>
      </c>
      <c r="L3">
        <v>13.387423935091279</v>
      </c>
      <c r="M3">
        <v>8.6592266876590891</v>
      </c>
      <c r="N3">
        <v>39.011593467039013</v>
      </c>
      <c r="O3">
        <v>51.019758156865322</v>
      </c>
      <c r="P3">
        <v>18.57106009801393</v>
      </c>
      <c r="Q3">
        <v>10.83573249414238</v>
      </c>
      <c r="R3">
        <v>12.677783227072091</v>
      </c>
      <c r="S3">
        <v>13.216620788604169</v>
      </c>
      <c r="T3">
        <v>41.29383669149567</v>
      </c>
      <c r="U3">
        <v>32.063810680893774</v>
      </c>
      <c r="V3">
        <v>8.8909836855805384</v>
      </c>
      <c r="W3">
        <v>15.143274959815329</v>
      </c>
      <c r="X3">
        <v>21.526712967138689</v>
      </c>
      <c r="Y3">
        <v>7.5710469132787201</v>
      </c>
    </row>
    <row r="4" spans="1:25" x14ac:dyDescent="0.25">
      <c r="A4">
        <v>1997</v>
      </c>
      <c r="B4">
        <v>21.191096704478309</v>
      </c>
      <c r="C4">
        <v>22.40967028441171</v>
      </c>
      <c r="D4">
        <v>22.025098367907621</v>
      </c>
      <c r="E4">
        <v>17.023102782347468</v>
      </c>
      <c r="F4">
        <v>16.54750572175076</v>
      </c>
      <c r="G4">
        <v>39.211738882871082</v>
      </c>
      <c r="H4">
        <v>27.409188920218941</v>
      </c>
      <c r="I4">
        <v>15.6991541978201</v>
      </c>
      <c r="J4">
        <v>3.6492055757519459</v>
      </c>
      <c r="K4">
        <v>32.943850349479007</v>
      </c>
      <c r="L4">
        <v>13.256792097345031</v>
      </c>
      <c r="M4">
        <v>8.6634773725345298</v>
      </c>
      <c r="N4">
        <v>37.626873911750963</v>
      </c>
      <c r="O4">
        <v>48.509737467797649</v>
      </c>
      <c r="P4">
        <v>20.6316861946001</v>
      </c>
      <c r="Q4">
        <v>10.73777826351273</v>
      </c>
      <c r="R4">
        <v>12.99334487213866</v>
      </c>
      <c r="S4">
        <v>13.37919415976415</v>
      </c>
      <c r="T4">
        <v>39.305530028029217</v>
      </c>
      <c r="U4">
        <v>31.477254631349862</v>
      </c>
      <c r="V4">
        <v>9.0175110279374415</v>
      </c>
      <c r="W4">
        <v>14.45020634557771</v>
      </c>
      <c r="X4">
        <v>20.089285714285719</v>
      </c>
      <c r="Y4">
        <v>7.4963854774223186</v>
      </c>
    </row>
    <row r="5" spans="1:25" x14ac:dyDescent="0.25">
      <c r="A5">
        <v>1998</v>
      </c>
      <c r="B5">
        <v>20.694180236354349</v>
      </c>
      <c r="C5">
        <v>20.985351102385749</v>
      </c>
      <c r="D5">
        <v>24.338323990633651</v>
      </c>
      <c r="E5">
        <v>16.44525554887187</v>
      </c>
      <c r="F5">
        <v>15.394237753207969</v>
      </c>
      <c r="G5">
        <v>36.089365440006539</v>
      </c>
      <c r="H5">
        <v>25.347427989463888</v>
      </c>
      <c r="I5">
        <v>14.927418724726561</v>
      </c>
      <c r="J5">
        <v>3.9085875450869629</v>
      </c>
      <c r="K5">
        <v>33.335480364272051</v>
      </c>
      <c r="L5">
        <v>11.89282188913511</v>
      </c>
      <c r="M5">
        <v>8.3022135500383119</v>
      </c>
      <c r="N5">
        <v>35.791988396399482</v>
      </c>
      <c r="O5">
        <v>46.344748226858293</v>
      </c>
      <c r="P5">
        <v>16.083837000364401</v>
      </c>
      <c r="Q5">
        <v>10.30906845112864</v>
      </c>
      <c r="R5">
        <v>13.27069307889766</v>
      </c>
      <c r="S5">
        <v>13.29996625801372</v>
      </c>
      <c r="T5">
        <v>37.030780875216813</v>
      </c>
      <c r="U5">
        <v>32.547997659947882</v>
      </c>
      <c r="V5">
        <v>8.7055412732354664</v>
      </c>
      <c r="W5">
        <v>14.749050477457081</v>
      </c>
      <c r="X5">
        <v>20.38611085791624</v>
      </c>
      <c r="Y5">
        <v>7.9042088408314761</v>
      </c>
    </row>
    <row r="6" spans="1:25" x14ac:dyDescent="0.25">
      <c r="A6">
        <v>1999</v>
      </c>
      <c r="B6">
        <v>20.56440633203859</v>
      </c>
      <c r="C6">
        <v>19.246959845783859</v>
      </c>
      <c r="D6">
        <v>23.086978850553251</v>
      </c>
      <c r="E6">
        <v>16.396422728293459</v>
      </c>
      <c r="F6">
        <v>15.312889353321809</v>
      </c>
      <c r="G6">
        <v>35.638190128221332</v>
      </c>
      <c r="H6">
        <v>24.81366622432418</v>
      </c>
      <c r="I6">
        <v>14.281838517964911</v>
      </c>
      <c r="J6">
        <v>3.6767675480968962</v>
      </c>
      <c r="K6">
        <v>34.816054828063542</v>
      </c>
      <c r="L6">
        <v>12.117895395199749</v>
      </c>
      <c r="M6">
        <v>7.5809875611561406</v>
      </c>
      <c r="N6">
        <v>32.699065740978831</v>
      </c>
      <c r="O6">
        <v>46.498344658930137</v>
      </c>
      <c r="P6">
        <v>17.331451632870341</v>
      </c>
      <c r="Q6">
        <v>10.24137001078749</v>
      </c>
      <c r="R6">
        <v>14.01528218676866</v>
      </c>
      <c r="S6">
        <v>12.838560729770821</v>
      </c>
      <c r="T6">
        <v>41.071873977240116</v>
      </c>
      <c r="U6">
        <v>31.309700700488222</v>
      </c>
      <c r="V6">
        <v>8.5209370670315394</v>
      </c>
      <c r="W6">
        <v>14.561925363448349</v>
      </c>
      <c r="X6">
        <v>19.159331126462231</v>
      </c>
      <c r="Y6">
        <v>7.9665663556320716</v>
      </c>
    </row>
    <row r="7" spans="1:25" x14ac:dyDescent="0.25">
      <c r="A7">
        <v>2000</v>
      </c>
      <c r="B7">
        <v>20.916553357692951</v>
      </c>
      <c r="C7">
        <v>22.15210318352495</v>
      </c>
      <c r="D7">
        <v>22.48664400194269</v>
      </c>
      <c r="E7">
        <v>16.792701885650359</v>
      </c>
      <c r="F7">
        <v>14.56404880556795</v>
      </c>
      <c r="G7">
        <v>28.25716266606705</v>
      </c>
      <c r="H7">
        <v>23.864050702401979</v>
      </c>
      <c r="I7">
        <v>14.152233659065191</v>
      </c>
      <c r="J7">
        <v>3.6719968616923162</v>
      </c>
      <c r="K7">
        <v>34.312882687308559</v>
      </c>
      <c r="L7">
        <v>19.251279247506002</v>
      </c>
      <c r="M7">
        <v>7.5655243842118036</v>
      </c>
      <c r="N7">
        <v>33.889249053851778</v>
      </c>
      <c r="O7">
        <v>49.198748161834033</v>
      </c>
      <c r="P7">
        <v>15.11590485756917</v>
      </c>
      <c r="Q7">
        <v>10.051405472424429</v>
      </c>
      <c r="R7">
        <v>12.978865560784151</v>
      </c>
      <c r="S7">
        <v>13.320557622214711</v>
      </c>
      <c r="T7">
        <v>40.967197480537983</v>
      </c>
      <c r="U7">
        <v>31.169112046066669</v>
      </c>
      <c r="V7">
        <v>8.8569946614816981</v>
      </c>
      <c r="W7">
        <v>13.449862338102189</v>
      </c>
      <c r="X7">
        <v>20.265540255072668</v>
      </c>
      <c r="Y7">
        <v>7.6424394388782</v>
      </c>
    </row>
    <row r="8" spans="1:25" x14ac:dyDescent="0.25">
      <c r="A8">
        <v>2001</v>
      </c>
      <c r="B8">
        <v>19.503416044932521</v>
      </c>
      <c r="C8">
        <v>22.296475148698949</v>
      </c>
      <c r="D8">
        <v>21.073363770510351</v>
      </c>
      <c r="E8">
        <v>16.497116358949199</v>
      </c>
      <c r="F8">
        <v>14.48654176358402</v>
      </c>
      <c r="G8">
        <v>30.25022442498171</v>
      </c>
      <c r="H8">
        <v>24.576529455195089</v>
      </c>
      <c r="I8">
        <v>14.23971488232171</v>
      </c>
      <c r="J8">
        <v>3.1987652383094471</v>
      </c>
      <c r="K8">
        <v>30.686484901280821</v>
      </c>
      <c r="L8">
        <v>13.64991013809159</v>
      </c>
      <c r="M8">
        <v>7.4171082023940738</v>
      </c>
      <c r="N8">
        <v>31.575750358906571</v>
      </c>
      <c r="O8">
        <v>46.537212466508677</v>
      </c>
      <c r="P8">
        <v>17.63583214553185</v>
      </c>
      <c r="Q8">
        <v>9.8016156972675894</v>
      </c>
      <c r="R8">
        <v>13.02459275609635</v>
      </c>
      <c r="S8">
        <v>12.786228780324929</v>
      </c>
      <c r="T8">
        <v>41.417521094827428</v>
      </c>
      <c r="U8">
        <v>30.557557078466129</v>
      </c>
      <c r="V8">
        <v>8.2374357020227365</v>
      </c>
      <c r="W8">
        <v>14.183612252034139</v>
      </c>
      <c r="X8">
        <v>19.487777318499319</v>
      </c>
      <c r="Y8">
        <v>7.4282021881057974</v>
      </c>
    </row>
    <row r="9" spans="1:25" x14ac:dyDescent="0.25">
      <c r="A9">
        <v>2002</v>
      </c>
      <c r="B9">
        <v>20.213032082364009</v>
      </c>
      <c r="C9">
        <v>21.273608735706151</v>
      </c>
      <c r="D9">
        <v>20.724160007587791</v>
      </c>
      <c r="E9">
        <v>15.7293598550438</v>
      </c>
      <c r="F9">
        <v>13.647484677326251</v>
      </c>
      <c r="G9">
        <v>28.17671585566838</v>
      </c>
      <c r="H9">
        <v>22.275955760562159</v>
      </c>
      <c r="I9">
        <v>14.2127229279135</v>
      </c>
      <c r="J9">
        <v>3.0814597724012831</v>
      </c>
      <c r="K9">
        <v>29.328015517092481</v>
      </c>
      <c r="L9">
        <v>11.25893678106997</v>
      </c>
      <c r="M9">
        <v>7.4623797211655871</v>
      </c>
      <c r="N9">
        <v>30.255355197870021</v>
      </c>
      <c r="O9">
        <v>47.366183659857661</v>
      </c>
      <c r="P9">
        <v>20.329772832726629</v>
      </c>
      <c r="Q9">
        <v>10.3765168716216</v>
      </c>
      <c r="R9">
        <v>11.64081533778748</v>
      </c>
      <c r="S9">
        <v>14.81600998619362</v>
      </c>
      <c r="T9">
        <v>40.283796358322547</v>
      </c>
      <c r="U9">
        <v>28.329741401923481</v>
      </c>
      <c r="V9">
        <v>8.5712954483599653</v>
      </c>
      <c r="W9">
        <v>13.93838854273911</v>
      </c>
      <c r="X9">
        <v>20.829702060354279</v>
      </c>
      <c r="Y9">
        <v>7.3637591867233274</v>
      </c>
    </row>
    <row r="10" spans="1:25" x14ac:dyDescent="0.25">
      <c r="A10">
        <v>2003</v>
      </c>
      <c r="B10">
        <v>18.85513827770485</v>
      </c>
      <c r="C10">
        <v>21.327763975193289</v>
      </c>
      <c r="D10">
        <v>20.47046573267702</v>
      </c>
      <c r="E10">
        <v>17.633391632601771</v>
      </c>
      <c r="F10">
        <v>12.51783989939849</v>
      </c>
      <c r="G10">
        <v>26.163591297163322</v>
      </c>
      <c r="H10">
        <v>21.805910760882259</v>
      </c>
      <c r="I10">
        <v>14.163917294353791</v>
      </c>
      <c r="J10">
        <v>3.5661082775078889</v>
      </c>
      <c r="K10">
        <v>29.007929835619318</v>
      </c>
      <c r="L10">
        <v>9.6895613610106963</v>
      </c>
      <c r="M10">
        <v>7.4175104577796214</v>
      </c>
      <c r="N10">
        <v>27.577251689449099</v>
      </c>
      <c r="O10">
        <v>44.712452832971799</v>
      </c>
      <c r="P10">
        <v>11.330000424875021</v>
      </c>
      <c r="Q10">
        <v>9.8793710379331667</v>
      </c>
      <c r="R10">
        <v>11.747845370272429</v>
      </c>
      <c r="S10">
        <v>14.009886603668001</v>
      </c>
      <c r="T10">
        <v>37.545649949100813</v>
      </c>
      <c r="U10">
        <v>29.461272842315609</v>
      </c>
      <c r="V10">
        <v>8.7064149806811724</v>
      </c>
      <c r="W10">
        <v>13.09693059533676</v>
      </c>
      <c r="X10">
        <v>18.208446681750932</v>
      </c>
      <c r="Y10">
        <v>7.0836292485775463</v>
      </c>
    </row>
    <row r="11" spans="1:25" x14ac:dyDescent="0.25">
      <c r="A11">
        <v>2004</v>
      </c>
      <c r="B11">
        <v>18.293847825289902</v>
      </c>
      <c r="C11">
        <v>20.17664054771608</v>
      </c>
      <c r="D11">
        <v>20.592963873652359</v>
      </c>
      <c r="E11">
        <v>16.24148284020135</v>
      </c>
      <c r="F11">
        <v>13.02995292461334</v>
      </c>
      <c r="G11">
        <v>24.8911493854275</v>
      </c>
      <c r="H11">
        <v>21.51770609927873</v>
      </c>
      <c r="I11">
        <v>13.628667397504641</v>
      </c>
      <c r="J11">
        <v>3.346831271350271</v>
      </c>
      <c r="K11">
        <v>28.47339015273451</v>
      </c>
      <c r="L11">
        <v>12.88716732698057</v>
      </c>
      <c r="M11">
        <v>7.248833730667382</v>
      </c>
      <c r="N11">
        <v>26.022925133939491</v>
      </c>
      <c r="O11">
        <v>42.817662844414578</v>
      </c>
      <c r="P11">
        <v>14.41431387865938</v>
      </c>
      <c r="Q11">
        <v>9.9175539460237445</v>
      </c>
      <c r="R11">
        <v>12.29672056457987</v>
      </c>
      <c r="S11">
        <v>13.19698582784425</v>
      </c>
      <c r="T11">
        <v>35.817751117245592</v>
      </c>
      <c r="U11">
        <v>26.836322543244741</v>
      </c>
      <c r="V11">
        <v>8.6498059723754093</v>
      </c>
      <c r="W11">
        <v>13.565391175378309</v>
      </c>
      <c r="X11">
        <v>18.282353001481098</v>
      </c>
      <c r="Y11">
        <v>7.4094397041212154</v>
      </c>
    </row>
    <row r="12" spans="1:25" x14ac:dyDescent="0.25">
      <c r="A12">
        <v>2005</v>
      </c>
      <c r="B12">
        <v>17.872973113503861</v>
      </c>
      <c r="C12">
        <v>20.492850530258821</v>
      </c>
      <c r="D12">
        <v>20.63328119927996</v>
      </c>
      <c r="E12">
        <v>16.03198940188182</v>
      </c>
      <c r="F12">
        <v>12.397217050711889</v>
      </c>
      <c r="G12">
        <v>21.187509458709581</v>
      </c>
      <c r="H12">
        <v>20.033117120777529</v>
      </c>
      <c r="I12">
        <v>13.024523363953101</v>
      </c>
      <c r="J12">
        <v>3.7797123185360122</v>
      </c>
      <c r="K12">
        <v>27.255859463418609</v>
      </c>
      <c r="L12">
        <v>12.003098981918971</v>
      </c>
      <c r="M12">
        <v>6.7735016704772892</v>
      </c>
      <c r="N12">
        <v>26.381879577946059</v>
      </c>
      <c r="O12">
        <v>41.546866377214052</v>
      </c>
      <c r="P12">
        <v>11.20414873621775</v>
      </c>
      <c r="Q12">
        <v>10.273752422800809</v>
      </c>
      <c r="R12">
        <v>12.295010117432341</v>
      </c>
      <c r="S12">
        <v>12.654375604036179</v>
      </c>
      <c r="T12">
        <v>33.637825349035403</v>
      </c>
      <c r="U12">
        <v>26.310049549721551</v>
      </c>
      <c r="V12">
        <v>8.2509053966820005</v>
      </c>
      <c r="W12">
        <v>14.276304940936621</v>
      </c>
      <c r="X12">
        <v>18.368236045549271</v>
      </c>
      <c r="Y12">
        <v>7.1238682079804789</v>
      </c>
    </row>
    <row r="13" spans="1:25" x14ac:dyDescent="0.25">
      <c r="A13">
        <v>2006</v>
      </c>
      <c r="B13">
        <v>16.48183586048463</v>
      </c>
      <c r="C13">
        <v>19.422441823513338</v>
      </c>
      <c r="D13">
        <v>18.795989370348519</v>
      </c>
      <c r="E13">
        <v>14.314461522165081</v>
      </c>
      <c r="F13">
        <v>12.71901159582503</v>
      </c>
      <c r="G13">
        <v>19.313245993674329</v>
      </c>
      <c r="H13">
        <v>21.326414632089229</v>
      </c>
      <c r="I13">
        <v>12.400259731844351</v>
      </c>
      <c r="J13">
        <v>3.7103686251229062</v>
      </c>
      <c r="K13">
        <v>25.659178134751869</v>
      </c>
      <c r="L13">
        <v>11.30746045039028</v>
      </c>
      <c r="M13">
        <v>6.585894878580306</v>
      </c>
      <c r="N13">
        <v>23.023664261079841</v>
      </c>
      <c r="O13">
        <v>33.55976309174676</v>
      </c>
      <c r="P13">
        <v>14.612619458164071</v>
      </c>
      <c r="Q13">
        <v>9.9227670374398045</v>
      </c>
      <c r="R13">
        <v>12.16805733991171</v>
      </c>
      <c r="S13">
        <v>13.25599548799236</v>
      </c>
      <c r="T13">
        <v>31.482564293352372</v>
      </c>
      <c r="U13">
        <v>27.572619190334471</v>
      </c>
      <c r="V13">
        <v>7.7662986552511564</v>
      </c>
      <c r="W13">
        <v>13.95748435992166</v>
      </c>
      <c r="X13">
        <v>18.388764900132429</v>
      </c>
      <c r="Y13">
        <v>7.220035883333118</v>
      </c>
    </row>
    <row r="14" spans="1:25" x14ac:dyDescent="0.25">
      <c r="A14">
        <v>2007</v>
      </c>
      <c r="B14">
        <v>16.27144158134606</v>
      </c>
      <c r="C14">
        <v>18.513965631619339</v>
      </c>
      <c r="D14">
        <v>18.317810466206009</v>
      </c>
      <c r="E14">
        <v>14.0452084603284</v>
      </c>
      <c r="F14">
        <v>11.3189146076535</v>
      </c>
      <c r="G14">
        <v>19.757323394323901</v>
      </c>
      <c r="H14">
        <v>19.904566107465062</v>
      </c>
      <c r="I14">
        <v>11.94390439748055</v>
      </c>
      <c r="J14">
        <v>3.0787740959832228</v>
      </c>
      <c r="K14">
        <v>25.59297887440616</v>
      </c>
      <c r="L14">
        <v>12.77130391561275</v>
      </c>
      <c r="M14">
        <v>6.6397356490959272</v>
      </c>
      <c r="N14">
        <v>21.634498285000369</v>
      </c>
      <c r="O14">
        <v>33.19443486393682</v>
      </c>
      <c r="P14">
        <v>17.25617903949453</v>
      </c>
      <c r="Q14">
        <v>8.7777279609662084</v>
      </c>
      <c r="R14">
        <v>10.979386145916269</v>
      </c>
      <c r="S14">
        <v>11.86811679750736</v>
      </c>
      <c r="T14">
        <v>30.53072881610813</v>
      </c>
      <c r="U14">
        <v>22.518175384417429</v>
      </c>
      <c r="V14">
        <v>7.6714572457160468</v>
      </c>
      <c r="W14">
        <v>13.048780304082941</v>
      </c>
      <c r="X14">
        <v>18.932024981920609</v>
      </c>
      <c r="Y14">
        <v>6.7912386991095604</v>
      </c>
    </row>
    <row r="15" spans="1:25" x14ac:dyDescent="0.25">
      <c r="A15">
        <v>2008</v>
      </c>
      <c r="B15">
        <v>15.98686124792404</v>
      </c>
      <c r="C15">
        <v>19.790413678056801</v>
      </c>
      <c r="D15">
        <v>18.766641194836311</v>
      </c>
      <c r="E15">
        <v>13.9298641944306</v>
      </c>
      <c r="F15">
        <v>11.680330845855471</v>
      </c>
      <c r="G15">
        <v>19.1454938864957</v>
      </c>
      <c r="H15">
        <v>20.57729573298997</v>
      </c>
      <c r="I15">
        <v>12.02474527060056</v>
      </c>
      <c r="J15">
        <v>3.4903122313547379</v>
      </c>
      <c r="K15">
        <v>25.919145664761189</v>
      </c>
      <c r="L15">
        <v>12.801681736716571</v>
      </c>
      <c r="M15">
        <v>6.8479424379920477</v>
      </c>
      <c r="N15">
        <v>25.489364357162579</v>
      </c>
      <c r="O15">
        <v>36.381426675870642</v>
      </c>
      <c r="P15">
        <v>9.3402929376524586</v>
      </c>
      <c r="Q15">
        <v>9.2797022859988783</v>
      </c>
      <c r="R15">
        <v>11.29226184899272</v>
      </c>
      <c r="S15">
        <v>12.09760121500633</v>
      </c>
      <c r="T15">
        <v>28.43377621271998</v>
      </c>
      <c r="U15">
        <v>20.99026730693841</v>
      </c>
      <c r="V15">
        <v>8.0024103991612492</v>
      </c>
      <c r="W15">
        <v>13.466069647893351</v>
      </c>
      <c r="X15">
        <v>18.062166016598219</v>
      </c>
      <c r="Y15">
        <v>7.3834102486241617</v>
      </c>
    </row>
    <row r="16" spans="1:25" x14ac:dyDescent="0.25">
      <c r="A16">
        <v>2009</v>
      </c>
      <c r="B16">
        <v>16.081754708191649</v>
      </c>
      <c r="C16">
        <v>19.78696136558932</v>
      </c>
      <c r="D16">
        <v>18.737918193569811</v>
      </c>
      <c r="E16">
        <v>14.732213342977699</v>
      </c>
      <c r="F16">
        <v>11.97814662252855</v>
      </c>
      <c r="G16">
        <v>21.365993915854521</v>
      </c>
      <c r="H16">
        <v>20.506449813934712</v>
      </c>
      <c r="I16">
        <v>12.21054264293964</v>
      </c>
      <c r="J16">
        <v>3.6475180365569</v>
      </c>
      <c r="K16">
        <v>25.801750050895521</v>
      </c>
      <c r="L16">
        <v>12.15378590430919</v>
      </c>
      <c r="M16">
        <v>6.9291598890567228</v>
      </c>
      <c r="N16">
        <v>25.414763022110851</v>
      </c>
      <c r="O16">
        <v>37.725878726217857</v>
      </c>
      <c r="P16">
        <v>10.22998280084142</v>
      </c>
      <c r="Q16">
        <v>9.8063244511534808</v>
      </c>
      <c r="R16">
        <v>12.655890532952141</v>
      </c>
      <c r="S16">
        <v>12.682139007032649</v>
      </c>
      <c r="T16">
        <v>27.89863086767971</v>
      </c>
      <c r="U16">
        <v>23.017069190751769</v>
      </c>
      <c r="V16">
        <v>7.8845555743440006</v>
      </c>
      <c r="W16">
        <v>14.18468551912637</v>
      </c>
      <c r="X16">
        <v>15.00429489454765</v>
      </c>
      <c r="Y16">
        <v>7.3189786546279638</v>
      </c>
    </row>
    <row r="17" spans="1:25" x14ac:dyDescent="0.25">
      <c r="A17">
        <v>2010</v>
      </c>
      <c r="B17">
        <v>15.862615692619659</v>
      </c>
      <c r="C17">
        <v>19.71370374661241</v>
      </c>
      <c r="D17">
        <v>18.45877330509331</v>
      </c>
      <c r="E17">
        <v>15.102652285161</v>
      </c>
      <c r="F17">
        <v>10.79001913647266</v>
      </c>
      <c r="G17">
        <v>17.779903924734398</v>
      </c>
      <c r="H17">
        <v>18.840745145545739</v>
      </c>
      <c r="I17">
        <v>12.80168403281688</v>
      </c>
      <c r="J17">
        <v>3.511751419418252</v>
      </c>
      <c r="K17">
        <v>26.161432540764899</v>
      </c>
      <c r="L17">
        <v>15.61333242821261</v>
      </c>
      <c r="M17">
        <v>6.9208002804685114</v>
      </c>
      <c r="N17">
        <v>22.033234971874929</v>
      </c>
      <c r="O17">
        <v>34.511551368816953</v>
      </c>
      <c r="P17">
        <v>11.29756746635312</v>
      </c>
      <c r="Q17">
        <v>10.222154046204521</v>
      </c>
      <c r="R17">
        <v>11.95753330053012</v>
      </c>
      <c r="S17">
        <v>13.5930400096832</v>
      </c>
      <c r="T17">
        <v>24.73270002465485</v>
      </c>
      <c r="U17">
        <v>21.2878205899503</v>
      </c>
      <c r="V17">
        <v>7.24389084011609</v>
      </c>
      <c r="W17">
        <v>12.931926046610471</v>
      </c>
      <c r="X17">
        <v>13.52305580196224</v>
      </c>
      <c r="Y17">
        <v>7.1707995590471931</v>
      </c>
    </row>
    <row r="18" spans="1:25" x14ac:dyDescent="0.25">
      <c r="A18">
        <v>2011</v>
      </c>
      <c r="B18">
        <v>16.109774605742039</v>
      </c>
      <c r="C18">
        <v>20.163926542274812</v>
      </c>
      <c r="D18">
        <v>16.758060161435981</v>
      </c>
      <c r="E18">
        <v>16.05036301075738</v>
      </c>
      <c r="F18">
        <v>11.23156278901252</v>
      </c>
      <c r="G18">
        <v>17.447998162357621</v>
      </c>
      <c r="H18">
        <v>17.931629762966271</v>
      </c>
      <c r="I18">
        <v>12.95502400501001</v>
      </c>
      <c r="J18">
        <v>4.4460086772667466</v>
      </c>
      <c r="K18">
        <v>25.487068945997009</v>
      </c>
      <c r="L18">
        <v>9.1378289195363394</v>
      </c>
      <c r="M18">
        <v>7.3361403800579996</v>
      </c>
      <c r="N18">
        <v>22.522395707231379</v>
      </c>
      <c r="O18">
        <v>35.349615685784279</v>
      </c>
      <c r="P18">
        <v>11.24933015352268</v>
      </c>
      <c r="Q18">
        <v>10.46147002547907</v>
      </c>
      <c r="R18">
        <v>12.87877156332781</v>
      </c>
      <c r="S18">
        <v>12.497720127060809</v>
      </c>
      <c r="T18">
        <v>23.034471541592438</v>
      </c>
      <c r="U18">
        <v>22.370087644460629</v>
      </c>
      <c r="V18">
        <v>7.2864634853890724</v>
      </c>
      <c r="W18">
        <v>12.51597700481865</v>
      </c>
      <c r="X18">
        <v>13.75358471090869</v>
      </c>
      <c r="Y18">
        <v>7.4607028325128084</v>
      </c>
    </row>
    <row r="19" spans="1:25" x14ac:dyDescent="0.25">
      <c r="A19">
        <v>2012</v>
      </c>
      <c r="B19">
        <v>15.887886308477009</v>
      </c>
      <c r="C19">
        <v>19.401229785158669</v>
      </c>
      <c r="D19">
        <v>19.140191046731669</v>
      </c>
      <c r="E19">
        <v>16.708442812432011</v>
      </c>
      <c r="F19">
        <v>12.541411798679411</v>
      </c>
      <c r="G19">
        <v>18.93529322939429</v>
      </c>
      <c r="H19">
        <v>17.082644385523778</v>
      </c>
      <c r="I19">
        <v>12.605066367979919</v>
      </c>
      <c r="J19">
        <v>4.8198248885510369</v>
      </c>
      <c r="K19">
        <v>24.84877841649282</v>
      </c>
      <c r="L19">
        <v>12.44793734313917</v>
      </c>
      <c r="M19">
        <v>7.4953668966249474</v>
      </c>
      <c r="N19">
        <v>22.987065633767379</v>
      </c>
      <c r="O19">
        <v>32.666495170503602</v>
      </c>
      <c r="P19">
        <v>10.17874677673019</v>
      </c>
      <c r="Q19">
        <v>11.086206429583051</v>
      </c>
      <c r="R19">
        <v>10.9421162052741</v>
      </c>
      <c r="S19">
        <v>13.10289464211872</v>
      </c>
      <c r="T19">
        <v>22.011825450939462</v>
      </c>
      <c r="U19">
        <v>22.61062247043661</v>
      </c>
      <c r="V19">
        <v>7.9853138818397831</v>
      </c>
      <c r="W19">
        <v>12.895426693913191</v>
      </c>
      <c r="X19">
        <v>13.665822712149721</v>
      </c>
      <c r="Y19">
        <v>7.4428101934343491</v>
      </c>
    </row>
    <row r="20" spans="1:25" x14ac:dyDescent="0.25">
      <c r="A20">
        <v>2013</v>
      </c>
      <c r="B20">
        <v>15.97848412331528</v>
      </c>
      <c r="C20">
        <v>18.002785254132348</v>
      </c>
      <c r="D20">
        <v>17.109836994187351</v>
      </c>
      <c r="E20">
        <v>15.870332240423959</v>
      </c>
      <c r="F20">
        <v>11.5100898202124</v>
      </c>
      <c r="G20">
        <v>17.536859582847988</v>
      </c>
      <c r="H20">
        <v>17.272156018781669</v>
      </c>
      <c r="I20">
        <v>13.059235116807359</v>
      </c>
      <c r="J20">
        <v>5.1096273912073569</v>
      </c>
      <c r="K20">
        <v>22.17548739431663</v>
      </c>
      <c r="L20">
        <v>16.308544345927519</v>
      </c>
      <c r="M20">
        <v>7.4604373788363674</v>
      </c>
      <c r="N20">
        <v>20.026520760652229</v>
      </c>
      <c r="O20">
        <v>38.658503605929823</v>
      </c>
      <c r="P20">
        <v>7.8020008231110856</v>
      </c>
      <c r="Q20">
        <v>11.673317186921761</v>
      </c>
      <c r="R20">
        <v>11.620090171060729</v>
      </c>
      <c r="S20">
        <v>12.666191136349941</v>
      </c>
      <c r="T20">
        <v>21.296975884355628</v>
      </c>
      <c r="U20">
        <v>22.892033777555131</v>
      </c>
      <c r="V20">
        <v>8.7569703324562411</v>
      </c>
      <c r="W20">
        <v>13.630196803419651</v>
      </c>
      <c r="X20">
        <v>13.94291969164667</v>
      </c>
      <c r="Y20">
        <v>8.0277185272205145</v>
      </c>
    </row>
    <row r="21" spans="1:25" x14ac:dyDescent="0.25">
      <c r="A21">
        <v>2014</v>
      </c>
      <c r="B21">
        <v>16.140196151287931</v>
      </c>
      <c r="C21">
        <v>17.950914882225359</v>
      </c>
      <c r="D21">
        <v>17.913623583657621</v>
      </c>
      <c r="E21">
        <v>14.94510709338544</v>
      </c>
      <c r="F21">
        <v>11.780866150256429</v>
      </c>
      <c r="G21">
        <v>19.406499325201398</v>
      </c>
      <c r="H21">
        <v>15.29086362177574</v>
      </c>
      <c r="I21">
        <v>13.17432353355963</v>
      </c>
      <c r="J21">
        <v>5.4428730971498904</v>
      </c>
      <c r="K21">
        <v>20.450901475737052</v>
      </c>
      <c r="L21">
        <v>14.45124674846948</v>
      </c>
      <c r="M21">
        <v>7.1376105847718536</v>
      </c>
      <c r="N21">
        <v>20.168517999346371</v>
      </c>
      <c r="O21">
        <v>33.434271278486989</v>
      </c>
      <c r="P21">
        <v>12.76336343201128</v>
      </c>
      <c r="Q21">
        <v>11.56639563941224</v>
      </c>
      <c r="R21">
        <v>11.35238849696448</v>
      </c>
      <c r="S21">
        <v>11.65561739815911</v>
      </c>
      <c r="T21">
        <v>19.701744055304381</v>
      </c>
      <c r="U21">
        <v>19.879228562967459</v>
      </c>
      <c r="V21">
        <v>8.8538706344684606</v>
      </c>
      <c r="W21">
        <v>12.59528199168712</v>
      </c>
      <c r="X21">
        <v>13.21446969065464</v>
      </c>
      <c r="Y21">
        <v>7.9048405129085806</v>
      </c>
    </row>
    <row r="22" spans="1:25" x14ac:dyDescent="0.25">
      <c r="A22">
        <v>2015</v>
      </c>
      <c r="B22">
        <v>15.220114981824681</v>
      </c>
      <c r="C22">
        <v>17.57282982610899</v>
      </c>
      <c r="D22">
        <v>18.467294521360959</v>
      </c>
      <c r="E22">
        <v>13.884822047535749</v>
      </c>
      <c r="F22">
        <v>10.47731216074129</v>
      </c>
      <c r="G22">
        <v>15.682174594877161</v>
      </c>
      <c r="H22">
        <v>14.107075209623231</v>
      </c>
      <c r="I22">
        <v>12.91070930154534</v>
      </c>
      <c r="J22">
        <v>5.1203693325303359</v>
      </c>
      <c r="K22">
        <v>19.89452281847451</v>
      </c>
      <c r="L22">
        <v>12.963695171671731</v>
      </c>
      <c r="M22">
        <v>6.8619374232946644</v>
      </c>
      <c r="N22">
        <v>20.63425542329016</v>
      </c>
      <c r="O22">
        <v>32.535369505208202</v>
      </c>
      <c r="P22">
        <v>11.901485454153249</v>
      </c>
      <c r="Q22">
        <v>11.664446083293241</v>
      </c>
      <c r="R22">
        <v>12.082961202021171</v>
      </c>
      <c r="S22">
        <v>11.81090236407297</v>
      </c>
      <c r="T22">
        <v>18.560937227489781</v>
      </c>
      <c r="U22">
        <v>21.58974170073958</v>
      </c>
      <c r="V22">
        <v>8.1563321743677175</v>
      </c>
      <c r="W22">
        <v>12.968312991440911</v>
      </c>
      <c r="X22">
        <v>13.595181857413531</v>
      </c>
      <c r="Y22">
        <v>8.038250678888387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RMSPE</vt:lpstr>
      <vt:lpstr>R2</vt:lpstr>
      <vt:lpstr>Pred</vt:lpstr>
      <vt:lpstr>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Raczkowski</dc:creator>
  <cp:lastModifiedBy>Karen Raczkowski</cp:lastModifiedBy>
  <dcterms:created xsi:type="dcterms:W3CDTF">2019-06-06T22:12:23Z</dcterms:created>
  <dcterms:modified xsi:type="dcterms:W3CDTF">2019-06-08T17:37:11Z</dcterms:modified>
</cp:coreProperties>
</file>