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en\Desktop\Tesis_Maestría\Modelos_C\Inferencia\"/>
    </mc:Choice>
  </mc:AlternateContent>
  <bookViews>
    <workbookView xWindow="0" yWindow="0" windowWidth="20490" windowHeight="7755" activeTab="2"/>
  </bookViews>
  <sheets>
    <sheet name="Hoja1" sheetId="1" r:id="rId1"/>
    <sheet name="RMSPE" sheetId="5" r:id="rId2"/>
    <sheet name="R2" sheetId="4" r:id="rId3"/>
    <sheet name="Pred" sheetId="3" r:id="rId4"/>
    <sheet name="Act" sheetId="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5" i="1" l="1"/>
  <c r="R3" i="1"/>
  <c r="R26" i="1" s="1"/>
  <c r="S3" i="1"/>
  <c r="S26" i="1" s="1"/>
  <c r="T3" i="1"/>
  <c r="T26" i="1" s="1"/>
  <c r="U3" i="1"/>
  <c r="U26" i="1" s="1"/>
  <c r="V3" i="1"/>
  <c r="V26" i="1" s="1"/>
  <c r="W3" i="1"/>
  <c r="W26" i="1" s="1"/>
  <c r="X3" i="1"/>
  <c r="X26" i="1" s="1"/>
  <c r="Y3" i="1"/>
  <c r="Y26" i="1" s="1"/>
  <c r="R4" i="1"/>
  <c r="R27" i="1" s="1"/>
  <c r="S4" i="1"/>
  <c r="S27" i="1" s="1"/>
  <c r="T4" i="1"/>
  <c r="T27" i="1" s="1"/>
  <c r="U4" i="1"/>
  <c r="U27" i="1" s="1"/>
  <c r="V4" i="1"/>
  <c r="V27" i="1" s="1"/>
  <c r="W4" i="1"/>
  <c r="W27" i="1" s="1"/>
  <c r="X4" i="1"/>
  <c r="X27" i="1" s="1"/>
  <c r="Y4" i="1"/>
  <c r="Y27" i="1" s="1"/>
  <c r="R5" i="1"/>
  <c r="R28" i="1" s="1"/>
  <c r="S5" i="1"/>
  <c r="S28" i="1" s="1"/>
  <c r="T5" i="1"/>
  <c r="T28" i="1" s="1"/>
  <c r="U5" i="1"/>
  <c r="U28" i="1" s="1"/>
  <c r="V5" i="1"/>
  <c r="V28" i="1" s="1"/>
  <c r="W5" i="1"/>
  <c r="W28" i="1" s="1"/>
  <c r="X5" i="1"/>
  <c r="X28" i="1" s="1"/>
  <c r="Y5" i="1"/>
  <c r="Y28" i="1" s="1"/>
  <c r="R6" i="1"/>
  <c r="R29" i="1" s="1"/>
  <c r="S6" i="1"/>
  <c r="S29" i="1" s="1"/>
  <c r="T6" i="1"/>
  <c r="T29" i="1" s="1"/>
  <c r="U6" i="1"/>
  <c r="U29" i="1" s="1"/>
  <c r="V6" i="1"/>
  <c r="V29" i="1" s="1"/>
  <c r="W6" i="1"/>
  <c r="W29" i="1" s="1"/>
  <c r="X6" i="1"/>
  <c r="X29" i="1" s="1"/>
  <c r="Y6" i="1"/>
  <c r="Y29" i="1" s="1"/>
  <c r="R7" i="1"/>
  <c r="R30" i="1" s="1"/>
  <c r="S7" i="1"/>
  <c r="S30" i="1" s="1"/>
  <c r="T7" i="1"/>
  <c r="T30" i="1" s="1"/>
  <c r="U7" i="1"/>
  <c r="U30" i="1" s="1"/>
  <c r="V7" i="1"/>
  <c r="V30" i="1" s="1"/>
  <c r="W7" i="1"/>
  <c r="W30" i="1" s="1"/>
  <c r="X7" i="1"/>
  <c r="X30" i="1" s="1"/>
  <c r="Y7" i="1"/>
  <c r="Y30" i="1" s="1"/>
  <c r="R8" i="1"/>
  <c r="R31" i="1" s="1"/>
  <c r="S8" i="1"/>
  <c r="S31" i="1" s="1"/>
  <c r="T8" i="1"/>
  <c r="T31" i="1" s="1"/>
  <c r="U8" i="1"/>
  <c r="U31" i="1" s="1"/>
  <c r="V8" i="1"/>
  <c r="V31" i="1" s="1"/>
  <c r="W8" i="1"/>
  <c r="W31" i="1" s="1"/>
  <c r="X8" i="1"/>
  <c r="X31" i="1" s="1"/>
  <c r="Y8" i="1"/>
  <c r="Y31" i="1" s="1"/>
  <c r="R9" i="1"/>
  <c r="R32" i="1" s="1"/>
  <c r="S9" i="1"/>
  <c r="S32" i="1" s="1"/>
  <c r="T9" i="1"/>
  <c r="T32" i="1" s="1"/>
  <c r="U9" i="1"/>
  <c r="U32" i="1" s="1"/>
  <c r="V9" i="1"/>
  <c r="V32" i="1" s="1"/>
  <c r="W9" i="1"/>
  <c r="W32" i="1" s="1"/>
  <c r="X9" i="1"/>
  <c r="X32" i="1" s="1"/>
  <c r="Y9" i="1"/>
  <c r="Y32" i="1" s="1"/>
  <c r="R10" i="1"/>
  <c r="R33" i="1" s="1"/>
  <c r="S10" i="1"/>
  <c r="S33" i="1" s="1"/>
  <c r="T10" i="1"/>
  <c r="T33" i="1" s="1"/>
  <c r="U10" i="1"/>
  <c r="U33" i="1" s="1"/>
  <c r="V10" i="1"/>
  <c r="V33" i="1" s="1"/>
  <c r="W10" i="1"/>
  <c r="W33" i="1" s="1"/>
  <c r="X10" i="1"/>
  <c r="X33" i="1" s="1"/>
  <c r="Y10" i="1"/>
  <c r="Y33" i="1" s="1"/>
  <c r="R11" i="1"/>
  <c r="R34" i="1" s="1"/>
  <c r="S11" i="1"/>
  <c r="S34" i="1" s="1"/>
  <c r="T11" i="1"/>
  <c r="T34" i="1" s="1"/>
  <c r="U11" i="1"/>
  <c r="U34" i="1" s="1"/>
  <c r="V11" i="1"/>
  <c r="V34" i="1" s="1"/>
  <c r="W11" i="1"/>
  <c r="W34" i="1" s="1"/>
  <c r="X11" i="1"/>
  <c r="X34" i="1" s="1"/>
  <c r="Y11" i="1"/>
  <c r="Y34" i="1" s="1"/>
  <c r="R12" i="1"/>
  <c r="R35" i="1" s="1"/>
  <c r="S12" i="1"/>
  <c r="S35" i="1" s="1"/>
  <c r="T12" i="1"/>
  <c r="T35" i="1" s="1"/>
  <c r="U12" i="1"/>
  <c r="U35" i="1" s="1"/>
  <c r="V12" i="1"/>
  <c r="V35" i="1" s="1"/>
  <c r="W12" i="1"/>
  <c r="W35" i="1" s="1"/>
  <c r="X12" i="1"/>
  <c r="X35" i="1" s="1"/>
  <c r="Y12" i="1"/>
  <c r="Y35" i="1" s="1"/>
  <c r="R13" i="1"/>
  <c r="R36" i="1" s="1"/>
  <c r="S13" i="1"/>
  <c r="S36" i="1" s="1"/>
  <c r="T13" i="1"/>
  <c r="T36" i="1" s="1"/>
  <c r="U13" i="1"/>
  <c r="U36" i="1" s="1"/>
  <c r="V13" i="1"/>
  <c r="V36" i="1" s="1"/>
  <c r="W13" i="1"/>
  <c r="W36" i="1" s="1"/>
  <c r="X13" i="1"/>
  <c r="X36" i="1" s="1"/>
  <c r="Y13" i="1"/>
  <c r="Y36" i="1" s="1"/>
  <c r="R14" i="1"/>
  <c r="R37" i="1" s="1"/>
  <c r="S14" i="1"/>
  <c r="S37" i="1" s="1"/>
  <c r="T14" i="1"/>
  <c r="T37" i="1" s="1"/>
  <c r="U14" i="1"/>
  <c r="U37" i="1" s="1"/>
  <c r="V14" i="1"/>
  <c r="V37" i="1" s="1"/>
  <c r="W14" i="1"/>
  <c r="W37" i="1" s="1"/>
  <c r="X14" i="1"/>
  <c r="X37" i="1" s="1"/>
  <c r="Y14" i="1"/>
  <c r="Y37" i="1" s="1"/>
  <c r="R15" i="1"/>
  <c r="R38" i="1" s="1"/>
  <c r="S15" i="1"/>
  <c r="S38" i="1" s="1"/>
  <c r="T15" i="1"/>
  <c r="T38" i="1" s="1"/>
  <c r="U15" i="1"/>
  <c r="U38" i="1" s="1"/>
  <c r="V15" i="1"/>
  <c r="V38" i="1" s="1"/>
  <c r="W15" i="1"/>
  <c r="W38" i="1" s="1"/>
  <c r="X15" i="1"/>
  <c r="X38" i="1" s="1"/>
  <c r="Y15" i="1"/>
  <c r="Y38" i="1" s="1"/>
  <c r="R16" i="1"/>
  <c r="R39" i="1" s="1"/>
  <c r="S16" i="1"/>
  <c r="S39" i="1" s="1"/>
  <c r="T16" i="1"/>
  <c r="T39" i="1" s="1"/>
  <c r="U16" i="1"/>
  <c r="U39" i="1" s="1"/>
  <c r="V16" i="1"/>
  <c r="V39" i="1" s="1"/>
  <c r="W16" i="1"/>
  <c r="W39" i="1" s="1"/>
  <c r="X16" i="1"/>
  <c r="X39" i="1" s="1"/>
  <c r="Y16" i="1"/>
  <c r="Y39" i="1" s="1"/>
  <c r="R17" i="1"/>
  <c r="R40" i="1" s="1"/>
  <c r="S17" i="1"/>
  <c r="S40" i="1" s="1"/>
  <c r="T17" i="1"/>
  <c r="T40" i="1" s="1"/>
  <c r="U17" i="1"/>
  <c r="U40" i="1" s="1"/>
  <c r="V17" i="1"/>
  <c r="V40" i="1" s="1"/>
  <c r="W17" i="1"/>
  <c r="W40" i="1" s="1"/>
  <c r="X17" i="1"/>
  <c r="X40" i="1" s="1"/>
  <c r="Y17" i="1"/>
  <c r="Y40" i="1" s="1"/>
  <c r="R18" i="1"/>
  <c r="R41" i="1" s="1"/>
  <c r="S18" i="1"/>
  <c r="S41" i="1" s="1"/>
  <c r="T18" i="1"/>
  <c r="T41" i="1" s="1"/>
  <c r="U18" i="1"/>
  <c r="U41" i="1" s="1"/>
  <c r="V18" i="1"/>
  <c r="V41" i="1" s="1"/>
  <c r="W18" i="1"/>
  <c r="W41" i="1" s="1"/>
  <c r="X18" i="1"/>
  <c r="X41" i="1" s="1"/>
  <c r="Y18" i="1"/>
  <c r="Y41" i="1" s="1"/>
  <c r="R19" i="1"/>
  <c r="R42" i="1" s="1"/>
  <c r="S19" i="1"/>
  <c r="S42" i="1" s="1"/>
  <c r="T19" i="1"/>
  <c r="T42" i="1" s="1"/>
  <c r="U19" i="1"/>
  <c r="U42" i="1" s="1"/>
  <c r="V19" i="1"/>
  <c r="V42" i="1" s="1"/>
  <c r="W19" i="1"/>
  <c r="W42" i="1" s="1"/>
  <c r="X19" i="1"/>
  <c r="X42" i="1" s="1"/>
  <c r="Y19" i="1"/>
  <c r="Y42" i="1" s="1"/>
  <c r="R20" i="1"/>
  <c r="R43" i="1" s="1"/>
  <c r="S20" i="1"/>
  <c r="S43" i="1" s="1"/>
  <c r="T20" i="1"/>
  <c r="T43" i="1" s="1"/>
  <c r="U20" i="1"/>
  <c r="U43" i="1" s="1"/>
  <c r="V20" i="1"/>
  <c r="V43" i="1" s="1"/>
  <c r="W20" i="1"/>
  <c r="W43" i="1" s="1"/>
  <c r="X20" i="1"/>
  <c r="X43" i="1" s="1"/>
  <c r="Y20" i="1"/>
  <c r="Y43" i="1" s="1"/>
  <c r="R21" i="1"/>
  <c r="R44" i="1" s="1"/>
  <c r="S21" i="1"/>
  <c r="S44" i="1" s="1"/>
  <c r="T21" i="1"/>
  <c r="T44" i="1" s="1"/>
  <c r="U21" i="1"/>
  <c r="U44" i="1" s="1"/>
  <c r="V21" i="1"/>
  <c r="V44" i="1" s="1"/>
  <c r="W21" i="1"/>
  <c r="W44" i="1" s="1"/>
  <c r="X21" i="1"/>
  <c r="X44" i="1" s="1"/>
  <c r="Y21" i="1"/>
  <c r="Y44" i="1" s="1"/>
  <c r="R22" i="1"/>
  <c r="R45" i="1" s="1"/>
  <c r="S22" i="1"/>
  <c r="S45" i="1" s="1"/>
  <c r="T22" i="1"/>
  <c r="T45" i="1" s="1"/>
  <c r="U22" i="1"/>
  <c r="U45" i="1" s="1"/>
  <c r="V22" i="1"/>
  <c r="V45" i="1" s="1"/>
  <c r="W22" i="1"/>
  <c r="W45" i="1" s="1"/>
  <c r="X22" i="1"/>
  <c r="X45" i="1" s="1"/>
  <c r="Y22" i="1"/>
  <c r="Y45" i="1" s="1"/>
  <c r="R2" i="1"/>
  <c r="R25" i="1" s="1"/>
  <c r="R49" i="1" s="1"/>
  <c r="S2" i="1"/>
  <c r="S25" i="1" s="1"/>
  <c r="T2" i="1"/>
  <c r="T25" i="1" s="1"/>
  <c r="T49" i="1" s="1"/>
  <c r="U2" i="1"/>
  <c r="U25" i="1" s="1"/>
  <c r="U49" i="1" s="1"/>
  <c r="V2" i="1"/>
  <c r="V25" i="1" s="1"/>
  <c r="V49" i="1" s="1"/>
  <c r="W2" i="1"/>
  <c r="W25" i="1" s="1"/>
  <c r="X2" i="1"/>
  <c r="X25" i="1" s="1"/>
  <c r="X49" i="1" s="1"/>
  <c r="Y2" i="1"/>
  <c r="Y25" i="1" s="1"/>
  <c r="Y49" i="1" s="1"/>
  <c r="S48" i="1" l="1"/>
  <c r="S49" i="1"/>
  <c r="W49" i="1"/>
  <c r="Y48" i="1"/>
  <c r="Y51" i="1" s="1"/>
  <c r="U48" i="1"/>
  <c r="U51" i="1" s="1"/>
  <c r="W48" i="1"/>
  <c r="X48" i="1"/>
  <c r="X51" i="1" s="1"/>
  <c r="V48" i="1"/>
  <c r="V51" i="1" s="1"/>
  <c r="T48" i="1"/>
  <c r="T51" i="1" s="1"/>
  <c r="R48" i="1"/>
  <c r="R51" i="1" s="1"/>
  <c r="H3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D2" i="4"/>
  <c r="B3" i="1"/>
  <c r="B26" i="1" s="1"/>
  <c r="C3" i="1"/>
  <c r="C26" i="1" s="1"/>
  <c r="D3" i="1"/>
  <c r="D26" i="1" s="1"/>
  <c r="E3" i="1"/>
  <c r="E26" i="1" s="1"/>
  <c r="F3" i="1"/>
  <c r="F26" i="1" s="1"/>
  <c r="G3" i="1"/>
  <c r="G26" i="1" s="1"/>
  <c r="H3" i="1"/>
  <c r="H26" i="1" s="1"/>
  <c r="I3" i="1"/>
  <c r="I26" i="1" s="1"/>
  <c r="J3" i="1"/>
  <c r="J26" i="1" s="1"/>
  <c r="K3" i="1"/>
  <c r="K26" i="1" s="1"/>
  <c r="L3" i="1"/>
  <c r="L26" i="1" s="1"/>
  <c r="M3" i="1"/>
  <c r="M26" i="1" s="1"/>
  <c r="N3" i="1"/>
  <c r="N26" i="1" s="1"/>
  <c r="O3" i="1"/>
  <c r="O26" i="1" s="1"/>
  <c r="P3" i="1"/>
  <c r="P26" i="1" s="1"/>
  <c r="Q3" i="1"/>
  <c r="Q26" i="1" s="1"/>
  <c r="B4" i="1"/>
  <c r="B27" i="1" s="1"/>
  <c r="C4" i="1"/>
  <c r="C27" i="1" s="1"/>
  <c r="D4" i="1"/>
  <c r="D27" i="1" s="1"/>
  <c r="E4" i="1"/>
  <c r="E27" i="1" s="1"/>
  <c r="F4" i="1"/>
  <c r="F27" i="1" s="1"/>
  <c r="G4" i="1"/>
  <c r="G27" i="1" s="1"/>
  <c r="H4" i="1"/>
  <c r="H27" i="1" s="1"/>
  <c r="I4" i="1"/>
  <c r="I27" i="1" s="1"/>
  <c r="J4" i="1"/>
  <c r="J27" i="1" s="1"/>
  <c r="K4" i="1"/>
  <c r="K27" i="1" s="1"/>
  <c r="L4" i="1"/>
  <c r="L27" i="1" s="1"/>
  <c r="M4" i="1"/>
  <c r="M27" i="1" s="1"/>
  <c r="N4" i="1"/>
  <c r="N27" i="1" s="1"/>
  <c r="O4" i="1"/>
  <c r="O27" i="1" s="1"/>
  <c r="P4" i="1"/>
  <c r="P27" i="1" s="1"/>
  <c r="Q4" i="1"/>
  <c r="Q27" i="1" s="1"/>
  <c r="B5" i="1"/>
  <c r="B28" i="1" s="1"/>
  <c r="C5" i="1"/>
  <c r="C28" i="1" s="1"/>
  <c r="D5" i="1"/>
  <c r="D28" i="1" s="1"/>
  <c r="E5" i="1"/>
  <c r="E28" i="1" s="1"/>
  <c r="F5" i="1"/>
  <c r="F28" i="1" s="1"/>
  <c r="G5" i="1"/>
  <c r="G28" i="1" s="1"/>
  <c r="H5" i="1"/>
  <c r="H28" i="1" s="1"/>
  <c r="I5" i="1"/>
  <c r="I28" i="1" s="1"/>
  <c r="J5" i="1"/>
  <c r="J28" i="1" s="1"/>
  <c r="K5" i="1"/>
  <c r="K28" i="1" s="1"/>
  <c r="L5" i="1"/>
  <c r="L28" i="1" s="1"/>
  <c r="M5" i="1"/>
  <c r="M28" i="1" s="1"/>
  <c r="N5" i="1"/>
  <c r="N28" i="1" s="1"/>
  <c r="O5" i="1"/>
  <c r="O28" i="1" s="1"/>
  <c r="P5" i="1"/>
  <c r="P28" i="1" s="1"/>
  <c r="Q5" i="1"/>
  <c r="Q28" i="1" s="1"/>
  <c r="B6" i="1"/>
  <c r="B29" i="1" s="1"/>
  <c r="C6" i="1"/>
  <c r="C29" i="1" s="1"/>
  <c r="D6" i="1"/>
  <c r="D29" i="1" s="1"/>
  <c r="E6" i="1"/>
  <c r="E29" i="1" s="1"/>
  <c r="F6" i="1"/>
  <c r="F29" i="1" s="1"/>
  <c r="G6" i="1"/>
  <c r="G29" i="1" s="1"/>
  <c r="H6" i="1"/>
  <c r="H29" i="1" s="1"/>
  <c r="I6" i="1"/>
  <c r="I29" i="1" s="1"/>
  <c r="J6" i="1"/>
  <c r="J29" i="1" s="1"/>
  <c r="K6" i="1"/>
  <c r="K29" i="1" s="1"/>
  <c r="L6" i="1"/>
  <c r="L29" i="1" s="1"/>
  <c r="M6" i="1"/>
  <c r="M29" i="1" s="1"/>
  <c r="N6" i="1"/>
  <c r="N29" i="1" s="1"/>
  <c r="O6" i="1"/>
  <c r="O29" i="1" s="1"/>
  <c r="P6" i="1"/>
  <c r="P29" i="1" s="1"/>
  <c r="Q6" i="1"/>
  <c r="Q29" i="1" s="1"/>
  <c r="B7" i="1"/>
  <c r="B30" i="1" s="1"/>
  <c r="C7" i="1"/>
  <c r="C30" i="1" s="1"/>
  <c r="D7" i="1"/>
  <c r="D30" i="1" s="1"/>
  <c r="E7" i="1"/>
  <c r="E30" i="1" s="1"/>
  <c r="F7" i="1"/>
  <c r="F30" i="1" s="1"/>
  <c r="G7" i="1"/>
  <c r="G30" i="1" s="1"/>
  <c r="H7" i="1"/>
  <c r="H30" i="1" s="1"/>
  <c r="I7" i="1"/>
  <c r="I30" i="1" s="1"/>
  <c r="J7" i="1"/>
  <c r="J30" i="1" s="1"/>
  <c r="K7" i="1"/>
  <c r="K30" i="1" s="1"/>
  <c r="L7" i="1"/>
  <c r="L30" i="1" s="1"/>
  <c r="M7" i="1"/>
  <c r="M30" i="1" s="1"/>
  <c r="N7" i="1"/>
  <c r="N30" i="1" s="1"/>
  <c r="O7" i="1"/>
  <c r="O30" i="1" s="1"/>
  <c r="P7" i="1"/>
  <c r="P30" i="1" s="1"/>
  <c r="Q7" i="1"/>
  <c r="Q30" i="1" s="1"/>
  <c r="B8" i="1"/>
  <c r="B31" i="1" s="1"/>
  <c r="C8" i="1"/>
  <c r="C31" i="1" s="1"/>
  <c r="D8" i="1"/>
  <c r="D31" i="1" s="1"/>
  <c r="E8" i="1"/>
  <c r="E31" i="1" s="1"/>
  <c r="F8" i="1"/>
  <c r="F31" i="1" s="1"/>
  <c r="G8" i="1"/>
  <c r="G31" i="1" s="1"/>
  <c r="H8" i="1"/>
  <c r="H31" i="1" s="1"/>
  <c r="I8" i="1"/>
  <c r="I31" i="1" s="1"/>
  <c r="J8" i="1"/>
  <c r="J31" i="1" s="1"/>
  <c r="K8" i="1"/>
  <c r="K31" i="1" s="1"/>
  <c r="L8" i="1"/>
  <c r="L31" i="1" s="1"/>
  <c r="M8" i="1"/>
  <c r="M31" i="1" s="1"/>
  <c r="N8" i="1"/>
  <c r="N31" i="1" s="1"/>
  <c r="O8" i="1"/>
  <c r="O31" i="1" s="1"/>
  <c r="P8" i="1"/>
  <c r="P31" i="1" s="1"/>
  <c r="Q8" i="1"/>
  <c r="Q31" i="1" s="1"/>
  <c r="B9" i="1"/>
  <c r="B32" i="1" s="1"/>
  <c r="C9" i="1"/>
  <c r="C32" i="1" s="1"/>
  <c r="D9" i="1"/>
  <c r="D32" i="1" s="1"/>
  <c r="E9" i="1"/>
  <c r="E32" i="1" s="1"/>
  <c r="F9" i="1"/>
  <c r="F32" i="1" s="1"/>
  <c r="G9" i="1"/>
  <c r="G32" i="1" s="1"/>
  <c r="H9" i="1"/>
  <c r="H32" i="1" s="1"/>
  <c r="I9" i="1"/>
  <c r="I32" i="1" s="1"/>
  <c r="J9" i="1"/>
  <c r="J32" i="1" s="1"/>
  <c r="K9" i="1"/>
  <c r="K32" i="1" s="1"/>
  <c r="L9" i="1"/>
  <c r="L32" i="1" s="1"/>
  <c r="M9" i="1"/>
  <c r="M32" i="1" s="1"/>
  <c r="N9" i="1"/>
  <c r="N32" i="1" s="1"/>
  <c r="O9" i="1"/>
  <c r="O32" i="1" s="1"/>
  <c r="P9" i="1"/>
  <c r="P32" i="1" s="1"/>
  <c r="Q9" i="1"/>
  <c r="Q32" i="1" s="1"/>
  <c r="B10" i="1"/>
  <c r="B33" i="1" s="1"/>
  <c r="C10" i="1"/>
  <c r="C33" i="1" s="1"/>
  <c r="D10" i="1"/>
  <c r="D33" i="1" s="1"/>
  <c r="E10" i="1"/>
  <c r="E33" i="1" s="1"/>
  <c r="F10" i="1"/>
  <c r="F33" i="1" s="1"/>
  <c r="G10" i="1"/>
  <c r="G33" i="1" s="1"/>
  <c r="H10" i="1"/>
  <c r="H33" i="1" s="1"/>
  <c r="I10" i="1"/>
  <c r="I33" i="1" s="1"/>
  <c r="J10" i="1"/>
  <c r="J33" i="1" s="1"/>
  <c r="K10" i="1"/>
  <c r="K33" i="1" s="1"/>
  <c r="L10" i="1"/>
  <c r="L33" i="1" s="1"/>
  <c r="M10" i="1"/>
  <c r="M33" i="1" s="1"/>
  <c r="N10" i="1"/>
  <c r="N33" i="1" s="1"/>
  <c r="O10" i="1"/>
  <c r="O33" i="1" s="1"/>
  <c r="P10" i="1"/>
  <c r="P33" i="1" s="1"/>
  <c r="Q10" i="1"/>
  <c r="Q33" i="1" s="1"/>
  <c r="B11" i="1"/>
  <c r="B34" i="1" s="1"/>
  <c r="C11" i="1"/>
  <c r="C34" i="1" s="1"/>
  <c r="D11" i="1"/>
  <c r="D34" i="1" s="1"/>
  <c r="E11" i="1"/>
  <c r="E34" i="1" s="1"/>
  <c r="F11" i="1"/>
  <c r="F34" i="1" s="1"/>
  <c r="G11" i="1"/>
  <c r="G34" i="1" s="1"/>
  <c r="H11" i="1"/>
  <c r="H34" i="1" s="1"/>
  <c r="I11" i="1"/>
  <c r="I34" i="1" s="1"/>
  <c r="J11" i="1"/>
  <c r="J34" i="1" s="1"/>
  <c r="K11" i="1"/>
  <c r="K34" i="1" s="1"/>
  <c r="L11" i="1"/>
  <c r="L34" i="1" s="1"/>
  <c r="M11" i="1"/>
  <c r="M34" i="1" s="1"/>
  <c r="N11" i="1"/>
  <c r="N34" i="1" s="1"/>
  <c r="O11" i="1"/>
  <c r="O34" i="1" s="1"/>
  <c r="P11" i="1"/>
  <c r="P34" i="1" s="1"/>
  <c r="Q11" i="1"/>
  <c r="Q34" i="1" s="1"/>
  <c r="B12" i="1"/>
  <c r="B35" i="1" s="1"/>
  <c r="C12" i="1"/>
  <c r="C35" i="1" s="1"/>
  <c r="D12" i="1"/>
  <c r="D35" i="1" s="1"/>
  <c r="E12" i="1"/>
  <c r="E35" i="1" s="1"/>
  <c r="F12" i="1"/>
  <c r="F35" i="1" s="1"/>
  <c r="G12" i="1"/>
  <c r="G35" i="1" s="1"/>
  <c r="H12" i="1"/>
  <c r="H35" i="1" s="1"/>
  <c r="I12" i="1"/>
  <c r="I35" i="1" s="1"/>
  <c r="J12" i="1"/>
  <c r="J35" i="1" s="1"/>
  <c r="K12" i="1"/>
  <c r="K35" i="1" s="1"/>
  <c r="L12" i="1"/>
  <c r="L35" i="1" s="1"/>
  <c r="M12" i="1"/>
  <c r="M35" i="1" s="1"/>
  <c r="N12" i="1"/>
  <c r="N35" i="1" s="1"/>
  <c r="O12" i="1"/>
  <c r="O35" i="1" s="1"/>
  <c r="P12" i="1"/>
  <c r="P35" i="1" s="1"/>
  <c r="Q12" i="1"/>
  <c r="Q35" i="1" s="1"/>
  <c r="B13" i="1"/>
  <c r="B36" i="1" s="1"/>
  <c r="C13" i="1"/>
  <c r="C36" i="1" s="1"/>
  <c r="D13" i="1"/>
  <c r="D36" i="1" s="1"/>
  <c r="E13" i="1"/>
  <c r="E36" i="1" s="1"/>
  <c r="F13" i="1"/>
  <c r="F36" i="1" s="1"/>
  <c r="G13" i="1"/>
  <c r="G36" i="1" s="1"/>
  <c r="H13" i="1"/>
  <c r="H36" i="1" s="1"/>
  <c r="I13" i="1"/>
  <c r="I36" i="1" s="1"/>
  <c r="J13" i="1"/>
  <c r="J36" i="1" s="1"/>
  <c r="K13" i="1"/>
  <c r="K36" i="1" s="1"/>
  <c r="L13" i="1"/>
  <c r="L36" i="1" s="1"/>
  <c r="M13" i="1"/>
  <c r="M36" i="1" s="1"/>
  <c r="N13" i="1"/>
  <c r="N36" i="1" s="1"/>
  <c r="O13" i="1"/>
  <c r="O36" i="1" s="1"/>
  <c r="P13" i="1"/>
  <c r="P36" i="1" s="1"/>
  <c r="Q13" i="1"/>
  <c r="Q36" i="1" s="1"/>
  <c r="B14" i="1"/>
  <c r="B37" i="1" s="1"/>
  <c r="C14" i="1"/>
  <c r="C37" i="1" s="1"/>
  <c r="D14" i="1"/>
  <c r="D37" i="1" s="1"/>
  <c r="E14" i="1"/>
  <c r="E37" i="1" s="1"/>
  <c r="F14" i="1"/>
  <c r="F37" i="1" s="1"/>
  <c r="G14" i="1"/>
  <c r="G37" i="1" s="1"/>
  <c r="H14" i="1"/>
  <c r="H37" i="1" s="1"/>
  <c r="I14" i="1"/>
  <c r="I37" i="1" s="1"/>
  <c r="J14" i="1"/>
  <c r="J37" i="1" s="1"/>
  <c r="K14" i="1"/>
  <c r="K37" i="1" s="1"/>
  <c r="L14" i="1"/>
  <c r="L37" i="1" s="1"/>
  <c r="M14" i="1"/>
  <c r="M37" i="1" s="1"/>
  <c r="N14" i="1"/>
  <c r="N37" i="1" s="1"/>
  <c r="O14" i="1"/>
  <c r="O37" i="1" s="1"/>
  <c r="P14" i="1"/>
  <c r="P37" i="1" s="1"/>
  <c r="Q14" i="1"/>
  <c r="Q37" i="1" s="1"/>
  <c r="B15" i="1"/>
  <c r="B38" i="1" s="1"/>
  <c r="C15" i="1"/>
  <c r="C38" i="1" s="1"/>
  <c r="D15" i="1"/>
  <c r="D38" i="1" s="1"/>
  <c r="E15" i="1"/>
  <c r="E38" i="1" s="1"/>
  <c r="F15" i="1"/>
  <c r="F38" i="1" s="1"/>
  <c r="G15" i="1"/>
  <c r="G38" i="1" s="1"/>
  <c r="H15" i="1"/>
  <c r="H38" i="1" s="1"/>
  <c r="I15" i="1"/>
  <c r="I38" i="1" s="1"/>
  <c r="J15" i="1"/>
  <c r="J38" i="1" s="1"/>
  <c r="K15" i="1"/>
  <c r="K38" i="1" s="1"/>
  <c r="L15" i="1"/>
  <c r="L38" i="1" s="1"/>
  <c r="M15" i="1"/>
  <c r="M38" i="1" s="1"/>
  <c r="N15" i="1"/>
  <c r="N38" i="1" s="1"/>
  <c r="O15" i="1"/>
  <c r="O38" i="1" s="1"/>
  <c r="P15" i="1"/>
  <c r="P38" i="1" s="1"/>
  <c r="Q15" i="1"/>
  <c r="Q38" i="1" s="1"/>
  <c r="B16" i="1"/>
  <c r="B39" i="1" s="1"/>
  <c r="C16" i="1"/>
  <c r="C39" i="1" s="1"/>
  <c r="D16" i="1"/>
  <c r="D39" i="1" s="1"/>
  <c r="E16" i="1"/>
  <c r="E39" i="1" s="1"/>
  <c r="F16" i="1"/>
  <c r="F39" i="1" s="1"/>
  <c r="G16" i="1"/>
  <c r="G39" i="1" s="1"/>
  <c r="H16" i="1"/>
  <c r="H39" i="1" s="1"/>
  <c r="I16" i="1"/>
  <c r="I39" i="1" s="1"/>
  <c r="J16" i="1"/>
  <c r="J39" i="1" s="1"/>
  <c r="K16" i="1"/>
  <c r="K39" i="1" s="1"/>
  <c r="L16" i="1"/>
  <c r="L39" i="1" s="1"/>
  <c r="M16" i="1"/>
  <c r="M39" i="1" s="1"/>
  <c r="N16" i="1"/>
  <c r="N39" i="1" s="1"/>
  <c r="O16" i="1"/>
  <c r="O39" i="1" s="1"/>
  <c r="P16" i="1"/>
  <c r="P39" i="1" s="1"/>
  <c r="Q16" i="1"/>
  <c r="Q39" i="1" s="1"/>
  <c r="B17" i="1"/>
  <c r="B40" i="1" s="1"/>
  <c r="C17" i="1"/>
  <c r="C40" i="1" s="1"/>
  <c r="D17" i="1"/>
  <c r="D40" i="1" s="1"/>
  <c r="E17" i="1"/>
  <c r="E40" i="1" s="1"/>
  <c r="F17" i="1"/>
  <c r="F40" i="1" s="1"/>
  <c r="G17" i="1"/>
  <c r="G40" i="1" s="1"/>
  <c r="H17" i="1"/>
  <c r="H40" i="1" s="1"/>
  <c r="I17" i="1"/>
  <c r="I40" i="1" s="1"/>
  <c r="J17" i="1"/>
  <c r="J40" i="1" s="1"/>
  <c r="K17" i="1"/>
  <c r="K40" i="1" s="1"/>
  <c r="L17" i="1"/>
  <c r="L40" i="1" s="1"/>
  <c r="M17" i="1"/>
  <c r="M40" i="1" s="1"/>
  <c r="N17" i="1"/>
  <c r="N40" i="1" s="1"/>
  <c r="O17" i="1"/>
  <c r="O40" i="1" s="1"/>
  <c r="P17" i="1"/>
  <c r="P40" i="1" s="1"/>
  <c r="Q17" i="1"/>
  <c r="Q40" i="1" s="1"/>
  <c r="B18" i="1"/>
  <c r="B41" i="1" s="1"/>
  <c r="C18" i="1"/>
  <c r="C41" i="1" s="1"/>
  <c r="D18" i="1"/>
  <c r="D41" i="1" s="1"/>
  <c r="E18" i="1"/>
  <c r="E41" i="1" s="1"/>
  <c r="F18" i="1"/>
  <c r="F41" i="1" s="1"/>
  <c r="G18" i="1"/>
  <c r="G41" i="1" s="1"/>
  <c r="H18" i="1"/>
  <c r="H41" i="1" s="1"/>
  <c r="I18" i="1"/>
  <c r="I41" i="1" s="1"/>
  <c r="J18" i="1"/>
  <c r="J41" i="1" s="1"/>
  <c r="K18" i="1"/>
  <c r="K41" i="1" s="1"/>
  <c r="L18" i="1"/>
  <c r="L41" i="1" s="1"/>
  <c r="M18" i="1"/>
  <c r="M41" i="1" s="1"/>
  <c r="N18" i="1"/>
  <c r="N41" i="1" s="1"/>
  <c r="O18" i="1"/>
  <c r="O41" i="1" s="1"/>
  <c r="P18" i="1"/>
  <c r="P41" i="1" s="1"/>
  <c r="Q18" i="1"/>
  <c r="Q41" i="1" s="1"/>
  <c r="B19" i="1"/>
  <c r="B42" i="1" s="1"/>
  <c r="C19" i="1"/>
  <c r="C42" i="1" s="1"/>
  <c r="D19" i="1"/>
  <c r="D42" i="1" s="1"/>
  <c r="E19" i="1"/>
  <c r="E42" i="1" s="1"/>
  <c r="F19" i="1"/>
  <c r="F42" i="1" s="1"/>
  <c r="G19" i="1"/>
  <c r="G42" i="1" s="1"/>
  <c r="H19" i="1"/>
  <c r="H42" i="1" s="1"/>
  <c r="I19" i="1"/>
  <c r="I42" i="1" s="1"/>
  <c r="J19" i="1"/>
  <c r="J42" i="1" s="1"/>
  <c r="K19" i="1"/>
  <c r="K42" i="1" s="1"/>
  <c r="L19" i="1"/>
  <c r="L42" i="1" s="1"/>
  <c r="M19" i="1"/>
  <c r="M42" i="1" s="1"/>
  <c r="N19" i="1"/>
  <c r="N42" i="1" s="1"/>
  <c r="O19" i="1"/>
  <c r="O42" i="1" s="1"/>
  <c r="P19" i="1"/>
  <c r="P42" i="1" s="1"/>
  <c r="Q19" i="1"/>
  <c r="Q42" i="1" s="1"/>
  <c r="B20" i="1"/>
  <c r="B43" i="1" s="1"/>
  <c r="C20" i="1"/>
  <c r="C43" i="1" s="1"/>
  <c r="D20" i="1"/>
  <c r="D43" i="1" s="1"/>
  <c r="E20" i="1"/>
  <c r="E43" i="1" s="1"/>
  <c r="F20" i="1"/>
  <c r="F43" i="1" s="1"/>
  <c r="G20" i="1"/>
  <c r="G43" i="1" s="1"/>
  <c r="H20" i="1"/>
  <c r="H43" i="1" s="1"/>
  <c r="I20" i="1"/>
  <c r="I43" i="1" s="1"/>
  <c r="J20" i="1"/>
  <c r="J43" i="1" s="1"/>
  <c r="K20" i="1"/>
  <c r="K43" i="1" s="1"/>
  <c r="L20" i="1"/>
  <c r="L43" i="1" s="1"/>
  <c r="M20" i="1"/>
  <c r="M43" i="1" s="1"/>
  <c r="N20" i="1"/>
  <c r="N43" i="1" s="1"/>
  <c r="O20" i="1"/>
  <c r="O43" i="1" s="1"/>
  <c r="P20" i="1"/>
  <c r="P43" i="1" s="1"/>
  <c r="Q20" i="1"/>
  <c r="Q43" i="1" s="1"/>
  <c r="B21" i="1"/>
  <c r="B44" i="1" s="1"/>
  <c r="C21" i="1"/>
  <c r="C44" i="1" s="1"/>
  <c r="D21" i="1"/>
  <c r="D44" i="1" s="1"/>
  <c r="E21" i="1"/>
  <c r="E44" i="1" s="1"/>
  <c r="F21" i="1"/>
  <c r="F44" i="1" s="1"/>
  <c r="G21" i="1"/>
  <c r="G44" i="1" s="1"/>
  <c r="H21" i="1"/>
  <c r="H44" i="1" s="1"/>
  <c r="I21" i="1"/>
  <c r="I44" i="1" s="1"/>
  <c r="J21" i="1"/>
  <c r="J44" i="1" s="1"/>
  <c r="K21" i="1"/>
  <c r="K44" i="1" s="1"/>
  <c r="L21" i="1"/>
  <c r="L44" i="1" s="1"/>
  <c r="M21" i="1"/>
  <c r="M44" i="1" s="1"/>
  <c r="N21" i="1"/>
  <c r="N44" i="1" s="1"/>
  <c r="O21" i="1"/>
  <c r="O44" i="1" s="1"/>
  <c r="P21" i="1"/>
  <c r="P44" i="1" s="1"/>
  <c r="Q21" i="1"/>
  <c r="Q44" i="1" s="1"/>
  <c r="B22" i="1"/>
  <c r="B45" i="1" s="1"/>
  <c r="C22" i="1"/>
  <c r="C45" i="1" s="1"/>
  <c r="D22" i="1"/>
  <c r="D45" i="1" s="1"/>
  <c r="E22" i="1"/>
  <c r="E45" i="1" s="1"/>
  <c r="F22" i="1"/>
  <c r="F45" i="1" s="1"/>
  <c r="G22" i="1"/>
  <c r="G45" i="1" s="1"/>
  <c r="H22" i="1"/>
  <c r="H45" i="1" s="1"/>
  <c r="I22" i="1"/>
  <c r="I45" i="1" s="1"/>
  <c r="J22" i="1"/>
  <c r="J45" i="1" s="1"/>
  <c r="K22" i="1"/>
  <c r="K45" i="1" s="1"/>
  <c r="L22" i="1"/>
  <c r="L45" i="1" s="1"/>
  <c r="M22" i="1"/>
  <c r="M45" i="1" s="1"/>
  <c r="N22" i="1"/>
  <c r="N45" i="1" s="1"/>
  <c r="O22" i="1"/>
  <c r="O45" i="1" s="1"/>
  <c r="P22" i="1"/>
  <c r="P45" i="1" s="1"/>
  <c r="Q22" i="1"/>
  <c r="Q45" i="1" s="1"/>
  <c r="C2" i="1"/>
  <c r="C25" i="1" s="1"/>
  <c r="D2" i="1"/>
  <c r="D25" i="1" s="1"/>
  <c r="E2" i="1"/>
  <c r="E25" i="1" s="1"/>
  <c r="F2" i="1"/>
  <c r="F25" i="1" s="1"/>
  <c r="G2" i="1"/>
  <c r="G25" i="1" s="1"/>
  <c r="H2" i="1"/>
  <c r="H25" i="1" s="1"/>
  <c r="I2" i="1"/>
  <c r="I25" i="1" s="1"/>
  <c r="J2" i="1"/>
  <c r="J25" i="1" s="1"/>
  <c r="K2" i="1"/>
  <c r="K25" i="1" s="1"/>
  <c r="L2" i="1"/>
  <c r="L25" i="1" s="1"/>
  <c r="M2" i="1"/>
  <c r="M25" i="1" s="1"/>
  <c r="N2" i="1"/>
  <c r="N25" i="1" s="1"/>
  <c r="O2" i="1"/>
  <c r="O25" i="1" s="1"/>
  <c r="P2" i="1"/>
  <c r="P25" i="1" s="1"/>
  <c r="Q2" i="1"/>
  <c r="Q25" i="1" s="1"/>
  <c r="B2" i="1"/>
  <c r="B25" i="1" s="1"/>
  <c r="W51" i="1" l="1"/>
  <c r="S51" i="1"/>
  <c r="H2" i="4"/>
  <c r="J2" i="4" s="1"/>
  <c r="J48" i="1"/>
  <c r="P49" i="1"/>
  <c r="N49" i="1"/>
  <c r="L49" i="1"/>
  <c r="H49" i="1"/>
  <c r="F49" i="1"/>
  <c r="D49" i="1"/>
  <c r="B49" i="1"/>
  <c r="J49" i="1"/>
  <c r="J51" i="1" s="1"/>
  <c r="N48" i="1"/>
  <c r="F48" i="1"/>
  <c r="F51" i="1" s="1"/>
  <c r="Q48" i="1"/>
  <c r="O48" i="1"/>
  <c r="M48" i="1"/>
  <c r="K48" i="1"/>
  <c r="I48" i="1"/>
  <c r="G48" i="1"/>
  <c r="E48" i="1"/>
  <c r="C48" i="1"/>
  <c r="Q49" i="1"/>
  <c r="O49" i="1"/>
  <c r="M49" i="1"/>
  <c r="K49" i="1"/>
  <c r="I49" i="1"/>
  <c r="G49" i="1"/>
  <c r="E49" i="1"/>
  <c r="C49" i="1"/>
  <c r="P48" i="1"/>
  <c r="P51" i="1" s="1"/>
  <c r="L48" i="1"/>
  <c r="L51" i="1" s="1"/>
  <c r="H48" i="1"/>
  <c r="D48" i="1"/>
  <c r="B48" i="1"/>
  <c r="B51" i="1" s="1"/>
  <c r="N51" i="1" l="1"/>
  <c r="D51" i="1"/>
  <c r="C51" i="1"/>
  <c r="G51" i="1"/>
  <c r="K51" i="1"/>
  <c r="O51" i="1"/>
  <c r="H51" i="1"/>
  <c r="E51" i="1"/>
  <c r="I51" i="1"/>
  <c r="I53" i="1" s="1"/>
  <c r="M51" i="1"/>
  <c r="Q51" i="1"/>
  <c r="Q53" i="1" s="1"/>
  <c r="H53" i="1" l="1"/>
  <c r="S53" i="1"/>
  <c r="R53" i="1"/>
  <c r="X53" i="1"/>
  <c r="V53" i="1"/>
  <c r="Y53" i="1"/>
  <c r="T53" i="1"/>
  <c r="U53" i="1"/>
  <c r="K53" i="1"/>
  <c r="C53" i="1"/>
  <c r="D53" i="1"/>
  <c r="J53" i="1"/>
  <c r="B53" i="1"/>
  <c r="M53" i="1"/>
  <c r="E53" i="1"/>
  <c r="O53" i="1"/>
  <c r="G53" i="1"/>
  <c r="L53" i="1"/>
  <c r="N53" i="1"/>
  <c r="P53" i="1"/>
  <c r="F53" i="1"/>
  <c r="C55" i="1" l="1"/>
  <c r="G55" i="1" s="1"/>
</calcChain>
</file>

<file path=xl/sharedStrings.xml><?xml version="1.0" encoding="utf-8"?>
<sst xmlns="http://schemas.openxmlformats.org/spreadsheetml/2006/main" count="154" uniqueCount="30">
  <si>
    <t>years</t>
  </si>
  <si>
    <t>Austria</t>
  </si>
  <si>
    <t>Belgium</t>
  </si>
  <si>
    <t>Czech</t>
  </si>
  <si>
    <t>Denmark</t>
  </si>
  <si>
    <t>Estonia</t>
  </si>
  <si>
    <t>Finland</t>
  </si>
  <si>
    <t>Germany</t>
  </si>
  <si>
    <t>Iceland</t>
  </si>
  <si>
    <t>Latvia</t>
  </si>
  <si>
    <t>Lithuania</t>
  </si>
  <si>
    <t>Luxembourg</t>
  </si>
  <si>
    <t>Netherlands</t>
  </si>
  <si>
    <t>Norway</t>
  </si>
  <si>
    <t>Russia</t>
  </si>
  <si>
    <t>Slovenia</t>
  </si>
  <si>
    <t>Sweden</t>
  </si>
  <si>
    <t>T</t>
  </si>
  <si>
    <t>T0</t>
  </si>
  <si>
    <t>RMSPEj</t>
  </si>
  <si>
    <t>p</t>
  </si>
  <si>
    <t>Finland synth</t>
  </si>
  <si>
    <t>Croatia</t>
  </si>
  <si>
    <t>Greece</t>
  </si>
  <si>
    <t>Hungary</t>
  </si>
  <si>
    <t>Italy</t>
  </si>
  <si>
    <t>Romania</t>
  </si>
  <si>
    <t>Spain</t>
  </si>
  <si>
    <t>Switzerland</t>
  </si>
  <si>
    <t>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</si>
</sst>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Font="1"/>
    <xf numFmtId="164" fontId="0" fillId="0" borderId="0" xfId="0" applyNumberFormat="1"/>
    <xf numFmtId="0" fontId="0" fillId="2" borderId="0" xfId="0" applyFill="1"/>
    <xf numFmtId="10" fontId="0" fillId="3" borderId="0" xfId="1" applyNumberFormat="1" applyFont="1" applyFill="1"/>
    <xf numFmtId="0" fontId="0" fillId="3" borderId="0" xfId="0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7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  <a:effectLst/>
            </c:spPr>
          </c:dPt>
          <c:cat>
            <c:strRef>
              <c:f>RMSPE!$A$1:$A$24</c:f>
              <c:strCache>
                <c:ptCount val="24"/>
                <c:pt idx="0">
                  <c:v>Netherlands</c:v>
                </c:pt>
                <c:pt idx="1">
                  <c:v>Germany</c:v>
                </c:pt>
                <c:pt idx="2">
                  <c:v>Spain</c:v>
                </c:pt>
                <c:pt idx="3">
                  <c:v>Russia</c:v>
                </c:pt>
                <c:pt idx="4">
                  <c:v>Czech</c:v>
                </c:pt>
                <c:pt idx="5">
                  <c:v>Switzerland</c:v>
                </c:pt>
                <c:pt idx="6">
                  <c:v>Italy</c:v>
                </c:pt>
                <c:pt idx="7">
                  <c:v>Austria</c:v>
                </c:pt>
                <c:pt idx="8">
                  <c:v>Finland</c:v>
                </c:pt>
                <c:pt idx="9">
                  <c:v>Belgium</c:v>
                </c:pt>
                <c:pt idx="10">
                  <c:v>Norway</c:v>
                </c:pt>
                <c:pt idx="11">
                  <c:v>Croatia</c:v>
                </c:pt>
                <c:pt idx="12">
                  <c:v>Hungary</c:v>
                </c:pt>
                <c:pt idx="13">
                  <c:v>Slovenia</c:v>
                </c:pt>
                <c:pt idx="14">
                  <c:v>Lithuania</c:v>
                </c:pt>
                <c:pt idx="15">
                  <c:v>Iceland</c:v>
                </c:pt>
                <c:pt idx="16">
                  <c:v>Sweden</c:v>
                </c:pt>
                <c:pt idx="17">
                  <c:v>Romania</c:v>
                </c:pt>
                <c:pt idx="18">
                  <c:v>Denmark</c:v>
                </c:pt>
                <c:pt idx="19">
                  <c:v>Estonia</c:v>
                </c:pt>
                <c:pt idx="20">
                  <c:v>Latvia</c:v>
                </c:pt>
                <c:pt idx="21">
                  <c:v>UK</c:v>
                </c:pt>
                <c:pt idx="22">
                  <c:v>Luxembourg</c:v>
                </c:pt>
                <c:pt idx="23">
                  <c:v>Greece</c:v>
                </c:pt>
              </c:strCache>
            </c:strRef>
          </c:cat>
          <c:val>
            <c:numRef>
              <c:f>RMSPE!$B$1:$B$24</c:f>
              <c:numCache>
                <c:formatCode>General</c:formatCode>
                <c:ptCount val="2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026360"/>
        <c:axId val="438028320"/>
      </c:barChart>
      <c:catAx>
        <c:axId val="438026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438028320"/>
        <c:crosses val="autoZero"/>
        <c:auto val="1"/>
        <c:lblAlgn val="ctr"/>
        <c:lblOffset val="100"/>
        <c:noMultiLvlLbl val="0"/>
      </c:catAx>
      <c:valAx>
        <c:axId val="4380283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438026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1</xdr:row>
      <xdr:rowOff>90487</xdr:rowOff>
    </xdr:from>
    <xdr:to>
      <xdr:col>9</xdr:col>
      <xdr:colOff>47625</xdr:colOff>
      <xdr:row>15</xdr:row>
      <xdr:rowOff>166687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6"/>
  <sheetViews>
    <sheetView topLeftCell="A43" workbookViewId="0">
      <selection activeCell="G55" sqref="G55"/>
    </sheetView>
  </sheetViews>
  <sheetFormatPr baseColWidth="10" defaultColWidth="7.140625" defaultRowHeight="15" x14ac:dyDescent="0.25"/>
  <cols>
    <col min="3" max="3" width="8.42578125" bestFit="1" customWidth="1"/>
    <col min="10" max="10" width="7.57031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22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23</v>
      </c>
      <c r="K1" s="1" t="s">
        <v>24</v>
      </c>
      <c r="L1" s="1" t="s">
        <v>8</v>
      </c>
      <c r="M1" s="1" t="s">
        <v>25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26</v>
      </c>
      <c r="T1" s="1" t="s">
        <v>14</v>
      </c>
      <c r="U1" s="1" t="s">
        <v>15</v>
      </c>
      <c r="V1" s="1" t="s">
        <v>27</v>
      </c>
      <c r="W1" s="1" t="s">
        <v>16</v>
      </c>
      <c r="X1" s="1" t="s">
        <v>28</v>
      </c>
      <c r="Y1" s="1" t="s">
        <v>29</v>
      </c>
      <c r="Z1" s="1"/>
      <c r="AA1" s="1"/>
      <c r="AB1" s="1"/>
      <c r="AC1" s="1"/>
      <c r="AD1" s="1"/>
      <c r="AE1" s="1"/>
      <c r="AF1" s="1"/>
      <c r="AG1" s="1"/>
    </row>
    <row r="2" spans="1:33" x14ac:dyDescent="0.25">
      <c r="A2">
        <v>1995</v>
      </c>
      <c r="B2" s="2">
        <f>+ABS(Act!B2-Pred!B2)</f>
        <v>2.6535351403388105</v>
      </c>
      <c r="C2" s="2">
        <f>+ABS(Act!C2-Pred!C2)</f>
        <v>1.0295237740369885</v>
      </c>
      <c r="D2" s="2">
        <f>+ABS(Act!D2-Pred!D2)</f>
        <v>2.4180297145832199</v>
      </c>
      <c r="E2" s="2">
        <f>+ABS(Act!E2-Pred!E2)</f>
        <v>0.76755667651904957</v>
      </c>
      <c r="F2" s="2">
        <f>+ABS(Act!F2-Pred!F2)</f>
        <v>1.1108767185252191</v>
      </c>
      <c r="G2" s="2">
        <f>+ABS(Act!G2-Pred!G2)</f>
        <v>2.3439295840223551</v>
      </c>
      <c r="H2" s="2">
        <f>+ABS(Act!H2-Pred!H2)</f>
        <v>0.15740786334837864</v>
      </c>
      <c r="I2" s="2">
        <f>+ABS(Act!I2-Pred!I2)</f>
        <v>0.12036572966969672</v>
      </c>
      <c r="J2" s="2">
        <f>+ABS(Act!J2-Pred!J2)</f>
        <v>4.7791012160168869</v>
      </c>
      <c r="K2" s="2">
        <f>+ABS(Act!K2-Pred!K2)</f>
        <v>2.8249744103072807</v>
      </c>
      <c r="L2" s="2">
        <f>+ABS(Act!L2-Pred!L2)</f>
        <v>2.8233003800859002</v>
      </c>
      <c r="M2" s="2">
        <f>+ABS(Act!M2-Pred!M2)</f>
        <v>2.0428124988747243E-4</v>
      </c>
      <c r="N2" s="2">
        <f>+ABS(Act!N2-Pred!N2)</f>
        <v>1.9256037510905699</v>
      </c>
      <c r="O2" s="2">
        <f>+ABS(Act!O2-Pred!O2)</f>
        <v>22.10634656323689</v>
      </c>
      <c r="P2" s="2">
        <f>+ABS(Act!P2-Pred!P2)</f>
        <v>2.7661219639232399</v>
      </c>
      <c r="Q2" s="2">
        <f>+ABS(Act!Q2-Pred!Q2)</f>
        <v>0.99787251113106912</v>
      </c>
      <c r="R2" s="2">
        <f>+ABS(Act!R2-Pred!R2)</f>
        <v>1.2393300699962015</v>
      </c>
      <c r="S2" s="2">
        <f>+ABS(Act!S2-Pred!S2)</f>
        <v>1.82931018879394</v>
      </c>
      <c r="T2" s="2">
        <f>+ABS(Act!T2-Pred!T2)</f>
        <v>0.41119813251342663</v>
      </c>
      <c r="U2" s="2">
        <f>+ABS(Act!U2-Pred!U2)</f>
        <v>0.1961359036382504</v>
      </c>
      <c r="V2" s="2">
        <f>+ABS(Act!V2-Pred!V2)</f>
        <v>1.1161745838922101</v>
      </c>
      <c r="W2" s="2">
        <f>+ABS(Act!W2-Pred!W2)</f>
        <v>0.61390387984181061</v>
      </c>
      <c r="X2" s="2">
        <f>+ABS(Act!X2-Pred!X2)</f>
        <v>1.9788680921153521</v>
      </c>
      <c r="Y2" s="2">
        <f>+ABS(Act!Y2-Pred!Y2)</f>
        <v>4.8629291226152338</v>
      </c>
    </row>
    <row r="3" spans="1:33" x14ac:dyDescent="0.25">
      <c r="A3">
        <v>1996</v>
      </c>
      <c r="B3" s="2">
        <f>+ABS(Act!B3-Pred!B3)</f>
        <v>2.3551598727290006</v>
      </c>
      <c r="C3" s="2">
        <f>+ABS(Act!C3-Pred!C3)</f>
        <v>1.5928645836521511</v>
      </c>
      <c r="D3" s="2">
        <f>+ABS(Act!D3-Pred!D3)</f>
        <v>9.8084533071759239E-2</v>
      </c>
      <c r="E3" s="2">
        <f>+ABS(Act!E3-Pred!E3)</f>
        <v>1.6759748322762675</v>
      </c>
      <c r="F3" s="2">
        <f>+ABS(Act!F3-Pred!F3)</f>
        <v>1.2786918008049604</v>
      </c>
      <c r="G3" s="2">
        <f>+ABS(Act!G3-Pred!G3)</f>
        <v>2.9699938651756668</v>
      </c>
      <c r="H3" s="2">
        <f>+ABS(Act!H3-Pred!H3)</f>
        <v>1.135151282393231</v>
      </c>
      <c r="I3" s="2">
        <f>+ABS(Act!I3-Pred!I3)</f>
        <v>0.41303957323609986</v>
      </c>
      <c r="J3" s="2">
        <f>+ABS(Act!J3-Pred!J3)</f>
        <v>5.164463202588319</v>
      </c>
      <c r="K3" s="2">
        <f>+ABS(Act!K3-Pred!K3)</f>
        <v>4.2454747205775014</v>
      </c>
      <c r="L3" s="2">
        <f>+ABS(Act!L3-Pred!L3)</f>
        <v>0.40582817307353913</v>
      </c>
      <c r="M3" s="2">
        <f>+ABS(Act!M3-Pred!M3)</f>
        <v>0.52696817284875586</v>
      </c>
      <c r="N3" s="2">
        <f>+ABS(Act!N3-Pred!N3)</f>
        <v>0.19055692069096608</v>
      </c>
      <c r="O3" s="2">
        <f>+ABS(Act!O3-Pred!O3)</f>
        <v>22.247994920453962</v>
      </c>
      <c r="P3" s="2">
        <f>+ABS(Act!P3-Pred!P3)</f>
        <v>0.24517726531854933</v>
      </c>
      <c r="Q3" s="2">
        <f>+ABS(Act!Q3-Pred!Q3)</f>
        <v>1.0176707351317589</v>
      </c>
      <c r="R3" s="2">
        <f>+ABS(Act!R3-Pred!R3)</f>
        <v>2.9313676839373493</v>
      </c>
      <c r="S3" s="2">
        <f>+ABS(Act!S3-Pred!S3)</f>
        <v>0.8861029273890999</v>
      </c>
      <c r="T3" s="2">
        <f>+ABS(Act!T3-Pred!T3)</f>
        <v>2.2822436270471087</v>
      </c>
      <c r="U3" s="2">
        <f>+ABS(Act!U3-Pred!U3)</f>
        <v>1.4897104992112844</v>
      </c>
      <c r="V3" s="2">
        <f>+ABS(Act!V3-Pred!V3)</f>
        <v>0.16051333134221224</v>
      </c>
      <c r="W3" s="2">
        <f>+ABS(Act!W3-Pred!W3)</f>
        <v>0.58550684510319861</v>
      </c>
      <c r="X3" s="2">
        <f>+ABS(Act!X3-Pred!X3)</f>
        <v>1.0271820799565887</v>
      </c>
      <c r="Y3" s="2">
        <f>+ABS(Act!Y3-Pred!Y3)</f>
        <v>5.0996226312393995</v>
      </c>
    </row>
    <row r="4" spans="1:33" x14ac:dyDescent="0.25">
      <c r="A4">
        <v>1997</v>
      </c>
      <c r="B4" s="2">
        <f>+ABS(Act!B4-Pred!B4)</f>
        <v>0.30511739025769913</v>
      </c>
      <c r="C4" s="2">
        <f>+ABS(Act!C4-Pred!C4)</f>
        <v>0.80788806819843018</v>
      </c>
      <c r="D4" s="2">
        <f>+ABS(Act!D4-Pred!D4)</f>
        <v>0.73981056126912037</v>
      </c>
      <c r="E4" s="2">
        <f>+ABS(Act!E4-Pred!E4)</f>
        <v>0.37806284903587084</v>
      </c>
      <c r="F4" s="2">
        <f>+ABS(Act!F4-Pred!F4)</f>
        <v>0.45134905313422991</v>
      </c>
      <c r="G4" s="2">
        <f>+ABS(Act!G4-Pred!G4)</f>
        <v>2.8716977914141211</v>
      </c>
      <c r="H4" s="2">
        <f>+ABS(Act!H4-Pred!H4)</f>
        <v>0.57284780530705248</v>
      </c>
      <c r="I4" s="2">
        <f>+ABS(Act!I4-Pred!I4)</f>
        <v>0.43323410825292008</v>
      </c>
      <c r="J4" s="2">
        <f>+ABS(Act!J4-Pred!J4)</f>
        <v>5.0170446170967384</v>
      </c>
      <c r="K4" s="2">
        <f>+ABS(Act!K4-Pred!K4)</f>
        <v>2.6340924961180363</v>
      </c>
      <c r="L4" s="2">
        <f>+ABS(Act!L4-Pred!L4)</f>
        <v>7.0447498710199952E-2</v>
      </c>
      <c r="M4" s="2">
        <f>+ABS(Act!M4-Pred!M4)</f>
        <v>0.38587277376286266</v>
      </c>
      <c r="N4" s="2">
        <f>+ABS(Act!N4-Pred!N4)</f>
        <v>9.7377413947640434E-2</v>
      </c>
      <c r="O4" s="2">
        <f>+ABS(Act!O4-Pred!O4)</f>
        <v>21.34415901067667</v>
      </c>
      <c r="P4" s="2">
        <f>+ABS(Act!P4-Pred!P4)</f>
        <v>2.9296516330006206</v>
      </c>
      <c r="Q4" s="2">
        <f>+ABS(Act!Q4-Pred!Q4)</f>
        <v>1.1745854553601305</v>
      </c>
      <c r="R4" s="2">
        <f>+ABS(Act!R4-Pred!R4)</f>
        <v>1.8191824926019802</v>
      </c>
      <c r="S4" s="2">
        <f>+ABS(Act!S4-Pred!S4)</f>
        <v>0.2746946522185798</v>
      </c>
      <c r="T4" s="2">
        <f>+ABS(Act!T4-Pred!T4)</f>
        <v>1.6786564914557971</v>
      </c>
      <c r="U4" s="2">
        <f>+ABS(Act!U4-Pred!U4)</f>
        <v>2.3913608524022614</v>
      </c>
      <c r="V4" s="2">
        <f>+ABS(Act!V4-Pred!V4)</f>
        <v>0.26910868646083053</v>
      </c>
      <c r="W4" s="2">
        <f>+ABS(Act!W4-Pred!W4)</f>
        <v>0.61453497048317018</v>
      </c>
      <c r="X4" s="2">
        <f>+ABS(Act!X4-Pred!X4)</f>
        <v>4.7405583754041913E-2</v>
      </c>
      <c r="Y4" s="2">
        <f>+ABS(Act!Y4-Pred!Y4)</f>
        <v>5.1275581797223708</v>
      </c>
    </row>
    <row r="5" spans="1:33" x14ac:dyDescent="0.25">
      <c r="A5">
        <v>1998</v>
      </c>
      <c r="B5" s="2">
        <f>+ABS(Act!B5-Pred!B5)</f>
        <v>0.48857689544491123</v>
      </c>
      <c r="C5" s="2">
        <f>+ABS(Act!C5-Pred!C5)</f>
        <v>0.41089245155863097</v>
      </c>
      <c r="D5" s="2">
        <f>+ABS(Act!D5-Pred!D5)</f>
        <v>1.1200980894891011</v>
      </c>
      <c r="E5" s="2">
        <f>+ABS(Act!E5-Pred!E5)</f>
        <v>0.55714447193435035</v>
      </c>
      <c r="F5" s="2">
        <f>+ABS(Act!F5-Pred!F5)</f>
        <v>1.0844226259928202</v>
      </c>
      <c r="G5" s="2">
        <f>+ABS(Act!G5-Pred!G5)</f>
        <v>1.6350187114957961</v>
      </c>
      <c r="H5" s="2">
        <f>+ABS(Act!H5-Pred!H5)</f>
        <v>3.7039196415623366E-2</v>
      </c>
      <c r="I5" s="2">
        <f>+ABS(Act!I5-Pred!I5)</f>
        <v>0.1196128674631094</v>
      </c>
      <c r="J5" s="2">
        <f>+ABS(Act!J5-Pred!J5)</f>
        <v>4.3964712526304304</v>
      </c>
      <c r="K5" s="2">
        <f>+ABS(Act!K5-Pred!K5)</f>
        <v>3.8008639286025527</v>
      </c>
      <c r="L5" s="2">
        <f>+ABS(Act!L5-Pred!L5)</f>
        <v>1.51027158093253</v>
      </c>
      <c r="M5" s="2">
        <f>+ABS(Act!M5-Pred!M5)</f>
        <v>0.2062258540847246</v>
      </c>
      <c r="N5" s="2">
        <f>+ABS(Act!N5-Pred!N5)</f>
        <v>0.56523469973461005</v>
      </c>
      <c r="O5" s="2">
        <f>+ABS(Act!O5-Pred!O5)</f>
        <v>18.284957020319204</v>
      </c>
      <c r="P5" s="2">
        <f>+ABS(Act!P5-Pred!P5)</f>
        <v>0.49893404024314947</v>
      </c>
      <c r="Q5" s="2">
        <f>+ABS(Act!Q5-Pred!Q5)</f>
        <v>1.31953447775029</v>
      </c>
      <c r="R5" s="2">
        <f>+ABS(Act!R5-Pred!R5)</f>
        <v>0.28813657261781955</v>
      </c>
      <c r="S5" s="2">
        <f>+ABS(Act!S5-Pred!S5)</f>
        <v>9.7589595595319878E-2</v>
      </c>
      <c r="T5" s="2">
        <f>+ABS(Act!T5-Pred!T5)</f>
        <v>1.2387928666120445</v>
      </c>
      <c r="U5" s="2">
        <f>+ABS(Act!U5-Pred!U5)</f>
        <v>3.7558686038544202</v>
      </c>
      <c r="V5" s="2">
        <f>+ABS(Act!V5-Pred!V5)</f>
        <v>0.35456194701828991</v>
      </c>
      <c r="W5" s="2">
        <f>+ABS(Act!W5-Pred!W5)</f>
        <v>0.1471961053338493</v>
      </c>
      <c r="X5" s="2">
        <f>+ABS(Act!X5-Pred!X5)</f>
        <v>2.5373376366511309</v>
      </c>
      <c r="Y5" s="2">
        <f>+ABS(Act!Y5-Pred!Y5)</f>
        <v>4.1644688647628936</v>
      </c>
    </row>
    <row r="6" spans="1:33" x14ac:dyDescent="0.25">
      <c r="A6">
        <v>1999</v>
      </c>
      <c r="B6" s="2">
        <f>+ABS(Act!B6-Pred!B6)</f>
        <v>0.10588442171412993</v>
      </c>
      <c r="C6" s="2">
        <f>+ABS(Act!C6-Pred!C6)</f>
        <v>2.2931824905813407</v>
      </c>
      <c r="D6" s="2">
        <f>+ABS(Act!D6-Pred!D6)</f>
        <v>0.33022432411737768</v>
      </c>
      <c r="E6" s="2">
        <f>+ABS(Act!E6-Pred!E6)</f>
        <v>0.33608720961612093</v>
      </c>
      <c r="F6" s="2">
        <f>+ABS(Act!F6-Pred!F6)</f>
        <v>1.7311181222777794</v>
      </c>
      <c r="G6" s="2">
        <f>+ABS(Act!G6-Pred!G6)</f>
        <v>4.0381215264515831</v>
      </c>
      <c r="H6" s="2">
        <f>+ABS(Act!H6-Pred!H6)</f>
        <v>0.59427755913753089</v>
      </c>
      <c r="I6" s="2">
        <f>+ABS(Act!I6-Pred!I6)</f>
        <v>0.60476403926931965</v>
      </c>
      <c r="J6" s="2">
        <f>+ABS(Act!J6-Pred!J6)</f>
        <v>3.907084895903878</v>
      </c>
      <c r="K6" s="2">
        <f>+ABS(Act!K6-Pred!K6)</f>
        <v>4.2075413923414331</v>
      </c>
      <c r="L6" s="2">
        <f>+ABS(Act!L6-Pred!L6)</f>
        <v>1.636859712138321</v>
      </c>
      <c r="M6" s="2">
        <f>+ABS(Act!M6-Pred!M6)</f>
        <v>0.28467140066488117</v>
      </c>
      <c r="N6" s="2">
        <f>+ABS(Act!N6-Pred!N6)</f>
        <v>2.8306239001478062</v>
      </c>
      <c r="O6" s="2">
        <f>+ABS(Act!O6-Pred!O6)</f>
        <v>20.000626779639926</v>
      </c>
      <c r="P6" s="2">
        <f>+ABS(Act!P6-Pred!P6)</f>
        <v>0.39620201315766934</v>
      </c>
      <c r="Q6" s="2">
        <f>+ABS(Act!Q6-Pred!Q6)</f>
        <v>1.7918013577630596</v>
      </c>
      <c r="R6" s="2">
        <f>+ABS(Act!R6-Pred!R6)</f>
        <v>0.3898581234822398</v>
      </c>
      <c r="S6" s="2">
        <f>+ABS(Act!S6-Pred!S6)</f>
        <v>1.3307423361048585</v>
      </c>
      <c r="T6" s="2">
        <f>+ABS(Act!T6-Pred!T6)</f>
        <v>8.3728085065723832</v>
      </c>
      <c r="U6" s="2">
        <f>+ABS(Act!U6-Pred!U6)</f>
        <v>1.2944536331629415</v>
      </c>
      <c r="V6" s="2">
        <f>+ABS(Act!V6-Pred!V6)</f>
        <v>2.2341339555660866E-2</v>
      </c>
      <c r="W6" s="2">
        <f>+ABS(Act!W6-Pred!W6)</f>
        <v>0.68943939564817036</v>
      </c>
      <c r="X6" s="2">
        <f>+ABS(Act!X6-Pred!X6)</f>
        <v>0.82515797098619004</v>
      </c>
      <c r="Y6" s="2">
        <f>+ABS(Act!Y6-Pred!Y6)</f>
        <v>3.8211795381574092</v>
      </c>
    </row>
    <row r="7" spans="1:33" x14ac:dyDescent="0.25">
      <c r="A7">
        <v>2000</v>
      </c>
      <c r="B7" s="2">
        <f>+ABS(Act!B7-Pred!B7)</f>
        <v>0.11933345935408113</v>
      </c>
      <c r="C7" s="2">
        <f>+ABS(Act!C7-Pred!C7)</f>
        <v>1.4865009051603693</v>
      </c>
      <c r="D7" s="2">
        <f>+ABS(Act!D7-Pred!D7)</f>
        <v>0.74720522110478882</v>
      </c>
      <c r="E7" s="2">
        <f>+ABS(Act!E7-Pred!E7)</f>
        <v>0.54670633397724089</v>
      </c>
      <c r="F7" s="2">
        <f>+ABS(Act!F7-Pred!F7)</f>
        <v>0.61035852265750989</v>
      </c>
      <c r="G7" s="2">
        <f>+ABS(Act!G7-Pred!G7)</f>
        <v>4.3622358639272072</v>
      </c>
      <c r="H7" s="2">
        <f>+ABS(Act!H7-Pred!H7)</f>
        <v>0.47402415895093242</v>
      </c>
      <c r="I7" s="2">
        <f>+ABS(Act!I7-Pred!I7)</f>
        <v>4.0725355998000978E-2</v>
      </c>
      <c r="J7" s="2">
        <f>+ABS(Act!J7-Pred!J7)</f>
        <v>3.8965869560662596</v>
      </c>
      <c r="K7" s="2">
        <f>+ABS(Act!K7-Pred!K7)</f>
        <v>3.918919775667618</v>
      </c>
      <c r="L7" s="2">
        <f>+ABS(Act!L7-Pred!L7)</f>
        <v>5.986338880883892</v>
      </c>
      <c r="M7" s="2">
        <f>+ABS(Act!M7-Pred!M7)</f>
        <v>0.11530923089878264</v>
      </c>
      <c r="N7" s="2">
        <f>+ABS(Act!N7-Pred!N7)</f>
        <v>2.1792399642751477</v>
      </c>
      <c r="O7" s="2">
        <f>+ABS(Act!O7-Pred!O7)</f>
        <v>23.392199154161702</v>
      </c>
      <c r="P7" s="2">
        <f>+ABS(Act!P7-Pred!P7)</f>
        <v>2.1550701517021089</v>
      </c>
      <c r="Q7" s="2">
        <f>+ABS(Act!Q7-Pred!Q7)</f>
        <v>4.0111839047361304</v>
      </c>
      <c r="R7" s="2">
        <f>+ABS(Act!R7-Pred!R7)</f>
        <v>4.0148895524488104</v>
      </c>
      <c r="S7" s="2">
        <f>+ABS(Act!S7-Pred!S7)</f>
        <v>0.81592199717492875</v>
      </c>
      <c r="T7" s="2">
        <f>+ABS(Act!T7-Pred!T7)</f>
        <v>7.077948897592762</v>
      </c>
      <c r="U7" s="2">
        <f>+ABS(Act!U7-Pred!U7)</f>
        <v>1.7614261432234386</v>
      </c>
      <c r="V7" s="2">
        <f>+ABS(Act!V7-Pred!V7)</f>
        <v>2.563204569683819E-2</v>
      </c>
      <c r="W7" s="2">
        <f>+ABS(Act!W7-Pred!W7)</f>
        <v>1.2454995792031411</v>
      </c>
      <c r="X7" s="2">
        <f>+ABS(Act!X7-Pred!X7)</f>
        <v>1.9581956383568873</v>
      </c>
      <c r="Y7" s="2">
        <f>+ABS(Act!Y7-Pred!Y7)</f>
        <v>3.9902703107435604</v>
      </c>
    </row>
    <row r="8" spans="1:33" x14ac:dyDescent="0.25">
      <c r="A8">
        <v>2001</v>
      </c>
      <c r="B8" s="2">
        <f>+ABS(Act!B8-Pred!B8)</f>
        <v>0.78108053650467824</v>
      </c>
      <c r="C8" s="2">
        <f>+ABS(Act!C8-Pred!C8)</f>
        <v>0.29233112793554028</v>
      </c>
      <c r="D8" s="2">
        <f>+ABS(Act!D8-Pred!D8)</f>
        <v>0.38464343677106783</v>
      </c>
      <c r="E8" s="2">
        <f>+ABS(Act!E8-Pred!E8)</f>
        <v>6.2674511513201026E-2</v>
      </c>
      <c r="F8" s="2">
        <f>+ABS(Act!F8-Pred!F8)</f>
        <v>1.2205341378658403</v>
      </c>
      <c r="G8" s="2">
        <f>+ABS(Act!G8-Pred!G8)</f>
        <v>0.2780483999987311</v>
      </c>
      <c r="H8" s="2">
        <f>+ABS(Act!H8-Pred!H8)</f>
        <v>0.30909063892886124</v>
      </c>
      <c r="I8" s="2">
        <f>+ABS(Act!I8-Pred!I8)</f>
        <v>0.19440473733049046</v>
      </c>
      <c r="J8" s="2">
        <f>+ABS(Act!J8-Pred!J8)</f>
        <v>4.2212349329677252</v>
      </c>
      <c r="K8" s="2">
        <f>+ABS(Act!K8-Pred!K8)</f>
        <v>0.34521304712696121</v>
      </c>
      <c r="L8" s="2">
        <f>+ABS(Act!L8-Pred!L8)</f>
        <v>0.48526572281184066</v>
      </c>
      <c r="M8" s="2">
        <f>+ABS(Act!M8-Pred!M8)</f>
        <v>0.10776704146635652</v>
      </c>
      <c r="N8" s="2">
        <f>+ABS(Act!N8-Pred!N8)</f>
        <v>0.87668506326756912</v>
      </c>
      <c r="O8" s="2">
        <f>+ABS(Act!O8-Pred!O8)</f>
        <v>22.139440274395128</v>
      </c>
      <c r="P8" s="2">
        <f>+ABS(Act!P8-Pred!P8)</f>
        <v>1.218346925793611</v>
      </c>
      <c r="Q8" s="2">
        <f>+ABS(Act!Q8-Pred!Q8)</f>
        <v>2.2407954695140297</v>
      </c>
      <c r="R8" s="2">
        <f>+ABS(Act!R8-Pred!R8)</f>
        <v>1.0188627491326105</v>
      </c>
      <c r="S8" s="2">
        <f>+ABS(Act!S8-Pred!S8)</f>
        <v>1.1360810707804809</v>
      </c>
      <c r="T8" s="2">
        <f>+ABS(Act!T8-Pred!T8)</f>
        <v>9.8417710738903068</v>
      </c>
      <c r="U8" s="2">
        <f>+ABS(Act!U8-Pred!U8)</f>
        <v>3.6290281387398693</v>
      </c>
      <c r="V8" s="2">
        <f>+ABS(Act!V8-Pred!V8)</f>
        <v>0.34293295269297985</v>
      </c>
      <c r="W8" s="2">
        <f>+ABS(Act!W8-Pred!W8)</f>
        <v>0.49045462264266071</v>
      </c>
      <c r="X8" s="2">
        <f>+ABS(Act!X8-Pred!X8)</f>
        <v>1.373463640231968</v>
      </c>
      <c r="Y8" s="2">
        <f>+ABS(Act!Y8-Pred!Y8)</f>
        <v>4.0760456002063519</v>
      </c>
    </row>
    <row r="9" spans="1:33" x14ac:dyDescent="0.25">
      <c r="A9">
        <v>2002</v>
      </c>
      <c r="B9" s="2">
        <f>+ABS(Act!B9-Pred!B9)</f>
        <v>0.25760080250534756</v>
      </c>
      <c r="C9" s="2">
        <f>+ABS(Act!C9-Pred!C9)</f>
        <v>1.4981611100694323</v>
      </c>
      <c r="D9" s="2">
        <f>+ABS(Act!D9-Pred!D9)</f>
        <v>0.1479094679573727</v>
      </c>
      <c r="E9" s="2">
        <f>+ABS(Act!E9-Pred!E9)</f>
        <v>0.78533805453083971</v>
      </c>
      <c r="F9" s="2">
        <f>+ABS(Act!F9-Pred!F9)</f>
        <v>1.0313782380687186</v>
      </c>
      <c r="G9" s="2">
        <f>+ABS(Act!G9-Pred!G9)</f>
        <v>1.1635386434242605</v>
      </c>
      <c r="H9" s="2">
        <f>+ABS(Act!H9-Pred!H9)</f>
        <v>1.3498284107805816</v>
      </c>
      <c r="I9" s="2">
        <f>+ABS(Act!I9-Pred!I9)</f>
        <v>0.17546520504473939</v>
      </c>
      <c r="J9" s="2">
        <f>+ABS(Act!J9-Pred!J9)</f>
        <v>4.3841434194000621</v>
      </c>
      <c r="K9" s="2">
        <f>+ABS(Act!K9-Pred!K9)</f>
        <v>0.24093841683744088</v>
      </c>
      <c r="L9" s="2">
        <f>+ABS(Act!L9-Pred!L9)</f>
        <v>0.92633214001191</v>
      </c>
      <c r="M9" s="2">
        <f>+ABS(Act!M9-Pred!M9)</f>
        <v>9.0823279990533301E-2</v>
      </c>
      <c r="N9" s="2">
        <f>+ABS(Act!N9-Pred!N9)</f>
        <v>1.1902257416743502</v>
      </c>
      <c r="O9" s="2">
        <f>+ABS(Act!O9-Pred!O9)</f>
        <v>23.694753667532332</v>
      </c>
      <c r="P9" s="2">
        <f>+ABS(Act!P9-Pred!P9)</f>
        <v>5.1303986184393491</v>
      </c>
      <c r="Q9" s="2">
        <f>+ABS(Act!Q9-Pred!Q9)</f>
        <v>0.22815488386173044</v>
      </c>
      <c r="R9" s="2">
        <f>+ABS(Act!R9-Pred!R9)</f>
        <v>0.77333215129059063</v>
      </c>
      <c r="S9" s="2">
        <f>+ABS(Act!S9-Pred!S9)</f>
        <v>1.2961865959901502</v>
      </c>
      <c r="T9" s="2">
        <f>+ABS(Act!T9-Pred!T9)</f>
        <v>10.028441485526038</v>
      </c>
      <c r="U9" s="2">
        <f>+ABS(Act!U9-Pred!U9)</f>
        <v>1.8465135769340826</v>
      </c>
      <c r="V9" s="2">
        <f>+ABS(Act!V9-Pred!V9)</f>
        <v>0.18366369882096656</v>
      </c>
      <c r="W9" s="2">
        <f>+ABS(Act!W9-Pred!W9)</f>
        <v>0.41987893009325994</v>
      </c>
      <c r="X9" s="2">
        <f>+ABS(Act!X9-Pred!X9)</f>
        <v>1.4920690352927899</v>
      </c>
      <c r="Y9" s="2">
        <f>+ABS(Act!Y9-Pred!Y9)</f>
        <v>4.5528040278035133</v>
      </c>
    </row>
    <row r="10" spans="1:33" x14ac:dyDescent="0.25">
      <c r="A10">
        <v>2003</v>
      </c>
      <c r="B10" s="2">
        <f>+ABS(Act!B10-Pred!B10)</f>
        <v>0.68268162237891161</v>
      </c>
      <c r="C10" s="2">
        <f>+ABS(Act!C10-Pred!C10)</f>
        <v>2.6235991222211297</v>
      </c>
      <c r="D10" s="2">
        <f>+ABS(Act!D10-Pred!D10)</f>
        <v>0.27142157539294942</v>
      </c>
      <c r="E10" s="2">
        <f>+ABS(Act!E10-Pred!E10)</f>
        <v>1.2503540266253097</v>
      </c>
      <c r="F10" s="2">
        <f>+ABS(Act!F10-Pred!F10)</f>
        <v>1.2012444360809695</v>
      </c>
      <c r="G10" s="2">
        <f>+ABS(Act!G10-Pred!G10)</f>
        <v>0.37829842134626901</v>
      </c>
      <c r="H10" s="2">
        <f>+ABS(Act!H10-Pred!H10)</f>
        <v>0.15822329380241129</v>
      </c>
      <c r="I10" s="2">
        <f>+ABS(Act!I10-Pred!I10)</f>
        <v>0.84591825640324991</v>
      </c>
      <c r="J10" s="2">
        <f>+ABS(Act!J10-Pred!J10)</f>
        <v>3.854399890035682</v>
      </c>
      <c r="K10" s="2">
        <f>+ABS(Act!K10-Pred!K10)</f>
        <v>0.25502826750971863</v>
      </c>
      <c r="L10" s="2">
        <f>+ABS(Act!L10-Pred!L10)</f>
        <v>2.7764615676762929</v>
      </c>
      <c r="M10" s="2">
        <f>+ABS(Act!M10-Pred!M10)</f>
        <v>4.0834790626465001E-2</v>
      </c>
      <c r="N10" s="2">
        <f>+ABS(Act!N10-Pred!N10)</f>
        <v>1.7862507796734697</v>
      </c>
      <c r="O10" s="2">
        <f>+ABS(Act!O10-Pred!O10)</f>
        <v>21.989961894898958</v>
      </c>
      <c r="P10" s="2">
        <f>+ABS(Act!P10-Pred!P10)</f>
        <v>2.70709348461952</v>
      </c>
      <c r="Q10" s="2">
        <f>+ABS(Act!Q10-Pred!Q10)</f>
        <v>0.14176560793990411</v>
      </c>
      <c r="R10" s="2">
        <f>+ABS(Act!R10-Pred!R10)</f>
        <v>0.66916394849674887</v>
      </c>
      <c r="S10" s="2">
        <f>+ABS(Act!S10-Pred!S10)</f>
        <v>0.90964113430398008</v>
      </c>
      <c r="T10" s="2">
        <f>+ABS(Act!T10-Pred!T10)</f>
        <v>9.9683985590319537</v>
      </c>
      <c r="U10" s="2">
        <f>+ABS(Act!U10-Pred!U10)</f>
        <v>4.4647479779967192</v>
      </c>
      <c r="V10" s="2">
        <f>+ABS(Act!V10-Pred!V10)</f>
        <v>4.2295101036206262E-2</v>
      </c>
      <c r="W10" s="2">
        <f>+ABS(Act!W10-Pred!W10)</f>
        <v>0.99348633765318084</v>
      </c>
      <c r="X10" s="2">
        <f>+ABS(Act!X10-Pred!X10)</f>
        <v>3.4604308125981422</v>
      </c>
      <c r="Y10" s="2">
        <f>+ABS(Act!Y10-Pred!Y10)</f>
        <v>4.4552258011230546</v>
      </c>
    </row>
    <row r="11" spans="1:33" x14ac:dyDescent="0.25">
      <c r="A11">
        <v>2004</v>
      </c>
      <c r="B11" s="2">
        <f>+ABS(Act!B11-Pred!B11)</f>
        <v>0.45458208510560993</v>
      </c>
      <c r="C11" s="2">
        <f>+ABS(Act!C11-Pred!C11)</f>
        <v>0.60390540570404028</v>
      </c>
      <c r="D11" s="2">
        <f>+ABS(Act!D11-Pred!D11)</f>
        <v>0.80206295716739717</v>
      </c>
      <c r="E11" s="2">
        <f>+ABS(Act!E11-Pred!E11)</f>
        <v>0.49702027281587036</v>
      </c>
      <c r="F11" s="2">
        <f>+ABS(Act!F11-Pred!F11)</f>
        <v>1.1901142489119803</v>
      </c>
      <c r="G11" s="2">
        <f>+ABS(Act!G11-Pred!G11)</f>
        <v>0.30706468425542965</v>
      </c>
      <c r="H11" s="2">
        <f>+ABS(Act!H11-Pred!H11)</f>
        <v>0.17656079814902981</v>
      </c>
      <c r="I11" s="2">
        <f>+ABS(Act!I11-Pred!I11)</f>
        <v>0.30937379812173127</v>
      </c>
      <c r="J11" s="2">
        <f>+ABS(Act!J11-Pred!J11)</f>
        <v>3.9048154746635788</v>
      </c>
      <c r="K11" s="2">
        <f>+ABS(Act!K11-Pred!K11)</f>
        <v>1.571521539062978</v>
      </c>
      <c r="L11" s="2">
        <f>+ABS(Act!L11-Pred!L11)</f>
        <v>0.34056385559852131</v>
      </c>
      <c r="M11" s="2">
        <f>+ABS(Act!M11-Pred!M11)</f>
        <v>5.5018869194133124E-2</v>
      </c>
      <c r="N11" s="2">
        <f>+ABS(Act!N11-Pred!N11)</f>
        <v>1.9560951368732695</v>
      </c>
      <c r="O11" s="2">
        <f>+ABS(Act!O11-Pred!O11)</f>
        <v>20.483806746881687</v>
      </c>
      <c r="P11" s="2">
        <f>+ABS(Act!P11-Pred!P11)</f>
        <v>0.369161856946711</v>
      </c>
      <c r="Q11" s="2">
        <f>+ABS(Act!Q11-Pred!Q11)</f>
        <v>1.5346626701269859</v>
      </c>
      <c r="R11" s="2">
        <f>+ABS(Act!R11-Pred!R11)</f>
        <v>0.66986287666735045</v>
      </c>
      <c r="S11" s="2">
        <f>+ABS(Act!S11-Pred!S11)</f>
        <v>0.73926688406347907</v>
      </c>
      <c r="T11" s="2">
        <f>+ABS(Act!T11-Pred!T11)</f>
        <v>9.7948262332936835</v>
      </c>
      <c r="U11" s="2">
        <f>+ABS(Act!U11-Pred!U11)</f>
        <v>1.9435112371926024</v>
      </c>
      <c r="V11" s="2">
        <f>+ABS(Act!V11-Pred!V11)</f>
        <v>0.40303199464328721</v>
      </c>
      <c r="W11" s="2">
        <f>+ABS(Act!W11-Pred!W11)</f>
        <v>0.40377637219754092</v>
      </c>
      <c r="X11" s="2">
        <f>+ABS(Act!X11-Pred!X11)</f>
        <v>2.1764833852545884</v>
      </c>
      <c r="Y11" s="2">
        <f>+ABS(Act!Y11-Pred!Y11)</f>
        <v>3.9483063921835537</v>
      </c>
    </row>
    <row r="12" spans="1:33" x14ac:dyDescent="0.25">
      <c r="A12">
        <v>2005</v>
      </c>
      <c r="B12" s="2">
        <f>+ABS(Act!B12-Pred!B12)</f>
        <v>0.72658072989120015</v>
      </c>
      <c r="C12" s="2">
        <f>+ABS(Act!C12-Pred!C12)</f>
        <v>2.2427791997249109</v>
      </c>
      <c r="D12" s="2">
        <f>+ABS(Act!D12-Pred!D12)</f>
        <v>1.3843919320234086</v>
      </c>
      <c r="E12" s="2">
        <f>+ABS(Act!E12-Pred!E12)</f>
        <v>0.82557519252474876</v>
      </c>
      <c r="F12" s="2">
        <f>+ABS(Act!F12-Pred!F12)</f>
        <v>1.1847777636210015</v>
      </c>
      <c r="G12" s="2">
        <f>+ABS(Act!G12-Pred!G12)</f>
        <v>4.2302884054332175</v>
      </c>
      <c r="H12" s="2">
        <f>+ABS(Act!H12-Pred!H12)</f>
        <v>1.0135227099449509</v>
      </c>
      <c r="I12" s="2">
        <f>+ABS(Act!I12-Pred!I12)</f>
        <v>9.6060366188689628E-2</v>
      </c>
      <c r="J12" s="2">
        <f>+ABS(Act!J12-Pred!J12)</f>
        <v>2.9966176818484302</v>
      </c>
      <c r="K12" s="2">
        <f>+ABS(Act!K12-Pred!K12)</f>
        <v>1.5283560823969893</v>
      </c>
      <c r="L12" s="2">
        <f>+ABS(Act!L12-Pred!L12)</f>
        <v>0.55050007479120922</v>
      </c>
      <c r="M12" s="2">
        <f>+ABS(Act!M12-Pred!M12)</f>
        <v>0.40719587754635</v>
      </c>
      <c r="N12" s="2">
        <f>+ABS(Act!N12-Pred!N12)</f>
        <v>1.1360581903257803</v>
      </c>
      <c r="O12" s="2">
        <f>+ABS(Act!O12-Pred!O12)</f>
        <v>19.406814502776882</v>
      </c>
      <c r="P12" s="2">
        <f>+ABS(Act!P12-Pred!P12)</f>
        <v>2.8034525063675595</v>
      </c>
      <c r="Q12" s="2">
        <f>+ABS(Act!Q12-Pred!Q12)</f>
        <v>0.79320433259101009</v>
      </c>
      <c r="R12" s="2">
        <f>+ABS(Act!R12-Pred!R12)</f>
        <v>9.110850653383018E-2</v>
      </c>
      <c r="S12" s="2">
        <f>+ABS(Act!S12-Pred!S12)</f>
        <v>0.49684483028366877</v>
      </c>
      <c r="T12" s="2">
        <f>+ABS(Act!T12-Pred!T12)</f>
        <v>7.2559461266330239</v>
      </c>
      <c r="U12" s="2">
        <f>+ABS(Act!U12-Pred!U12)</f>
        <v>2.8102818443306106</v>
      </c>
      <c r="V12" s="2">
        <f>+ABS(Act!V12-Pred!V12)</f>
        <v>0.11692272360986067</v>
      </c>
      <c r="W12" s="2">
        <f>+ABS(Act!W12-Pred!W12)</f>
        <v>0.48622136607877131</v>
      </c>
      <c r="X12" s="2">
        <f>+ABS(Act!X12-Pred!X12)</f>
        <v>3.9026756725847207</v>
      </c>
      <c r="Y12" s="2">
        <f>+ABS(Act!Y12-Pred!Y12)</f>
        <v>4.2071740180501518</v>
      </c>
    </row>
    <row r="13" spans="1:33" x14ac:dyDescent="0.25">
      <c r="A13">
        <v>2006</v>
      </c>
      <c r="B13" s="2">
        <f>+ABS(Act!B13-Pred!B13)</f>
        <v>2.0927736105046399</v>
      </c>
      <c r="C13" s="2">
        <f>+ABS(Act!C13-Pred!C13)</f>
        <v>0.91367113946462908</v>
      </c>
      <c r="D13" s="2">
        <f>+ABS(Act!D13-Pred!D13)</f>
        <v>0.11996357325163132</v>
      </c>
      <c r="E13" s="2">
        <f>+ABS(Act!E13-Pred!E13)</f>
        <v>0.4269938544500107</v>
      </c>
      <c r="F13" s="2">
        <f>+ABS(Act!F13-Pred!F13)</f>
        <v>0.76981383983209994</v>
      </c>
      <c r="G13" s="2">
        <f>+ABS(Act!G13-Pred!G13)</f>
        <v>3.0790291432923205</v>
      </c>
      <c r="H13" s="2">
        <f>+ABS(Act!H13-Pred!H13)</f>
        <v>1.9268303117929975</v>
      </c>
      <c r="I13" s="2">
        <f>+ABS(Act!I13-Pred!I13)</f>
        <v>9.386336686988983E-2</v>
      </c>
      <c r="J13" s="2">
        <f>+ABS(Act!J13-Pred!J13)</f>
        <v>2.8783169826383546</v>
      </c>
      <c r="K13" s="2">
        <f>+ABS(Act!K13-Pred!K13)</f>
        <v>0.8188568892470407</v>
      </c>
      <c r="L13" s="2">
        <f>+ABS(Act!L13-Pred!L13)</f>
        <v>0.84920643657170913</v>
      </c>
      <c r="M13" s="2">
        <f>+ABS(Act!M13-Pred!M13)</f>
        <v>0.54451842067069212</v>
      </c>
      <c r="N13" s="2">
        <f>+ABS(Act!N13-Pred!N13)</f>
        <v>0.37256437722636093</v>
      </c>
      <c r="O13" s="2">
        <f>+ABS(Act!O13-Pred!O13)</f>
        <v>13.60836078092964</v>
      </c>
      <c r="P13" s="2">
        <f>+ABS(Act!P13-Pred!P13)</f>
        <v>0.73821014596768109</v>
      </c>
      <c r="Q13" s="2">
        <f>+ABS(Act!Q13-Pred!Q13)</f>
        <v>0.86107690203891529</v>
      </c>
      <c r="R13" s="2">
        <f>+ABS(Act!R13-Pred!R13)</f>
        <v>0.19248485753618993</v>
      </c>
      <c r="S13" s="2">
        <f>+ABS(Act!S13-Pred!S13)</f>
        <v>1.7531195829692692</v>
      </c>
      <c r="T13" s="2">
        <f>+ABS(Act!T13-Pred!T13)</f>
        <v>8.4589002843464911</v>
      </c>
      <c r="U13" s="2">
        <f>+ABS(Act!U13-Pred!U13)</f>
        <v>4.7738221875524829</v>
      </c>
      <c r="V13" s="2">
        <f>+ABS(Act!V13-Pred!V13)</f>
        <v>0.24422887544233784</v>
      </c>
      <c r="W13" s="2">
        <f>+ABS(Act!W13-Pred!W13)</f>
        <v>0.71265292406713954</v>
      </c>
      <c r="X13" s="2">
        <f>+ABS(Act!X13-Pred!X13)</f>
        <v>3.226305342846949</v>
      </c>
      <c r="Y13" s="2">
        <f>+ABS(Act!Y13-Pred!Y13)</f>
        <v>3.7055516644975217</v>
      </c>
    </row>
    <row r="14" spans="1:33" x14ac:dyDescent="0.25">
      <c r="A14">
        <v>2007</v>
      </c>
      <c r="B14" s="2">
        <f>+ABS(Act!B14-Pred!B14)</f>
        <v>1.0886898264312883</v>
      </c>
      <c r="C14" s="2">
        <f>+ABS(Act!C14-Pred!C14)</f>
        <v>0.32314151887030818</v>
      </c>
      <c r="D14" s="2">
        <f>+ABS(Act!D14-Pred!D14)</f>
        <v>0.87711694730609935</v>
      </c>
      <c r="E14" s="2">
        <f>+ABS(Act!E14-Pred!E14)</f>
        <v>0.91511791553329935</v>
      </c>
      <c r="F14" s="2">
        <f>+ABS(Act!F14-Pred!F14)</f>
        <v>1.5043109461167603</v>
      </c>
      <c r="G14" s="2">
        <f>+ABS(Act!G14-Pred!G14)</f>
        <v>1.3600841794125174</v>
      </c>
      <c r="H14" s="2">
        <f>+ABS(Act!H14-Pred!H14)</f>
        <v>1.1319576098398123</v>
      </c>
      <c r="I14" s="2">
        <f>+ABS(Act!I14-Pred!I14)</f>
        <v>0.12725650468697047</v>
      </c>
      <c r="J14" s="2">
        <f>+ABS(Act!J14-Pred!J14)</f>
        <v>3.5633897350085788</v>
      </c>
      <c r="K14" s="2">
        <f>+ABS(Act!K14-Pred!K14)</f>
        <v>2.7450963209361312</v>
      </c>
      <c r="L14" s="2">
        <f>+ABS(Act!L14-Pred!L14)</f>
        <v>1.4746861018971398</v>
      </c>
      <c r="M14" s="2">
        <f>+ABS(Act!M14-Pred!M14)</f>
        <v>7.359909493522121E-2</v>
      </c>
      <c r="N14" s="2">
        <f>+ABS(Act!N14-Pred!N14)</f>
        <v>0.9177171688704604</v>
      </c>
      <c r="O14" s="2">
        <f>+ABS(Act!O14-Pred!O14)</f>
        <v>13.855275685366529</v>
      </c>
      <c r="P14" s="2">
        <f>+ABS(Act!P14-Pred!P14)</f>
        <v>4.2111767445947006</v>
      </c>
      <c r="Q14" s="2">
        <f>+ABS(Act!Q14-Pred!Q14)</f>
        <v>1.9326406479573723</v>
      </c>
      <c r="R14" s="2">
        <f>+ABS(Act!R14-Pred!R14)</f>
        <v>1.1077819432234417</v>
      </c>
      <c r="S14" s="2">
        <f>+ABS(Act!S14-Pred!S14)</f>
        <v>1.0866811452494911</v>
      </c>
      <c r="T14" s="2">
        <f>+ABS(Act!T14-Pred!T14)</f>
        <v>8.8962307212445211</v>
      </c>
      <c r="U14" s="2">
        <f>+ABS(Act!U14-Pred!U14)</f>
        <v>0.40696310846492167</v>
      </c>
      <c r="V14" s="2">
        <f>+ABS(Act!V14-Pred!V14)</f>
        <v>0.27347582699926676</v>
      </c>
      <c r="W14" s="2">
        <f>+ABS(Act!W14-Pred!W14)</f>
        <v>0.69485911023860147</v>
      </c>
      <c r="X14" s="2">
        <f>+ABS(Act!X14-Pred!X14)</f>
        <v>2.6085451383898572</v>
      </c>
      <c r="Y14" s="2">
        <f>+ABS(Act!Y14-Pred!Y14)</f>
        <v>3.2409409941529601</v>
      </c>
    </row>
    <row r="15" spans="1:33" x14ac:dyDescent="0.25">
      <c r="A15">
        <v>2008</v>
      </c>
      <c r="B15" s="2">
        <f>+ABS(Act!B15-Pred!B15)</f>
        <v>0.6848864826610388</v>
      </c>
      <c r="C15" s="2">
        <f>+ABS(Act!C15-Pred!C15)</f>
        <v>1.404386920413522</v>
      </c>
      <c r="D15" s="2">
        <f>+ABS(Act!D15-Pred!D15)</f>
        <v>1.4175120303269892</v>
      </c>
      <c r="E15" s="2">
        <f>+ABS(Act!E15-Pred!E15)</f>
        <v>0.30180310379424036</v>
      </c>
      <c r="F15" s="2">
        <f>+ABS(Act!F15-Pred!F15)</f>
        <v>0.70196581161127902</v>
      </c>
      <c r="G15" s="2">
        <f>+ABS(Act!G15-Pred!G15)</f>
        <v>5.3588320545259691</v>
      </c>
      <c r="H15" s="2">
        <f>+ABS(Act!H15-Pred!H15)</f>
        <v>0.81678562938341059</v>
      </c>
      <c r="I15" s="2">
        <f>+ABS(Act!I15-Pred!I15)</f>
        <v>0.25451786062978066</v>
      </c>
      <c r="J15" s="2">
        <f>+ABS(Act!J15-Pred!J15)</f>
        <v>3.3601551933233575</v>
      </c>
      <c r="K15" s="2">
        <f>+ABS(Act!K15-Pred!K15)</f>
        <v>4.3399283151883097</v>
      </c>
      <c r="L15" s="2">
        <f>+ABS(Act!L15-Pred!L15)</f>
        <v>1.3282434305463102</v>
      </c>
      <c r="M15" s="2">
        <f>+ABS(Act!M15-Pred!M15)</f>
        <v>0.10936106237328236</v>
      </c>
      <c r="N15" s="2">
        <f>+ABS(Act!N15-Pred!N15)</f>
        <v>3.0718021210840192</v>
      </c>
      <c r="O15" s="2">
        <f>+ABS(Act!O15-Pred!O15)</f>
        <v>15.884388055951813</v>
      </c>
      <c r="P15" s="2">
        <f>+ABS(Act!P15-Pred!P15)</f>
        <v>3.8121340694962011</v>
      </c>
      <c r="Q15" s="2">
        <f>+ABS(Act!Q15-Pred!Q15)</f>
        <v>1.7031884011930316</v>
      </c>
      <c r="R15" s="2">
        <f>+ABS(Act!R15-Pred!R15)</f>
        <v>0.97811923176582027</v>
      </c>
      <c r="S15" s="2">
        <f>+ABS(Act!S15-Pred!S15)</f>
        <v>1.6083953943133693</v>
      </c>
      <c r="T15" s="2">
        <f>+ABS(Act!T15-Pred!T15)</f>
        <v>2.9444122375301802</v>
      </c>
      <c r="U15" s="2">
        <f>+ABS(Act!U15-Pred!U15)</f>
        <v>1.1957470517633304</v>
      </c>
      <c r="V15" s="2">
        <f>+ABS(Act!V15-Pred!V15)</f>
        <v>0.18359822251216329</v>
      </c>
      <c r="W15" s="2">
        <f>+ABS(Act!W15-Pred!W15)</f>
        <v>0.92022133947883056</v>
      </c>
      <c r="X15" s="2">
        <f>+ABS(Act!X15-Pred!X15)</f>
        <v>5.1962597019604893</v>
      </c>
      <c r="Y15" s="2">
        <f>+ABS(Act!Y15-Pred!Y15)</f>
        <v>2.9619078242754577</v>
      </c>
    </row>
    <row r="16" spans="1:33" x14ac:dyDescent="0.25">
      <c r="A16">
        <v>2009</v>
      </c>
      <c r="B16" s="2">
        <f>+ABS(Act!B16-Pred!B16)</f>
        <v>0.19039916769970233</v>
      </c>
      <c r="C16" s="2">
        <f>+ABS(Act!C16-Pred!C16)</f>
        <v>1.7244337889043919</v>
      </c>
      <c r="D16" s="2">
        <f>+ABS(Act!D16-Pred!D16)</f>
        <v>0.877423110883921</v>
      </c>
      <c r="E16" s="2">
        <f>+ABS(Act!E16-Pred!E16)</f>
        <v>0.74601175314611012</v>
      </c>
      <c r="F16" s="2">
        <f>+ABS(Act!F16-Pred!F16)</f>
        <v>1.7499557259545799</v>
      </c>
      <c r="G16" s="2">
        <f>+ABS(Act!G16-Pred!G16)</f>
        <v>3.1053142642885696</v>
      </c>
      <c r="H16" s="2">
        <f>+ABS(Act!H16-Pred!H16)</f>
        <v>0.19730725584505038</v>
      </c>
      <c r="I16" s="2">
        <f>+ABS(Act!I16-Pred!I16)</f>
        <v>0.45900652375553008</v>
      </c>
      <c r="J16" s="2">
        <f>+ABS(Act!J16-Pred!J16)</f>
        <v>3.284272098988724</v>
      </c>
      <c r="K16" s="2">
        <f>+ABS(Act!K16-Pred!K16)</f>
        <v>3.5116396939820618</v>
      </c>
      <c r="L16" s="2">
        <f>+ABS(Act!L16-Pred!L16)</f>
        <v>0.19638759717384957</v>
      </c>
      <c r="M16" s="2">
        <f>+ABS(Act!M16-Pred!M16)</f>
        <v>3.7614268844493814E-2</v>
      </c>
      <c r="N16" s="2">
        <f>+ABS(Act!N16-Pred!N16)</f>
        <v>1.507604620864651</v>
      </c>
      <c r="O16" s="2">
        <f>+ABS(Act!O16-Pred!O16)</f>
        <v>17.099200987488405</v>
      </c>
      <c r="P16" s="2">
        <f>+ABS(Act!P16-Pred!P16)</f>
        <v>3.2133521310864896</v>
      </c>
      <c r="Q16" s="2">
        <f>+ABS(Act!Q16-Pred!Q16)</f>
        <v>1.4953245503144483</v>
      </c>
      <c r="R16" s="2">
        <f>+ABS(Act!R16-Pred!R16)</f>
        <v>0.58253459047457135</v>
      </c>
      <c r="S16" s="2">
        <f>+ABS(Act!S16-Pred!S16)</f>
        <v>2.2299750250848991</v>
      </c>
      <c r="T16" s="2">
        <f>+ABS(Act!T16-Pred!T16)</f>
        <v>2.4838681733712313</v>
      </c>
      <c r="U16" s="2">
        <f>+ABS(Act!U16-Pred!U16)</f>
        <v>0.73793012454695983</v>
      </c>
      <c r="V16" s="2">
        <f>+ABS(Act!V16-Pred!V16)</f>
        <v>8.4619396469952868E-2</v>
      </c>
      <c r="W16" s="2">
        <f>+ABS(Act!W16-Pred!W16)</f>
        <v>0.59534721106327027</v>
      </c>
      <c r="X16" s="2">
        <f>+ABS(Act!X16-Pred!X16)</f>
        <v>1.7862024403503707</v>
      </c>
      <c r="Y16" s="2">
        <f>+ABS(Act!Y16-Pred!Y16)</f>
        <v>3.4345112909060767</v>
      </c>
    </row>
    <row r="17" spans="1:26" x14ac:dyDescent="0.25">
      <c r="A17">
        <v>2010</v>
      </c>
      <c r="B17" s="2">
        <f>+ABS(Act!B17-Pred!B17)</f>
        <v>0.63079038908333018</v>
      </c>
      <c r="C17" s="2">
        <f>+ABS(Act!C17-Pred!C17)</f>
        <v>1.5613687179434415</v>
      </c>
      <c r="D17" s="2">
        <f>+ABS(Act!D17-Pred!D17)</f>
        <v>0.80690818232367789</v>
      </c>
      <c r="E17" s="2">
        <f>+ABS(Act!E17-Pred!E17)</f>
        <v>2.2563055669009504</v>
      </c>
      <c r="F17" s="2">
        <f>+ABS(Act!F17-Pred!F17)</f>
        <v>1.9778036862453607</v>
      </c>
      <c r="G17" s="2">
        <f>+ABS(Act!G17-Pred!G17)</f>
        <v>3.5203154971512305</v>
      </c>
      <c r="H17" s="2">
        <f>+ABS(Act!H17-Pred!H17)</f>
        <v>0.11055163860356743</v>
      </c>
      <c r="I17" s="2">
        <f>+ABS(Act!I17-Pred!I17)</f>
        <v>1.0397818982261491</v>
      </c>
      <c r="J17" s="2">
        <f>+ABS(Act!J17-Pred!J17)</f>
        <v>3.4117787708623308</v>
      </c>
      <c r="K17" s="2">
        <f>+ABS(Act!K17-Pred!K17)</f>
        <v>5.5684071201258476</v>
      </c>
      <c r="L17" s="2">
        <f>+ABS(Act!L17-Pred!L17)</f>
        <v>3.7400596748747397</v>
      </c>
      <c r="M17" s="2">
        <f>+ABS(Act!M17-Pred!M17)</f>
        <v>7.577415319874703E-2</v>
      </c>
      <c r="N17" s="2">
        <f>+ABS(Act!N17-Pred!N17)</f>
        <v>1.0753782000175889</v>
      </c>
      <c r="O17" s="2">
        <f>+ABS(Act!O17-Pred!O17)</f>
        <v>15.121698134665024</v>
      </c>
      <c r="P17" s="2">
        <f>+ABS(Act!P17-Pred!P17)</f>
        <v>1.5705231543928502</v>
      </c>
      <c r="Q17" s="2">
        <f>+ABS(Act!Q17-Pred!Q17)</f>
        <v>1.9780764870785994</v>
      </c>
      <c r="R17" s="2">
        <f>+ABS(Act!R17-Pred!R17)</f>
        <v>1.3853798089140898</v>
      </c>
      <c r="S17" s="2">
        <f>+ABS(Act!S17-Pred!S17)</f>
        <v>4.1267985974765526</v>
      </c>
      <c r="T17" s="2">
        <f>+ABS(Act!T17-Pred!T17)</f>
        <v>2.6994653176253109</v>
      </c>
      <c r="U17" s="2">
        <f>+ABS(Act!U17-Pred!U17)</f>
        <v>1.5052328374483714</v>
      </c>
      <c r="V17" s="2">
        <f>+ABS(Act!V17-Pred!V17)</f>
        <v>0.79243218051738307</v>
      </c>
      <c r="W17" s="2">
        <f>+ABS(Act!W17-Pred!W17)</f>
        <v>0.29563581525537863</v>
      </c>
      <c r="X17" s="2">
        <f>+ABS(Act!X17-Pred!X17)</f>
        <v>0.39599795310365948</v>
      </c>
      <c r="Y17" s="2">
        <f>+ABS(Act!Y17-Pred!Y17)</f>
        <v>4.0782528671786871</v>
      </c>
    </row>
    <row r="18" spans="1:26" x14ac:dyDescent="0.25">
      <c r="A18">
        <v>2011</v>
      </c>
      <c r="B18" s="2">
        <f>+ABS(Act!B18-Pred!B18)</f>
        <v>0.20907647718841993</v>
      </c>
      <c r="C18" s="2">
        <f>+ABS(Act!C18-Pred!C18)</f>
        <v>5.0351175891504312</v>
      </c>
      <c r="D18" s="2">
        <f>+ABS(Act!D18-Pred!D18)</f>
        <v>1.0290752529477381</v>
      </c>
      <c r="E18" s="2">
        <f>+ABS(Act!E18-Pred!E18)</f>
        <v>2.9188567056408701</v>
      </c>
      <c r="F18" s="2">
        <f>+ABS(Act!F18-Pred!F18)</f>
        <v>2.0868284014547296</v>
      </c>
      <c r="G18" s="2">
        <f>+ABS(Act!G18-Pred!G18)</f>
        <v>4.3241606207873176</v>
      </c>
      <c r="H18" s="2">
        <f>+ABS(Act!H18-Pred!H18)</f>
        <v>0.94355250382234956</v>
      </c>
      <c r="I18" s="2">
        <f>+ABS(Act!I18-Pred!I18)</f>
        <v>1.2693895439640794</v>
      </c>
      <c r="J18" s="2">
        <f>+ABS(Act!J18-Pred!J18)</f>
        <v>2.8924796081689514</v>
      </c>
      <c r="K18" s="2">
        <f>+ABS(Act!K18-Pred!K18)</f>
        <v>5.0346431651013788</v>
      </c>
      <c r="L18" s="2">
        <f>+ABS(Act!L18-Pred!L18)</f>
        <v>3.6128468517316907</v>
      </c>
      <c r="M18" s="2">
        <f>+ABS(Act!M18-Pred!M18)</f>
        <v>0.22674982880467809</v>
      </c>
      <c r="N18" s="2">
        <f>+ABS(Act!N18-Pred!N18)</f>
        <v>2.0003577385812576</v>
      </c>
      <c r="O18" s="2">
        <f>+ABS(Act!O18-Pred!O18)</f>
        <v>17.02271205039046</v>
      </c>
      <c r="P18" s="2">
        <f>+ABS(Act!P18-Pred!P18)</f>
        <v>0.84994288393728112</v>
      </c>
      <c r="Q18" s="2">
        <f>+ABS(Act!Q18-Pred!Q18)</f>
        <v>0.11589332948218001</v>
      </c>
      <c r="R18" s="2">
        <f>+ABS(Act!R18-Pred!R18)</f>
        <v>2.701922144724449</v>
      </c>
      <c r="S18" s="2">
        <f>+ABS(Act!S18-Pred!S18)</f>
        <v>2.835901266437217</v>
      </c>
      <c r="T18" s="2">
        <f>+ABS(Act!T18-Pred!T18)</f>
        <v>0.51207612730851793</v>
      </c>
      <c r="U18" s="2">
        <f>+ABS(Act!U18-Pred!U18)</f>
        <v>0.22084282932398835</v>
      </c>
      <c r="V18" s="2">
        <f>+ABS(Act!V18-Pred!V18)</f>
        <v>1.4068909396683136</v>
      </c>
      <c r="W18" s="2">
        <f>+ABS(Act!W18-Pred!W18)</f>
        <v>1.4992593132097003</v>
      </c>
      <c r="X18" s="2">
        <f>+ABS(Act!X18-Pred!X18)</f>
        <v>0.40511900216115038</v>
      </c>
      <c r="Y18" s="2">
        <f>+ABS(Act!Y18-Pred!Y18)</f>
        <v>3.9548785727605615</v>
      </c>
    </row>
    <row r="19" spans="1:26" x14ac:dyDescent="0.25">
      <c r="A19">
        <v>2012</v>
      </c>
      <c r="B19" s="2">
        <f>+ABS(Act!B19-Pred!B19)</f>
        <v>0.10549468483267965</v>
      </c>
      <c r="C19" s="2">
        <f>+ABS(Act!C19-Pred!C19)</f>
        <v>3.6048313130381189</v>
      </c>
      <c r="D19" s="2">
        <f>+ABS(Act!D19-Pred!D19)</f>
        <v>1.3997324027517202</v>
      </c>
      <c r="E19" s="2">
        <f>+ABS(Act!E19-Pred!E19)</f>
        <v>3.4108639387553605</v>
      </c>
      <c r="F19" s="2">
        <f>+ABS(Act!F19-Pred!F19)</f>
        <v>0.44989239100147138</v>
      </c>
      <c r="G19" s="2">
        <f>+ABS(Act!G19-Pred!G19)</f>
        <v>3.2899937435386484</v>
      </c>
      <c r="H19" s="2">
        <f>+ABS(Act!H19-Pred!H19)</f>
        <v>1.6646628081791732</v>
      </c>
      <c r="I19" s="2">
        <f>+ABS(Act!I19-Pred!I19)</f>
        <v>0.56493659885882863</v>
      </c>
      <c r="J19" s="2">
        <f>+ABS(Act!J19-Pred!J19)</f>
        <v>2.6779939608515351</v>
      </c>
      <c r="K19" s="2">
        <f>+ABS(Act!K19-Pred!K19)</f>
        <v>4.4660026976423595</v>
      </c>
      <c r="L19" s="2">
        <f>+ABS(Act!L19-Pred!L19)</f>
        <v>0.81857477437166004</v>
      </c>
      <c r="M19" s="2">
        <f>+ABS(Act!M19-Pred!M19)</f>
        <v>0.11709579408973347</v>
      </c>
      <c r="N19" s="2">
        <f>+ABS(Act!N19-Pred!N19)</f>
        <v>2.1052710315838183</v>
      </c>
      <c r="O19" s="2">
        <f>+ABS(Act!O19-Pred!O19)</f>
        <v>12.535384850471381</v>
      </c>
      <c r="P19" s="2">
        <f>+ABS(Act!P19-Pred!P19)</f>
        <v>2.9467767050556706</v>
      </c>
      <c r="Q19" s="2">
        <f>+ABS(Act!Q19-Pred!Q19)</f>
        <v>0.3664053847103812</v>
      </c>
      <c r="R19" s="2">
        <f>+ABS(Act!R19-Pred!R19)</f>
        <v>1.5499948428983288</v>
      </c>
      <c r="S19" s="2">
        <f>+ABS(Act!S19-Pred!S19)</f>
        <v>3.4589677451508294</v>
      </c>
      <c r="T19" s="2">
        <f>+ABS(Act!T19-Pred!T19)</f>
        <v>0.97523989963494984</v>
      </c>
      <c r="U19" s="2">
        <f>+ABS(Act!U19-Pred!U19)</f>
        <v>1.0084611735676496</v>
      </c>
      <c r="V19" s="2">
        <f>+ABS(Act!V19-Pred!V19)</f>
        <v>0.7453386290335775</v>
      </c>
      <c r="W19" s="2">
        <f>+ABS(Act!W19-Pred!W19)</f>
        <v>0.13693990243830001</v>
      </c>
      <c r="X19" s="2">
        <f>+ABS(Act!X19-Pred!X19)</f>
        <v>0.53131651793146162</v>
      </c>
      <c r="Y19" s="2">
        <f>+ABS(Act!Y19-Pred!Y19)</f>
        <v>4.2436840187534504</v>
      </c>
    </row>
    <row r="20" spans="1:26" x14ac:dyDescent="0.25">
      <c r="A20">
        <v>2013</v>
      </c>
      <c r="B20" s="2">
        <f>+ABS(Act!B20-Pred!B20)</f>
        <v>7.7331528255928816E-2</v>
      </c>
      <c r="C20" s="2">
        <f>+ABS(Act!C20-Pred!C20)</f>
        <v>0.74510252737768923</v>
      </c>
      <c r="D20" s="2">
        <f>+ABS(Act!D20-Pred!D20)</f>
        <v>0.32522999761773974</v>
      </c>
      <c r="E20" s="2">
        <f>+ABS(Act!E20-Pred!E20)</f>
        <v>1.1298867518403597</v>
      </c>
      <c r="F20" s="2">
        <f>+ABS(Act!F20-Pred!F20)</f>
        <v>0.77057890997162026</v>
      </c>
      <c r="G20" s="2">
        <f>+ABS(Act!G20-Pred!G20)</f>
        <v>1.8180534797634422</v>
      </c>
      <c r="H20" s="2">
        <f>+ABS(Act!H20-Pred!H20)</f>
        <v>0.78946945240753053</v>
      </c>
      <c r="I20" s="2">
        <f>+ABS(Act!I20-Pred!I20)</f>
        <v>0.56508399268734877</v>
      </c>
      <c r="J20" s="2">
        <f>+ABS(Act!J20-Pred!J20)</f>
        <v>2.3530813171004947</v>
      </c>
      <c r="K20" s="2">
        <f>+ABS(Act!K20-Pred!K20)</f>
        <v>2.2366298656617509</v>
      </c>
      <c r="L20" s="2">
        <f>+ABS(Act!L20-Pred!L20)</f>
        <v>4.3797488147911796</v>
      </c>
      <c r="M20" s="2">
        <f>+ABS(Act!M20-Pred!M20)</f>
        <v>0.43447005416620499</v>
      </c>
      <c r="N20" s="2">
        <f>+ABS(Act!N20-Pred!N20)</f>
        <v>0.83276313350595288</v>
      </c>
      <c r="O20" s="2">
        <f>+ABS(Act!O20-Pred!O20)</f>
        <v>20.737293851044434</v>
      </c>
      <c r="P20" s="2">
        <f>+ABS(Act!P20-Pred!P20)</f>
        <v>5.3260518394196543</v>
      </c>
      <c r="Q20" s="2">
        <f>+ABS(Act!Q20-Pred!Q20)</f>
        <v>0.82529342566696862</v>
      </c>
      <c r="R20" s="2">
        <f>+ABS(Act!R20-Pred!R20)</f>
        <v>2.4200560311036909</v>
      </c>
      <c r="S20" s="2">
        <f>+ABS(Act!S20-Pred!S20)</f>
        <v>3.0144278585969548</v>
      </c>
      <c r="T20" s="2">
        <f>+ABS(Act!T20-Pred!T20)</f>
        <v>1.2704553200259667</v>
      </c>
      <c r="U20" s="2">
        <f>+ABS(Act!U20-Pred!U20)</f>
        <v>3.6644737103474299</v>
      </c>
      <c r="V20" s="2">
        <f>+ABS(Act!V20-Pred!V20)</f>
        <v>0.12903762666261187</v>
      </c>
      <c r="W20" s="2">
        <f>+ABS(Act!W20-Pred!W20)</f>
        <v>0.42375418832727973</v>
      </c>
      <c r="X20" s="2">
        <f>+ABS(Act!X20-Pred!X20)</f>
        <v>1.3653152099632901</v>
      </c>
      <c r="Y20" s="2">
        <f>+ABS(Act!Y20-Pred!Y20)</f>
        <v>4.156140163755305</v>
      </c>
    </row>
    <row r="21" spans="1:26" x14ac:dyDescent="0.25">
      <c r="A21">
        <v>2014</v>
      </c>
      <c r="B21" s="2">
        <f>+ABS(Act!B21-Pred!B21)</f>
        <v>1.4764208329592012</v>
      </c>
      <c r="C21" s="2">
        <f>+ABS(Act!C21-Pred!C21)</f>
        <v>2.5924258687032591</v>
      </c>
      <c r="D21" s="2">
        <f>+ABS(Act!D21-Pred!D21)</f>
        <v>2.497355536665971</v>
      </c>
      <c r="E21" s="2">
        <f>+ABS(Act!E21-Pred!E21)</f>
        <v>1.2467019367194503</v>
      </c>
      <c r="F21" s="2">
        <f>+ABS(Act!F21-Pred!F21)</f>
        <v>0.81255748533219041</v>
      </c>
      <c r="G21" s="2">
        <f>+ABS(Act!G21-Pred!G21)</f>
        <v>0.23198890484792045</v>
      </c>
      <c r="H21" s="2">
        <f>+ABS(Act!H21-Pred!H21)</f>
        <v>2.6172228613035795</v>
      </c>
      <c r="I21" s="2">
        <f>+ABS(Act!I21-Pred!I21)</f>
        <v>0.8959845528980388</v>
      </c>
      <c r="J21" s="2">
        <f>+ABS(Act!J21-Pred!J21)</f>
        <v>1.6968704204020675</v>
      </c>
      <c r="K21" s="2">
        <f>+ABS(Act!K21-Pred!K21)</f>
        <v>2.223559764038022</v>
      </c>
      <c r="L21" s="2">
        <f>+ABS(Act!L21-Pred!L21)</f>
        <v>2.8442498035352504</v>
      </c>
      <c r="M21" s="2">
        <f>+ABS(Act!M21-Pred!M21)</f>
        <v>1.13132105109871</v>
      </c>
      <c r="N21" s="2">
        <f>+ABS(Act!N21-Pred!N21)</f>
        <v>0.60243322087233864</v>
      </c>
      <c r="O21" s="2">
        <f>+ABS(Act!O21-Pred!O21)</f>
        <v>14.837054443591239</v>
      </c>
      <c r="P21" s="2">
        <f>+ABS(Act!P21-Pred!P21)</f>
        <v>0.13672725338144964</v>
      </c>
      <c r="Q21" s="2">
        <f>+ABS(Act!Q21-Pred!Q21)</f>
        <v>0.13094561296964002</v>
      </c>
      <c r="R21" s="2">
        <f>+ABS(Act!R21-Pred!R21)</f>
        <v>1.8466691535972704</v>
      </c>
      <c r="S21" s="2">
        <f>+ABS(Act!S21-Pred!S21)</f>
        <v>2.2116522617703005</v>
      </c>
      <c r="T21" s="2">
        <f>+ABS(Act!T21-Pred!T21)</f>
        <v>0.46677378853240015</v>
      </c>
      <c r="U21" s="2">
        <f>+ABS(Act!U21-Pred!U21)</f>
        <v>1.4364799576133684</v>
      </c>
      <c r="V21" s="2">
        <f>+ABS(Act!V21-Pred!V21)</f>
        <v>0.2490622697219127</v>
      </c>
      <c r="W21" s="2">
        <f>+ABS(Act!W21-Pred!W21)</f>
        <v>0.1043462925964409</v>
      </c>
      <c r="X21" s="2">
        <f>+ABS(Act!X21-Pred!X21)</f>
        <v>1.3325415285005899</v>
      </c>
      <c r="Y21" s="2">
        <f>+ABS(Act!Y21-Pred!Y21)</f>
        <v>4.2417731823343887</v>
      </c>
    </row>
    <row r="22" spans="1:26" x14ac:dyDescent="0.25">
      <c r="A22">
        <v>2015</v>
      </c>
      <c r="B22" s="2">
        <f>+ABS(Act!B22-Pred!B22)</f>
        <v>9.3423111061470721E-2</v>
      </c>
      <c r="C22" s="2">
        <f>+ABS(Act!C22-Pred!C22)</f>
        <v>3.5052782015610298</v>
      </c>
      <c r="D22" s="2">
        <f>+ABS(Act!D22-Pred!D22)</f>
        <v>2.9703074153206792</v>
      </c>
      <c r="E22" s="2">
        <f>+ABS(Act!E22-Pred!E22)</f>
        <v>0.60954230365094908</v>
      </c>
      <c r="F22" s="2">
        <f>+ABS(Act!F22-Pred!F22)</f>
        <v>2.1440339562135193</v>
      </c>
      <c r="G22" s="2">
        <f>+ABS(Act!G22-Pred!G22)</f>
        <v>4.316783454136889</v>
      </c>
      <c r="H22" s="2">
        <f>+ABS(Act!H22-Pred!H22)</f>
        <v>3.3884961053700575</v>
      </c>
      <c r="I22" s="2">
        <f>+ABS(Act!I22-Pred!I22)</f>
        <v>1.0762683168608405</v>
      </c>
      <c r="J22" s="2">
        <f>+ABS(Act!J22-Pred!J22)</f>
        <v>1.74380286365869</v>
      </c>
      <c r="K22" s="2">
        <f>+ABS(Act!K22-Pred!K22)</f>
        <v>1.95337480451715</v>
      </c>
      <c r="L22" s="2">
        <f>+ABS(Act!L22-Pred!L22)</f>
        <v>1.0933646962884112</v>
      </c>
      <c r="M22" s="2">
        <f>+ABS(Act!M22-Pred!M22)</f>
        <v>1.16290131017813</v>
      </c>
      <c r="N22" s="2">
        <f>+ABS(Act!N22-Pred!N22)</f>
        <v>2.3171207724614398</v>
      </c>
      <c r="O22" s="2">
        <f>+ABS(Act!O22-Pred!O22)</f>
        <v>13.752459860692223</v>
      </c>
      <c r="P22" s="2">
        <f>+ABS(Act!P22-Pred!P22)</f>
        <v>0.10808159020712971</v>
      </c>
      <c r="Q22" s="2">
        <f>+ABS(Act!Q22-Pred!Q22)</f>
        <v>0.16906598011595975</v>
      </c>
      <c r="R22" s="2">
        <f>+ABS(Act!R22-Pred!R22)</f>
        <v>0.26015072650774052</v>
      </c>
      <c r="S22" s="2">
        <f>+ABS(Act!S22-Pred!S22)</f>
        <v>2.9189829162842411</v>
      </c>
      <c r="T22" s="2">
        <f>+ABS(Act!T22-Pred!T22)</f>
        <v>2.0733179382292874</v>
      </c>
      <c r="U22" s="2">
        <f>+ABS(Act!U22-Pred!U22)</f>
        <v>3.6590120611056598</v>
      </c>
      <c r="V22" s="2">
        <f>+ABS(Act!V22-Pred!V22)</f>
        <v>0.63267449586510338</v>
      </c>
      <c r="W22" s="2">
        <f>+ABS(Act!W22-Pred!W22)</f>
        <v>0.24162918931290989</v>
      </c>
      <c r="X22" s="2">
        <f>+ABS(Act!X22-Pred!X22)</f>
        <v>2.2201930101601874E-3</v>
      </c>
      <c r="Y22" s="2">
        <f>+ABS(Act!Y22-Pred!Y22)</f>
        <v>4.0754849711502636</v>
      </c>
    </row>
    <row r="24" spans="1:26" x14ac:dyDescent="0.25">
      <c r="A24" s="1" t="s">
        <v>0</v>
      </c>
      <c r="B24" s="1" t="s">
        <v>1</v>
      </c>
      <c r="C24" s="1" t="s">
        <v>2</v>
      </c>
      <c r="D24" s="1" t="s">
        <v>22</v>
      </c>
      <c r="E24" s="1" t="s">
        <v>3</v>
      </c>
      <c r="F24" s="1" t="s">
        <v>4</v>
      </c>
      <c r="G24" s="1" t="s">
        <v>5</v>
      </c>
      <c r="H24" s="1" t="s">
        <v>6</v>
      </c>
      <c r="I24" s="1" t="s">
        <v>7</v>
      </c>
      <c r="J24" s="1" t="s">
        <v>23</v>
      </c>
      <c r="K24" s="1" t="s">
        <v>24</v>
      </c>
      <c r="L24" s="1" t="s">
        <v>8</v>
      </c>
      <c r="M24" s="1" t="s">
        <v>25</v>
      </c>
      <c r="N24" s="1" t="s">
        <v>9</v>
      </c>
      <c r="O24" s="1" t="s">
        <v>10</v>
      </c>
      <c r="P24" s="1" t="s">
        <v>11</v>
      </c>
      <c r="Q24" s="1" t="s">
        <v>12</v>
      </c>
      <c r="R24" s="1" t="s">
        <v>13</v>
      </c>
      <c r="S24" s="1" t="s">
        <v>26</v>
      </c>
      <c r="T24" s="1" t="s">
        <v>14</v>
      </c>
      <c r="U24" s="1" t="s">
        <v>15</v>
      </c>
      <c r="V24" s="1" t="s">
        <v>27</v>
      </c>
      <c r="W24" s="1" t="s">
        <v>16</v>
      </c>
      <c r="X24" s="1" t="s">
        <v>28</v>
      </c>
      <c r="Y24" s="1" t="s">
        <v>29</v>
      </c>
    </row>
    <row r="25" spans="1:26" x14ac:dyDescent="0.25">
      <c r="A25">
        <v>1995</v>
      </c>
      <c r="B25">
        <f>+B2^2</f>
        <v>7.041248741012911</v>
      </c>
      <c r="C25">
        <f t="shared" ref="C25:Y25" si="0">+C2^2</f>
        <v>1.0599192013073642</v>
      </c>
      <c r="D25">
        <f t="shared" si="0"/>
        <v>5.8468677006074081</v>
      </c>
      <c r="E25">
        <f t="shared" si="0"/>
        <v>0.58914325166896886</v>
      </c>
      <c r="F25">
        <f t="shared" si="0"/>
        <v>1.2340470837613589</v>
      </c>
      <c r="G25">
        <f t="shared" si="0"/>
        <v>5.4940058948552108</v>
      </c>
      <c r="H25">
        <f t="shared" si="0"/>
        <v>2.4777235443901844E-2</v>
      </c>
      <c r="I25">
        <f t="shared" si="0"/>
        <v>1.448790887891851E-2</v>
      </c>
      <c r="J25">
        <f t="shared" si="0"/>
        <v>22.839808432934088</v>
      </c>
      <c r="K25">
        <f t="shared" si="0"/>
        <v>7.9804804188909682</v>
      </c>
      <c r="L25">
        <f t="shared" si="0"/>
        <v>7.9710250361931889</v>
      </c>
      <c r="M25">
        <f t="shared" si="0"/>
        <v>4.1730829055587953E-8</v>
      </c>
      <c r="N25">
        <f t="shared" si="0"/>
        <v>3.7079498062140734</v>
      </c>
      <c r="O25">
        <f t="shared" si="0"/>
        <v>488.69055837393546</v>
      </c>
      <c r="P25">
        <f t="shared" si="0"/>
        <v>7.6514307192985616</v>
      </c>
      <c r="Q25">
        <f t="shared" si="0"/>
        <v>0.9957495484710257</v>
      </c>
      <c r="R25">
        <f t="shared" si="0"/>
        <v>1.5359390223967899</v>
      </c>
      <c r="S25">
        <f t="shared" si="0"/>
        <v>3.3463757668253207</v>
      </c>
      <c r="T25">
        <f t="shared" si="0"/>
        <v>0.16908390418252955</v>
      </c>
      <c r="U25">
        <f t="shared" si="0"/>
        <v>3.8469292695993043E-2</v>
      </c>
      <c r="V25">
        <f t="shared" si="0"/>
        <v>1.2458457017269484</v>
      </c>
      <c r="W25">
        <f t="shared" si="0"/>
        <v>0.37687797368482823</v>
      </c>
      <c r="X25">
        <f t="shared" si="0"/>
        <v>3.9159189259922536</v>
      </c>
      <c r="Y25">
        <f t="shared" si="0"/>
        <v>23.648079651579369</v>
      </c>
      <c r="Z25">
        <v>1</v>
      </c>
    </row>
    <row r="26" spans="1:26" x14ac:dyDescent="0.25">
      <c r="A26">
        <v>1996</v>
      </c>
      <c r="B26">
        <f t="shared" ref="B26:Y26" si="1">+B3^2</f>
        <v>5.5467780261128823</v>
      </c>
      <c r="C26">
        <f t="shared" si="1"/>
        <v>2.5372175818533407</v>
      </c>
      <c r="D26">
        <f t="shared" si="1"/>
        <v>9.6205756279050311E-3</v>
      </c>
      <c r="E26">
        <f t="shared" si="1"/>
        <v>2.808891638423463</v>
      </c>
      <c r="F26">
        <f t="shared" si="1"/>
        <v>1.6350527214458324</v>
      </c>
      <c r="G26">
        <f t="shared" si="1"/>
        <v>8.8208635591810971</v>
      </c>
      <c r="H26">
        <f t="shared" si="1"/>
        <v>1.2885684339189969</v>
      </c>
      <c r="I26">
        <f t="shared" si="1"/>
        <v>0.17060168905905951</v>
      </c>
      <c r="J26">
        <f t="shared" si="1"/>
        <v>26.671680170888799</v>
      </c>
      <c r="K26">
        <f t="shared" si="1"/>
        <v>18.024055603062614</v>
      </c>
      <c r="L26">
        <f t="shared" si="1"/>
        <v>0.16469650606020644</v>
      </c>
      <c r="M26">
        <f t="shared" si="1"/>
        <v>0.27769545519555622</v>
      </c>
      <c r="N26">
        <f t="shared" si="1"/>
        <v>3.631194002322314E-2</v>
      </c>
      <c r="O26">
        <f t="shared" si="1"/>
        <v>494.97327798054528</v>
      </c>
      <c r="P26">
        <f t="shared" si="1"/>
        <v>6.0111891429082333E-2</v>
      </c>
      <c r="Q26">
        <f t="shared" si="1"/>
        <v>1.0356537251436144</v>
      </c>
      <c r="R26">
        <f t="shared" si="1"/>
        <v>8.5929164984322188</v>
      </c>
      <c r="S26">
        <f t="shared" si="1"/>
        <v>0.78517839792753241</v>
      </c>
      <c r="T26">
        <f t="shared" si="1"/>
        <v>5.2086359731971426</v>
      </c>
      <c r="U26">
        <f t="shared" si="1"/>
        <v>2.2192373714603342</v>
      </c>
      <c r="V26">
        <f t="shared" si="1"/>
        <v>2.5764529538574815E-2</v>
      </c>
      <c r="W26">
        <f t="shared" si="1"/>
        <v>0.34281826566270102</v>
      </c>
      <c r="X26">
        <f t="shared" si="1"/>
        <v>1.0551030253839437</v>
      </c>
      <c r="Y26">
        <f t="shared" si="1"/>
        <v>26.006150981049057</v>
      </c>
      <c r="Z26">
        <v>2</v>
      </c>
    </row>
    <row r="27" spans="1:26" x14ac:dyDescent="0.25">
      <c r="A27">
        <v>1997</v>
      </c>
      <c r="B27">
        <f t="shared" ref="B27:Y27" si="2">+B4^2</f>
        <v>9.3096621837669077E-2</v>
      </c>
      <c r="C27">
        <f t="shared" si="2"/>
        <v>0.65268313073739137</v>
      </c>
      <c r="D27">
        <f t="shared" si="2"/>
        <v>0.54731966656533093</v>
      </c>
      <c r="E27">
        <f t="shared" si="2"/>
        <v>0.14293151782111965</v>
      </c>
      <c r="F27">
        <f t="shared" si="2"/>
        <v>0.2037159677651659</v>
      </c>
      <c r="G27">
        <f t="shared" si="2"/>
        <v>8.2466482052127414</v>
      </c>
      <c r="H27">
        <f t="shared" si="2"/>
        <v>0.32815460804510671</v>
      </c>
      <c r="I27">
        <f t="shared" si="2"/>
        <v>0.18769179255370289</v>
      </c>
      <c r="J27">
        <f t="shared" si="2"/>
        <v>25.170736689939361</v>
      </c>
      <c r="K27">
        <f t="shared" si="2"/>
        <v>6.9384432781053471</v>
      </c>
      <c r="L27">
        <f t="shared" si="2"/>
        <v>4.9628500745236238E-3</v>
      </c>
      <c r="M27">
        <f t="shared" si="2"/>
        <v>0.14889779753144539</v>
      </c>
      <c r="N27">
        <f t="shared" si="2"/>
        <v>9.4823607471301186E-3</v>
      </c>
      <c r="O27">
        <f t="shared" si="2"/>
        <v>455.57312387305006</v>
      </c>
      <c r="P27">
        <f t="shared" si="2"/>
        <v>8.582858690743203</v>
      </c>
      <c r="Q27">
        <f t="shared" si="2"/>
        <v>1.3796509919435651</v>
      </c>
      <c r="R27">
        <f t="shared" si="2"/>
        <v>3.3094249413895538</v>
      </c>
      <c r="S27">
        <f t="shared" si="2"/>
        <v>7.5457151957486507E-2</v>
      </c>
      <c r="T27">
        <f t="shared" si="2"/>
        <v>2.8178876163066864</v>
      </c>
      <c r="U27">
        <f t="shared" si="2"/>
        <v>5.7186067264020704</v>
      </c>
      <c r="V27">
        <f t="shared" si="2"/>
        <v>7.2419485128673591E-2</v>
      </c>
      <c r="W27">
        <f t="shared" si="2"/>
        <v>0.37765322994675082</v>
      </c>
      <c r="X27">
        <f t="shared" si="2"/>
        <v>2.2472893710614827E-3</v>
      </c>
      <c r="Y27">
        <f t="shared" si="2"/>
        <v>26.291852886437791</v>
      </c>
      <c r="Z27">
        <v>3</v>
      </c>
    </row>
    <row r="28" spans="1:26" x14ac:dyDescent="0.25">
      <c r="A28">
        <v>1998</v>
      </c>
      <c r="B28">
        <f t="shared" ref="B28:Y28" si="3">+B5^2</f>
        <v>0.23870738276258771</v>
      </c>
      <c r="C28">
        <f t="shared" si="3"/>
        <v>0.16883260674786191</v>
      </c>
      <c r="D28">
        <f t="shared" si="3"/>
        <v>1.2546197300771342</v>
      </c>
      <c r="E28">
        <f t="shared" si="3"/>
        <v>0.3104099626070061</v>
      </c>
      <c r="F28">
        <f t="shared" si="3"/>
        <v>1.1759724317651641</v>
      </c>
      <c r="G28">
        <f t="shared" si="3"/>
        <v>2.6732861869413735</v>
      </c>
      <c r="H28">
        <f t="shared" si="3"/>
        <v>1.3719020711151267E-3</v>
      </c>
      <c r="I28">
        <f t="shared" si="3"/>
        <v>1.4307238062747375E-2</v>
      </c>
      <c r="J28">
        <f t="shared" si="3"/>
        <v>19.328959475205785</v>
      </c>
      <c r="K28">
        <f t="shared" si="3"/>
        <v>14.44656660375203</v>
      </c>
      <c r="L28">
        <f t="shared" si="3"/>
        <v>2.2809202481724435</v>
      </c>
      <c r="M28">
        <f t="shared" si="3"/>
        <v>4.2529102892974124E-2</v>
      </c>
      <c r="N28">
        <f t="shared" si="3"/>
        <v>0.3194902657840748</v>
      </c>
      <c r="O28">
        <f t="shared" si="3"/>
        <v>334.33965323492055</v>
      </c>
      <c r="P28">
        <f t="shared" si="3"/>
        <v>0.2489351765133527</v>
      </c>
      <c r="Q28">
        <f t="shared" si="3"/>
        <v>1.7411712379717306</v>
      </c>
      <c r="R28">
        <f t="shared" si="3"/>
        <v>8.3022684479944001E-2</v>
      </c>
      <c r="S28">
        <f t="shared" si="3"/>
        <v>9.5237291684580772E-3</v>
      </c>
      <c r="T28">
        <f t="shared" si="3"/>
        <v>1.5346077663688866</v>
      </c>
      <c r="U28">
        <f t="shared" si="3"/>
        <v>14.106548969419352</v>
      </c>
      <c r="V28">
        <f t="shared" si="3"/>
        <v>0.12571417427340062</v>
      </c>
      <c r="W28">
        <f t="shared" si="3"/>
        <v>2.1666693425453659E-2</v>
      </c>
      <c r="X28">
        <f t="shared" si="3"/>
        <v>6.4380822823663459</v>
      </c>
      <c r="Y28">
        <f t="shared" si="3"/>
        <v>17.342800925579542</v>
      </c>
      <c r="Z28">
        <v>4</v>
      </c>
    </row>
    <row r="29" spans="1:26" x14ac:dyDescent="0.25">
      <c r="A29">
        <v>1999</v>
      </c>
      <c r="B29">
        <f t="shared" ref="B29:Y29" si="4">+B6^2</f>
        <v>1.121151076173571E-2</v>
      </c>
      <c r="C29">
        <f t="shared" si="4"/>
        <v>5.2586859351088409</v>
      </c>
      <c r="D29">
        <f t="shared" si="4"/>
        <v>0.10904810423877891</v>
      </c>
      <c r="E29">
        <f t="shared" si="4"/>
        <v>0.11295461246755041</v>
      </c>
      <c r="F29">
        <f t="shared" si="4"/>
        <v>2.9967699532785446</v>
      </c>
      <c r="G29">
        <f t="shared" si="4"/>
        <v>16.306425462391662</v>
      </c>
      <c r="H29">
        <f t="shared" si="4"/>
        <v>0.3531658172944615</v>
      </c>
      <c r="I29">
        <f t="shared" si="4"/>
        <v>0.36573954319334323</v>
      </c>
      <c r="J29">
        <f t="shared" si="4"/>
        <v>15.265312383800216</v>
      </c>
      <c r="K29">
        <f t="shared" si="4"/>
        <v>17.703404568266485</v>
      </c>
      <c r="L29">
        <f t="shared" si="4"/>
        <v>2.6793097172215474</v>
      </c>
      <c r="M29">
        <f t="shared" si="4"/>
        <v>8.1037806356505301E-2</v>
      </c>
      <c r="N29">
        <f t="shared" si="4"/>
        <v>8.0124316640879769</v>
      </c>
      <c r="O29">
        <f t="shared" si="4"/>
        <v>400.0250715784498</v>
      </c>
      <c r="P29">
        <f t="shared" si="4"/>
        <v>0.15697603523018999</v>
      </c>
      <c r="Q29">
        <f t="shared" si="4"/>
        <v>3.2105521056815438</v>
      </c>
      <c r="R29">
        <f t="shared" si="4"/>
        <v>0.15198935644509334</v>
      </c>
      <c r="S29">
        <f t="shared" si="4"/>
        <v>1.7708751651018162</v>
      </c>
      <c r="T29">
        <f t="shared" si="4"/>
        <v>70.103922287730867</v>
      </c>
      <c r="U29">
        <f t="shared" si="4"/>
        <v>1.675610208408739</v>
      </c>
      <c r="V29">
        <f t="shared" si="4"/>
        <v>4.991354531413369E-4</v>
      </c>
      <c r="W29">
        <f t="shared" si="4"/>
        <v>0.47532668027171437</v>
      </c>
      <c r="X29">
        <f t="shared" si="4"/>
        <v>0.68088567708204606</v>
      </c>
      <c r="Y29">
        <f t="shared" si="4"/>
        <v>14.60141306283287</v>
      </c>
      <c r="Z29">
        <v>5</v>
      </c>
    </row>
    <row r="30" spans="1:26" x14ac:dyDescent="0.25">
      <c r="A30">
        <v>2000</v>
      </c>
      <c r="B30">
        <f t="shared" ref="B30:Y30" si="5">+B7^2</f>
        <v>1.4240474521412133E-2</v>
      </c>
      <c r="C30">
        <f t="shared" si="5"/>
        <v>2.2096849410425969</v>
      </c>
      <c r="D30">
        <f t="shared" si="5"/>
        <v>0.55831564244625631</v>
      </c>
      <c r="E30">
        <f t="shared" si="5"/>
        <v>0.29888781561083444</v>
      </c>
      <c r="F30">
        <f t="shared" si="5"/>
        <v>0.372537526180658</v>
      </c>
      <c r="G30">
        <f t="shared" si="5"/>
        <v>19.029101732532748</v>
      </c>
      <c r="H30">
        <f t="shared" si="5"/>
        <v>0.22469890326913886</v>
      </c>
      <c r="I30">
        <f t="shared" si="5"/>
        <v>1.6585546211639142E-3</v>
      </c>
      <c r="J30">
        <f t="shared" si="5"/>
        <v>15.183389906185718</v>
      </c>
      <c r="K30">
        <f t="shared" si="5"/>
        <v>15.357932208118733</v>
      </c>
      <c r="L30">
        <f t="shared" si="5"/>
        <v>35.836253196782209</v>
      </c>
      <c r="M30">
        <f t="shared" si="5"/>
        <v>1.3296218730468771E-2</v>
      </c>
      <c r="N30">
        <f t="shared" si="5"/>
        <v>4.7490868218939468</v>
      </c>
      <c r="O30">
        <f t="shared" si="5"/>
        <v>547.19498126796339</v>
      </c>
      <c r="P30">
        <f t="shared" si="5"/>
        <v>4.6443273587573506</v>
      </c>
      <c r="Q30">
        <f t="shared" si="5"/>
        <v>16.089596317614191</v>
      </c>
      <c r="R30">
        <f t="shared" si="5"/>
        <v>16.119338118362609</v>
      </c>
      <c r="S30">
        <f t="shared" si="5"/>
        <v>0.66572870547392449</v>
      </c>
      <c r="T30">
        <f t="shared" si="5"/>
        <v>50.097360596934593</v>
      </c>
      <c r="U30">
        <f t="shared" si="5"/>
        <v>3.1026220580309976</v>
      </c>
      <c r="V30">
        <f t="shared" si="5"/>
        <v>6.5700176660480117E-4</v>
      </c>
      <c r="W30">
        <f t="shared" si="5"/>
        <v>1.5512692017952017</v>
      </c>
      <c r="X30">
        <f t="shared" si="5"/>
        <v>3.8345301580799371</v>
      </c>
      <c r="Y30">
        <f t="shared" si="5"/>
        <v>15.92225715280151</v>
      </c>
      <c r="Z30">
        <v>6</v>
      </c>
    </row>
    <row r="31" spans="1:26" x14ac:dyDescent="0.25">
      <c r="A31">
        <v>2001</v>
      </c>
      <c r="B31">
        <f t="shared" ref="B31:Y31" si="6">+B8^2</f>
        <v>0.61008680450643604</v>
      </c>
      <c r="C31">
        <f t="shared" si="6"/>
        <v>8.5457488360065226E-2</v>
      </c>
      <c r="D31">
        <f t="shared" si="6"/>
        <v>0.14795057345105844</v>
      </c>
      <c r="E31">
        <f t="shared" si="6"/>
        <v>3.9280943934183682E-3</v>
      </c>
      <c r="F31">
        <f t="shared" si="6"/>
        <v>1.4897035816959101</v>
      </c>
      <c r="G31">
        <f t="shared" si="6"/>
        <v>7.7310912741854365E-2</v>
      </c>
      <c r="H31">
        <f t="shared" si="6"/>
        <v>9.5537023073451674E-2</v>
      </c>
      <c r="I31">
        <f t="shared" si="6"/>
        <v>3.7793201896536989E-2</v>
      </c>
      <c r="J31">
        <f t="shared" si="6"/>
        <v>17.818824359307037</v>
      </c>
      <c r="K31">
        <f t="shared" si="6"/>
        <v>0.11917204790668154</v>
      </c>
      <c r="L31">
        <f t="shared" si="6"/>
        <v>0.23548282173609816</v>
      </c>
      <c r="M31">
        <f t="shared" si="6"/>
        <v>1.1613735226411405E-2</v>
      </c>
      <c r="N31">
        <f t="shared" si="6"/>
        <v>0.76857670015646162</v>
      </c>
      <c r="O31">
        <f t="shared" si="6"/>
        <v>490.154815663509</v>
      </c>
      <c r="P31">
        <f t="shared" si="6"/>
        <v>1.4843692315907429</v>
      </c>
      <c r="Q31">
        <f t="shared" si="6"/>
        <v>5.0211643361946008</v>
      </c>
      <c r="R31">
        <f t="shared" si="6"/>
        <v>1.038081301570061</v>
      </c>
      <c r="S31">
        <f t="shared" si="6"/>
        <v>1.2906801993857242</v>
      </c>
      <c r="T31">
        <f t="shared" si="6"/>
        <v>96.860457870863968</v>
      </c>
      <c r="U31">
        <f t="shared" si="6"/>
        <v>13.169845231765761</v>
      </c>
      <c r="V31">
        <f t="shared" si="6"/>
        <v>0.11760301004272555</v>
      </c>
      <c r="W31">
        <f t="shared" si="6"/>
        <v>0.24054573687155473</v>
      </c>
      <c r="X31">
        <f t="shared" si="6"/>
        <v>1.8864023710392488</v>
      </c>
      <c r="Y31">
        <f t="shared" si="6"/>
        <v>16.614147734961559</v>
      </c>
      <c r="Z31">
        <v>7</v>
      </c>
    </row>
    <row r="32" spans="1:26" x14ac:dyDescent="0.25">
      <c r="A32">
        <v>2002</v>
      </c>
      <c r="B32">
        <f t="shared" ref="B32:Y32" si="7">+B9^2</f>
        <v>6.6358173451399077E-2</v>
      </c>
      <c r="C32">
        <f t="shared" si="7"/>
        <v>2.2444867117244738</v>
      </c>
      <c r="D32">
        <f t="shared" si="7"/>
        <v>2.1877210711433059E-2</v>
      </c>
      <c r="E32">
        <f t="shared" si="7"/>
        <v>0.61675585989428416</v>
      </c>
      <c r="F32">
        <f t="shared" si="7"/>
        <v>1.0637410699617345</v>
      </c>
      <c r="G32">
        <f t="shared" si="7"/>
        <v>1.3538221747415684</v>
      </c>
      <c r="H32">
        <f t="shared" si="7"/>
        <v>1.8220367385504306</v>
      </c>
      <c r="I32">
        <f t="shared" si="7"/>
        <v>3.0788038181392439E-2</v>
      </c>
      <c r="J32">
        <f t="shared" si="7"/>
        <v>19.22071352186887</v>
      </c>
      <c r="K32">
        <f t="shared" si="7"/>
        <v>5.8051320708132417E-2</v>
      </c>
      <c r="L32">
        <f t="shared" si="7"/>
        <v>0.85809123361904482</v>
      </c>
      <c r="M32">
        <f t="shared" si="7"/>
        <v>8.248868188238806E-3</v>
      </c>
      <c r="N32">
        <f t="shared" si="7"/>
        <v>1.4166373161442571</v>
      </c>
      <c r="O32">
        <f t="shared" si="7"/>
        <v>561.44135136503689</v>
      </c>
      <c r="P32">
        <f t="shared" si="7"/>
        <v>26.320989984084381</v>
      </c>
      <c r="Q32">
        <f t="shared" si="7"/>
        <v>5.2054651029959702E-2</v>
      </c>
      <c r="R32">
        <f t="shared" si="7"/>
        <v>0.59804261621973298</v>
      </c>
      <c r="S32">
        <f t="shared" si="7"/>
        <v>1.6800996916245328</v>
      </c>
      <c r="T32">
        <f t="shared" si="7"/>
        <v>100.56963862861969</v>
      </c>
      <c r="U32">
        <f t="shared" si="7"/>
        <v>3.4096123898019002</v>
      </c>
      <c r="V32">
        <f t="shared" si="7"/>
        <v>3.373235426459871E-2</v>
      </c>
      <c r="W32">
        <f t="shared" si="7"/>
        <v>0.17629831593626066</v>
      </c>
      <c r="X32">
        <f t="shared" si="7"/>
        <v>2.2262700060795568</v>
      </c>
      <c r="Y32">
        <f t="shared" si="7"/>
        <v>20.728024515583893</v>
      </c>
      <c r="Z32">
        <v>8</v>
      </c>
    </row>
    <row r="33" spans="1:27" x14ac:dyDescent="0.25">
      <c r="A33">
        <v>2003</v>
      </c>
      <c r="B33">
        <f t="shared" ref="B33:Y33" si="8">+B10^2</f>
        <v>0.46605419753390287</v>
      </c>
      <c r="C33">
        <f t="shared" si="8"/>
        <v>6.883272354119482</v>
      </c>
      <c r="D33">
        <f t="shared" si="8"/>
        <v>7.3669671588790522E-2</v>
      </c>
      <c r="E33">
        <f t="shared" si="8"/>
        <v>1.5633851918981256</v>
      </c>
      <c r="F33">
        <f t="shared" si="8"/>
        <v>1.4429881952154866</v>
      </c>
      <c r="G33">
        <f t="shared" si="8"/>
        <v>0.14310969559307929</v>
      </c>
      <c r="H33">
        <f t="shared" si="8"/>
        <v>2.5034610701684164E-2</v>
      </c>
      <c r="I33">
        <f t="shared" si="8"/>
        <v>0.71557769651631442</v>
      </c>
      <c r="J33">
        <f t="shared" si="8"/>
        <v>14.856398512307077</v>
      </c>
      <c r="K33">
        <f t="shared" si="8"/>
        <v>6.5039417229008606E-2</v>
      </c>
      <c r="L33">
        <f t="shared" si="8"/>
        <v>7.7087388367834979</v>
      </c>
      <c r="M33">
        <f t="shared" si="8"/>
        <v>1.6674801255072338E-3</v>
      </c>
      <c r="N33">
        <f t="shared" si="8"/>
        <v>3.1906918478840782</v>
      </c>
      <c r="O33">
        <f t="shared" si="8"/>
        <v>483.55842413910818</v>
      </c>
      <c r="P33">
        <f t="shared" si="8"/>
        <v>7.3283551344694553</v>
      </c>
      <c r="Q33">
        <f t="shared" si="8"/>
        <v>2.0097487594570605E-2</v>
      </c>
      <c r="R33">
        <f t="shared" si="8"/>
        <v>0.4477803899677596</v>
      </c>
      <c r="S33">
        <f t="shared" si="8"/>
        <v>0.82744699321783155</v>
      </c>
      <c r="T33">
        <f t="shared" si="8"/>
        <v>99.368969831710331</v>
      </c>
      <c r="U33">
        <f t="shared" si="8"/>
        <v>19.933974507025791</v>
      </c>
      <c r="V33">
        <f t="shared" si="8"/>
        <v>1.7888755716628959E-3</v>
      </c>
      <c r="W33">
        <f t="shared" si="8"/>
        <v>0.98701510310353002</v>
      </c>
      <c r="X33">
        <f t="shared" si="8"/>
        <v>11.974581408778638</v>
      </c>
      <c r="Y33">
        <f t="shared" si="8"/>
        <v>19.849036938992562</v>
      </c>
      <c r="Z33">
        <v>9</v>
      </c>
    </row>
    <row r="34" spans="1:27" x14ac:dyDescent="0.25">
      <c r="A34">
        <v>2004</v>
      </c>
      <c r="B34">
        <f t="shared" ref="B34:Y34" si="9">+B11^2</f>
        <v>0.20664487209896398</v>
      </c>
      <c r="C34">
        <f t="shared" si="9"/>
        <v>0.36470173903856146</v>
      </c>
      <c r="D34">
        <f t="shared" si="9"/>
        <v>0.64330498726010998</v>
      </c>
      <c r="E34">
        <f t="shared" si="9"/>
        <v>0.24702915158996219</v>
      </c>
      <c r="F34">
        <f t="shared" si="9"/>
        <v>1.4163719254633269</v>
      </c>
      <c r="G34">
        <f t="shared" si="9"/>
        <v>9.4288720316886704E-2</v>
      </c>
      <c r="H34">
        <f t="shared" si="9"/>
        <v>3.1173715443022446E-2</v>
      </c>
      <c r="I34">
        <f t="shared" si="9"/>
        <v>9.5712146964265735E-2</v>
      </c>
      <c r="J34">
        <f t="shared" si="9"/>
        <v>15.24758389117215</v>
      </c>
      <c r="K34">
        <f t="shared" si="9"/>
        <v>2.4696799477388711</v>
      </c>
      <c r="L34">
        <f t="shared" si="9"/>
        <v>0.11598373974013047</v>
      </c>
      <c r="M34">
        <f t="shared" si="9"/>
        <v>3.0270759674011307E-3</v>
      </c>
      <c r="N34">
        <f t="shared" si="9"/>
        <v>3.826308184499255</v>
      </c>
      <c r="O34">
        <f t="shared" si="9"/>
        <v>419.58633884359568</v>
      </c>
      <c r="P34">
        <f t="shared" si="9"/>
        <v>0.13628047662434392</v>
      </c>
      <c r="Q34">
        <f t="shared" si="9"/>
        <v>2.3551895110812899</v>
      </c>
      <c r="R34">
        <f t="shared" si="9"/>
        <v>0.44871627353705795</v>
      </c>
      <c r="S34">
        <f t="shared" si="9"/>
        <v>0.5465155258729254</v>
      </c>
      <c r="T34">
        <f t="shared" si="9"/>
        <v>95.938620940418133</v>
      </c>
      <c r="U34">
        <f t="shared" si="9"/>
        <v>3.7772359290939201</v>
      </c>
      <c r="V34">
        <f t="shared" si="9"/>
        <v>0.16243478870614669</v>
      </c>
      <c r="W34">
        <f t="shared" si="9"/>
        <v>0.1630353587450071</v>
      </c>
      <c r="X34">
        <f t="shared" si="9"/>
        <v>4.7370799262892733</v>
      </c>
      <c r="Y34">
        <f t="shared" si="9"/>
        <v>15.58912336655751</v>
      </c>
      <c r="Z34">
        <v>10</v>
      </c>
    </row>
    <row r="35" spans="1:27" x14ac:dyDescent="0.25">
      <c r="A35">
        <v>2005</v>
      </c>
      <c r="B35">
        <f t="shared" ref="B35:Y35" si="10">+B12^2</f>
        <v>0.5279195570492291</v>
      </c>
      <c r="C35">
        <f t="shared" si="10"/>
        <v>5.0300585387187118</v>
      </c>
      <c r="D35">
        <f t="shared" si="10"/>
        <v>1.916541021451506</v>
      </c>
      <c r="E35">
        <f t="shared" si="10"/>
        <v>0.68157439851227597</v>
      </c>
      <c r="F35">
        <f t="shared" si="10"/>
        <v>1.4036983491707817</v>
      </c>
      <c r="G35">
        <f t="shared" si="10"/>
        <v>17.895339993142713</v>
      </c>
      <c r="H35">
        <f t="shared" si="10"/>
        <v>1.0272282835741571</v>
      </c>
      <c r="I35">
        <f t="shared" si="10"/>
        <v>9.2275939523051454E-3</v>
      </c>
      <c r="J35">
        <f t="shared" si="10"/>
        <v>8.9797175311666599</v>
      </c>
      <c r="K35">
        <f t="shared" si="10"/>
        <v>2.3358723145998725</v>
      </c>
      <c r="L35">
        <f t="shared" si="10"/>
        <v>0.30305033234512696</v>
      </c>
      <c r="M35">
        <f t="shared" si="10"/>
        <v>0.16580848269074208</v>
      </c>
      <c r="N35">
        <f t="shared" si="10"/>
        <v>1.2906282118062868</v>
      </c>
      <c r="O35">
        <f t="shared" si="10"/>
        <v>376.62444914519114</v>
      </c>
      <c r="P35">
        <f t="shared" si="10"/>
        <v>7.8593459554585516</v>
      </c>
      <c r="Q35">
        <f t="shared" si="10"/>
        <v>0.62917311324114977</v>
      </c>
      <c r="R35">
        <f t="shared" si="10"/>
        <v>8.3007599628249773E-3</v>
      </c>
      <c r="S35">
        <f t="shared" si="10"/>
        <v>0.24685478537960762</v>
      </c>
      <c r="T35">
        <f t="shared" si="10"/>
        <v>52.648754192600784</v>
      </c>
      <c r="U35">
        <f t="shared" si="10"/>
        <v>7.897684044574258</v>
      </c>
      <c r="V35">
        <f t="shared" si="10"/>
        <v>1.367092329634787E-2</v>
      </c>
      <c r="W35">
        <f t="shared" si="10"/>
        <v>0.23641121683150654</v>
      </c>
      <c r="X35">
        <f t="shared" si="10"/>
        <v>15.230877405384602</v>
      </c>
      <c r="Y35">
        <f t="shared" si="10"/>
        <v>17.700313218156261</v>
      </c>
      <c r="Z35">
        <v>11</v>
      </c>
    </row>
    <row r="36" spans="1:27" x14ac:dyDescent="0.25">
      <c r="A36">
        <v>2006</v>
      </c>
      <c r="B36">
        <f t="shared" ref="B36:Y36" si="11">+B13^2</f>
        <v>4.3797013848246262</v>
      </c>
      <c r="C36">
        <f t="shared" si="11"/>
        <v>0.83479495109059365</v>
      </c>
      <c r="D36">
        <f t="shared" si="11"/>
        <v>1.4391258907299512E-2</v>
      </c>
      <c r="E36">
        <f t="shared" si="11"/>
        <v>0.18232375173807691</v>
      </c>
      <c r="F36">
        <f t="shared" si="11"/>
        <v>0.59261334799704202</v>
      </c>
      <c r="G36">
        <f t="shared" si="11"/>
        <v>9.4804204652434407</v>
      </c>
      <c r="H36">
        <f t="shared" si="11"/>
        <v>3.7126750504442998</v>
      </c>
      <c r="I36">
        <f t="shared" si="11"/>
        <v>8.8103316401515318E-3</v>
      </c>
      <c r="J36">
        <f t="shared" si="11"/>
        <v>8.2847086525443618</v>
      </c>
      <c r="K36">
        <f t="shared" si="11"/>
        <v>0.6705266050673403</v>
      </c>
      <c r="L36">
        <f t="shared" si="11"/>
        <v>0.72115157191482027</v>
      </c>
      <c r="M36">
        <f t="shared" si="11"/>
        <v>0.29650031044970482</v>
      </c>
      <c r="N36">
        <f t="shared" si="11"/>
        <v>0.13880421517806618</v>
      </c>
      <c r="O36">
        <f t="shared" si="11"/>
        <v>185.18748314394398</v>
      </c>
      <c r="P36">
        <f t="shared" si="11"/>
        <v>0.54495421960962498</v>
      </c>
      <c r="Q36">
        <f t="shared" si="11"/>
        <v>0.74145343122493568</v>
      </c>
      <c r="R36">
        <f t="shared" si="11"/>
        <v>3.7050420380727332E-2</v>
      </c>
      <c r="S36">
        <f t="shared" si="11"/>
        <v>3.0734282721903443</v>
      </c>
      <c r="T36">
        <f t="shared" si="11"/>
        <v>71.552994020517147</v>
      </c>
      <c r="U36">
        <f t="shared" si="11"/>
        <v>22.789378278368375</v>
      </c>
      <c r="V36">
        <f t="shared" si="11"/>
        <v>5.9647743599828974E-2</v>
      </c>
      <c r="W36">
        <f t="shared" si="11"/>
        <v>0.5078741901814442</v>
      </c>
      <c r="X36">
        <f t="shared" si="11"/>
        <v>10.409046165282769</v>
      </c>
      <c r="Y36">
        <f t="shared" si="11"/>
        <v>13.731113138260353</v>
      </c>
      <c r="Z36">
        <v>12</v>
      </c>
    </row>
    <row r="37" spans="1:27" x14ac:dyDescent="0.25">
      <c r="A37">
        <v>2007</v>
      </c>
      <c r="B37">
        <f t="shared" ref="B37:Y37" si="12">+B14^2</f>
        <v>1.1852455381749887</v>
      </c>
      <c r="C37">
        <f t="shared" si="12"/>
        <v>0.10442044121780973</v>
      </c>
      <c r="D37">
        <f t="shared" si="12"/>
        <v>0.76933413925157068</v>
      </c>
      <c r="E37">
        <f t="shared" si="12"/>
        <v>0.83744079933001081</v>
      </c>
      <c r="F37">
        <f t="shared" si="12"/>
        <v>2.2629514226067027</v>
      </c>
      <c r="G37">
        <f t="shared" si="12"/>
        <v>1.8498289750882206</v>
      </c>
      <c r="H37">
        <f t="shared" si="12"/>
        <v>1.2813280304742607</v>
      </c>
      <c r="I37">
        <f t="shared" si="12"/>
        <v>1.6194217985144938E-2</v>
      </c>
      <c r="J37">
        <f t="shared" si="12"/>
        <v>12.69774640356451</v>
      </c>
      <c r="K37">
        <f t="shared" si="12"/>
        <v>7.535553811217083</v>
      </c>
      <c r="L37">
        <f t="shared" si="12"/>
        <v>2.1746990991285813</v>
      </c>
      <c r="M37">
        <f t="shared" si="12"/>
        <v>5.416826775283704E-3</v>
      </c>
      <c r="N37">
        <f t="shared" si="12"/>
        <v>0.84220480203961312</v>
      </c>
      <c r="O37">
        <f t="shared" si="12"/>
        <v>191.96866431750894</v>
      </c>
      <c r="P37">
        <f t="shared" si="12"/>
        <v>17.734009574215222</v>
      </c>
      <c r="Q37">
        <f t="shared" si="12"/>
        <v>3.735099874137092</v>
      </c>
      <c r="R37">
        <f t="shared" si="12"/>
        <v>1.2271808337319046</v>
      </c>
      <c r="S37">
        <f t="shared" si="12"/>
        <v>1.1808759114407457</v>
      </c>
      <c r="T37">
        <f t="shared" si="12"/>
        <v>79.142921045614813</v>
      </c>
      <c r="U37">
        <f t="shared" si="12"/>
        <v>0.16561897165143161</v>
      </c>
      <c r="V37">
        <f t="shared" si="12"/>
        <v>7.4789027952932879E-2</v>
      </c>
      <c r="W37">
        <f t="shared" si="12"/>
        <v>0.4828291830815809</v>
      </c>
      <c r="X37">
        <f t="shared" si="12"/>
        <v>6.8045077390173594</v>
      </c>
      <c r="Y37">
        <f t="shared" si="12"/>
        <v>10.503698527581177</v>
      </c>
      <c r="Z37">
        <v>13</v>
      </c>
    </row>
    <row r="38" spans="1:27" x14ac:dyDescent="0.25">
      <c r="A38">
        <v>2008</v>
      </c>
      <c r="B38">
        <f t="shared" ref="B38:Y38" si="13">+B15^2</f>
        <v>0.46906949413180937</v>
      </c>
      <c r="C38">
        <f t="shared" si="13"/>
        <v>1.9723026222285762</v>
      </c>
      <c r="D38">
        <f t="shared" si="13"/>
        <v>2.0093403561217431</v>
      </c>
      <c r="E38">
        <f t="shared" si="13"/>
        <v>9.1085113459837025E-2</v>
      </c>
      <c r="F38">
        <f t="shared" si="13"/>
        <v>0.49275600067108166</v>
      </c>
      <c r="G38">
        <f t="shared" si="13"/>
        <v>28.71708098861502</v>
      </c>
      <c r="H38">
        <f t="shared" si="13"/>
        <v>0.66713876436725417</v>
      </c>
      <c r="I38">
        <f t="shared" si="13"/>
        <v>6.4779341379560457E-2</v>
      </c>
      <c r="J38">
        <f t="shared" si="13"/>
        <v>11.290642923217931</v>
      </c>
      <c r="K38">
        <f t="shared" si="13"/>
        <v>18.83497778097324</v>
      </c>
      <c r="L38">
        <f t="shared" si="13"/>
        <v>1.7642306107894308</v>
      </c>
      <c r="M38">
        <f t="shared" si="13"/>
        <v>1.1959841963412954E-2</v>
      </c>
      <c r="N38">
        <f t="shared" si="13"/>
        <v>9.4359682710962787</v>
      </c>
      <c r="O38">
        <f t="shared" si="13"/>
        <v>252.31378391206462</v>
      </c>
      <c r="P38">
        <f t="shared" si="13"/>
        <v>14.532366163813668</v>
      </c>
      <c r="Q38">
        <f t="shared" si="13"/>
        <v>2.9008507299584751</v>
      </c>
      <c r="R38">
        <f t="shared" si="13"/>
        <v>0.95671723155015842</v>
      </c>
      <c r="S38">
        <f t="shared" si="13"/>
        <v>2.5869357444484589</v>
      </c>
      <c r="T38">
        <f t="shared" si="13"/>
        <v>8.6695634245174826</v>
      </c>
      <c r="U38">
        <f t="shared" si="13"/>
        <v>1.4298110118006968</v>
      </c>
      <c r="V38">
        <f t="shared" si="13"/>
        <v>3.3708307309625825E-2</v>
      </c>
      <c r="W38">
        <f t="shared" si="13"/>
        <v>0.84680731363221307</v>
      </c>
      <c r="X38">
        <f t="shared" si="13"/>
        <v>27.001114890218513</v>
      </c>
      <c r="Y38">
        <f t="shared" si="13"/>
        <v>8.7728979595041761</v>
      </c>
      <c r="Z38">
        <v>14</v>
      </c>
    </row>
    <row r="39" spans="1:27" x14ac:dyDescent="0.25">
      <c r="A39">
        <v>2009</v>
      </c>
      <c r="B39">
        <f t="shared" ref="B39:Y39" si="14">+B16^2</f>
        <v>3.6251843060739371E-2</v>
      </c>
      <c r="C39">
        <f t="shared" si="14"/>
        <v>2.9736718923151568</v>
      </c>
      <c r="D39">
        <f t="shared" si="14"/>
        <v>0.76987131551321752</v>
      </c>
      <c r="E39">
        <f t="shared" si="14"/>
        <v>0.55653353583213272</v>
      </c>
      <c r="F39">
        <f t="shared" si="14"/>
        <v>3.0623450428012209</v>
      </c>
      <c r="G39">
        <f t="shared" si="14"/>
        <v>9.6429766799940602</v>
      </c>
      <c r="H39">
        <f t="shared" si="14"/>
        <v>3.8930153209104167E-2</v>
      </c>
      <c r="I39">
        <f t="shared" si="14"/>
        <v>0.21068698885013601</v>
      </c>
      <c r="J39">
        <f t="shared" si="14"/>
        <v>10.786443220195798</v>
      </c>
      <c r="K39">
        <f t="shared" si="14"/>
        <v>12.331613340350428</v>
      </c>
      <c r="L39">
        <f t="shared" si="14"/>
        <v>3.8568088323718205E-2</v>
      </c>
      <c r="M39">
        <f t="shared" si="14"/>
        <v>1.414833220705858E-3</v>
      </c>
      <c r="N39">
        <f t="shared" si="14"/>
        <v>2.2728716928524482</v>
      </c>
      <c r="O39">
        <f t="shared" si="14"/>
        <v>292.38267441052449</v>
      </c>
      <c r="P39">
        <f t="shared" si="14"/>
        <v>10.325631918358084</v>
      </c>
      <c r="Q39">
        <f t="shared" si="14"/>
        <v>2.2359955107731073</v>
      </c>
      <c r="R39">
        <f t="shared" si="14"/>
        <v>0.33934654909937656</v>
      </c>
      <c r="S39">
        <f t="shared" si="14"/>
        <v>4.9727886125023959</v>
      </c>
      <c r="T39">
        <f t="shared" si="14"/>
        <v>6.1696011026865376</v>
      </c>
      <c r="U39">
        <f t="shared" si="14"/>
        <v>0.54454086871389162</v>
      </c>
      <c r="V39">
        <f t="shared" si="14"/>
        <v>7.1604422589390719E-3</v>
      </c>
      <c r="W39">
        <f t="shared" si="14"/>
        <v>0.35443830172081409</v>
      </c>
      <c r="X39">
        <f t="shared" si="14"/>
        <v>3.1905191579136196</v>
      </c>
      <c r="Y39">
        <f t="shared" si="14"/>
        <v>11.795867807361326</v>
      </c>
      <c r="Z39">
        <v>15</v>
      </c>
      <c r="AA39" t="s">
        <v>18</v>
      </c>
    </row>
    <row r="40" spans="1:27" x14ac:dyDescent="0.25">
      <c r="A40">
        <v>2010</v>
      </c>
      <c r="B40">
        <f t="shared" ref="B40:Y40" si="15">+B17^2</f>
        <v>0.39789651495989908</v>
      </c>
      <c r="C40">
        <f t="shared" si="15"/>
        <v>2.4378722733723461</v>
      </c>
      <c r="D40">
        <f t="shared" si="15"/>
        <v>0.65110081470090175</v>
      </c>
      <c r="E40">
        <f t="shared" si="15"/>
        <v>5.0909148112282194</v>
      </c>
      <c r="F40">
        <f t="shared" si="15"/>
        <v>3.9117074213257372</v>
      </c>
      <c r="G40">
        <f t="shared" si="15"/>
        <v>12.392621199483115</v>
      </c>
      <c r="H40">
        <f t="shared" si="15"/>
        <v>1.222166479793378E-2</v>
      </c>
      <c r="I40">
        <f t="shared" si="15"/>
        <v>1.0811463958787739</v>
      </c>
      <c r="J40">
        <f t="shared" si="15"/>
        <v>11.640234381306877</v>
      </c>
      <c r="K40">
        <f t="shared" si="15"/>
        <v>31.007157855468236</v>
      </c>
      <c r="L40">
        <f t="shared" si="15"/>
        <v>13.988046371624144</v>
      </c>
      <c r="M40">
        <f t="shared" si="15"/>
        <v>5.7417222929871843E-3</v>
      </c>
      <c r="N40">
        <f t="shared" si="15"/>
        <v>1.1564382730730693</v>
      </c>
      <c r="O40">
        <f t="shared" si="15"/>
        <v>228.66575447593166</v>
      </c>
      <c r="P40">
        <f t="shared" si="15"/>
        <v>2.4665429784840684</v>
      </c>
      <c r="Q40">
        <f t="shared" si="15"/>
        <v>3.9127865887332125</v>
      </c>
      <c r="R40">
        <f t="shared" si="15"/>
        <v>1.91927721494684</v>
      </c>
      <c r="S40">
        <f t="shared" si="15"/>
        <v>17.03046666413444</v>
      </c>
      <c r="T40">
        <f t="shared" si="15"/>
        <v>7.2871130010619209</v>
      </c>
      <c r="U40">
        <f t="shared" si="15"/>
        <v>2.2657258949328756</v>
      </c>
      <c r="V40">
        <f t="shared" si="15"/>
        <v>0.62794876071953443</v>
      </c>
      <c r="W40">
        <f t="shared" si="15"/>
        <v>8.7400535261712362E-2</v>
      </c>
      <c r="X40">
        <f t="shared" si="15"/>
        <v>0.15681437886228811</v>
      </c>
      <c r="Y40">
        <f t="shared" si="15"/>
        <v>16.632146448651181</v>
      </c>
      <c r="Z40">
        <v>16</v>
      </c>
    </row>
    <row r="41" spans="1:27" x14ac:dyDescent="0.25">
      <c r="A41">
        <v>2011</v>
      </c>
      <c r="B41">
        <f t="shared" ref="B41:Y41" si="16">+B18^2</f>
        <v>4.3712973313519879E-2</v>
      </c>
      <c r="C41">
        <f t="shared" si="16"/>
        <v>25.352409136572049</v>
      </c>
      <c r="D41">
        <f t="shared" si="16"/>
        <v>1.0589958762294511</v>
      </c>
      <c r="E41">
        <f t="shared" si="16"/>
        <v>8.5197244680646733</v>
      </c>
      <c r="F41">
        <f t="shared" si="16"/>
        <v>4.3548527771181016</v>
      </c>
      <c r="G41">
        <f t="shared" si="16"/>
        <v>18.698365074367761</v>
      </c>
      <c r="H41">
        <f t="shared" si="16"/>
        <v>0.89029132746942496</v>
      </c>
      <c r="I41">
        <f t="shared" si="16"/>
        <v>1.6113498143253335</v>
      </c>
      <c r="J41">
        <f t="shared" si="16"/>
        <v>8.3664382836732116</v>
      </c>
      <c r="K41">
        <f t="shared" si="16"/>
        <v>25.347631799902029</v>
      </c>
      <c r="L41">
        <f t="shared" si="16"/>
        <v>13.052662374067589</v>
      </c>
      <c r="M41">
        <f t="shared" si="16"/>
        <v>5.1415484862950819E-2</v>
      </c>
      <c r="N41">
        <f t="shared" si="16"/>
        <v>4.0014310823019228</v>
      </c>
      <c r="O41">
        <f t="shared" si="16"/>
        <v>289.7727255505086</v>
      </c>
      <c r="P41">
        <f t="shared" si="16"/>
        <v>0.72240290595562251</v>
      </c>
      <c r="Q41">
        <f t="shared" si="16"/>
        <v>1.3431263818465133E-2</v>
      </c>
      <c r="R41">
        <f t="shared" si="16"/>
        <v>7.3003832761523668</v>
      </c>
      <c r="S41">
        <f t="shared" si="16"/>
        <v>8.0423359929802114</v>
      </c>
      <c r="T41">
        <f t="shared" si="16"/>
        <v>0.26222196015928945</v>
      </c>
      <c r="U41">
        <f t="shared" si="16"/>
        <v>4.8771555263824248E-2</v>
      </c>
      <c r="V41">
        <f t="shared" si="16"/>
        <v>1.9793421161207903</v>
      </c>
      <c r="W41">
        <f t="shared" si="16"/>
        <v>2.2477784882460221</v>
      </c>
      <c r="X41">
        <f t="shared" si="16"/>
        <v>0.16412140591204616</v>
      </c>
      <c r="Y41">
        <f t="shared" si="16"/>
        <v>15.641064525280616</v>
      </c>
      <c r="Z41">
        <v>17</v>
      </c>
    </row>
    <row r="42" spans="1:27" x14ac:dyDescent="0.25">
      <c r="A42">
        <v>2012</v>
      </c>
      <c r="B42">
        <f t="shared" ref="B42:Y42" si="17">+B19^2</f>
        <v>1.1129128527946411E-2</v>
      </c>
      <c r="C42">
        <f t="shared" si="17"/>
        <v>12.994808795460129</v>
      </c>
      <c r="D42">
        <f t="shared" si="17"/>
        <v>1.9592507993131039</v>
      </c>
      <c r="E42">
        <f t="shared" si="17"/>
        <v>11.633992808701732</v>
      </c>
      <c r="F42">
        <f t="shared" si="17"/>
        <v>0.2024031634810208</v>
      </c>
      <c r="G42">
        <f t="shared" si="17"/>
        <v>10.82405883252345</v>
      </c>
      <c r="H42">
        <f t="shared" si="17"/>
        <v>2.7711022649349708</v>
      </c>
      <c r="I42">
        <f t="shared" si="17"/>
        <v>0.31915336073018108</v>
      </c>
      <c r="J42">
        <f t="shared" si="17"/>
        <v>7.1716516543572935</v>
      </c>
      <c r="K42">
        <f t="shared" si="17"/>
        <v>19.945180095348832</v>
      </c>
      <c r="L42">
        <f t="shared" si="17"/>
        <v>0.6700646612376141</v>
      </c>
      <c r="M42">
        <f t="shared" si="17"/>
        <v>1.3711424993505261E-2</v>
      </c>
      <c r="N42">
        <f t="shared" si="17"/>
        <v>4.4321661164259947</v>
      </c>
      <c r="O42">
        <f t="shared" si="17"/>
        <v>157.13587334942741</v>
      </c>
      <c r="P42">
        <f t="shared" si="17"/>
        <v>8.6834929494587545</v>
      </c>
      <c r="Q42">
        <f t="shared" si="17"/>
        <v>0.13425290594476244</v>
      </c>
      <c r="R42">
        <f t="shared" si="17"/>
        <v>2.4024840130114149</v>
      </c>
      <c r="S42">
        <f t="shared" si="17"/>
        <v>11.964457861993813</v>
      </c>
      <c r="T42">
        <f t="shared" si="17"/>
        <v>0.95109286183998698</v>
      </c>
      <c r="U42">
        <f t="shared" si="17"/>
        <v>1.0169939385934412</v>
      </c>
      <c r="V42">
        <f t="shared" si="17"/>
        <v>0.55552967192965286</v>
      </c>
      <c r="W42">
        <f t="shared" si="17"/>
        <v>1.8752536879811123E-2</v>
      </c>
      <c r="X42">
        <f t="shared" si="17"/>
        <v>0.28229724222681318</v>
      </c>
      <c r="Y42">
        <f t="shared" si="17"/>
        <v>18.008854051023434</v>
      </c>
      <c r="Z42">
        <v>18</v>
      </c>
    </row>
    <row r="43" spans="1:27" x14ac:dyDescent="0.25">
      <c r="A43">
        <v>2013</v>
      </c>
      <c r="B43">
        <f t="shared" ref="B43:Y43" si="18">+B20^2</f>
        <v>5.9801652623975169E-3</v>
      </c>
      <c r="C43">
        <f t="shared" si="18"/>
        <v>0.55517777630462017</v>
      </c>
      <c r="D43">
        <f t="shared" si="18"/>
        <v>0.10577455135043499</v>
      </c>
      <c r="E43">
        <f t="shared" si="18"/>
        <v>1.2766440719843586</v>
      </c>
      <c r="F43">
        <f t="shared" si="18"/>
        <v>0.59379185649305044</v>
      </c>
      <c r="G43">
        <f t="shared" si="18"/>
        <v>3.305318455279961</v>
      </c>
      <c r="H43">
        <f t="shared" si="18"/>
        <v>0.62326201628464606</v>
      </c>
      <c r="I43">
        <f t="shared" si="18"/>
        <v>0.31931991879147564</v>
      </c>
      <c r="J43">
        <f t="shared" si="18"/>
        <v>5.5369916848873988</v>
      </c>
      <c r="K43">
        <f t="shared" si="18"/>
        <v>5.0025131559701022</v>
      </c>
      <c r="L43">
        <f t="shared" si="18"/>
        <v>19.182199680664741</v>
      </c>
      <c r="M43">
        <f t="shared" si="18"/>
        <v>0.18876422796718509</v>
      </c>
      <c r="N43">
        <f t="shared" si="18"/>
        <v>0.69349443652665355</v>
      </c>
      <c r="O43">
        <f t="shared" si="18"/>
        <v>430.03535626456528</v>
      </c>
      <c r="P43">
        <f t="shared" si="18"/>
        <v>28.366828196185484</v>
      </c>
      <c r="Q43">
        <f t="shared" si="18"/>
        <v>0.6811092384491203</v>
      </c>
      <c r="R43">
        <f t="shared" si="18"/>
        <v>5.8566711936813487</v>
      </c>
      <c r="S43">
        <f t="shared" si="18"/>
        <v>9.086775314685422</v>
      </c>
      <c r="T43">
        <f t="shared" si="18"/>
        <v>1.6140567201822815</v>
      </c>
      <c r="U43">
        <f t="shared" si="18"/>
        <v>13.42836757382746</v>
      </c>
      <c r="V43">
        <f t="shared" si="18"/>
        <v>1.6650709094719603E-2</v>
      </c>
      <c r="W43">
        <f t="shared" si="18"/>
        <v>0.17956761212491165</v>
      </c>
      <c r="X43">
        <f t="shared" si="18"/>
        <v>1.864085622557103</v>
      </c>
      <c r="Y43">
        <f t="shared" si="18"/>
        <v>17.273501060779974</v>
      </c>
      <c r="Z43">
        <v>19</v>
      </c>
    </row>
    <row r="44" spans="1:27" x14ac:dyDescent="0.25">
      <c r="A44">
        <v>2014</v>
      </c>
      <c r="B44">
        <f t="shared" ref="B44:Y44" si="19">+B21^2</f>
        <v>2.1798184759959418</v>
      </c>
      <c r="C44">
        <f t="shared" si="19"/>
        <v>6.7206718847218472</v>
      </c>
      <c r="D44">
        <f t="shared" si="19"/>
        <v>6.2367846765161801</v>
      </c>
      <c r="E44">
        <f t="shared" si="19"/>
        <v>1.5542657190200282</v>
      </c>
      <c r="F44">
        <f t="shared" si="19"/>
        <v>0.66024966696937282</v>
      </c>
      <c r="G44">
        <f t="shared" si="19"/>
        <v>5.3818851972537489E-2</v>
      </c>
      <c r="H44">
        <f t="shared" si="19"/>
        <v>6.8498555057300958</v>
      </c>
      <c r="I44">
        <f t="shared" si="19"/>
        <v>0.80278831903189851</v>
      </c>
      <c r="J44">
        <f t="shared" si="19"/>
        <v>2.8793692236354893</v>
      </c>
      <c r="K44">
        <f t="shared" si="19"/>
        <v>4.9442180242488245</v>
      </c>
      <c r="L44">
        <f t="shared" si="19"/>
        <v>8.0897569449103095</v>
      </c>
      <c r="M44">
        <f t="shared" si="19"/>
        <v>1.2798873206590899</v>
      </c>
      <c r="N44">
        <f t="shared" si="19"/>
        <v>0.36292578561061994</v>
      </c>
      <c r="O44">
        <f t="shared" si="19"/>
        <v>220.13818456209052</v>
      </c>
      <c r="P44">
        <f t="shared" si="19"/>
        <v>1.8694341817235133E-2</v>
      </c>
      <c r="Q44">
        <f t="shared" si="19"/>
        <v>1.7146753555994758E-2</v>
      </c>
      <c r="R44">
        <f t="shared" si="19"/>
        <v>3.4101869628476589</v>
      </c>
      <c r="S44">
        <f t="shared" si="19"/>
        <v>4.8914057269936855</v>
      </c>
      <c r="T44">
        <f t="shared" si="19"/>
        <v>0.21787776966088981</v>
      </c>
      <c r="U44">
        <f t="shared" si="19"/>
        <v>2.0634746686249046</v>
      </c>
      <c r="V44">
        <f t="shared" si="19"/>
        <v>6.2032014199030788E-2</v>
      </c>
      <c r="W44">
        <f t="shared" si="19"/>
        <v>1.0888148778622058E-2</v>
      </c>
      <c r="X44">
        <f t="shared" si="19"/>
        <v>1.7756669251786885</v>
      </c>
      <c r="Y44">
        <f t="shared" si="19"/>
        <v>17.992639730371206</v>
      </c>
      <c r="Z44">
        <v>20</v>
      </c>
    </row>
    <row r="45" spans="1:27" x14ac:dyDescent="0.25">
      <c r="A45">
        <v>2015</v>
      </c>
      <c r="B45">
        <f t="shared" ref="B45:Y45" si="20">+B22^2</f>
        <v>8.7278776804038932E-3</v>
      </c>
      <c r="C45">
        <f t="shared" si="20"/>
        <v>12.286975270338926</v>
      </c>
      <c r="D45">
        <f t="shared" si="20"/>
        <v>8.8227261415090137</v>
      </c>
      <c r="E45">
        <f t="shared" si="20"/>
        <v>0.37154181994010582</v>
      </c>
      <c r="F45">
        <f t="shared" si="20"/>
        <v>4.5968816053965957</v>
      </c>
      <c r="G45">
        <f t="shared" si="20"/>
        <v>18.634619389910011</v>
      </c>
      <c r="H45">
        <f t="shared" si="20"/>
        <v>11.481905856108048</v>
      </c>
      <c r="I45">
        <f t="shared" si="20"/>
        <v>1.1583534898784664</v>
      </c>
      <c r="J45">
        <f t="shared" si="20"/>
        <v>3.0408484273042475</v>
      </c>
      <c r="K45">
        <f t="shared" si="20"/>
        <v>3.8156731269224138</v>
      </c>
      <c r="L45">
        <f t="shared" si="20"/>
        <v>1.1954463590898496</v>
      </c>
      <c r="M45">
        <f t="shared" si="20"/>
        <v>1.3523394572140115</v>
      </c>
      <c r="N45">
        <f t="shared" si="20"/>
        <v>5.3690486741722996</v>
      </c>
      <c r="O45">
        <f t="shared" si="20"/>
        <v>189.13015221995076</v>
      </c>
      <c r="P45">
        <f t="shared" si="20"/>
        <v>1.1681630141701916E-2</v>
      </c>
      <c r="Q45">
        <f t="shared" si="20"/>
        <v>2.8583305632570097E-2</v>
      </c>
      <c r="R45">
        <f t="shared" si="20"/>
        <v>6.7678400502505204E-2</v>
      </c>
      <c r="S45">
        <f t="shared" si="20"/>
        <v>8.5204612655592538</v>
      </c>
      <c r="T45">
        <f t="shared" si="20"/>
        <v>4.2986472729833434</v>
      </c>
      <c r="U45">
        <f t="shared" si="20"/>
        <v>13.388369263316688</v>
      </c>
      <c r="V45">
        <f t="shared" si="20"/>
        <v>0.40027701771816271</v>
      </c>
      <c r="W45">
        <f t="shared" si="20"/>
        <v>5.8384665128014046E-2</v>
      </c>
      <c r="X45">
        <f t="shared" si="20"/>
        <v>4.9292570023641539E-6</v>
      </c>
      <c r="Y45">
        <f t="shared" si="20"/>
        <v>16.609577750071665</v>
      </c>
      <c r="Z45">
        <v>21</v>
      </c>
      <c r="AA45" t="s">
        <v>17</v>
      </c>
    </row>
    <row r="47" spans="1:27" x14ac:dyDescent="0.25">
      <c r="B47" s="1" t="s">
        <v>1</v>
      </c>
      <c r="C47" s="1" t="s">
        <v>2</v>
      </c>
      <c r="D47" s="1" t="s">
        <v>22</v>
      </c>
      <c r="E47" s="1" t="s">
        <v>3</v>
      </c>
      <c r="F47" s="1" t="s">
        <v>4</v>
      </c>
      <c r="G47" s="1" t="s">
        <v>5</v>
      </c>
      <c r="H47" s="1" t="s">
        <v>6</v>
      </c>
      <c r="I47" s="1" t="s">
        <v>7</v>
      </c>
      <c r="J47" s="1" t="s">
        <v>23</v>
      </c>
      <c r="K47" s="1" t="s">
        <v>24</v>
      </c>
      <c r="L47" s="1" t="s">
        <v>8</v>
      </c>
      <c r="M47" s="1" t="s">
        <v>25</v>
      </c>
      <c r="N47" s="1" t="s">
        <v>9</v>
      </c>
      <c r="O47" s="1" t="s">
        <v>10</v>
      </c>
      <c r="P47" s="1" t="s">
        <v>11</v>
      </c>
      <c r="Q47" s="1" t="s">
        <v>12</v>
      </c>
      <c r="R47" s="1" t="s">
        <v>13</v>
      </c>
      <c r="S47" s="1" t="s">
        <v>26</v>
      </c>
      <c r="T47" s="1" t="s">
        <v>14</v>
      </c>
      <c r="U47" s="1" t="s">
        <v>15</v>
      </c>
      <c r="V47" s="1" t="s">
        <v>27</v>
      </c>
      <c r="W47" s="1" t="s">
        <v>16</v>
      </c>
      <c r="X47" s="1" t="s">
        <v>28</v>
      </c>
      <c r="Y47" s="1" t="s">
        <v>29</v>
      </c>
    </row>
    <row r="48" spans="1:27" x14ac:dyDescent="0.25">
      <c r="B48">
        <f>+SUM(B40:B45)/(21-15)</f>
        <v>0.44121085595668474</v>
      </c>
      <c r="C48">
        <f t="shared" ref="C48:P48" si="21">+SUM(C40:C45)/(21-15)</f>
        <v>10.057985856128319</v>
      </c>
      <c r="D48">
        <f t="shared" si="21"/>
        <v>3.1391054766031807</v>
      </c>
      <c r="E48">
        <f t="shared" si="21"/>
        <v>4.741180616489852</v>
      </c>
      <c r="F48">
        <f t="shared" si="21"/>
        <v>2.3866477484639801</v>
      </c>
      <c r="G48">
        <f t="shared" si="21"/>
        <v>10.651466967256139</v>
      </c>
      <c r="H48">
        <f t="shared" si="21"/>
        <v>3.7714397725541864</v>
      </c>
      <c r="I48">
        <f t="shared" si="21"/>
        <v>0.88201854977268823</v>
      </c>
      <c r="J48" s="3">
        <f t="shared" si="21"/>
        <v>6.4392556091940856</v>
      </c>
      <c r="K48">
        <f t="shared" si="21"/>
        <v>15.010395676310075</v>
      </c>
      <c r="L48">
        <f t="shared" si="21"/>
        <v>9.3630293985990409</v>
      </c>
      <c r="M48">
        <f t="shared" si="21"/>
        <v>0.48197660633162159</v>
      </c>
      <c r="N48">
        <f t="shared" si="21"/>
        <v>2.6692507280184272</v>
      </c>
      <c r="O48">
        <f t="shared" si="21"/>
        <v>252.47967440374575</v>
      </c>
      <c r="P48">
        <f t="shared" si="21"/>
        <v>6.7116071670071449</v>
      </c>
      <c r="Q48">
        <f>+SUM(Q40:Q45)/(21-15)</f>
        <v>0.79788500935568762</v>
      </c>
      <c r="R48">
        <f t="shared" ref="R48:Y48" si="22">+SUM(R40:R45)/(21-15)</f>
        <v>3.492780176857023</v>
      </c>
      <c r="S48">
        <f t="shared" si="22"/>
        <v>9.9226504710578034</v>
      </c>
      <c r="T48">
        <f t="shared" si="22"/>
        <v>2.438501597647952</v>
      </c>
      <c r="U48">
        <f t="shared" si="22"/>
        <v>5.3686171490931995</v>
      </c>
      <c r="V48">
        <f t="shared" si="22"/>
        <v>0.60696338163031516</v>
      </c>
      <c r="W48">
        <f t="shared" si="22"/>
        <v>0.43379533106984886</v>
      </c>
      <c r="X48">
        <f t="shared" si="22"/>
        <v>0.70716508399899025</v>
      </c>
      <c r="Y48">
        <f t="shared" si="22"/>
        <v>17.026297261029679</v>
      </c>
    </row>
    <row r="49" spans="1:25" x14ac:dyDescent="0.25">
      <c r="B49">
        <f>+SUM(B25:B39)/15</f>
        <v>1.3928409747894193</v>
      </c>
      <c r="C49">
        <f t="shared" ref="C49:Y49" si="23">+SUM(C25:C39)/15</f>
        <v>2.1586793423740551</v>
      </c>
      <c r="D49">
        <f t="shared" si="23"/>
        <v>0.97947146358796955</v>
      </c>
      <c r="E49">
        <f t="shared" si="23"/>
        <v>0.6028849796831377</v>
      </c>
      <c r="F49">
        <f t="shared" si="23"/>
        <v>1.389684307985334</v>
      </c>
      <c r="G49">
        <f t="shared" si="23"/>
        <v>8.6549673097727791</v>
      </c>
      <c r="H49">
        <f t="shared" si="23"/>
        <v>0.72812128465869241</v>
      </c>
      <c r="I49">
        <f t="shared" si="23"/>
        <v>0.12960375224898288</v>
      </c>
      <c r="J49">
        <f t="shared" si="23"/>
        <v>16.242844404953228</v>
      </c>
      <c r="K49">
        <f t="shared" si="23"/>
        <v>8.3247579510657879</v>
      </c>
      <c r="L49">
        <f t="shared" si="23"/>
        <v>4.1904775925923055</v>
      </c>
      <c r="M49">
        <f t="shared" si="23"/>
        <v>7.1274258469679122E-2</v>
      </c>
      <c r="N49">
        <f t="shared" si="23"/>
        <v>2.6678296066938119</v>
      </c>
      <c r="O49">
        <f t="shared" si="23"/>
        <v>398.26764341662312</v>
      </c>
      <c r="P49">
        <f t="shared" si="23"/>
        <v>7.1740628353463878</v>
      </c>
      <c r="Q49">
        <f t="shared" si="23"/>
        <v>2.8095635048040566</v>
      </c>
      <c r="R49">
        <f t="shared" si="23"/>
        <v>2.3262564665017202</v>
      </c>
      <c r="S49">
        <f t="shared" si="23"/>
        <v>1.5372509768344735</v>
      </c>
      <c r="T49">
        <f t="shared" si="23"/>
        <v>49.390201280151317</v>
      </c>
      <c r="U49">
        <f t="shared" si="23"/>
        <v>6.6652530572809008</v>
      </c>
      <c r="V49">
        <f t="shared" si="23"/>
        <v>0.13169570005934347</v>
      </c>
      <c r="W49">
        <f t="shared" si="23"/>
        <v>0.47605778432603735</v>
      </c>
      <c r="X49">
        <f t="shared" si="23"/>
        <v>6.6258110952186104</v>
      </c>
      <c r="Y49">
        <f t="shared" si="23"/>
        <v>17.273118524482594</v>
      </c>
    </row>
    <row r="51" spans="1:25" x14ac:dyDescent="0.25">
      <c r="A51" t="s">
        <v>19</v>
      </c>
      <c r="B51">
        <f>+B48/B49</f>
        <v>0.31677044540091198</v>
      </c>
      <c r="C51">
        <f t="shared" ref="C51:X51" si="24">+C48/C49</f>
        <v>4.6593237164473109</v>
      </c>
      <c r="D51">
        <f t="shared" si="24"/>
        <v>3.2048973280998987</v>
      </c>
      <c r="E51">
        <f t="shared" si="24"/>
        <v>7.8641544842960034</v>
      </c>
      <c r="F51">
        <f t="shared" si="24"/>
        <v>1.7174028192949613</v>
      </c>
      <c r="G51">
        <f t="shared" si="24"/>
        <v>1.2306767415781001</v>
      </c>
      <c r="H51">
        <f t="shared" si="24"/>
        <v>5.1796862034077913</v>
      </c>
      <c r="I51">
        <f t="shared" si="24"/>
        <v>6.8055016499694769</v>
      </c>
      <c r="J51">
        <f t="shared" si="24"/>
        <v>0.39643645217893275</v>
      </c>
      <c r="K51">
        <f t="shared" si="24"/>
        <v>1.8031029568118975</v>
      </c>
      <c r="L51">
        <f t="shared" si="24"/>
        <v>2.2343585406948572</v>
      </c>
      <c r="M51">
        <f t="shared" si="24"/>
        <v>6.7622815961902978</v>
      </c>
      <c r="N51">
        <f t="shared" si="24"/>
        <v>1.000532688190074</v>
      </c>
      <c r="O51">
        <f t="shared" si="24"/>
        <v>0.63394473183358691</v>
      </c>
      <c r="P51">
        <f t="shared" si="24"/>
        <v>0.93553782857034118</v>
      </c>
      <c r="Q51">
        <f t="shared" si="24"/>
        <v>0.28398895700039833</v>
      </c>
      <c r="R51">
        <f t="shared" si="24"/>
        <v>1.5014596314522228</v>
      </c>
      <c r="S51">
        <f t="shared" si="24"/>
        <v>6.4548018642282141</v>
      </c>
      <c r="T51">
        <f t="shared" si="24"/>
        <v>4.9372173719565801E-2</v>
      </c>
      <c r="U51">
        <f t="shared" si="24"/>
        <v>0.80546336394965545</v>
      </c>
      <c r="V51">
        <f t="shared" si="24"/>
        <v>4.6088321893335245</v>
      </c>
      <c r="W51">
        <f t="shared" si="24"/>
        <v>0.91122411050158514</v>
      </c>
      <c r="X51">
        <f t="shared" si="24"/>
        <v>0.10672883271744683</v>
      </c>
      <c r="Y51">
        <f>+Y48/Y49</f>
        <v>0.98571067157890013</v>
      </c>
    </row>
    <row r="53" spans="1:25" x14ac:dyDescent="0.25">
      <c r="B53">
        <f>+IF(B51&gt;$H$51,1,0)</f>
        <v>0</v>
      </c>
      <c r="C53">
        <f t="shared" ref="C53:Y53" si="25">+IF(C51&gt;$H$51,1,0)</f>
        <v>0</v>
      </c>
      <c r="D53">
        <f t="shared" si="25"/>
        <v>0</v>
      </c>
      <c r="E53">
        <f t="shared" si="25"/>
        <v>1</v>
      </c>
      <c r="F53">
        <f t="shared" si="25"/>
        <v>0</v>
      </c>
      <c r="G53">
        <f t="shared" si="25"/>
        <v>0</v>
      </c>
      <c r="H53">
        <f t="shared" si="25"/>
        <v>0</v>
      </c>
      <c r="I53">
        <f t="shared" si="25"/>
        <v>1</v>
      </c>
      <c r="J53">
        <f t="shared" si="25"/>
        <v>0</v>
      </c>
      <c r="K53">
        <f t="shared" si="25"/>
        <v>0</v>
      </c>
      <c r="L53">
        <f t="shared" si="25"/>
        <v>0</v>
      </c>
      <c r="M53">
        <f t="shared" si="25"/>
        <v>1</v>
      </c>
      <c r="N53">
        <f t="shared" si="25"/>
        <v>0</v>
      </c>
      <c r="O53">
        <f t="shared" si="25"/>
        <v>0</v>
      </c>
      <c r="P53">
        <f t="shared" si="25"/>
        <v>0</v>
      </c>
      <c r="Q53">
        <f t="shared" si="25"/>
        <v>0</v>
      </c>
      <c r="R53">
        <f t="shared" si="25"/>
        <v>0</v>
      </c>
      <c r="S53">
        <f t="shared" si="25"/>
        <v>1</v>
      </c>
      <c r="T53">
        <f t="shared" si="25"/>
        <v>0</v>
      </c>
      <c r="U53">
        <f t="shared" si="25"/>
        <v>0</v>
      </c>
      <c r="V53">
        <f t="shared" si="25"/>
        <v>0</v>
      </c>
      <c r="W53">
        <v>1</v>
      </c>
      <c r="X53">
        <f t="shared" si="25"/>
        <v>0</v>
      </c>
      <c r="Y53">
        <f t="shared" si="25"/>
        <v>0</v>
      </c>
    </row>
    <row r="55" spans="1:25" x14ac:dyDescent="0.25">
      <c r="C55">
        <f>+SUM(B53:Y53)</f>
        <v>5</v>
      </c>
      <c r="D55">
        <f>+COUNTA(B47:Y47)</f>
        <v>24</v>
      </c>
      <c r="F55" t="s">
        <v>20</v>
      </c>
      <c r="G55" s="6">
        <f>C55/D55</f>
        <v>0.20833333333333334</v>
      </c>
    </row>
    <row r="56" spans="1:25" x14ac:dyDescent="0.25">
      <c r="G5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"/>
  <sheetViews>
    <sheetView workbookViewId="0">
      <selection activeCell="E20" sqref="E20"/>
    </sheetView>
  </sheetViews>
  <sheetFormatPr baseColWidth="10" defaultRowHeight="15" x14ac:dyDescent="0.25"/>
  <sheetData>
    <row r="1" spans="1:1" x14ac:dyDescent="0.25">
      <c r="A1" t="s">
        <v>12</v>
      </c>
    </row>
    <row r="2" spans="1:1" x14ac:dyDescent="0.25">
      <c r="A2" t="s">
        <v>7</v>
      </c>
    </row>
    <row r="3" spans="1:1" x14ac:dyDescent="0.25">
      <c r="A3" t="s">
        <v>27</v>
      </c>
    </row>
    <row r="4" spans="1:1" x14ac:dyDescent="0.25">
      <c r="A4" t="s">
        <v>14</v>
      </c>
    </row>
    <row r="5" spans="1:1" x14ac:dyDescent="0.25">
      <c r="A5" t="s">
        <v>3</v>
      </c>
    </row>
    <row r="6" spans="1:1" x14ac:dyDescent="0.25">
      <c r="A6" t="s">
        <v>28</v>
      </c>
    </row>
    <row r="7" spans="1:1" x14ac:dyDescent="0.25">
      <c r="A7" t="s">
        <v>25</v>
      </c>
    </row>
    <row r="8" spans="1:1" x14ac:dyDescent="0.25">
      <c r="A8" t="s">
        <v>1</v>
      </c>
    </row>
    <row r="9" spans="1:1" x14ac:dyDescent="0.25">
      <c r="A9" t="s">
        <v>6</v>
      </c>
    </row>
    <row r="10" spans="1:1" x14ac:dyDescent="0.25">
      <c r="A10" t="s">
        <v>2</v>
      </c>
    </row>
    <row r="11" spans="1:1" x14ac:dyDescent="0.25">
      <c r="A11" t="s">
        <v>13</v>
      </c>
    </row>
    <row r="12" spans="1:1" x14ac:dyDescent="0.25">
      <c r="A12" t="s">
        <v>22</v>
      </c>
    </row>
    <row r="13" spans="1:1" x14ac:dyDescent="0.25">
      <c r="A13" t="s">
        <v>24</v>
      </c>
    </row>
    <row r="14" spans="1:1" x14ac:dyDescent="0.25">
      <c r="A14" t="s">
        <v>15</v>
      </c>
    </row>
    <row r="15" spans="1:1" x14ac:dyDescent="0.25">
      <c r="A15" t="s">
        <v>10</v>
      </c>
    </row>
    <row r="16" spans="1:1" x14ac:dyDescent="0.25">
      <c r="A16" t="s">
        <v>8</v>
      </c>
    </row>
    <row r="17" spans="1:1" x14ac:dyDescent="0.25">
      <c r="A17" t="s">
        <v>16</v>
      </c>
    </row>
    <row r="18" spans="1:1" x14ac:dyDescent="0.25">
      <c r="A18" t="s">
        <v>26</v>
      </c>
    </row>
    <row r="19" spans="1:1" x14ac:dyDescent="0.25">
      <c r="A19" t="s">
        <v>4</v>
      </c>
    </row>
    <row r="20" spans="1:1" x14ac:dyDescent="0.25">
      <c r="A20" t="s">
        <v>5</v>
      </c>
    </row>
    <row r="21" spans="1:1" x14ac:dyDescent="0.25">
      <c r="A21" t="s">
        <v>9</v>
      </c>
    </row>
    <row r="22" spans="1:1" x14ac:dyDescent="0.25">
      <c r="A22" t="s">
        <v>29</v>
      </c>
    </row>
    <row r="23" spans="1:1" x14ac:dyDescent="0.25">
      <c r="A23" t="s">
        <v>11</v>
      </c>
    </row>
    <row r="24" spans="1:1" x14ac:dyDescent="0.25">
      <c r="A24" t="s">
        <v>23</v>
      </c>
    </row>
  </sheetData>
  <sortState ref="A1:B24">
    <sortCondition descending="1" ref="B1:B24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J2" sqref="J2"/>
    </sheetView>
  </sheetViews>
  <sheetFormatPr baseColWidth="10" defaultRowHeight="15" x14ac:dyDescent="0.25"/>
  <cols>
    <col min="3" max="3" width="12.85546875" bestFit="1" customWidth="1"/>
  </cols>
  <sheetData>
    <row r="1" spans="1:10" x14ac:dyDescent="0.25">
      <c r="B1" s="1" t="s">
        <v>6</v>
      </c>
      <c r="C1" s="1" t="s">
        <v>21</v>
      </c>
    </row>
    <row r="2" spans="1:10" x14ac:dyDescent="0.25">
      <c r="A2" s="4">
        <v>1995</v>
      </c>
      <c r="B2">
        <v>29.029761780268959</v>
      </c>
      <c r="C2">
        <v>28.872353916920581</v>
      </c>
      <c r="D2">
        <f>+AVERAGE(B2:B22)</f>
        <v>21.403829535600437</v>
      </c>
      <c r="E2">
        <f>(B2-C2)^2</f>
        <v>2.4777235443901844E-2</v>
      </c>
      <c r="F2">
        <f>(B2-$D$2)^2</f>
        <v>58.154842600275089</v>
      </c>
      <c r="H2">
        <f>+SUM(E2:E16)</f>
        <v>10.921819269880386</v>
      </c>
      <c r="J2" s="5">
        <f>1-(H2/H3)</f>
        <v>0.93376626019165954</v>
      </c>
    </row>
    <row r="3" spans="1:10" x14ac:dyDescent="0.25">
      <c r="A3" s="4">
        <v>1996</v>
      </c>
      <c r="B3">
        <v>25.967265003540049</v>
      </c>
      <c r="C3">
        <v>27.10241628593328</v>
      </c>
      <c r="E3">
        <f t="shared" ref="E3:E22" si="0">(B3-C3)^2</f>
        <v>1.2885684339189969</v>
      </c>
      <c r="F3">
        <f t="shared" ref="F3:F22" si="1">(B3-$D$2)^2</f>
        <v>20.824943270049232</v>
      </c>
      <c r="H3">
        <f>+SUM(F2:F16)</f>
        <v>164.8981214330442</v>
      </c>
    </row>
    <row r="4" spans="1:10" x14ac:dyDescent="0.25">
      <c r="A4" s="4">
        <v>1997</v>
      </c>
      <c r="B4">
        <v>27.409188920218941</v>
      </c>
      <c r="C4">
        <v>26.836341114911889</v>
      </c>
      <c r="E4">
        <f t="shared" si="0"/>
        <v>0.32815460804510671</v>
      </c>
      <c r="F4">
        <f t="shared" si="1"/>
        <v>36.064341338425542</v>
      </c>
    </row>
    <row r="5" spans="1:10" x14ac:dyDescent="0.25">
      <c r="A5" s="4">
        <v>1998</v>
      </c>
      <c r="B5">
        <v>25.347427989463888</v>
      </c>
      <c r="C5">
        <v>25.384467185879512</v>
      </c>
      <c r="E5">
        <f t="shared" si="0"/>
        <v>1.3719020711151267E-3</v>
      </c>
      <c r="F5">
        <f t="shared" si="1"/>
        <v>15.551968765314205</v>
      </c>
    </row>
    <row r="6" spans="1:10" x14ac:dyDescent="0.25">
      <c r="A6" s="4">
        <v>1999</v>
      </c>
      <c r="B6">
        <v>24.81366622432418</v>
      </c>
      <c r="C6">
        <v>24.219388665186649</v>
      </c>
      <c r="E6">
        <f t="shared" si="0"/>
        <v>0.3531658172944615</v>
      </c>
      <c r="F6">
        <f t="shared" si="1"/>
        <v>11.626986243766503</v>
      </c>
    </row>
    <row r="7" spans="1:10" x14ac:dyDescent="0.25">
      <c r="A7" s="4">
        <v>2000</v>
      </c>
      <c r="B7">
        <v>23.864050702401979</v>
      </c>
      <c r="C7">
        <v>24.338074861352911</v>
      </c>
      <c r="E7">
        <f t="shared" si="0"/>
        <v>0.22469890326913886</v>
      </c>
      <c r="F7">
        <f t="shared" si="1"/>
        <v>6.0526881895783413</v>
      </c>
    </row>
    <row r="8" spans="1:10" x14ac:dyDescent="0.25">
      <c r="A8" s="4">
        <v>2001</v>
      </c>
      <c r="B8">
        <v>24.576529455195089</v>
      </c>
      <c r="C8">
        <v>24.267438816266228</v>
      </c>
      <c r="E8">
        <f t="shared" si="0"/>
        <v>9.5537023073451674E-2</v>
      </c>
      <c r="F8">
        <f t="shared" si="1"/>
        <v>10.066024779795915</v>
      </c>
    </row>
    <row r="9" spans="1:10" x14ac:dyDescent="0.25">
      <c r="A9" s="4">
        <v>2002</v>
      </c>
      <c r="B9">
        <v>22.275955760562159</v>
      </c>
      <c r="C9">
        <v>23.62578417134274</v>
      </c>
      <c r="E9">
        <f t="shared" si="0"/>
        <v>1.8220367385504306</v>
      </c>
      <c r="F9">
        <f t="shared" si="1"/>
        <v>0.76060415226598388</v>
      </c>
    </row>
    <row r="10" spans="1:10" x14ac:dyDescent="0.25">
      <c r="A10" s="4">
        <v>2003</v>
      </c>
      <c r="B10">
        <v>21.805910760882259</v>
      </c>
      <c r="C10">
        <v>21.964134054684671</v>
      </c>
      <c r="E10">
        <f t="shared" si="0"/>
        <v>2.5034610701684164E-2</v>
      </c>
      <c r="F10">
        <f t="shared" si="1"/>
        <v>0.16166931172413165</v>
      </c>
    </row>
    <row r="11" spans="1:10" x14ac:dyDescent="0.25">
      <c r="A11" s="4">
        <v>2004</v>
      </c>
      <c r="B11">
        <v>21.51770609927873</v>
      </c>
      <c r="C11">
        <v>21.3411453011297</v>
      </c>
      <c r="E11">
        <f t="shared" si="0"/>
        <v>3.1173715443022446E-2</v>
      </c>
      <c r="F11">
        <f t="shared" si="1"/>
        <v>1.2967871755176275E-2</v>
      </c>
    </row>
    <row r="12" spans="1:10" x14ac:dyDescent="0.25">
      <c r="A12" s="4">
        <v>2005</v>
      </c>
      <c r="B12">
        <v>20.033117120777529</v>
      </c>
      <c r="C12">
        <v>21.04663983072248</v>
      </c>
      <c r="E12">
        <f t="shared" si="0"/>
        <v>1.0272282835741571</v>
      </c>
      <c r="F12">
        <f t="shared" si="1"/>
        <v>1.878852524149647</v>
      </c>
    </row>
    <row r="13" spans="1:10" x14ac:dyDescent="0.25">
      <c r="A13" s="4">
        <v>2006</v>
      </c>
      <c r="B13">
        <v>21.326414632089229</v>
      </c>
      <c r="C13">
        <v>19.399584320296231</v>
      </c>
      <c r="E13">
        <f t="shared" si="0"/>
        <v>3.7126750504442998</v>
      </c>
      <c r="F13">
        <f t="shared" si="1"/>
        <v>5.9930672856496701E-3</v>
      </c>
    </row>
    <row r="14" spans="1:10" x14ac:dyDescent="0.25">
      <c r="A14" s="4">
        <v>2007</v>
      </c>
      <c r="B14">
        <v>19.904566107465062</v>
      </c>
      <c r="C14">
        <v>18.772608497625249</v>
      </c>
      <c r="E14">
        <f t="shared" si="0"/>
        <v>1.2813280304742607</v>
      </c>
      <c r="F14">
        <f t="shared" si="1"/>
        <v>2.2477908269442373</v>
      </c>
    </row>
    <row r="15" spans="1:10" x14ac:dyDescent="0.25">
      <c r="A15" s="4">
        <v>2008</v>
      </c>
      <c r="B15">
        <v>20.57729573298997</v>
      </c>
      <c r="C15">
        <v>19.76051010360656</v>
      </c>
      <c r="E15">
        <f t="shared" si="0"/>
        <v>0.66713876436725417</v>
      </c>
      <c r="F15">
        <f t="shared" si="1"/>
        <v>0.6831581268577176</v>
      </c>
    </row>
    <row r="16" spans="1:10" x14ac:dyDescent="0.25">
      <c r="A16" s="4">
        <v>2009</v>
      </c>
      <c r="B16">
        <v>20.506449813934712</v>
      </c>
      <c r="C16">
        <v>20.309142558089661</v>
      </c>
      <c r="E16">
        <f t="shared" si="0"/>
        <v>3.8930153209104167E-2</v>
      </c>
      <c r="F16">
        <f t="shared" si="1"/>
        <v>0.80529036485685468</v>
      </c>
    </row>
    <row r="17" spans="1:6" x14ac:dyDescent="0.25">
      <c r="A17">
        <v>2010</v>
      </c>
      <c r="B17">
        <v>18.840745145545739</v>
      </c>
      <c r="C17">
        <v>18.730193506942172</v>
      </c>
      <c r="E17">
        <f t="shared" si="0"/>
        <v>1.222166479793378E-2</v>
      </c>
      <c r="F17">
        <f t="shared" si="1"/>
        <v>6.5694015905420624</v>
      </c>
    </row>
    <row r="18" spans="1:6" x14ac:dyDescent="0.25">
      <c r="A18">
        <v>2011</v>
      </c>
      <c r="B18">
        <v>17.931629762966271</v>
      </c>
      <c r="C18">
        <v>18.87518226678862</v>
      </c>
      <c r="E18">
        <f t="shared" si="0"/>
        <v>0.89029132746942496</v>
      </c>
      <c r="F18">
        <f t="shared" si="1"/>
        <v>12.056171261080756</v>
      </c>
    </row>
    <row r="19" spans="1:6" x14ac:dyDescent="0.25">
      <c r="A19">
        <v>2012</v>
      </c>
      <c r="B19">
        <v>17.082644385523778</v>
      </c>
      <c r="C19">
        <v>18.747307193702952</v>
      </c>
      <c r="E19">
        <f t="shared" si="0"/>
        <v>2.7711022649349708</v>
      </c>
      <c r="F19">
        <f t="shared" si="1"/>
        <v>18.672641101243034</v>
      </c>
    </row>
    <row r="20" spans="1:6" x14ac:dyDescent="0.25">
      <c r="A20">
        <v>2013</v>
      </c>
      <c r="B20">
        <v>17.272156018781669</v>
      </c>
      <c r="C20">
        <v>18.061625471189199</v>
      </c>
      <c r="E20">
        <f t="shared" si="0"/>
        <v>0.62326201628464606</v>
      </c>
      <c r="F20">
        <f t="shared" si="1"/>
        <v>17.07072604958157</v>
      </c>
    </row>
    <row r="21" spans="1:6" x14ac:dyDescent="0.25">
      <c r="A21">
        <v>2014</v>
      </c>
      <c r="B21">
        <v>15.29086362177574</v>
      </c>
      <c r="C21">
        <v>17.90808648307932</v>
      </c>
      <c r="E21">
        <f t="shared" si="0"/>
        <v>6.8498555057300958</v>
      </c>
      <c r="F21">
        <f t="shared" si="1"/>
        <v>37.368352263582608</v>
      </c>
    </row>
    <row r="22" spans="1:6" x14ac:dyDescent="0.25">
      <c r="A22">
        <v>2015</v>
      </c>
      <c r="B22">
        <v>14.107075209623231</v>
      </c>
      <c r="C22">
        <v>17.495571314993288</v>
      </c>
      <c r="E22">
        <f t="shared" si="0"/>
        <v>11.481905856108048</v>
      </c>
      <c r="F22">
        <f t="shared" si="1"/>
        <v>53.24262369366707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"/>
  <sheetViews>
    <sheetView workbookViewId="0">
      <selection activeCell="H2" sqref="H2:H22"/>
    </sheetView>
  </sheetViews>
  <sheetFormatPr baseColWidth="10" defaultRowHeight="15" x14ac:dyDescent="0.25"/>
  <sheetData>
    <row r="1" spans="1:25" x14ac:dyDescent="0.25">
      <c r="A1" s="1" t="s">
        <v>0</v>
      </c>
      <c r="B1" s="1" t="s">
        <v>1</v>
      </c>
      <c r="C1" s="1" t="s">
        <v>2</v>
      </c>
      <c r="D1" s="1" t="s">
        <v>22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23</v>
      </c>
      <c r="K1" s="1" t="s">
        <v>24</v>
      </c>
      <c r="L1" s="1" t="s">
        <v>8</v>
      </c>
      <c r="M1" s="1" t="s">
        <v>25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26</v>
      </c>
      <c r="T1" s="1" t="s">
        <v>14</v>
      </c>
      <c r="U1" s="1" t="s">
        <v>15</v>
      </c>
      <c r="V1" s="1" t="s">
        <v>27</v>
      </c>
      <c r="W1" s="1" t="s">
        <v>16</v>
      </c>
      <c r="X1" s="1" t="s">
        <v>28</v>
      </c>
      <c r="Y1" s="1" t="s">
        <v>29</v>
      </c>
    </row>
    <row r="2" spans="1:25" x14ac:dyDescent="0.25">
      <c r="A2">
        <v>1995</v>
      </c>
      <c r="B2">
        <v>21.259703137426559</v>
      </c>
      <c r="C2">
        <v>23.649208672904429</v>
      </c>
      <c r="D2">
        <v>23.07440895592266</v>
      </c>
      <c r="E2">
        <v>17.017199539935699</v>
      </c>
      <c r="F2">
        <v>17.788307180351872</v>
      </c>
      <c r="G2">
        <v>41.440359816862617</v>
      </c>
      <c r="H2">
        <v>28.872353916920581</v>
      </c>
      <c r="I2">
        <v>16.739857009208048</v>
      </c>
      <c r="J2">
        <v>8.4418757063170684</v>
      </c>
      <c r="K2">
        <v>31.743314288922729</v>
      </c>
      <c r="L2">
        <v>13.857219464679281</v>
      </c>
      <c r="M2">
        <v>8.4388446554816632</v>
      </c>
      <c r="N2">
        <v>41.195632615608382</v>
      </c>
      <c r="O2">
        <v>27.906215624018522</v>
      </c>
      <c r="P2">
        <v>19.253952374810439</v>
      </c>
      <c r="Q2">
        <v>11.437281105852639</v>
      </c>
      <c r="R2">
        <v>14.750511312137281</v>
      </c>
      <c r="S2">
        <v>14.84950010735365</v>
      </c>
      <c r="T2">
        <v>43.121235860286767</v>
      </c>
      <c r="U2">
        <v>29.740169828845829</v>
      </c>
      <c r="V2">
        <v>9.5855899876582438</v>
      </c>
      <c r="W2">
        <v>15.75922863564465</v>
      </c>
      <c r="X2">
        <v>19.464275088844229</v>
      </c>
      <c r="Y2">
        <v>12.744644718753131</v>
      </c>
    </row>
    <row r="3" spans="1:25" x14ac:dyDescent="0.25">
      <c r="A3">
        <v>1996</v>
      </c>
      <c r="B3">
        <v>21.38476267026908</v>
      </c>
      <c r="C3">
        <v>22.654758616063191</v>
      </c>
      <c r="D3">
        <v>23.81396777795425</v>
      </c>
      <c r="E3">
        <v>17.735131521713889</v>
      </c>
      <c r="F3">
        <v>16.861344397921979</v>
      </c>
      <c r="G3">
        <v>37.634922533399212</v>
      </c>
      <c r="H3">
        <v>27.10241628593328</v>
      </c>
      <c r="I3">
        <v>16.10976220027041</v>
      </c>
      <c r="J3">
        <v>8.662038822678511</v>
      </c>
      <c r="K3">
        <v>31.04169568174348</v>
      </c>
      <c r="L3">
        <v>12.98159576201774</v>
      </c>
      <c r="M3">
        <v>8.1322585148103332</v>
      </c>
      <c r="N3">
        <v>39.202150387729979</v>
      </c>
      <c r="O3">
        <v>28.77176323641136</v>
      </c>
      <c r="P3">
        <v>18.81623736333248</v>
      </c>
      <c r="Q3">
        <v>11.853403229274139</v>
      </c>
      <c r="R3">
        <v>15.60915091100944</v>
      </c>
      <c r="S3">
        <v>14.102723715993269</v>
      </c>
      <c r="T3">
        <v>39.011593064448562</v>
      </c>
      <c r="U3">
        <v>30.574100181682489</v>
      </c>
      <c r="V3">
        <v>9.0514970169227507</v>
      </c>
      <c r="W3">
        <v>14.557768114712131</v>
      </c>
      <c r="X3">
        <v>20.4995308871821</v>
      </c>
      <c r="Y3">
        <v>12.67066954451812</v>
      </c>
    </row>
    <row r="4" spans="1:25" x14ac:dyDescent="0.25">
      <c r="A4">
        <v>1997</v>
      </c>
      <c r="B4">
        <v>20.885979314220609</v>
      </c>
      <c r="C4">
        <v>23.217558352610141</v>
      </c>
      <c r="D4">
        <v>22.764908929176741</v>
      </c>
      <c r="E4">
        <v>17.401165631383339</v>
      </c>
      <c r="F4">
        <v>16.99885477488499</v>
      </c>
      <c r="G4">
        <v>36.34004109145696</v>
      </c>
      <c r="H4">
        <v>26.836341114911889</v>
      </c>
      <c r="I4">
        <v>15.26592008956718</v>
      </c>
      <c r="J4">
        <v>8.6662501928486844</v>
      </c>
      <c r="K4">
        <v>30.309757853360971</v>
      </c>
      <c r="L4">
        <v>13.327239596055231</v>
      </c>
      <c r="M4">
        <v>8.2776045987716671</v>
      </c>
      <c r="N4">
        <v>37.724251325698603</v>
      </c>
      <c r="O4">
        <v>27.165578457120979</v>
      </c>
      <c r="P4">
        <v>17.702034561599479</v>
      </c>
      <c r="Q4">
        <v>11.912363718872861</v>
      </c>
      <c r="R4">
        <v>14.812527364740641</v>
      </c>
      <c r="S4">
        <v>13.65388881198273</v>
      </c>
      <c r="T4">
        <v>37.62687353657342</v>
      </c>
      <c r="U4">
        <v>29.0858937789476</v>
      </c>
      <c r="V4">
        <v>9.2866197143982721</v>
      </c>
      <c r="W4">
        <v>15.06474131606088</v>
      </c>
      <c r="X4">
        <v>20.136691298039761</v>
      </c>
      <c r="Y4">
        <v>12.623943657144689</v>
      </c>
    </row>
    <row r="5" spans="1:25" x14ac:dyDescent="0.25">
      <c r="A5">
        <v>1998</v>
      </c>
      <c r="B5">
        <v>21.18275713179926</v>
      </c>
      <c r="C5">
        <v>21.39624355394438</v>
      </c>
      <c r="D5">
        <v>23.21822590114455</v>
      </c>
      <c r="E5">
        <v>17.00240002080622</v>
      </c>
      <c r="F5">
        <v>16.47866037920079</v>
      </c>
      <c r="G5">
        <v>34.454346728510743</v>
      </c>
      <c r="H5">
        <v>25.384467185879512</v>
      </c>
      <c r="I5">
        <v>15.04703159218967</v>
      </c>
      <c r="J5">
        <v>8.3050587977173933</v>
      </c>
      <c r="K5">
        <v>29.534616435669498</v>
      </c>
      <c r="L5">
        <v>13.40309347006764</v>
      </c>
      <c r="M5">
        <v>8.0959876959535872</v>
      </c>
      <c r="N5">
        <v>35.226753696664872</v>
      </c>
      <c r="O5">
        <v>28.059791206539089</v>
      </c>
      <c r="P5">
        <v>16.58277104060755</v>
      </c>
      <c r="Q5">
        <v>11.62860292887893</v>
      </c>
      <c r="R5">
        <v>13.558829651515479</v>
      </c>
      <c r="S5">
        <v>13.2023766624184</v>
      </c>
      <c r="T5">
        <v>35.791988008604768</v>
      </c>
      <c r="U5">
        <v>28.792129056093462</v>
      </c>
      <c r="V5">
        <v>9.0601032202537564</v>
      </c>
      <c r="W5">
        <v>14.89624658279093</v>
      </c>
      <c r="X5">
        <v>17.848773221265109</v>
      </c>
      <c r="Y5">
        <v>12.06867770559437</v>
      </c>
    </row>
    <row r="6" spans="1:25" x14ac:dyDescent="0.25">
      <c r="A6">
        <v>1999</v>
      </c>
      <c r="B6">
        <v>20.45852191032446</v>
      </c>
      <c r="C6">
        <v>21.5401423363652</v>
      </c>
      <c r="D6">
        <v>23.417203174670629</v>
      </c>
      <c r="E6">
        <v>16.73250993790958</v>
      </c>
      <c r="F6">
        <v>17.044007475599589</v>
      </c>
      <c r="G6">
        <v>31.600068601769749</v>
      </c>
      <c r="H6">
        <v>24.219388665186649</v>
      </c>
      <c r="I6">
        <v>14.88660255723423</v>
      </c>
      <c r="J6">
        <v>7.5838524440007742</v>
      </c>
      <c r="K6">
        <v>30.608513435722109</v>
      </c>
      <c r="L6">
        <v>13.75475510733807</v>
      </c>
      <c r="M6">
        <v>7.8656589618210218</v>
      </c>
      <c r="N6">
        <v>35.529689641126637</v>
      </c>
      <c r="O6">
        <v>26.49771787929021</v>
      </c>
      <c r="P6">
        <v>16.935249619712671</v>
      </c>
      <c r="Q6">
        <v>12.033171368550549</v>
      </c>
      <c r="R6">
        <v>13.62542406328642</v>
      </c>
      <c r="S6">
        <v>14.169303065875679</v>
      </c>
      <c r="T6">
        <v>32.699065470667733</v>
      </c>
      <c r="U6">
        <v>30.01524706732528</v>
      </c>
      <c r="V6">
        <v>8.5432784065872003</v>
      </c>
      <c r="W6">
        <v>15.25136475909652</v>
      </c>
      <c r="X6">
        <v>18.334173155476041</v>
      </c>
      <c r="Y6">
        <v>11.787745893789481</v>
      </c>
    </row>
    <row r="7" spans="1:25" x14ac:dyDescent="0.25">
      <c r="A7">
        <v>2000</v>
      </c>
      <c r="B7">
        <v>20.79721989833887</v>
      </c>
      <c r="C7">
        <v>23.638604088685319</v>
      </c>
      <c r="D7">
        <v>23.233849223047478</v>
      </c>
      <c r="E7">
        <v>17.3394082196276</v>
      </c>
      <c r="F7">
        <v>15.17440732822546</v>
      </c>
      <c r="G7">
        <v>32.619398529994257</v>
      </c>
      <c r="H7">
        <v>24.338074861352911</v>
      </c>
      <c r="I7">
        <v>14.11150830306719</v>
      </c>
      <c r="J7">
        <v>7.5685838177585758</v>
      </c>
      <c r="K7">
        <v>30.393962911640941</v>
      </c>
      <c r="L7">
        <v>13.26494036662211</v>
      </c>
      <c r="M7">
        <v>7.6808336151105863</v>
      </c>
      <c r="N7">
        <v>31.71000908957663</v>
      </c>
      <c r="O7">
        <v>25.806549007672331</v>
      </c>
      <c r="P7">
        <v>17.270975009271279</v>
      </c>
      <c r="Q7">
        <v>14.06258937716056</v>
      </c>
      <c r="R7">
        <v>16.993755113232961</v>
      </c>
      <c r="S7">
        <v>14.13647961938964</v>
      </c>
      <c r="T7">
        <v>33.889248582945221</v>
      </c>
      <c r="U7">
        <v>29.40768590284323</v>
      </c>
      <c r="V7">
        <v>8.8313626157848599</v>
      </c>
      <c r="W7">
        <v>14.69536191730533</v>
      </c>
      <c r="X7">
        <v>18.307344616715781</v>
      </c>
      <c r="Y7">
        <v>11.63270974962176</v>
      </c>
    </row>
    <row r="8" spans="1:25" x14ac:dyDescent="0.25">
      <c r="A8">
        <v>2001</v>
      </c>
      <c r="B8">
        <v>20.2844965814372</v>
      </c>
      <c r="C8">
        <v>22.004144020763409</v>
      </c>
      <c r="D8">
        <v>21.458007207281419</v>
      </c>
      <c r="E8">
        <v>16.434441847435998</v>
      </c>
      <c r="F8">
        <v>15.70707590144986</v>
      </c>
      <c r="G8">
        <v>30.528272824980441</v>
      </c>
      <c r="H8">
        <v>24.267438816266228</v>
      </c>
      <c r="I8">
        <v>14.04531014499122</v>
      </c>
      <c r="J8">
        <v>7.4200001712771728</v>
      </c>
      <c r="K8">
        <v>30.34127185415386</v>
      </c>
      <c r="L8">
        <v>13.164644415279749</v>
      </c>
      <c r="M8">
        <v>7.5248752438604303</v>
      </c>
      <c r="N8">
        <v>32.45243542217414</v>
      </c>
      <c r="O8">
        <v>24.39777219211355</v>
      </c>
      <c r="P8">
        <v>16.417485219738239</v>
      </c>
      <c r="Q8">
        <v>12.042411166781619</v>
      </c>
      <c r="R8">
        <v>14.043455505228961</v>
      </c>
      <c r="S8">
        <v>13.92230985110541</v>
      </c>
      <c r="T8">
        <v>31.575750020937122</v>
      </c>
      <c r="U8">
        <v>26.928528939726259</v>
      </c>
      <c r="V8">
        <v>8.5803686547157163</v>
      </c>
      <c r="W8">
        <v>14.6740668746768</v>
      </c>
      <c r="X8">
        <v>18.114313678267351</v>
      </c>
      <c r="Y8">
        <v>11.504247788312149</v>
      </c>
    </row>
    <row r="9" spans="1:25" x14ac:dyDescent="0.25">
      <c r="A9">
        <v>2002</v>
      </c>
      <c r="B9">
        <v>19.955431279858661</v>
      </c>
      <c r="C9">
        <v>19.775447625636719</v>
      </c>
      <c r="D9">
        <v>20.576250539630419</v>
      </c>
      <c r="E9">
        <v>16.51469790957464</v>
      </c>
      <c r="F9">
        <v>14.678862915394969</v>
      </c>
      <c r="G9">
        <v>29.340254499092641</v>
      </c>
      <c r="H9">
        <v>23.62578417134274</v>
      </c>
      <c r="I9">
        <v>14.037257722868761</v>
      </c>
      <c r="J9">
        <v>7.4656031918013452</v>
      </c>
      <c r="K9">
        <v>29.087077100255041</v>
      </c>
      <c r="L9">
        <v>12.18526892108188</v>
      </c>
      <c r="M9">
        <v>7.5532030011561204</v>
      </c>
      <c r="N9">
        <v>31.445580939544371</v>
      </c>
      <c r="O9">
        <v>23.671429992325329</v>
      </c>
      <c r="P9">
        <v>15.19937421428728</v>
      </c>
      <c r="Q9">
        <v>10.604671755483331</v>
      </c>
      <c r="R9">
        <v>12.41414748907807</v>
      </c>
      <c r="S9">
        <v>13.51982339020347</v>
      </c>
      <c r="T9">
        <v>30.255354872796509</v>
      </c>
      <c r="U9">
        <v>26.483227824989399</v>
      </c>
      <c r="V9">
        <v>8.3876317495389987</v>
      </c>
      <c r="W9">
        <v>13.51850961264585</v>
      </c>
      <c r="X9">
        <v>19.337633025061489</v>
      </c>
      <c r="Y9">
        <v>11.916563214526841</v>
      </c>
    </row>
    <row r="10" spans="1:25" x14ac:dyDescent="0.25">
      <c r="A10">
        <v>2003</v>
      </c>
      <c r="B10">
        <v>19.537819900083761</v>
      </c>
      <c r="C10">
        <v>18.704164852972159</v>
      </c>
      <c r="D10">
        <v>20.74188730806997</v>
      </c>
      <c r="E10">
        <v>16.383037605976462</v>
      </c>
      <c r="F10">
        <v>13.71908433547946</v>
      </c>
      <c r="G10">
        <v>26.541889718509591</v>
      </c>
      <c r="H10">
        <v>21.964134054684671</v>
      </c>
      <c r="I10">
        <v>13.317999037950541</v>
      </c>
      <c r="J10">
        <v>7.4205081675435709</v>
      </c>
      <c r="K10">
        <v>28.7529015681096</v>
      </c>
      <c r="L10">
        <v>12.466022928686989</v>
      </c>
      <c r="M10">
        <v>7.3766756671531564</v>
      </c>
      <c r="N10">
        <v>29.363502469122569</v>
      </c>
      <c r="O10">
        <v>22.722490938072841</v>
      </c>
      <c r="P10">
        <v>14.037093909494541</v>
      </c>
      <c r="Q10">
        <v>10.021136645873071</v>
      </c>
      <c r="R10">
        <v>11.078681421775681</v>
      </c>
      <c r="S10">
        <v>13.100245469364021</v>
      </c>
      <c r="T10">
        <v>27.577251390068859</v>
      </c>
      <c r="U10">
        <v>24.996524864318889</v>
      </c>
      <c r="V10">
        <v>8.6641198796449661</v>
      </c>
      <c r="W10">
        <v>14.090416932989941</v>
      </c>
      <c r="X10">
        <v>14.748015869152789</v>
      </c>
      <c r="Y10">
        <v>11.538855049700601</v>
      </c>
    </row>
    <row r="11" spans="1:25" x14ac:dyDescent="0.25">
      <c r="A11">
        <v>2004</v>
      </c>
      <c r="B11">
        <v>18.748429910395512</v>
      </c>
      <c r="C11">
        <v>19.572735142012039</v>
      </c>
      <c r="D11">
        <v>19.790900916484961</v>
      </c>
      <c r="E11">
        <v>15.744462567385479</v>
      </c>
      <c r="F11">
        <v>14.220067173525321</v>
      </c>
      <c r="G11">
        <v>25.19821406968293</v>
      </c>
      <c r="H11">
        <v>21.3411453011297</v>
      </c>
      <c r="I11">
        <v>13.31929359938291</v>
      </c>
      <c r="J11">
        <v>7.2516467460138498</v>
      </c>
      <c r="K11">
        <v>26.901868613671532</v>
      </c>
      <c r="L11">
        <v>12.546603471382049</v>
      </c>
      <c r="M11">
        <v>7.3038525998615151</v>
      </c>
      <c r="N11">
        <v>27.979020270812761</v>
      </c>
      <c r="O11">
        <v>22.333856097532891</v>
      </c>
      <c r="P11">
        <v>14.783475735606091</v>
      </c>
      <c r="Q11">
        <v>11.45221661615073</v>
      </c>
      <c r="R11">
        <v>12.96658344124722</v>
      </c>
      <c r="S11">
        <v>12.457718943780771</v>
      </c>
      <c r="T11">
        <v>26.022924883951909</v>
      </c>
      <c r="U11">
        <v>24.892811306052138</v>
      </c>
      <c r="V11">
        <v>8.2467739777321221</v>
      </c>
      <c r="W11">
        <v>13.96916754757585</v>
      </c>
      <c r="X11">
        <v>16.10586961622651</v>
      </c>
      <c r="Y11">
        <v>11.357746096304769</v>
      </c>
    </row>
    <row r="12" spans="1:25" x14ac:dyDescent="0.25">
      <c r="A12">
        <v>2005</v>
      </c>
      <c r="B12">
        <v>18.599553843395061</v>
      </c>
      <c r="C12">
        <v>18.25007133053391</v>
      </c>
      <c r="D12">
        <v>19.248889267256551</v>
      </c>
      <c r="E12">
        <v>15.206414209357071</v>
      </c>
      <c r="F12">
        <v>13.581994814332891</v>
      </c>
      <c r="G12">
        <v>25.417797864142798</v>
      </c>
      <c r="H12">
        <v>21.04663983072248</v>
      </c>
      <c r="I12">
        <v>13.12058373014179</v>
      </c>
      <c r="J12">
        <v>6.7763300003844424</v>
      </c>
      <c r="K12">
        <v>25.72750338102162</v>
      </c>
      <c r="L12">
        <v>12.55359905671018</v>
      </c>
      <c r="M12">
        <v>7.1806975480236392</v>
      </c>
      <c r="N12">
        <v>25.245821387620278</v>
      </c>
      <c r="O12">
        <v>22.140051874437169</v>
      </c>
      <c r="P12">
        <v>14.007601242585309</v>
      </c>
      <c r="Q12">
        <v>11.06695675539182</v>
      </c>
      <c r="R12">
        <v>12.203901610898511</v>
      </c>
      <c r="S12">
        <v>12.15753077375251</v>
      </c>
      <c r="T12">
        <v>26.381879222402379</v>
      </c>
      <c r="U12">
        <v>23.499767705390941</v>
      </c>
      <c r="V12">
        <v>8.3678281202918612</v>
      </c>
      <c r="W12">
        <v>13.790083574857849</v>
      </c>
      <c r="X12">
        <v>14.46556037296455</v>
      </c>
      <c r="Y12">
        <v>11.331042226030631</v>
      </c>
    </row>
    <row r="13" spans="1:25" x14ac:dyDescent="0.25">
      <c r="A13">
        <v>2006</v>
      </c>
      <c r="B13">
        <v>18.57460947098927</v>
      </c>
      <c r="C13">
        <v>18.508770684048709</v>
      </c>
      <c r="D13">
        <v>18.91595294360015</v>
      </c>
      <c r="E13">
        <v>13.88746766771507</v>
      </c>
      <c r="F13">
        <v>13.48882543565713</v>
      </c>
      <c r="G13">
        <v>22.392275136966649</v>
      </c>
      <c r="H13">
        <v>19.399584320296231</v>
      </c>
      <c r="I13">
        <v>12.49412309871424</v>
      </c>
      <c r="J13">
        <v>6.5886856077612608</v>
      </c>
      <c r="K13">
        <v>24.840321245504828</v>
      </c>
      <c r="L13">
        <v>12.15666688696199</v>
      </c>
      <c r="M13">
        <v>7.1304132992509981</v>
      </c>
      <c r="N13">
        <v>22.65109988385348</v>
      </c>
      <c r="O13">
        <v>19.951402310817119</v>
      </c>
      <c r="P13">
        <v>13.87440931219639</v>
      </c>
      <c r="Q13">
        <v>10.78384393947872</v>
      </c>
      <c r="R13">
        <v>11.975572482375521</v>
      </c>
      <c r="S13">
        <v>11.502875905023091</v>
      </c>
      <c r="T13">
        <v>23.023664009005881</v>
      </c>
      <c r="U13">
        <v>22.798797002781988</v>
      </c>
      <c r="V13">
        <v>8.0105275306934942</v>
      </c>
      <c r="W13">
        <v>13.24483143585452</v>
      </c>
      <c r="X13">
        <v>15.16245955728548</v>
      </c>
      <c r="Y13">
        <v>10.92558754783064</v>
      </c>
    </row>
    <row r="14" spans="1:25" x14ac:dyDescent="0.25">
      <c r="A14">
        <v>2007</v>
      </c>
      <c r="B14">
        <v>17.360131407777349</v>
      </c>
      <c r="C14">
        <v>18.190824112749031</v>
      </c>
      <c r="D14">
        <v>17.440693518899909</v>
      </c>
      <c r="E14">
        <v>13.130090544795101</v>
      </c>
      <c r="F14">
        <v>12.823225553770261</v>
      </c>
      <c r="G14">
        <v>21.117407573736418</v>
      </c>
      <c r="H14">
        <v>18.772608497625249</v>
      </c>
      <c r="I14">
        <v>12.07116090216752</v>
      </c>
      <c r="J14">
        <v>6.6421638309918016</v>
      </c>
      <c r="K14">
        <v>22.847882553470029</v>
      </c>
      <c r="L14">
        <v>11.29661781371561</v>
      </c>
      <c r="M14">
        <v>6.7133347440311484</v>
      </c>
      <c r="N14">
        <v>22.552215453870829</v>
      </c>
      <c r="O14">
        <v>19.339159178570291</v>
      </c>
      <c r="P14">
        <v>13.045002294899829</v>
      </c>
      <c r="Q14">
        <v>10.710368608923581</v>
      </c>
      <c r="R14">
        <v>12.087168089139711</v>
      </c>
      <c r="S14">
        <v>10.781435652257869</v>
      </c>
      <c r="T14">
        <v>21.634498094863609</v>
      </c>
      <c r="U14">
        <v>22.925138492882351</v>
      </c>
      <c r="V14">
        <v>7.3979814187167801</v>
      </c>
      <c r="W14">
        <v>12.353921193844339</v>
      </c>
      <c r="X14">
        <v>16.323479843530752</v>
      </c>
      <c r="Y14">
        <v>10.03217969326252</v>
      </c>
    </row>
    <row r="15" spans="1:25" x14ac:dyDescent="0.25">
      <c r="A15">
        <v>2008</v>
      </c>
      <c r="B15">
        <v>16.671747730585079</v>
      </c>
      <c r="C15">
        <v>18.386026757643279</v>
      </c>
      <c r="D15">
        <v>17.349129164509321</v>
      </c>
      <c r="E15">
        <v>13.62806109063636</v>
      </c>
      <c r="F15">
        <v>12.38229665746675</v>
      </c>
      <c r="G15">
        <v>24.504325941021669</v>
      </c>
      <c r="H15">
        <v>19.76051010360656</v>
      </c>
      <c r="I15">
        <v>12.279263131230341</v>
      </c>
      <c r="J15">
        <v>6.8504674246780954</v>
      </c>
      <c r="K15">
        <v>21.579217349572879</v>
      </c>
      <c r="L15">
        <v>11.473438306170261</v>
      </c>
      <c r="M15">
        <v>6.7385813756187654</v>
      </c>
      <c r="N15">
        <v>22.41756223607856</v>
      </c>
      <c r="O15">
        <v>20.497038619918829</v>
      </c>
      <c r="P15">
        <v>13.15242700714866</v>
      </c>
      <c r="Q15">
        <v>10.98289068719191</v>
      </c>
      <c r="R15">
        <v>12.27038108075854</v>
      </c>
      <c r="S15">
        <v>10.489205820692961</v>
      </c>
      <c r="T15">
        <v>25.4893639751898</v>
      </c>
      <c r="U15">
        <v>22.18601435870174</v>
      </c>
      <c r="V15">
        <v>7.8188121766490859</v>
      </c>
      <c r="W15">
        <v>12.54584830841452</v>
      </c>
      <c r="X15">
        <v>12.86590631463773</v>
      </c>
      <c r="Y15">
        <v>10.345318072899619</v>
      </c>
    </row>
    <row r="16" spans="1:25" x14ac:dyDescent="0.25">
      <c r="A16">
        <v>2009</v>
      </c>
      <c r="B16">
        <v>16.272153875891352</v>
      </c>
      <c r="C16">
        <v>18.062527576684928</v>
      </c>
      <c r="D16">
        <v>17.86049508268589</v>
      </c>
      <c r="E16">
        <v>13.986201589831589</v>
      </c>
      <c r="F16">
        <v>13.72810234848313</v>
      </c>
      <c r="G16">
        <v>24.47130818014309</v>
      </c>
      <c r="H16">
        <v>20.309142558089661</v>
      </c>
      <c r="I16">
        <v>12.66954916669517</v>
      </c>
      <c r="J16">
        <v>6.931790135545624</v>
      </c>
      <c r="K16">
        <v>22.290110356913459</v>
      </c>
      <c r="L16">
        <v>12.35017350148304</v>
      </c>
      <c r="M16">
        <v>6.8915456202122289</v>
      </c>
      <c r="N16">
        <v>23.9071584012462</v>
      </c>
      <c r="O16">
        <v>20.626677738729452</v>
      </c>
      <c r="P16">
        <v>13.443334931927909</v>
      </c>
      <c r="Q16">
        <v>11.301649001467929</v>
      </c>
      <c r="R16">
        <v>12.073355942477569</v>
      </c>
      <c r="S16">
        <v>10.45216398194775</v>
      </c>
      <c r="T16">
        <v>25.414762694308479</v>
      </c>
      <c r="U16">
        <v>22.279139066204809</v>
      </c>
      <c r="V16">
        <v>7.9691749708139534</v>
      </c>
      <c r="W16">
        <v>13.5893383080631</v>
      </c>
      <c r="X16">
        <v>13.218092454197279</v>
      </c>
      <c r="Y16">
        <v>10.75348994553404</v>
      </c>
    </row>
    <row r="17" spans="1:25" x14ac:dyDescent="0.25">
      <c r="A17">
        <v>2010</v>
      </c>
      <c r="B17">
        <v>15.231825303536329</v>
      </c>
      <c r="C17">
        <v>18.152335028668968</v>
      </c>
      <c r="D17">
        <v>17.651865122769632</v>
      </c>
      <c r="E17">
        <v>12.846346718260049</v>
      </c>
      <c r="F17">
        <v>12.767822822718021</v>
      </c>
      <c r="G17">
        <v>21.300219421885629</v>
      </c>
      <c r="H17">
        <v>18.730193506942172</v>
      </c>
      <c r="I17">
        <v>11.761902134590731</v>
      </c>
      <c r="J17">
        <v>6.9235301902805828</v>
      </c>
      <c r="K17">
        <v>20.593025420639052</v>
      </c>
      <c r="L17">
        <v>11.87327275333787</v>
      </c>
      <c r="M17">
        <v>6.9965744336672584</v>
      </c>
      <c r="N17">
        <v>20.95785677185734</v>
      </c>
      <c r="O17">
        <v>19.389853234151929</v>
      </c>
      <c r="P17">
        <v>12.868090620745971</v>
      </c>
      <c r="Q17">
        <v>12.20023053328312</v>
      </c>
      <c r="R17">
        <v>13.342913109444209</v>
      </c>
      <c r="S17">
        <v>9.4662414122066476</v>
      </c>
      <c r="T17">
        <v>22.033234707029539</v>
      </c>
      <c r="U17">
        <v>22.793053427398672</v>
      </c>
      <c r="V17">
        <v>8.036323020633473</v>
      </c>
      <c r="W17">
        <v>13.227561861865849</v>
      </c>
      <c r="X17">
        <v>13.919053755065899</v>
      </c>
      <c r="Y17">
        <v>11.24905242622588</v>
      </c>
    </row>
    <row r="18" spans="1:25" x14ac:dyDescent="0.25">
      <c r="A18">
        <v>2011</v>
      </c>
      <c r="B18">
        <v>15.90069812855362</v>
      </c>
      <c r="C18">
        <v>15.128808953124381</v>
      </c>
      <c r="D18">
        <v>17.787135414383719</v>
      </c>
      <c r="E18">
        <v>13.13150630511651</v>
      </c>
      <c r="F18">
        <v>13.318391190467249</v>
      </c>
      <c r="G18">
        <v>21.772158783144938</v>
      </c>
      <c r="H18">
        <v>18.87518226678862</v>
      </c>
      <c r="I18">
        <v>11.685634461045931</v>
      </c>
      <c r="J18">
        <v>7.3384882854356981</v>
      </c>
      <c r="K18">
        <v>20.452425780895631</v>
      </c>
      <c r="L18">
        <v>12.75067577126803</v>
      </c>
      <c r="M18">
        <v>7.5628902088626777</v>
      </c>
      <c r="N18">
        <v>20.522037968650121</v>
      </c>
      <c r="O18">
        <v>18.326903635393819</v>
      </c>
      <c r="P18">
        <v>12.099273037459961</v>
      </c>
      <c r="Q18">
        <v>10.34557669599689</v>
      </c>
      <c r="R18">
        <v>10.176849418603361</v>
      </c>
      <c r="S18">
        <v>9.6618188606235922</v>
      </c>
      <c r="T18">
        <v>22.52239541428392</v>
      </c>
      <c r="U18">
        <v>22.14924481513664</v>
      </c>
      <c r="V18">
        <v>8.693354425057386</v>
      </c>
      <c r="W18">
        <v>14.01523631802835</v>
      </c>
      <c r="X18">
        <v>13.34846570874754</v>
      </c>
      <c r="Y18">
        <v>11.41558140527337</v>
      </c>
    </row>
    <row r="19" spans="1:25" x14ac:dyDescent="0.25">
      <c r="A19">
        <v>2012</v>
      </c>
      <c r="B19">
        <v>15.78239162364433</v>
      </c>
      <c r="C19">
        <v>15.796398472120551</v>
      </c>
      <c r="D19">
        <v>17.740458643979949</v>
      </c>
      <c r="E19">
        <v>13.297578873676651</v>
      </c>
      <c r="F19">
        <v>12.091519407677939</v>
      </c>
      <c r="G19">
        <v>22.225286972932938</v>
      </c>
      <c r="H19">
        <v>18.747307193702952</v>
      </c>
      <c r="I19">
        <v>12.040129769121091</v>
      </c>
      <c r="J19">
        <v>7.4978188494025719</v>
      </c>
      <c r="K19">
        <v>20.382775718850461</v>
      </c>
      <c r="L19">
        <v>11.62936256876751</v>
      </c>
      <c r="M19">
        <v>7.6124626907146808</v>
      </c>
      <c r="N19">
        <v>20.881794602183561</v>
      </c>
      <c r="O19">
        <v>20.131110320032221</v>
      </c>
      <c r="P19">
        <v>13.12552348178586</v>
      </c>
      <c r="Q19">
        <v>10.719801044872669</v>
      </c>
      <c r="R19">
        <v>12.492111048172429</v>
      </c>
      <c r="S19">
        <v>9.6439268969678906</v>
      </c>
      <c r="T19">
        <v>22.987065350574412</v>
      </c>
      <c r="U19">
        <v>21.60216129686896</v>
      </c>
      <c r="V19">
        <v>8.7306525108733606</v>
      </c>
      <c r="W19">
        <v>13.032366596351491</v>
      </c>
      <c r="X19">
        <v>13.134506194218259</v>
      </c>
      <c r="Y19">
        <v>11.686494212187799</v>
      </c>
    </row>
    <row r="20" spans="1:25" x14ac:dyDescent="0.25">
      <c r="A20">
        <v>2013</v>
      </c>
      <c r="B20">
        <v>15.901152595059351</v>
      </c>
      <c r="C20">
        <v>17.257682726754659</v>
      </c>
      <c r="D20">
        <v>16.784606996569611</v>
      </c>
      <c r="E20">
        <v>14.7404454885836</v>
      </c>
      <c r="F20">
        <v>12.28066873018402</v>
      </c>
      <c r="G20">
        <v>19.354913062611431</v>
      </c>
      <c r="H20">
        <v>18.061625471189199</v>
      </c>
      <c r="I20">
        <v>12.494151124120011</v>
      </c>
      <c r="J20">
        <v>7.4627087083078516</v>
      </c>
      <c r="K20">
        <v>19.938857528654879</v>
      </c>
      <c r="L20">
        <v>11.928795531136339</v>
      </c>
      <c r="M20">
        <v>7.8949074330025724</v>
      </c>
      <c r="N20">
        <v>20.859283894158182</v>
      </c>
      <c r="O20">
        <v>17.921209754885389</v>
      </c>
      <c r="P20">
        <v>13.12805266253074</v>
      </c>
      <c r="Q20">
        <v>12.498610612588729</v>
      </c>
      <c r="R20">
        <v>14.04014620216442</v>
      </c>
      <c r="S20">
        <v>9.6517632777529858</v>
      </c>
      <c r="T20">
        <v>20.026520564329662</v>
      </c>
      <c r="U20">
        <v>19.227560067207701</v>
      </c>
      <c r="V20">
        <v>8.886007959118853</v>
      </c>
      <c r="W20">
        <v>13.206442615092371</v>
      </c>
      <c r="X20">
        <v>12.57760448168338</v>
      </c>
      <c r="Y20">
        <v>12.18385869097582</v>
      </c>
    </row>
    <row r="21" spans="1:25" x14ac:dyDescent="0.25">
      <c r="A21">
        <v>2014</v>
      </c>
      <c r="B21">
        <v>14.66377531832873</v>
      </c>
      <c r="C21">
        <v>15.358489013522099</v>
      </c>
      <c r="D21">
        <v>15.41626804699165</v>
      </c>
      <c r="E21">
        <v>13.69840515666599</v>
      </c>
      <c r="F21">
        <v>12.59342363558862</v>
      </c>
      <c r="G21">
        <v>19.638488230049319</v>
      </c>
      <c r="H21">
        <v>17.90808648307932</v>
      </c>
      <c r="I21">
        <v>12.278338980661591</v>
      </c>
      <c r="J21">
        <v>7.1397435175519579</v>
      </c>
      <c r="K21">
        <v>18.22734171169903</v>
      </c>
      <c r="L21">
        <v>11.606996944934229</v>
      </c>
      <c r="M21">
        <v>8.2689316358705636</v>
      </c>
      <c r="N21">
        <v>20.770951220218709</v>
      </c>
      <c r="O21">
        <v>18.59721683489575</v>
      </c>
      <c r="P21">
        <v>12.90009068539273</v>
      </c>
      <c r="Q21">
        <v>11.69734125238188</v>
      </c>
      <c r="R21">
        <v>13.19905765056175</v>
      </c>
      <c r="S21">
        <v>9.44396513638881</v>
      </c>
      <c r="T21">
        <v>20.168517843836781</v>
      </c>
      <c r="U21">
        <v>18.44274860535409</v>
      </c>
      <c r="V21">
        <v>9.1029329041903733</v>
      </c>
      <c r="W21">
        <v>12.699628284283561</v>
      </c>
      <c r="X21">
        <v>14.54701121915523</v>
      </c>
      <c r="Y21">
        <v>12.146613695242969</v>
      </c>
    </row>
    <row r="22" spans="1:25" x14ac:dyDescent="0.25">
      <c r="A22">
        <v>2015</v>
      </c>
      <c r="B22">
        <v>15.12669187076321</v>
      </c>
      <c r="C22">
        <v>14.06755162454796</v>
      </c>
      <c r="D22">
        <v>15.49698710604028</v>
      </c>
      <c r="E22">
        <v>13.2752797438848</v>
      </c>
      <c r="F22">
        <v>12.621346116954809</v>
      </c>
      <c r="G22">
        <v>19.99895804901405</v>
      </c>
      <c r="H22">
        <v>17.495571314993288</v>
      </c>
      <c r="I22">
        <v>11.8344409846845</v>
      </c>
      <c r="J22">
        <v>6.8641721961890259</v>
      </c>
      <c r="K22">
        <v>17.94114801395736</v>
      </c>
      <c r="L22">
        <v>11.870330475383319</v>
      </c>
      <c r="M22">
        <v>8.0248387334727944</v>
      </c>
      <c r="N22">
        <v>18.31713465082872</v>
      </c>
      <c r="O22">
        <v>18.782909644515978</v>
      </c>
      <c r="P22">
        <v>11.79340386394612</v>
      </c>
      <c r="Q22">
        <v>11.495380103177281</v>
      </c>
      <c r="R22">
        <v>11.82281047551343</v>
      </c>
      <c r="S22">
        <v>8.8919194477887284</v>
      </c>
      <c r="T22">
        <v>20.634255165719068</v>
      </c>
      <c r="U22">
        <v>17.93072963963392</v>
      </c>
      <c r="V22">
        <v>8.7890066702328209</v>
      </c>
      <c r="W22">
        <v>12.726683802128001</v>
      </c>
      <c r="X22">
        <v>13.59296166440337</v>
      </c>
      <c r="Y22">
        <v>12.113735650038651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"/>
  <sheetViews>
    <sheetView workbookViewId="0">
      <selection activeCell="B2" sqref="B2:Y22"/>
    </sheetView>
  </sheetViews>
  <sheetFormatPr baseColWidth="10" defaultRowHeight="15" x14ac:dyDescent="0.25"/>
  <sheetData>
    <row r="1" spans="1:25" x14ac:dyDescent="0.25">
      <c r="A1" s="1" t="s">
        <v>0</v>
      </c>
      <c r="B1" s="1" t="s">
        <v>1</v>
      </c>
      <c r="C1" s="1" t="s">
        <v>2</v>
      </c>
      <c r="D1" s="1" t="s">
        <v>22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23</v>
      </c>
      <c r="K1" s="1" t="s">
        <v>24</v>
      </c>
      <c r="L1" s="1" t="s">
        <v>8</v>
      </c>
      <c r="M1" s="1" t="s">
        <v>25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26</v>
      </c>
      <c r="T1" s="1" t="s">
        <v>14</v>
      </c>
      <c r="U1" s="1" t="s">
        <v>15</v>
      </c>
      <c r="V1" s="1" t="s">
        <v>27</v>
      </c>
      <c r="W1" s="1" t="s">
        <v>16</v>
      </c>
      <c r="X1" s="1" t="s">
        <v>28</v>
      </c>
      <c r="Y1" s="1" t="s">
        <v>29</v>
      </c>
    </row>
    <row r="2" spans="1:25" x14ac:dyDescent="0.25">
      <c r="A2">
        <v>1995</v>
      </c>
      <c r="B2">
        <v>23.91323827776537</v>
      </c>
      <c r="C2">
        <v>22.61968489886744</v>
      </c>
      <c r="D2">
        <v>20.65637924133944</v>
      </c>
      <c r="E2">
        <v>17.784756216454749</v>
      </c>
      <c r="F2">
        <v>18.899183898877091</v>
      </c>
      <c r="G2">
        <v>43.784289400884973</v>
      </c>
      <c r="H2">
        <v>29.029761780268959</v>
      </c>
      <c r="I2">
        <v>16.619491279538352</v>
      </c>
      <c r="J2">
        <v>3.662774490300182</v>
      </c>
      <c r="K2">
        <v>34.56828869923001</v>
      </c>
      <c r="L2">
        <v>11.03391908459338</v>
      </c>
      <c r="M2">
        <v>8.4390489367315507</v>
      </c>
      <c r="N2">
        <v>43.121236366698952</v>
      </c>
      <c r="O2">
        <v>50.012562187255412</v>
      </c>
      <c r="P2">
        <v>16.487830410887199</v>
      </c>
      <c r="Q2">
        <v>10.43940859472157</v>
      </c>
      <c r="R2">
        <v>13.511181242141079</v>
      </c>
      <c r="S2">
        <v>13.02018991855971</v>
      </c>
      <c r="T2">
        <v>43.532433992800193</v>
      </c>
      <c r="U2">
        <v>29.93630573248408</v>
      </c>
      <c r="V2">
        <v>8.4694154037660336</v>
      </c>
      <c r="W2">
        <v>16.373132515486461</v>
      </c>
      <c r="X2">
        <v>21.443143180959581</v>
      </c>
      <c r="Y2">
        <v>7.8817155961378971</v>
      </c>
    </row>
    <row r="3" spans="1:25" x14ac:dyDescent="0.25">
      <c r="A3">
        <v>1996</v>
      </c>
      <c r="B3">
        <v>23.73992254299808</v>
      </c>
      <c r="C3">
        <v>21.06189403241104</v>
      </c>
      <c r="D3">
        <v>23.715883244882491</v>
      </c>
      <c r="E3">
        <v>16.059156689437621</v>
      </c>
      <c r="F3">
        <v>18.140036198726939</v>
      </c>
      <c r="G3">
        <v>40.604916398574879</v>
      </c>
      <c r="H3">
        <v>25.967265003540049</v>
      </c>
      <c r="I3">
        <v>15.69672262703431</v>
      </c>
      <c r="J3">
        <v>3.497575620090192</v>
      </c>
      <c r="K3">
        <v>35.287170402320982</v>
      </c>
      <c r="L3">
        <v>13.387423935091279</v>
      </c>
      <c r="M3">
        <v>8.6592266876590891</v>
      </c>
      <c r="N3">
        <v>39.011593467039013</v>
      </c>
      <c r="O3">
        <v>51.019758156865322</v>
      </c>
      <c r="P3">
        <v>18.57106009801393</v>
      </c>
      <c r="Q3">
        <v>10.83573249414238</v>
      </c>
      <c r="R3">
        <v>12.677783227072091</v>
      </c>
      <c r="S3">
        <v>13.216620788604169</v>
      </c>
      <c r="T3">
        <v>41.29383669149567</v>
      </c>
      <c r="U3">
        <v>32.063810680893774</v>
      </c>
      <c r="V3">
        <v>8.8909836855805384</v>
      </c>
      <c r="W3">
        <v>15.143274959815329</v>
      </c>
      <c r="X3">
        <v>21.526712967138689</v>
      </c>
      <c r="Y3">
        <v>7.5710469132787201</v>
      </c>
    </row>
    <row r="4" spans="1:25" x14ac:dyDescent="0.25">
      <c r="A4">
        <v>1997</v>
      </c>
      <c r="B4">
        <v>21.191096704478309</v>
      </c>
      <c r="C4">
        <v>22.40967028441171</v>
      </c>
      <c r="D4">
        <v>22.025098367907621</v>
      </c>
      <c r="E4">
        <v>17.023102782347468</v>
      </c>
      <c r="F4">
        <v>16.54750572175076</v>
      </c>
      <c r="G4">
        <v>39.211738882871082</v>
      </c>
      <c r="H4">
        <v>27.409188920218941</v>
      </c>
      <c r="I4">
        <v>15.6991541978201</v>
      </c>
      <c r="J4">
        <v>3.6492055757519459</v>
      </c>
      <c r="K4">
        <v>32.943850349479007</v>
      </c>
      <c r="L4">
        <v>13.256792097345031</v>
      </c>
      <c r="M4">
        <v>8.6634773725345298</v>
      </c>
      <c r="N4">
        <v>37.626873911750963</v>
      </c>
      <c r="O4">
        <v>48.509737467797649</v>
      </c>
      <c r="P4">
        <v>20.6316861946001</v>
      </c>
      <c r="Q4">
        <v>10.73777826351273</v>
      </c>
      <c r="R4">
        <v>12.99334487213866</v>
      </c>
      <c r="S4">
        <v>13.37919415976415</v>
      </c>
      <c r="T4">
        <v>39.305530028029217</v>
      </c>
      <c r="U4">
        <v>31.477254631349862</v>
      </c>
      <c r="V4">
        <v>9.0175110279374415</v>
      </c>
      <c r="W4">
        <v>14.45020634557771</v>
      </c>
      <c r="X4">
        <v>20.089285714285719</v>
      </c>
      <c r="Y4">
        <v>7.4963854774223186</v>
      </c>
    </row>
    <row r="5" spans="1:25" x14ac:dyDescent="0.25">
      <c r="A5">
        <v>1998</v>
      </c>
      <c r="B5">
        <v>20.694180236354349</v>
      </c>
      <c r="C5">
        <v>20.985351102385749</v>
      </c>
      <c r="D5">
        <v>24.338323990633651</v>
      </c>
      <c r="E5">
        <v>16.44525554887187</v>
      </c>
      <c r="F5">
        <v>15.394237753207969</v>
      </c>
      <c r="G5">
        <v>36.089365440006539</v>
      </c>
      <c r="H5">
        <v>25.347427989463888</v>
      </c>
      <c r="I5">
        <v>14.927418724726561</v>
      </c>
      <c r="J5">
        <v>3.9085875450869629</v>
      </c>
      <c r="K5">
        <v>33.335480364272051</v>
      </c>
      <c r="L5">
        <v>11.89282188913511</v>
      </c>
      <c r="M5">
        <v>8.3022135500383119</v>
      </c>
      <c r="N5">
        <v>35.791988396399482</v>
      </c>
      <c r="O5">
        <v>46.344748226858293</v>
      </c>
      <c r="P5">
        <v>16.083837000364401</v>
      </c>
      <c r="Q5">
        <v>10.30906845112864</v>
      </c>
      <c r="R5">
        <v>13.27069307889766</v>
      </c>
      <c r="S5">
        <v>13.29996625801372</v>
      </c>
      <c r="T5">
        <v>37.030780875216813</v>
      </c>
      <c r="U5">
        <v>32.547997659947882</v>
      </c>
      <c r="V5">
        <v>8.7055412732354664</v>
      </c>
      <c r="W5">
        <v>14.749050477457081</v>
      </c>
      <c r="X5">
        <v>20.38611085791624</v>
      </c>
      <c r="Y5">
        <v>7.9042088408314761</v>
      </c>
    </row>
    <row r="6" spans="1:25" x14ac:dyDescent="0.25">
      <c r="A6">
        <v>1999</v>
      </c>
      <c r="B6">
        <v>20.56440633203859</v>
      </c>
      <c r="C6">
        <v>19.246959845783859</v>
      </c>
      <c r="D6">
        <v>23.086978850553251</v>
      </c>
      <c r="E6">
        <v>16.396422728293459</v>
      </c>
      <c r="F6">
        <v>15.312889353321809</v>
      </c>
      <c r="G6">
        <v>35.638190128221332</v>
      </c>
      <c r="H6">
        <v>24.81366622432418</v>
      </c>
      <c r="I6">
        <v>14.281838517964911</v>
      </c>
      <c r="J6">
        <v>3.6767675480968962</v>
      </c>
      <c r="K6">
        <v>34.816054828063542</v>
      </c>
      <c r="L6">
        <v>12.117895395199749</v>
      </c>
      <c r="M6">
        <v>7.5809875611561406</v>
      </c>
      <c r="N6">
        <v>32.699065740978831</v>
      </c>
      <c r="O6">
        <v>46.498344658930137</v>
      </c>
      <c r="P6">
        <v>17.331451632870341</v>
      </c>
      <c r="Q6">
        <v>10.24137001078749</v>
      </c>
      <c r="R6">
        <v>14.01528218676866</v>
      </c>
      <c r="S6">
        <v>12.838560729770821</v>
      </c>
      <c r="T6">
        <v>41.071873977240116</v>
      </c>
      <c r="U6">
        <v>31.309700700488222</v>
      </c>
      <c r="V6">
        <v>8.5209370670315394</v>
      </c>
      <c r="W6">
        <v>14.561925363448349</v>
      </c>
      <c r="X6">
        <v>19.159331126462231</v>
      </c>
      <c r="Y6">
        <v>7.9665663556320716</v>
      </c>
    </row>
    <row r="7" spans="1:25" x14ac:dyDescent="0.25">
      <c r="A7">
        <v>2000</v>
      </c>
      <c r="B7">
        <v>20.916553357692951</v>
      </c>
      <c r="C7">
        <v>22.15210318352495</v>
      </c>
      <c r="D7">
        <v>22.48664400194269</v>
      </c>
      <c r="E7">
        <v>16.792701885650359</v>
      </c>
      <c r="F7">
        <v>14.56404880556795</v>
      </c>
      <c r="G7">
        <v>28.25716266606705</v>
      </c>
      <c r="H7">
        <v>23.864050702401979</v>
      </c>
      <c r="I7">
        <v>14.152233659065191</v>
      </c>
      <c r="J7">
        <v>3.6719968616923162</v>
      </c>
      <c r="K7">
        <v>34.312882687308559</v>
      </c>
      <c r="L7">
        <v>19.251279247506002</v>
      </c>
      <c r="M7">
        <v>7.5655243842118036</v>
      </c>
      <c r="N7">
        <v>33.889249053851778</v>
      </c>
      <c r="O7">
        <v>49.198748161834033</v>
      </c>
      <c r="P7">
        <v>15.11590485756917</v>
      </c>
      <c r="Q7">
        <v>10.051405472424429</v>
      </c>
      <c r="R7">
        <v>12.978865560784151</v>
      </c>
      <c r="S7">
        <v>13.320557622214711</v>
      </c>
      <c r="T7">
        <v>40.967197480537983</v>
      </c>
      <c r="U7">
        <v>31.169112046066669</v>
      </c>
      <c r="V7">
        <v>8.8569946614816981</v>
      </c>
      <c r="W7">
        <v>13.449862338102189</v>
      </c>
      <c r="X7">
        <v>20.265540255072668</v>
      </c>
      <c r="Y7">
        <v>7.6424394388782</v>
      </c>
    </row>
    <row r="8" spans="1:25" x14ac:dyDescent="0.25">
      <c r="A8">
        <v>2001</v>
      </c>
      <c r="B8">
        <v>19.503416044932521</v>
      </c>
      <c r="C8">
        <v>22.296475148698949</v>
      </c>
      <c r="D8">
        <v>21.073363770510351</v>
      </c>
      <c r="E8">
        <v>16.497116358949199</v>
      </c>
      <c r="F8">
        <v>14.48654176358402</v>
      </c>
      <c r="G8">
        <v>30.25022442498171</v>
      </c>
      <c r="H8">
        <v>24.576529455195089</v>
      </c>
      <c r="I8">
        <v>14.23971488232171</v>
      </c>
      <c r="J8">
        <v>3.1987652383094471</v>
      </c>
      <c r="K8">
        <v>30.686484901280821</v>
      </c>
      <c r="L8">
        <v>13.64991013809159</v>
      </c>
      <c r="M8">
        <v>7.4171082023940738</v>
      </c>
      <c r="N8">
        <v>31.575750358906571</v>
      </c>
      <c r="O8">
        <v>46.537212466508677</v>
      </c>
      <c r="P8">
        <v>17.63583214553185</v>
      </c>
      <c r="Q8">
        <v>9.8016156972675894</v>
      </c>
      <c r="R8">
        <v>13.02459275609635</v>
      </c>
      <c r="S8">
        <v>12.786228780324929</v>
      </c>
      <c r="T8">
        <v>41.417521094827428</v>
      </c>
      <c r="U8">
        <v>30.557557078466129</v>
      </c>
      <c r="V8">
        <v>8.2374357020227365</v>
      </c>
      <c r="W8">
        <v>14.183612252034139</v>
      </c>
      <c r="X8">
        <v>19.487777318499319</v>
      </c>
      <c r="Y8">
        <v>7.4282021881057974</v>
      </c>
    </row>
    <row r="9" spans="1:25" x14ac:dyDescent="0.25">
      <c r="A9">
        <v>2002</v>
      </c>
      <c r="B9">
        <v>20.213032082364009</v>
      </c>
      <c r="C9">
        <v>21.273608735706151</v>
      </c>
      <c r="D9">
        <v>20.724160007587791</v>
      </c>
      <c r="E9">
        <v>15.7293598550438</v>
      </c>
      <c r="F9">
        <v>13.647484677326251</v>
      </c>
      <c r="G9">
        <v>28.17671585566838</v>
      </c>
      <c r="H9">
        <v>22.275955760562159</v>
      </c>
      <c r="I9">
        <v>14.2127229279135</v>
      </c>
      <c r="J9">
        <v>3.0814597724012831</v>
      </c>
      <c r="K9">
        <v>29.328015517092481</v>
      </c>
      <c r="L9">
        <v>11.25893678106997</v>
      </c>
      <c r="M9">
        <v>7.4623797211655871</v>
      </c>
      <c r="N9">
        <v>30.255355197870021</v>
      </c>
      <c r="O9">
        <v>47.366183659857661</v>
      </c>
      <c r="P9">
        <v>20.329772832726629</v>
      </c>
      <c r="Q9">
        <v>10.3765168716216</v>
      </c>
      <c r="R9">
        <v>11.64081533778748</v>
      </c>
      <c r="S9">
        <v>14.81600998619362</v>
      </c>
      <c r="T9">
        <v>40.283796358322547</v>
      </c>
      <c r="U9">
        <v>28.329741401923481</v>
      </c>
      <c r="V9">
        <v>8.5712954483599653</v>
      </c>
      <c r="W9">
        <v>13.93838854273911</v>
      </c>
      <c r="X9">
        <v>20.829702060354279</v>
      </c>
      <c r="Y9">
        <v>7.3637591867233274</v>
      </c>
    </row>
    <row r="10" spans="1:25" x14ac:dyDescent="0.25">
      <c r="A10">
        <v>2003</v>
      </c>
      <c r="B10">
        <v>18.85513827770485</v>
      </c>
      <c r="C10">
        <v>21.327763975193289</v>
      </c>
      <c r="D10">
        <v>20.47046573267702</v>
      </c>
      <c r="E10">
        <v>17.633391632601771</v>
      </c>
      <c r="F10">
        <v>12.51783989939849</v>
      </c>
      <c r="G10">
        <v>26.163591297163322</v>
      </c>
      <c r="H10">
        <v>21.805910760882259</v>
      </c>
      <c r="I10">
        <v>14.163917294353791</v>
      </c>
      <c r="J10">
        <v>3.5661082775078889</v>
      </c>
      <c r="K10">
        <v>29.007929835619318</v>
      </c>
      <c r="L10">
        <v>9.6895613610106963</v>
      </c>
      <c r="M10">
        <v>7.4175104577796214</v>
      </c>
      <c r="N10">
        <v>27.577251689449099</v>
      </c>
      <c r="O10">
        <v>44.712452832971799</v>
      </c>
      <c r="P10">
        <v>11.330000424875021</v>
      </c>
      <c r="Q10">
        <v>9.8793710379331667</v>
      </c>
      <c r="R10">
        <v>11.747845370272429</v>
      </c>
      <c r="S10">
        <v>14.009886603668001</v>
      </c>
      <c r="T10">
        <v>37.545649949100813</v>
      </c>
      <c r="U10">
        <v>29.461272842315609</v>
      </c>
      <c r="V10">
        <v>8.7064149806811724</v>
      </c>
      <c r="W10">
        <v>13.09693059533676</v>
      </c>
      <c r="X10">
        <v>18.208446681750932</v>
      </c>
      <c r="Y10">
        <v>7.0836292485775463</v>
      </c>
    </row>
    <row r="11" spans="1:25" x14ac:dyDescent="0.25">
      <c r="A11">
        <v>2004</v>
      </c>
      <c r="B11">
        <v>18.293847825289902</v>
      </c>
      <c r="C11">
        <v>20.17664054771608</v>
      </c>
      <c r="D11">
        <v>20.592963873652359</v>
      </c>
      <c r="E11">
        <v>16.24148284020135</v>
      </c>
      <c r="F11">
        <v>13.02995292461334</v>
      </c>
      <c r="G11">
        <v>24.8911493854275</v>
      </c>
      <c r="H11">
        <v>21.51770609927873</v>
      </c>
      <c r="I11">
        <v>13.628667397504641</v>
      </c>
      <c r="J11">
        <v>3.346831271350271</v>
      </c>
      <c r="K11">
        <v>28.47339015273451</v>
      </c>
      <c r="L11">
        <v>12.88716732698057</v>
      </c>
      <c r="M11">
        <v>7.248833730667382</v>
      </c>
      <c r="N11">
        <v>26.022925133939491</v>
      </c>
      <c r="O11">
        <v>42.817662844414578</v>
      </c>
      <c r="P11">
        <v>14.41431387865938</v>
      </c>
      <c r="Q11">
        <v>9.9175539460237445</v>
      </c>
      <c r="R11">
        <v>12.29672056457987</v>
      </c>
      <c r="S11">
        <v>13.19698582784425</v>
      </c>
      <c r="T11">
        <v>35.817751117245592</v>
      </c>
      <c r="U11">
        <v>26.836322543244741</v>
      </c>
      <c r="V11">
        <v>8.6498059723754093</v>
      </c>
      <c r="W11">
        <v>13.565391175378309</v>
      </c>
      <c r="X11">
        <v>18.282353001481098</v>
      </c>
      <c r="Y11">
        <v>7.4094397041212154</v>
      </c>
    </row>
    <row r="12" spans="1:25" x14ac:dyDescent="0.25">
      <c r="A12">
        <v>2005</v>
      </c>
      <c r="B12">
        <v>17.872973113503861</v>
      </c>
      <c r="C12">
        <v>20.492850530258821</v>
      </c>
      <c r="D12">
        <v>20.63328119927996</v>
      </c>
      <c r="E12">
        <v>16.03198940188182</v>
      </c>
      <c r="F12">
        <v>12.397217050711889</v>
      </c>
      <c r="G12">
        <v>21.187509458709581</v>
      </c>
      <c r="H12">
        <v>20.033117120777529</v>
      </c>
      <c r="I12">
        <v>13.024523363953101</v>
      </c>
      <c r="J12">
        <v>3.7797123185360122</v>
      </c>
      <c r="K12">
        <v>27.255859463418609</v>
      </c>
      <c r="L12">
        <v>12.003098981918971</v>
      </c>
      <c r="M12">
        <v>6.7735016704772892</v>
      </c>
      <c r="N12">
        <v>26.381879577946059</v>
      </c>
      <c r="O12">
        <v>41.546866377214052</v>
      </c>
      <c r="P12">
        <v>11.20414873621775</v>
      </c>
      <c r="Q12">
        <v>10.273752422800809</v>
      </c>
      <c r="R12">
        <v>12.295010117432341</v>
      </c>
      <c r="S12">
        <v>12.654375604036179</v>
      </c>
      <c r="T12">
        <v>33.637825349035403</v>
      </c>
      <c r="U12">
        <v>26.310049549721551</v>
      </c>
      <c r="V12">
        <v>8.2509053966820005</v>
      </c>
      <c r="W12">
        <v>14.276304940936621</v>
      </c>
      <c r="X12">
        <v>18.368236045549271</v>
      </c>
      <c r="Y12">
        <v>7.1238682079804789</v>
      </c>
    </row>
    <row r="13" spans="1:25" x14ac:dyDescent="0.25">
      <c r="A13">
        <v>2006</v>
      </c>
      <c r="B13">
        <v>16.48183586048463</v>
      </c>
      <c r="C13">
        <v>19.422441823513338</v>
      </c>
      <c r="D13">
        <v>18.795989370348519</v>
      </c>
      <c r="E13">
        <v>14.314461522165081</v>
      </c>
      <c r="F13">
        <v>12.71901159582503</v>
      </c>
      <c r="G13">
        <v>19.313245993674329</v>
      </c>
      <c r="H13">
        <v>21.326414632089229</v>
      </c>
      <c r="I13">
        <v>12.400259731844351</v>
      </c>
      <c r="J13">
        <v>3.7103686251229062</v>
      </c>
      <c r="K13">
        <v>25.659178134751869</v>
      </c>
      <c r="L13">
        <v>11.30746045039028</v>
      </c>
      <c r="M13">
        <v>6.585894878580306</v>
      </c>
      <c r="N13">
        <v>23.023664261079841</v>
      </c>
      <c r="O13">
        <v>33.55976309174676</v>
      </c>
      <c r="P13">
        <v>14.612619458164071</v>
      </c>
      <c r="Q13">
        <v>9.9227670374398045</v>
      </c>
      <c r="R13">
        <v>12.16805733991171</v>
      </c>
      <c r="S13">
        <v>13.25599548799236</v>
      </c>
      <c r="T13">
        <v>31.482564293352372</v>
      </c>
      <c r="U13">
        <v>27.572619190334471</v>
      </c>
      <c r="V13">
        <v>7.7662986552511564</v>
      </c>
      <c r="W13">
        <v>13.95748435992166</v>
      </c>
      <c r="X13">
        <v>18.388764900132429</v>
      </c>
      <c r="Y13">
        <v>7.220035883333118</v>
      </c>
    </row>
    <row r="14" spans="1:25" x14ac:dyDescent="0.25">
      <c r="A14">
        <v>2007</v>
      </c>
      <c r="B14">
        <v>16.27144158134606</v>
      </c>
      <c r="C14">
        <v>18.513965631619339</v>
      </c>
      <c r="D14">
        <v>18.317810466206009</v>
      </c>
      <c r="E14">
        <v>14.0452084603284</v>
      </c>
      <c r="F14">
        <v>11.3189146076535</v>
      </c>
      <c r="G14">
        <v>19.757323394323901</v>
      </c>
      <c r="H14">
        <v>19.904566107465062</v>
      </c>
      <c r="I14">
        <v>11.94390439748055</v>
      </c>
      <c r="J14">
        <v>3.0787740959832228</v>
      </c>
      <c r="K14">
        <v>25.59297887440616</v>
      </c>
      <c r="L14">
        <v>12.77130391561275</v>
      </c>
      <c r="M14">
        <v>6.6397356490959272</v>
      </c>
      <c r="N14">
        <v>21.634498285000369</v>
      </c>
      <c r="O14">
        <v>33.19443486393682</v>
      </c>
      <c r="P14">
        <v>17.25617903949453</v>
      </c>
      <c r="Q14">
        <v>8.7777279609662084</v>
      </c>
      <c r="R14">
        <v>10.979386145916269</v>
      </c>
      <c r="S14">
        <v>11.86811679750736</v>
      </c>
      <c r="T14">
        <v>30.53072881610813</v>
      </c>
      <c r="U14">
        <v>22.518175384417429</v>
      </c>
      <c r="V14">
        <v>7.6714572457160468</v>
      </c>
      <c r="W14">
        <v>13.048780304082941</v>
      </c>
      <c r="X14">
        <v>18.932024981920609</v>
      </c>
      <c r="Y14">
        <v>6.7912386991095604</v>
      </c>
    </row>
    <row r="15" spans="1:25" x14ac:dyDescent="0.25">
      <c r="A15">
        <v>2008</v>
      </c>
      <c r="B15">
        <v>15.98686124792404</v>
      </c>
      <c r="C15">
        <v>19.790413678056801</v>
      </c>
      <c r="D15">
        <v>18.766641194836311</v>
      </c>
      <c r="E15">
        <v>13.9298641944306</v>
      </c>
      <c r="F15">
        <v>11.680330845855471</v>
      </c>
      <c r="G15">
        <v>19.1454938864957</v>
      </c>
      <c r="H15">
        <v>20.57729573298997</v>
      </c>
      <c r="I15">
        <v>12.02474527060056</v>
      </c>
      <c r="J15">
        <v>3.4903122313547379</v>
      </c>
      <c r="K15">
        <v>25.919145664761189</v>
      </c>
      <c r="L15">
        <v>12.801681736716571</v>
      </c>
      <c r="M15">
        <v>6.8479424379920477</v>
      </c>
      <c r="N15">
        <v>25.489364357162579</v>
      </c>
      <c r="O15">
        <v>36.381426675870642</v>
      </c>
      <c r="P15">
        <v>9.3402929376524586</v>
      </c>
      <c r="Q15">
        <v>9.2797022859988783</v>
      </c>
      <c r="R15">
        <v>11.29226184899272</v>
      </c>
      <c r="S15">
        <v>12.09760121500633</v>
      </c>
      <c r="T15">
        <v>28.43377621271998</v>
      </c>
      <c r="U15">
        <v>20.99026730693841</v>
      </c>
      <c r="V15">
        <v>8.0024103991612492</v>
      </c>
      <c r="W15">
        <v>13.466069647893351</v>
      </c>
      <c r="X15">
        <v>18.062166016598219</v>
      </c>
      <c r="Y15">
        <v>7.3834102486241617</v>
      </c>
    </row>
    <row r="16" spans="1:25" x14ac:dyDescent="0.25">
      <c r="A16">
        <v>2009</v>
      </c>
      <c r="B16">
        <v>16.081754708191649</v>
      </c>
      <c r="C16">
        <v>19.78696136558932</v>
      </c>
      <c r="D16">
        <v>18.737918193569811</v>
      </c>
      <c r="E16">
        <v>14.732213342977699</v>
      </c>
      <c r="F16">
        <v>11.97814662252855</v>
      </c>
      <c r="G16">
        <v>21.365993915854521</v>
      </c>
      <c r="H16">
        <v>20.506449813934712</v>
      </c>
      <c r="I16">
        <v>12.21054264293964</v>
      </c>
      <c r="J16">
        <v>3.6475180365569</v>
      </c>
      <c r="K16">
        <v>25.801750050895521</v>
      </c>
      <c r="L16">
        <v>12.15378590430919</v>
      </c>
      <c r="M16">
        <v>6.9291598890567228</v>
      </c>
      <c r="N16">
        <v>25.414763022110851</v>
      </c>
      <c r="O16">
        <v>37.725878726217857</v>
      </c>
      <c r="P16">
        <v>10.22998280084142</v>
      </c>
      <c r="Q16">
        <v>9.8063244511534808</v>
      </c>
      <c r="R16">
        <v>12.655890532952141</v>
      </c>
      <c r="S16">
        <v>12.682139007032649</v>
      </c>
      <c r="T16">
        <v>27.89863086767971</v>
      </c>
      <c r="U16">
        <v>23.017069190751769</v>
      </c>
      <c r="V16">
        <v>7.8845555743440006</v>
      </c>
      <c r="W16">
        <v>14.18468551912637</v>
      </c>
      <c r="X16">
        <v>15.00429489454765</v>
      </c>
      <c r="Y16">
        <v>7.3189786546279638</v>
      </c>
    </row>
    <row r="17" spans="1:25" x14ac:dyDescent="0.25">
      <c r="A17">
        <v>2010</v>
      </c>
      <c r="B17">
        <v>15.862615692619659</v>
      </c>
      <c r="C17">
        <v>19.71370374661241</v>
      </c>
      <c r="D17">
        <v>18.45877330509331</v>
      </c>
      <c r="E17">
        <v>15.102652285161</v>
      </c>
      <c r="F17">
        <v>10.79001913647266</v>
      </c>
      <c r="G17">
        <v>17.779903924734398</v>
      </c>
      <c r="H17">
        <v>18.840745145545739</v>
      </c>
      <c r="I17">
        <v>12.80168403281688</v>
      </c>
      <c r="J17">
        <v>3.511751419418252</v>
      </c>
      <c r="K17">
        <v>26.161432540764899</v>
      </c>
      <c r="L17">
        <v>15.61333242821261</v>
      </c>
      <c r="M17">
        <v>6.9208002804685114</v>
      </c>
      <c r="N17">
        <v>22.033234971874929</v>
      </c>
      <c r="O17">
        <v>34.511551368816953</v>
      </c>
      <c r="P17">
        <v>11.29756746635312</v>
      </c>
      <c r="Q17">
        <v>10.222154046204521</v>
      </c>
      <c r="R17">
        <v>11.95753330053012</v>
      </c>
      <c r="S17">
        <v>13.5930400096832</v>
      </c>
      <c r="T17">
        <v>24.73270002465485</v>
      </c>
      <c r="U17">
        <v>21.2878205899503</v>
      </c>
      <c r="V17">
        <v>7.24389084011609</v>
      </c>
      <c r="W17">
        <v>12.931926046610471</v>
      </c>
      <c r="X17">
        <v>13.52305580196224</v>
      </c>
      <c r="Y17">
        <v>7.1707995590471931</v>
      </c>
    </row>
    <row r="18" spans="1:25" x14ac:dyDescent="0.25">
      <c r="A18">
        <v>2011</v>
      </c>
      <c r="B18">
        <v>16.109774605742039</v>
      </c>
      <c r="C18">
        <v>20.163926542274812</v>
      </c>
      <c r="D18">
        <v>16.758060161435981</v>
      </c>
      <c r="E18">
        <v>16.05036301075738</v>
      </c>
      <c r="F18">
        <v>11.23156278901252</v>
      </c>
      <c r="G18">
        <v>17.447998162357621</v>
      </c>
      <c r="H18">
        <v>17.931629762966271</v>
      </c>
      <c r="I18">
        <v>12.95502400501001</v>
      </c>
      <c r="J18">
        <v>4.4460086772667466</v>
      </c>
      <c r="K18">
        <v>25.487068945997009</v>
      </c>
      <c r="L18">
        <v>9.1378289195363394</v>
      </c>
      <c r="M18">
        <v>7.3361403800579996</v>
      </c>
      <c r="N18">
        <v>22.522395707231379</v>
      </c>
      <c r="O18">
        <v>35.349615685784279</v>
      </c>
      <c r="P18">
        <v>11.24933015352268</v>
      </c>
      <c r="Q18">
        <v>10.46147002547907</v>
      </c>
      <c r="R18">
        <v>12.87877156332781</v>
      </c>
      <c r="S18">
        <v>12.497720127060809</v>
      </c>
      <c r="T18">
        <v>23.034471541592438</v>
      </c>
      <c r="U18">
        <v>22.370087644460629</v>
      </c>
      <c r="V18">
        <v>7.2864634853890724</v>
      </c>
      <c r="W18">
        <v>12.51597700481865</v>
      </c>
      <c r="X18">
        <v>13.75358471090869</v>
      </c>
      <c r="Y18">
        <v>7.4607028325128084</v>
      </c>
    </row>
    <row r="19" spans="1:25" x14ac:dyDescent="0.25">
      <c r="A19">
        <v>2012</v>
      </c>
      <c r="B19">
        <v>15.887886308477009</v>
      </c>
      <c r="C19">
        <v>19.401229785158669</v>
      </c>
      <c r="D19">
        <v>19.140191046731669</v>
      </c>
      <c r="E19">
        <v>16.708442812432011</v>
      </c>
      <c r="F19">
        <v>12.541411798679411</v>
      </c>
      <c r="G19">
        <v>18.93529322939429</v>
      </c>
      <c r="H19">
        <v>17.082644385523778</v>
      </c>
      <c r="I19">
        <v>12.605066367979919</v>
      </c>
      <c r="J19">
        <v>4.8198248885510369</v>
      </c>
      <c r="K19">
        <v>24.84877841649282</v>
      </c>
      <c r="L19">
        <v>12.44793734313917</v>
      </c>
      <c r="M19">
        <v>7.4953668966249474</v>
      </c>
      <c r="N19">
        <v>22.987065633767379</v>
      </c>
      <c r="O19">
        <v>32.666495170503602</v>
      </c>
      <c r="P19">
        <v>10.17874677673019</v>
      </c>
      <c r="Q19">
        <v>11.086206429583051</v>
      </c>
      <c r="R19">
        <v>10.9421162052741</v>
      </c>
      <c r="S19">
        <v>13.10289464211872</v>
      </c>
      <c r="T19">
        <v>22.011825450939462</v>
      </c>
      <c r="U19">
        <v>22.61062247043661</v>
      </c>
      <c r="V19">
        <v>7.9853138818397831</v>
      </c>
      <c r="W19">
        <v>12.895426693913191</v>
      </c>
      <c r="X19">
        <v>13.665822712149721</v>
      </c>
      <c r="Y19">
        <v>7.4428101934343491</v>
      </c>
    </row>
    <row r="20" spans="1:25" x14ac:dyDescent="0.25">
      <c r="A20">
        <v>2013</v>
      </c>
      <c r="B20">
        <v>15.97848412331528</v>
      </c>
      <c r="C20">
        <v>18.002785254132348</v>
      </c>
      <c r="D20">
        <v>17.109836994187351</v>
      </c>
      <c r="E20">
        <v>15.870332240423959</v>
      </c>
      <c r="F20">
        <v>11.5100898202124</v>
      </c>
      <c r="G20">
        <v>17.536859582847988</v>
      </c>
      <c r="H20">
        <v>17.272156018781669</v>
      </c>
      <c r="I20">
        <v>13.059235116807359</v>
      </c>
      <c r="J20">
        <v>5.1096273912073569</v>
      </c>
      <c r="K20">
        <v>22.17548739431663</v>
      </c>
      <c r="L20">
        <v>16.308544345927519</v>
      </c>
      <c r="M20">
        <v>7.4604373788363674</v>
      </c>
      <c r="N20">
        <v>20.026520760652229</v>
      </c>
      <c r="O20">
        <v>38.658503605929823</v>
      </c>
      <c r="P20">
        <v>7.8020008231110856</v>
      </c>
      <c r="Q20">
        <v>11.673317186921761</v>
      </c>
      <c r="R20">
        <v>11.620090171060729</v>
      </c>
      <c r="S20">
        <v>12.666191136349941</v>
      </c>
      <c r="T20">
        <v>21.296975884355628</v>
      </c>
      <c r="U20">
        <v>22.892033777555131</v>
      </c>
      <c r="V20">
        <v>8.7569703324562411</v>
      </c>
      <c r="W20">
        <v>13.630196803419651</v>
      </c>
      <c r="X20">
        <v>13.94291969164667</v>
      </c>
      <c r="Y20">
        <v>8.0277185272205145</v>
      </c>
    </row>
    <row r="21" spans="1:25" x14ac:dyDescent="0.25">
      <c r="A21">
        <v>2014</v>
      </c>
      <c r="B21">
        <v>16.140196151287931</v>
      </c>
      <c r="C21">
        <v>17.950914882225359</v>
      </c>
      <c r="D21">
        <v>17.913623583657621</v>
      </c>
      <c r="E21">
        <v>14.94510709338544</v>
      </c>
      <c r="F21">
        <v>11.780866150256429</v>
      </c>
      <c r="G21">
        <v>19.406499325201398</v>
      </c>
      <c r="H21">
        <v>15.29086362177574</v>
      </c>
      <c r="I21">
        <v>13.17432353355963</v>
      </c>
      <c r="J21">
        <v>5.4428730971498904</v>
      </c>
      <c r="K21">
        <v>20.450901475737052</v>
      </c>
      <c r="L21">
        <v>14.45124674846948</v>
      </c>
      <c r="M21">
        <v>7.1376105847718536</v>
      </c>
      <c r="N21">
        <v>20.168517999346371</v>
      </c>
      <c r="O21">
        <v>33.434271278486989</v>
      </c>
      <c r="P21">
        <v>12.76336343201128</v>
      </c>
      <c r="Q21">
        <v>11.56639563941224</v>
      </c>
      <c r="R21">
        <v>11.35238849696448</v>
      </c>
      <c r="S21">
        <v>11.65561739815911</v>
      </c>
      <c r="T21">
        <v>19.701744055304381</v>
      </c>
      <c r="U21">
        <v>19.879228562967459</v>
      </c>
      <c r="V21">
        <v>8.8538706344684606</v>
      </c>
      <c r="W21">
        <v>12.59528199168712</v>
      </c>
      <c r="X21">
        <v>13.21446969065464</v>
      </c>
      <c r="Y21">
        <v>7.9048405129085806</v>
      </c>
    </row>
    <row r="22" spans="1:25" x14ac:dyDescent="0.25">
      <c r="A22">
        <v>2015</v>
      </c>
      <c r="B22">
        <v>15.220114981824681</v>
      </c>
      <c r="C22">
        <v>17.57282982610899</v>
      </c>
      <c r="D22">
        <v>18.467294521360959</v>
      </c>
      <c r="E22">
        <v>13.884822047535749</v>
      </c>
      <c r="F22">
        <v>10.47731216074129</v>
      </c>
      <c r="G22">
        <v>15.682174594877161</v>
      </c>
      <c r="H22">
        <v>14.107075209623231</v>
      </c>
      <c r="I22">
        <v>12.91070930154534</v>
      </c>
      <c r="J22">
        <v>5.1203693325303359</v>
      </c>
      <c r="K22">
        <v>19.89452281847451</v>
      </c>
      <c r="L22">
        <v>12.963695171671731</v>
      </c>
      <c r="M22">
        <v>6.8619374232946644</v>
      </c>
      <c r="N22">
        <v>20.63425542329016</v>
      </c>
      <c r="O22">
        <v>32.535369505208202</v>
      </c>
      <c r="P22">
        <v>11.901485454153249</v>
      </c>
      <c r="Q22">
        <v>11.664446083293241</v>
      </c>
      <c r="R22">
        <v>12.082961202021171</v>
      </c>
      <c r="S22">
        <v>11.81090236407297</v>
      </c>
      <c r="T22">
        <v>18.560937227489781</v>
      </c>
      <c r="U22">
        <v>21.58974170073958</v>
      </c>
      <c r="V22">
        <v>8.1563321743677175</v>
      </c>
      <c r="W22">
        <v>12.968312991440911</v>
      </c>
      <c r="X22">
        <v>13.595181857413531</v>
      </c>
      <c r="Y22">
        <v>8.038250678888387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RMSPE</vt:lpstr>
      <vt:lpstr>R2</vt:lpstr>
      <vt:lpstr>Pred</vt:lpstr>
      <vt:lpstr>Act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Raczkowski</dc:creator>
  <cp:lastModifiedBy>Karen Raczkowski</cp:lastModifiedBy>
  <dcterms:created xsi:type="dcterms:W3CDTF">2019-06-06T22:12:23Z</dcterms:created>
  <dcterms:modified xsi:type="dcterms:W3CDTF">2019-06-08T17:37:57Z</dcterms:modified>
</cp:coreProperties>
</file>