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aren\Desktop\Tesis_Maestría\Modelos_C\Inferencia\"/>
    </mc:Choice>
  </mc:AlternateContent>
  <bookViews>
    <workbookView xWindow="0" yWindow="0" windowWidth="20490" windowHeight="7755" activeTab="2"/>
  </bookViews>
  <sheets>
    <sheet name="Hoja1" sheetId="1" r:id="rId1"/>
    <sheet name="RMSPE" sheetId="5" r:id="rId2"/>
    <sheet name="R2" sheetId="4" r:id="rId3"/>
    <sheet name="Pred" sheetId="3" r:id="rId4"/>
    <sheet name="Act" sheetId="2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5" i="1" l="1"/>
  <c r="R3" i="1"/>
  <c r="R26" i="1" s="1"/>
  <c r="S3" i="1"/>
  <c r="S26" i="1" s="1"/>
  <c r="T3" i="1"/>
  <c r="T26" i="1" s="1"/>
  <c r="U3" i="1"/>
  <c r="U26" i="1" s="1"/>
  <c r="V3" i="1"/>
  <c r="V26" i="1" s="1"/>
  <c r="W3" i="1"/>
  <c r="W26" i="1" s="1"/>
  <c r="X3" i="1"/>
  <c r="X26" i="1" s="1"/>
  <c r="Y3" i="1"/>
  <c r="Y26" i="1" s="1"/>
  <c r="R4" i="1"/>
  <c r="R27" i="1" s="1"/>
  <c r="S4" i="1"/>
  <c r="S27" i="1" s="1"/>
  <c r="T4" i="1"/>
  <c r="T27" i="1" s="1"/>
  <c r="U4" i="1"/>
  <c r="U27" i="1" s="1"/>
  <c r="V4" i="1"/>
  <c r="V27" i="1" s="1"/>
  <c r="W4" i="1"/>
  <c r="W27" i="1" s="1"/>
  <c r="X4" i="1"/>
  <c r="X27" i="1" s="1"/>
  <c r="Y4" i="1"/>
  <c r="Y27" i="1" s="1"/>
  <c r="R5" i="1"/>
  <c r="R28" i="1" s="1"/>
  <c r="S5" i="1"/>
  <c r="S28" i="1" s="1"/>
  <c r="T5" i="1"/>
  <c r="T28" i="1" s="1"/>
  <c r="U5" i="1"/>
  <c r="U28" i="1" s="1"/>
  <c r="V5" i="1"/>
  <c r="V28" i="1" s="1"/>
  <c r="W5" i="1"/>
  <c r="W28" i="1" s="1"/>
  <c r="X5" i="1"/>
  <c r="X28" i="1" s="1"/>
  <c r="Y5" i="1"/>
  <c r="Y28" i="1" s="1"/>
  <c r="R6" i="1"/>
  <c r="R29" i="1" s="1"/>
  <c r="S6" i="1"/>
  <c r="S29" i="1" s="1"/>
  <c r="T6" i="1"/>
  <c r="T29" i="1" s="1"/>
  <c r="U6" i="1"/>
  <c r="U29" i="1" s="1"/>
  <c r="V6" i="1"/>
  <c r="V29" i="1" s="1"/>
  <c r="W6" i="1"/>
  <c r="W29" i="1" s="1"/>
  <c r="X6" i="1"/>
  <c r="X29" i="1" s="1"/>
  <c r="Y6" i="1"/>
  <c r="Y29" i="1" s="1"/>
  <c r="R7" i="1"/>
  <c r="R30" i="1" s="1"/>
  <c r="S7" i="1"/>
  <c r="S30" i="1" s="1"/>
  <c r="T7" i="1"/>
  <c r="T30" i="1" s="1"/>
  <c r="U7" i="1"/>
  <c r="U30" i="1" s="1"/>
  <c r="V7" i="1"/>
  <c r="V30" i="1" s="1"/>
  <c r="W7" i="1"/>
  <c r="W30" i="1" s="1"/>
  <c r="X7" i="1"/>
  <c r="X30" i="1" s="1"/>
  <c r="Y7" i="1"/>
  <c r="Y30" i="1" s="1"/>
  <c r="R8" i="1"/>
  <c r="R31" i="1" s="1"/>
  <c r="S8" i="1"/>
  <c r="S31" i="1" s="1"/>
  <c r="T8" i="1"/>
  <c r="T31" i="1" s="1"/>
  <c r="U8" i="1"/>
  <c r="U31" i="1" s="1"/>
  <c r="V8" i="1"/>
  <c r="V31" i="1" s="1"/>
  <c r="W8" i="1"/>
  <c r="W31" i="1" s="1"/>
  <c r="X8" i="1"/>
  <c r="X31" i="1" s="1"/>
  <c r="Y8" i="1"/>
  <c r="Y31" i="1" s="1"/>
  <c r="R9" i="1"/>
  <c r="R32" i="1" s="1"/>
  <c r="S9" i="1"/>
  <c r="S32" i="1" s="1"/>
  <c r="T9" i="1"/>
  <c r="T32" i="1" s="1"/>
  <c r="U9" i="1"/>
  <c r="U32" i="1" s="1"/>
  <c r="V9" i="1"/>
  <c r="V32" i="1" s="1"/>
  <c r="W9" i="1"/>
  <c r="W32" i="1" s="1"/>
  <c r="X9" i="1"/>
  <c r="X32" i="1" s="1"/>
  <c r="Y9" i="1"/>
  <c r="Y32" i="1" s="1"/>
  <c r="R10" i="1"/>
  <c r="R33" i="1" s="1"/>
  <c r="S10" i="1"/>
  <c r="S33" i="1" s="1"/>
  <c r="T10" i="1"/>
  <c r="T33" i="1" s="1"/>
  <c r="U10" i="1"/>
  <c r="U33" i="1" s="1"/>
  <c r="V10" i="1"/>
  <c r="V33" i="1" s="1"/>
  <c r="W10" i="1"/>
  <c r="W33" i="1" s="1"/>
  <c r="X10" i="1"/>
  <c r="X33" i="1" s="1"/>
  <c r="Y10" i="1"/>
  <c r="Y33" i="1" s="1"/>
  <c r="R11" i="1"/>
  <c r="R34" i="1" s="1"/>
  <c r="S11" i="1"/>
  <c r="S34" i="1" s="1"/>
  <c r="T11" i="1"/>
  <c r="T34" i="1" s="1"/>
  <c r="U11" i="1"/>
  <c r="U34" i="1" s="1"/>
  <c r="V11" i="1"/>
  <c r="V34" i="1" s="1"/>
  <c r="W11" i="1"/>
  <c r="W34" i="1" s="1"/>
  <c r="X11" i="1"/>
  <c r="X34" i="1" s="1"/>
  <c r="Y11" i="1"/>
  <c r="Y34" i="1" s="1"/>
  <c r="R12" i="1"/>
  <c r="R35" i="1" s="1"/>
  <c r="S12" i="1"/>
  <c r="S35" i="1" s="1"/>
  <c r="T12" i="1"/>
  <c r="T35" i="1" s="1"/>
  <c r="U12" i="1"/>
  <c r="U35" i="1" s="1"/>
  <c r="V12" i="1"/>
  <c r="V35" i="1" s="1"/>
  <c r="W12" i="1"/>
  <c r="W35" i="1" s="1"/>
  <c r="X12" i="1"/>
  <c r="X35" i="1" s="1"/>
  <c r="Y12" i="1"/>
  <c r="Y35" i="1" s="1"/>
  <c r="R13" i="1"/>
  <c r="R36" i="1" s="1"/>
  <c r="S13" i="1"/>
  <c r="S36" i="1" s="1"/>
  <c r="T13" i="1"/>
  <c r="T36" i="1" s="1"/>
  <c r="U13" i="1"/>
  <c r="U36" i="1" s="1"/>
  <c r="V13" i="1"/>
  <c r="V36" i="1" s="1"/>
  <c r="W13" i="1"/>
  <c r="W36" i="1" s="1"/>
  <c r="X13" i="1"/>
  <c r="X36" i="1" s="1"/>
  <c r="Y13" i="1"/>
  <c r="Y36" i="1" s="1"/>
  <c r="R14" i="1"/>
  <c r="R37" i="1" s="1"/>
  <c r="S14" i="1"/>
  <c r="S37" i="1" s="1"/>
  <c r="T14" i="1"/>
  <c r="T37" i="1" s="1"/>
  <c r="U14" i="1"/>
  <c r="U37" i="1" s="1"/>
  <c r="V14" i="1"/>
  <c r="V37" i="1" s="1"/>
  <c r="W14" i="1"/>
  <c r="W37" i="1" s="1"/>
  <c r="X14" i="1"/>
  <c r="X37" i="1" s="1"/>
  <c r="Y14" i="1"/>
  <c r="Y37" i="1" s="1"/>
  <c r="R15" i="1"/>
  <c r="R38" i="1" s="1"/>
  <c r="S15" i="1"/>
  <c r="S38" i="1" s="1"/>
  <c r="T15" i="1"/>
  <c r="T38" i="1" s="1"/>
  <c r="U15" i="1"/>
  <c r="U38" i="1" s="1"/>
  <c r="V15" i="1"/>
  <c r="V38" i="1" s="1"/>
  <c r="W15" i="1"/>
  <c r="W38" i="1" s="1"/>
  <c r="X15" i="1"/>
  <c r="X38" i="1" s="1"/>
  <c r="Y15" i="1"/>
  <c r="Y38" i="1" s="1"/>
  <c r="R16" i="1"/>
  <c r="R39" i="1" s="1"/>
  <c r="S16" i="1"/>
  <c r="S39" i="1" s="1"/>
  <c r="T16" i="1"/>
  <c r="T39" i="1" s="1"/>
  <c r="U16" i="1"/>
  <c r="U39" i="1" s="1"/>
  <c r="V16" i="1"/>
  <c r="V39" i="1" s="1"/>
  <c r="W16" i="1"/>
  <c r="W39" i="1" s="1"/>
  <c r="X16" i="1"/>
  <c r="X39" i="1" s="1"/>
  <c r="Y16" i="1"/>
  <c r="Y39" i="1" s="1"/>
  <c r="R17" i="1"/>
  <c r="R40" i="1" s="1"/>
  <c r="S17" i="1"/>
  <c r="S40" i="1" s="1"/>
  <c r="T17" i="1"/>
  <c r="T40" i="1" s="1"/>
  <c r="U17" i="1"/>
  <c r="U40" i="1" s="1"/>
  <c r="V17" i="1"/>
  <c r="V40" i="1" s="1"/>
  <c r="W17" i="1"/>
  <c r="W40" i="1" s="1"/>
  <c r="X17" i="1"/>
  <c r="X40" i="1" s="1"/>
  <c r="Y17" i="1"/>
  <c r="Y40" i="1" s="1"/>
  <c r="R18" i="1"/>
  <c r="R41" i="1" s="1"/>
  <c r="S18" i="1"/>
  <c r="S41" i="1" s="1"/>
  <c r="T18" i="1"/>
  <c r="T41" i="1" s="1"/>
  <c r="U18" i="1"/>
  <c r="U41" i="1" s="1"/>
  <c r="V18" i="1"/>
  <c r="V41" i="1" s="1"/>
  <c r="W18" i="1"/>
  <c r="W41" i="1" s="1"/>
  <c r="X18" i="1"/>
  <c r="X41" i="1" s="1"/>
  <c r="Y18" i="1"/>
  <c r="Y41" i="1" s="1"/>
  <c r="R19" i="1"/>
  <c r="R42" i="1" s="1"/>
  <c r="S19" i="1"/>
  <c r="S42" i="1" s="1"/>
  <c r="T19" i="1"/>
  <c r="T42" i="1" s="1"/>
  <c r="U19" i="1"/>
  <c r="U42" i="1" s="1"/>
  <c r="V19" i="1"/>
  <c r="V42" i="1" s="1"/>
  <c r="W19" i="1"/>
  <c r="W42" i="1" s="1"/>
  <c r="X19" i="1"/>
  <c r="X42" i="1" s="1"/>
  <c r="Y19" i="1"/>
  <c r="Y42" i="1" s="1"/>
  <c r="R20" i="1"/>
  <c r="R43" i="1" s="1"/>
  <c r="S20" i="1"/>
  <c r="S43" i="1" s="1"/>
  <c r="T20" i="1"/>
  <c r="T43" i="1" s="1"/>
  <c r="U20" i="1"/>
  <c r="U43" i="1" s="1"/>
  <c r="V20" i="1"/>
  <c r="V43" i="1" s="1"/>
  <c r="W20" i="1"/>
  <c r="W43" i="1" s="1"/>
  <c r="X20" i="1"/>
  <c r="X43" i="1" s="1"/>
  <c r="Y20" i="1"/>
  <c r="Y43" i="1" s="1"/>
  <c r="R21" i="1"/>
  <c r="R44" i="1" s="1"/>
  <c r="S21" i="1"/>
  <c r="S44" i="1" s="1"/>
  <c r="T21" i="1"/>
  <c r="T44" i="1" s="1"/>
  <c r="U21" i="1"/>
  <c r="U44" i="1" s="1"/>
  <c r="V21" i="1"/>
  <c r="V44" i="1" s="1"/>
  <c r="W21" i="1"/>
  <c r="W44" i="1" s="1"/>
  <c r="X21" i="1"/>
  <c r="X44" i="1" s="1"/>
  <c r="Y21" i="1"/>
  <c r="Y44" i="1" s="1"/>
  <c r="R22" i="1"/>
  <c r="R45" i="1" s="1"/>
  <c r="S22" i="1"/>
  <c r="S45" i="1" s="1"/>
  <c r="T22" i="1"/>
  <c r="T45" i="1" s="1"/>
  <c r="U22" i="1"/>
  <c r="U45" i="1" s="1"/>
  <c r="V22" i="1"/>
  <c r="V45" i="1" s="1"/>
  <c r="W22" i="1"/>
  <c r="W45" i="1" s="1"/>
  <c r="X22" i="1"/>
  <c r="X45" i="1" s="1"/>
  <c r="Y22" i="1"/>
  <c r="Y45" i="1" s="1"/>
  <c r="R2" i="1"/>
  <c r="R25" i="1" s="1"/>
  <c r="R49" i="1" s="1"/>
  <c r="S2" i="1"/>
  <c r="S25" i="1" s="1"/>
  <c r="T2" i="1"/>
  <c r="T25" i="1" s="1"/>
  <c r="T49" i="1" s="1"/>
  <c r="U2" i="1"/>
  <c r="U25" i="1" s="1"/>
  <c r="U49" i="1" s="1"/>
  <c r="V2" i="1"/>
  <c r="V25" i="1" s="1"/>
  <c r="V49" i="1" s="1"/>
  <c r="W2" i="1"/>
  <c r="W25" i="1" s="1"/>
  <c r="X2" i="1"/>
  <c r="X25" i="1" s="1"/>
  <c r="X49" i="1" s="1"/>
  <c r="Y2" i="1"/>
  <c r="Y25" i="1" s="1"/>
  <c r="Y49" i="1" s="1"/>
  <c r="S48" i="1" l="1"/>
  <c r="S49" i="1"/>
  <c r="W49" i="1"/>
  <c r="Y48" i="1"/>
  <c r="Y51" i="1" s="1"/>
  <c r="U48" i="1"/>
  <c r="U51" i="1" s="1"/>
  <c r="W48" i="1"/>
  <c r="X48" i="1"/>
  <c r="X51" i="1" s="1"/>
  <c r="V48" i="1"/>
  <c r="V51" i="1" s="1"/>
  <c r="T48" i="1"/>
  <c r="T51" i="1" s="1"/>
  <c r="R48" i="1"/>
  <c r="R51" i="1" s="1"/>
  <c r="H3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" i="4"/>
  <c r="E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D2" i="4"/>
  <c r="B3" i="1"/>
  <c r="B26" i="1" s="1"/>
  <c r="C3" i="1"/>
  <c r="C26" i="1" s="1"/>
  <c r="D3" i="1"/>
  <c r="D26" i="1" s="1"/>
  <c r="E3" i="1"/>
  <c r="E26" i="1" s="1"/>
  <c r="F3" i="1"/>
  <c r="F26" i="1" s="1"/>
  <c r="G3" i="1"/>
  <c r="G26" i="1" s="1"/>
  <c r="H3" i="1"/>
  <c r="H26" i="1" s="1"/>
  <c r="I3" i="1"/>
  <c r="I26" i="1" s="1"/>
  <c r="J3" i="1"/>
  <c r="J26" i="1" s="1"/>
  <c r="K3" i="1"/>
  <c r="K26" i="1" s="1"/>
  <c r="L3" i="1"/>
  <c r="L26" i="1" s="1"/>
  <c r="M3" i="1"/>
  <c r="M26" i="1" s="1"/>
  <c r="N3" i="1"/>
  <c r="N26" i="1" s="1"/>
  <c r="O3" i="1"/>
  <c r="O26" i="1" s="1"/>
  <c r="P3" i="1"/>
  <c r="P26" i="1" s="1"/>
  <c r="Q3" i="1"/>
  <c r="Q26" i="1" s="1"/>
  <c r="B4" i="1"/>
  <c r="B27" i="1" s="1"/>
  <c r="C4" i="1"/>
  <c r="C27" i="1" s="1"/>
  <c r="D4" i="1"/>
  <c r="D27" i="1" s="1"/>
  <c r="E4" i="1"/>
  <c r="E27" i="1" s="1"/>
  <c r="F4" i="1"/>
  <c r="F27" i="1" s="1"/>
  <c r="G4" i="1"/>
  <c r="G27" i="1" s="1"/>
  <c r="H4" i="1"/>
  <c r="H27" i="1" s="1"/>
  <c r="I4" i="1"/>
  <c r="I27" i="1" s="1"/>
  <c r="J4" i="1"/>
  <c r="J27" i="1" s="1"/>
  <c r="K4" i="1"/>
  <c r="K27" i="1" s="1"/>
  <c r="L4" i="1"/>
  <c r="L27" i="1" s="1"/>
  <c r="M4" i="1"/>
  <c r="M27" i="1" s="1"/>
  <c r="N4" i="1"/>
  <c r="N27" i="1" s="1"/>
  <c r="O4" i="1"/>
  <c r="O27" i="1" s="1"/>
  <c r="P4" i="1"/>
  <c r="P27" i="1" s="1"/>
  <c r="Q4" i="1"/>
  <c r="Q27" i="1" s="1"/>
  <c r="B5" i="1"/>
  <c r="B28" i="1" s="1"/>
  <c r="C5" i="1"/>
  <c r="C28" i="1" s="1"/>
  <c r="D5" i="1"/>
  <c r="D28" i="1" s="1"/>
  <c r="E5" i="1"/>
  <c r="E28" i="1" s="1"/>
  <c r="F5" i="1"/>
  <c r="F28" i="1" s="1"/>
  <c r="G5" i="1"/>
  <c r="G28" i="1" s="1"/>
  <c r="H5" i="1"/>
  <c r="H28" i="1" s="1"/>
  <c r="I5" i="1"/>
  <c r="I28" i="1" s="1"/>
  <c r="J5" i="1"/>
  <c r="J28" i="1" s="1"/>
  <c r="K5" i="1"/>
  <c r="K28" i="1" s="1"/>
  <c r="L5" i="1"/>
  <c r="L28" i="1" s="1"/>
  <c r="M5" i="1"/>
  <c r="M28" i="1" s="1"/>
  <c r="N5" i="1"/>
  <c r="N28" i="1" s="1"/>
  <c r="O5" i="1"/>
  <c r="O28" i="1" s="1"/>
  <c r="P5" i="1"/>
  <c r="P28" i="1" s="1"/>
  <c r="Q5" i="1"/>
  <c r="Q28" i="1" s="1"/>
  <c r="B6" i="1"/>
  <c r="B29" i="1" s="1"/>
  <c r="C6" i="1"/>
  <c r="C29" i="1" s="1"/>
  <c r="D6" i="1"/>
  <c r="D29" i="1" s="1"/>
  <c r="E6" i="1"/>
  <c r="E29" i="1" s="1"/>
  <c r="F6" i="1"/>
  <c r="F29" i="1" s="1"/>
  <c r="G6" i="1"/>
  <c r="G29" i="1" s="1"/>
  <c r="H6" i="1"/>
  <c r="H29" i="1" s="1"/>
  <c r="I6" i="1"/>
  <c r="I29" i="1" s="1"/>
  <c r="J6" i="1"/>
  <c r="J29" i="1" s="1"/>
  <c r="K6" i="1"/>
  <c r="K29" i="1" s="1"/>
  <c r="L6" i="1"/>
  <c r="L29" i="1" s="1"/>
  <c r="M6" i="1"/>
  <c r="M29" i="1" s="1"/>
  <c r="N6" i="1"/>
  <c r="N29" i="1" s="1"/>
  <c r="O6" i="1"/>
  <c r="O29" i="1" s="1"/>
  <c r="P6" i="1"/>
  <c r="P29" i="1" s="1"/>
  <c r="Q6" i="1"/>
  <c r="Q29" i="1" s="1"/>
  <c r="B7" i="1"/>
  <c r="B30" i="1" s="1"/>
  <c r="C7" i="1"/>
  <c r="C30" i="1" s="1"/>
  <c r="D7" i="1"/>
  <c r="D30" i="1" s="1"/>
  <c r="E7" i="1"/>
  <c r="E30" i="1" s="1"/>
  <c r="F7" i="1"/>
  <c r="F30" i="1" s="1"/>
  <c r="G7" i="1"/>
  <c r="G30" i="1" s="1"/>
  <c r="H7" i="1"/>
  <c r="H30" i="1" s="1"/>
  <c r="I7" i="1"/>
  <c r="I30" i="1" s="1"/>
  <c r="J7" i="1"/>
  <c r="J30" i="1" s="1"/>
  <c r="K7" i="1"/>
  <c r="K30" i="1" s="1"/>
  <c r="L7" i="1"/>
  <c r="L30" i="1" s="1"/>
  <c r="M7" i="1"/>
  <c r="M30" i="1" s="1"/>
  <c r="N7" i="1"/>
  <c r="N30" i="1" s="1"/>
  <c r="O7" i="1"/>
  <c r="O30" i="1" s="1"/>
  <c r="P7" i="1"/>
  <c r="P30" i="1" s="1"/>
  <c r="Q7" i="1"/>
  <c r="Q30" i="1" s="1"/>
  <c r="B8" i="1"/>
  <c r="B31" i="1" s="1"/>
  <c r="C8" i="1"/>
  <c r="C31" i="1" s="1"/>
  <c r="D8" i="1"/>
  <c r="D31" i="1" s="1"/>
  <c r="E8" i="1"/>
  <c r="E31" i="1" s="1"/>
  <c r="F8" i="1"/>
  <c r="F31" i="1" s="1"/>
  <c r="G8" i="1"/>
  <c r="G31" i="1" s="1"/>
  <c r="H8" i="1"/>
  <c r="H31" i="1" s="1"/>
  <c r="I8" i="1"/>
  <c r="I31" i="1" s="1"/>
  <c r="J8" i="1"/>
  <c r="J31" i="1" s="1"/>
  <c r="K8" i="1"/>
  <c r="K31" i="1" s="1"/>
  <c r="L8" i="1"/>
  <c r="L31" i="1" s="1"/>
  <c r="M8" i="1"/>
  <c r="M31" i="1" s="1"/>
  <c r="N8" i="1"/>
  <c r="N31" i="1" s="1"/>
  <c r="O8" i="1"/>
  <c r="O31" i="1" s="1"/>
  <c r="P8" i="1"/>
  <c r="P31" i="1" s="1"/>
  <c r="Q8" i="1"/>
  <c r="Q31" i="1" s="1"/>
  <c r="B9" i="1"/>
  <c r="B32" i="1" s="1"/>
  <c r="C9" i="1"/>
  <c r="C32" i="1" s="1"/>
  <c r="D9" i="1"/>
  <c r="D32" i="1" s="1"/>
  <c r="E9" i="1"/>
  <c r="E32" i="1" s="1"/>
  <c r="F9" i="1"/>
  <c r="F32" i="1" s="1"/>
  <c r="G9" i="1"/>
  <c r="G32" i="1" s="1"/>
  <c r="H9" i="1"/>
  <c r="H32" i="1" s="1"/>
  <c r="I9" i="1"/>
  <c r="I32" i="1" s="1"/>
  <c r="J9" i="1"/>
  <c r="J32" i="1" s="1"/>
  <c r="K9" i="1"/>
  <c r="K32" i="1" s="1"/>
  <c r="L9" i="1"/>
  <c r="L32" i="1" s="1"/>
  <c r="M9" i="1"/>
  <c r="M32" i="1" s="1"/>
  <c r="N9" i="1"/>
  <c r="N32" i="1" s="1"/>
  <c r="O9" i="1"/>
  <c r="O32" i="1" s="1"/>
  <c r="P9" i="1"/>
  <c r="P32" i="1" s="1"/>
  <c r="Q9" i="1"/>
  <c r="Q32" i="1" s="1"/>
  <c r="B10" i="1"/>
  <c r="B33" i="1" s="1"/>
  <c r="C10" i="1"/>
  <c r="C33" i="1" s="1"/>
  <c r="D10" i="1"/>
  <c r="D33" i="1" s="1"/>
  <c r="E10" i="1"/>
  <c r="E33" i="1" s="1"/>
  <c r="F10" i="1"/>
  <c r="F33" i="1" s="1"/>
  <c r="G10" i="1"/>
  <c r="G33" i="1" s="1"/>
  <c r="H10" i="1"/>
  <c r="H33" i="1" s="1"/>
  <c r="I10" i="1"/>
  <c r="I33" i="1" s="1"/>
  <c r="J10" i="1"/>
  <c r="J33" i="1" s="1"/>
  <c r="K10" i="1"/>
  <c r="K33" i="1" s="1"/>
  <c r="L10" i="1"/>
  <c r="L33" i="1" s="1"/>
  <c r="M10" i="1"/>
  <c r="M33" i="1" s="1"/>
  <c r="N10" i="1"/>
  <c r="N33" i="1" s="1"/>
  <c r="O10" i="1"/>
  <c r="O33" i="1" s="1"/>
  <c r="P10" i="1"/>
  <c r="P33" i="1" s="1"/>
  <c r="Q10" i="1"/>
  <c r="Q33" i="1" s="1"/>
  <c r="B11" i="1"/>
  <c r="B34" i="1" s="1"/>
  <c r="C11" i="1"/>
  <c r="C34" i="1" s="1"/>
  <c r="D11" i="1"/>
  <c r="D34" i="1" s="1"/>
  <c r="E11" i="1"/>
  <c r="E34" i="1" s="1"/>
  <c r="F11" i="1"/>
  <c r="F34" i="1" s="1"/>
  <c r="G11" i="1"/>
  <c r="G34" i="1" s="1"/>
  <c r="H11" i="1"/>
  <c r="H34" i="1" s="1"/>
  <c r="I11" i="1"/>
  <c r="I34" i="1" s="1"/>
  <c r="J11" i="1"/>
  <c r="J34" i="1" s="1"/>
  <c r="K11" i="1"/>
  <c r="K34" i="1" s="1"/>
  <c r="L11" i="1"/>
  <c r="L34" i="1" s="1"/>
  <c r="M11" i="1"/>
  <c r="M34" i="1" s="1"/>
  <c r="N11" i="1"/>
  <c r="N34" i="1" s="1"/>
  <c r="O11" i="1"/>
  <c r="O34" i="1" s="1"/>
  <c r="P11" i="1"/>
  <c r="P34" i="1" s="1"/>
  <c r="Q11" i="1"/>
  <c r="Q34" i="1" s="1"/>
  <c r="B12" i="1"/>
  <c r="B35" i="1" s="1"/>
  <c r="C12" i="1"/>
  <c r="C35" i="1" s="1"/>
  <c r="D12" i="1"/>
  <c r="D35" i="1" s="1"/>
  <c r="E12" i="1"/>
  <c r="E35" i="1" s="1"/>
  <c r="F12" i="1"/>
  <c r="F35" i="1" s="1"/>
  <c r="G12" i="1"/>
  <c r="G35" i="1" s="1"/>
  <c r="H12" i="1"/>
  <c r="H35" i="1" s="1"/>
  <c r="I12" i="1"/>
  <c r="I35" i="1" s="1"/>
  <c r="J12" i="1"/>
  <c r="J35" i="1" s="1"/>
  <c r="K12" i="1"/>
  <c r="K35" i="1" s="1"/>
  <c r="L12" i="1"/>
  <c r="L35" i="1" s="1"/>
  <c r="M12" i="1"/>
  <c r="M35" i="1" s="1"/>
  <c r="N12" i="1"/>
  <c r="N35" i="1" s="1"/>
  <c r="O12" i="1"/>
  <c r="O35" i="1" s="1"/>
  <c r="P12" i="1"/>
  <c r="P35" i="1" s="1"/>
  <c r="Q12" i="1"/>
  <c r="Q35" i="1" s="1"/>
  <c r="B13" i="1"/>
  <c r="B36" i="1" s="1"/>
  <c r="C13" i="1"/>
  <c r="C36" i="1" s="1"/>
  <c r="D13" i="1"/>
  <c r="D36" i="1" s="1"/>
  <c r="E13" i="1"/>
  <c r="E36" i="1" s="1"/>
  <c r="F13" i="1"/>
  <c r="F36" i="1" s="1"/>
  <c r="G13" i="1"/>
  <c r="G36" i="1" s="1"/>
  <c r="H13" i="1"/>
  <c r="H36" i="1" s="1"/>
  <c r="I13" i="1"/>
  <c r="I36" i="1" s="1"/>
  <c r="J13" i="1"/>
  <c r="J36" i="1" s="1"/>
  <c r="K13" i="1"/>
  <c r="K36" i="1" s="1"/>
  <c r="L13" i="1"/>
  <c r="L36" i="1" s="1"/>
  <c r="M13" i="1"/>
  <c r="M36" i="1" s="1"/>
  <c r="N13" i="1"/>
  <c r="N36" i="1" s="1"/>
  <c r="O13" i="1"/>
  <c r="O36" i="1" s="1"/>
  <c r="P13" i="1"/>
  <c r="P36" i="1" s="1"/>
  <c r="Q13" i="1"/>
  <c r="Q36" i="1" s="1"/>
  <c r="B14" i="1"/>
  <c r="B37" i="1" s="1"/>
  <c r="C14" i="1"/>
  <c r="C37" i="1" s="1"/>
  <c r="D14" i="1"/>
  <c r="D37" i="1" s="1"/>
  <c r="E14" i="1"/>
  <c r="E37" i="1" s="1"/>
  <c r="F14" i="1"/>
  <c r="F37" i="1" s="1"/>
  <c r="G14" i="1"/>
  <c r="G37" i="1" s="1"/>
  <c r="H14" i="1"/>
  <c r="H37" i="1" s="1"/>
  <c r="I14" i="1"/>
  <c r="I37" i="1" s="1"/>
  <c r="J14" i="1"/>
  <c r="J37" i="1" s="1"/>
  <c r="K14" i="1"/>
  <c r="K37" i="1" s="1"/>
  <c r="L14" i="1"/>
  <c r="L37" i="1" s="1"/>
  <c r="M14" i="1"/>
  <c r="M37" i="1" s="1"/>
  <c r="N14" i="1"/>
  <c r="N37" i="1" s="1"/>
  <c r="O14" i="1"/>
  <c r="O37" i="1" s="1"/>
  <c r="P14" i="1"/>
  <c r="P37" i="1" s="1"/>
  <c r="Q14" i="1"/>
  <c r="Q37" i="1" s="1"/>
  <c r="B15" i="1"/>
  <c r="B38" i="1" s="1"/>
  <c r="C15" i="1"/>
  <c r="C38" i="1" s="1"/>
  <c r="D15" i="1"/>
  <c r="D38" i="1" s="1"/>
  <c r="E15" i="1"/>
  <c r="E38" i="1" s="1"/>
  <c r="F15" i="1"/>
  <c r="F38" i="1" s="1"/>
  <c r="G15" i="1"/>
  <c r="G38" i="1" s="1"/>
  <c r="H15" i="1"/>
  <c r="H38" i="1" s="1"/>
  <c r="I15" i="1"/>
  <c r="I38" i="1" s="1"/>
  <c r="J15" i="1"/>
  <c r="J38" i="1" s="1"/>
  <c r="K15" i="1"/>
  <c r="K38" i="1" s="1"/>
  <c r="L15" i="1"/>
  <c r="L38" i="1" s="1"/>
  <c r="M15" i="1"/>
  <c r="M38" i="1" s="1"/>
  <c r="N15" i="1"/>
  <c r="N38" i="1" s="1"/>
  <c r="O15" i="1"/>
  <c r="O38" i="1" s="1"/>
  <c r="P15" i="1"/>
  <c r="P38" i="1" s="1"/>
  <c r="Q15" i="1"/>
  <c r="Q38" i="1" s="1"/>
  <c r="B16" i="1"/>
  <c r="B39" i="1" s="1"/>
  <c r="C16" i="1"/>
  <c r="C39" i="1" s="1"/>
  <c r="D16" i="1"/>
  <c r="D39" i="1" s="1"/>
  <c r="E16" i="1"/>
  <c r="E39" i="1" s="1"/>
  <c r="F16" i="1"/>
  <c r="F39" i="1" s="1"/>
  <c r="G16" i="1"/>
  <c r="G39" i="1" s="1"/>
  <c r="H16" i="1"/>
  <c r="H39" i="1" s="1"/>
  <c r="I16" i="1"/>
  <c r="I39" i="1" s="1"/>
  <c r="J16" i="1"/>
  <c r="J39" i="1" s="1"/>
  <c r="K16" i="1"/>
  <c r="K39" i="1" s="1"/>
  <c r="L16" i="1"/>
  <c r="L39" i="1" s="1"/>
  <c r="M16" i="1"/>
  <c r="M39" i="1" s="1"/>
  <c r="N16" i="1"/>
  <c r="N39" i="1" s="1"/>
  <c r="O16" i="1"/>
  <c r="O39" i="1" s="1"/>
  <c r="P16" i="1"/>
  <c r="P39" i="1" s="1"/>
  <c r="Q16" i="1"/>
  <c r="Q39" i="1" s="1"/>
  <c r="B17" i="1"/>
  <c r="B40" i="1" s="1"/>
  <c r="C17" i="1"/>
  <c r="C40" i="1" s="1"/>
  <c r="D17" i="1"/>
  <c r="D40" i="1" s="1"/>
  <c r="E17" i="1"/>
  <c r="E40" i="1" s="1"/>
  <c r="F17" i="1"/>
  <c r="F40" i="1" s="1"/>
  <c r="G17" i="1"/>
  <c r="G40" i="1" s="1"/>
  <c r="H17" i="1"/>
  <c r="H40" i="1" s="1"/>
  <c r="I17" i="1"/>
  <c r="I40" i="1" s="1"/>
  <c r="J17" i="1"/>
  <c r="J40" i="1" s="1"/>
  <c r="K17" i="1"/>
  <c r="K40" i="1" s="1"/>
  <c r="L17" i="1"/>
  <c r="L40" i="1" s="1"/>
  <c r="M17" i="1"/>
  <c r="M40" i="1" s="1"/>
  <c r="N17" i="1"/>
  <c r="N40" i="1" s="1"/>
  <c r="O17" i="1"/>
  <c r="O40" i="1" s="1"/>
  <c r="P17" i="1"/>
  <c r="P40" i="1" s="1"/>
  <c r="Q17" i="1"/>
  <c r="Q40" i="1" s="1"/>
  <c r="B18" i="1"/>
  <c r="B41" i="1" s="1"/>
  <c r="C18" i="1"/>
  <c r="C41" i="1" s="1"/>
  <c r="D18" i="1"/>
  <c r="D41" i="1" s="1"/>
  <c r="E18" i="1"/>
  <c r="E41" i="1" s="1"/>
  <c r="F18" i="1"/>
  <c r="F41" i="1" s="1"/>
  <c r="G18" i="1"/>
  <c r="G41" i="1" s="1"/>
  <c r="H18" i="1"/>
  <c r="H41" i="1" s="1"/>
  <c r="I18" i="1"/>
  <c r="I41" i="1" s="1"/>
  <c r="J18" i="1"/>
  <c r="J41" i="1" s="1"/>
  <c r="K18" i="1"/>
  <c r="K41" i="1" s="1"/>
  <c r="L18" i="1"/>
  <c r="L41" i="1" s="1"/>
  <c r="M18" i="1"/>
  <c r="M41" i="1" s="1"/>
  <c r="N18" i="1"/>
  <c r="N41" i="1" s="1"/>
  <c r="O18" i="1"/>
  <c r="O41" i="1" s="1"/>
  <c r="P18" i="1"/>
  <c r="P41" i="1" s="1"/>
  <c r="Q18" i="1"/>
  <c r="Q41" i="1" s="1"/>
  <c r="B19" i="1"/>
  <c r="B42" i="1" s="1"/>
  <c r="C19" i="1"/>
  <c r="C42" i="1" s="1"/>
  <c r="D19" i="1"/>
  <c r="D42" i="1" s="1"/>
  <c r="E19" i="1"/>
  <c r="E42" i="1" s="1"/>
  <c r="F19" i="1"/>
  <c r="F42" i="1" s="1"/>
  <c r="G19" i="1"/>
  <c r="G42" i="1" s="1"/>
  <c r="H19" i="1"/>
  <c r="H42" i="1" s="1"/>
  <c r="I19" i="1"/>
  <c r="I42" i="1" s="1"/>
  <c r="J19" i="1"/>
  <c r="J42" i="1" s="1"/>
  <c r="K19" i="1"/>
  <c r="K42" i="1" s="1"/>
  <c r="L19" i="1"/>
  <c r="L42" i="1" s="1"/>
  <c r="M19" i="1"/>
  <c r="M42" i="1" s="1"/>
  <c r="N19" i="1"/>
  <c r="N42" i="1" s="1"/>
  <c r="O19" i="1"/>
  <c r="O42" i="1" s="1"/>
  <c r="P19" i="1"/>
  <c r="P42" i="1" s="1"/>
  <c r="Q19" i="1"/>
  <c r="Q42" i="1" s="1"/>
  <c r="B20" i="1"/>
  <c r="B43" i="1" s="1"/>
  <c r="C20" i="1"/>
  <c r="C43" i="1" s="1"/>
  <c r="D20" i="1"/>
  <c r="D43" i="1" s="1"/>
  <c r="E20" i="1"/>
  <c r="E43" i="1" s="1"/>
  <c r="F20" i="1"/>
  <c r="F43" i="1" s="1"/>
  <c r="G20" i="1"/>
  <c r="G43" i="1" s="1"/>
  <c r="H20" i="1"/>
  <c r="H43" i="1" s="1"/>
  <c r="I20" i="1"/>
  <c r="I43" i="1" s="1"/>
  <c r="J20" i="1"/>
  <c r="J43" i="1" s="1"/>
  <c r="K20" i="1"/>
  <c r="K43" i="1" s="1"/>
  <c r="L20" i="1"/>
  <c r="L43" i="1" s="1"/>
  <c r="M20" i="1"/>
  <c r="M43" i="1" s="1"/>
  <c r="N20" i="1"/>
  <c r="N43" i="1" s="1"/>
  <c r="O20" i="1"/>
  <c r="O43" i="1" s="1"/>
  <c r="P20" i="1"/>
  <c r="P43" i="1" s="1"/>
  <c r="Q20" i="1"/>
  <c r="Q43" i="1" s="1"/>
  <c r="B21" i="1"/>
  <c r="B44" i="1" s="1"/>
  <c r="C21" i="1"/>
  <c r="C44" i="1" s="1"/>
  <c r="D21" i="1"/>
  <c r="D44" i="1" s="1"/>
  <c r="E21" i="1"/>
  <c r="E44" i="1" s="1"/>
  <c r="F21" i="1"/>
  <c r="F44" i="1" s="1"/>
  <c r="G21" i="1"/>
  <c r="G44" i="1" s="1"/>
  <c r="H21" i="1"/>
  <c r="H44" i="1" s="1"/>
  <c r="I21" i="1"/>
  <c r="I44" i="1" s="1"/>
  <c r="J21" i="1"/>
  <c r="J44" i="1" s="1"/>
  <c r="K21" i="1"/>
  <c r="K44" i="1" s="1"/>
  <c r="L21" i="1"/>
  <c r="L44" i="1" s="1"/>
  <c r="M21" i="1"/>
  <c r="M44" i="1" s="1"/>
  <c r="N21" i="1"/>
  <c r="N44" i="1" s="1"/>
  <c r="O21" i="1"/>
  <c r="O44" i="1" s="1"/>
  <c r="P21" i="1"/>
  <c r="P44" i="1" s="1"/>
  <c r="Q21" i="1"/>
  <c r="Q44" i="1" s="1"/>
  <c r="B22" i="1"/>
  <c r="B45" i="1" s="1"/>
  <c r="C22" i="1"/>
  <c r="C45" i="1" s="1"/>
  <c r="D22" i="1"/>
  <c r="D45" i="1" s="1"/>
  <c r="E22" i="1"/>
  <c r="E45" i="1" s="1"/>
  <c r="F22" i="1"/>
  <c r="F45" i="1" s="1"/>
  <c r="G22" i="1"/>
  <c r="G45" i="1" s="1"/>
  <c r="H22" i="1"/>
  <c r="H45" i="1" s="1"/>
  <c r="I22" i="1"/>
  <c r="I45" i="1" s="1"/>
  <c r="J22" i="1"/>
  <c r="J45" i="1" s="1"/>
  <c r="K22" i="1"/>
  <c r="K45" i="1" s="1"/>
  <c r="L22" i="1"/>
  <c r="L45" i="1" s="1"/>
  <c r="M22" i="1"/>
  <c r="M45" i="1" s="1"/>
  <c r="N22" i="1"/>
  <c r="N45" i="1" s="1"/>
  <c r="O22" i="1"/>
  <c r="O45" i="1" s="1"/>
  <c r="P22" i="1"/>
  <c r="P45" i="1" s="1"/>
  <c r="Q22" i="1"/>
  <c r="Q45" i="1" s="1"/>
  <c r="C2" i="1"/>
  <c r="C25" i="1" s="1"/>
  <c r="D2" i="1"/>
  <c r="D25" i="1" s="1"/>
  <c r="E2" i="1"/>
  <c r="E25" i="1" s="1"/>
  <c r="F2" i="1"/>
  <c r="F25" i="1" s="1"/>
  <c r="G2" i="1"/>
  <c r="G25" i="1" s="1"/>
  <c r="H2" i="1"/>
  <c r="H25" i="1" s="1"/>
  <c r="I2" i="1"/>
  <c r="I25" i="1" s="1"/>
  <c r="J2" i="1"/>
  <c r="J25" i="1" s="1"/>
  <c r="K2" i="1"/>
  <c r="K25" i="1" s="1"/>
  <c r="L2" i="1"/>
  <c r="L25" i="1" s="1"/>
  <c r="M2" i="1"/>
  <c r="M25" i="1" s="1"/>
  <c r="N2" i="1"/>
  <c r="N25" i="1" s="1"/>
  <c r="O2" i="1"/>
  <c r="O25" i="1" s="1"/>
  <c r="P2" i="1"/>
  <c r="P25" i="1" s="1"/>
  <c r="Q2" i="1"/>
  <c r="Q25" i="1" s="1"/>
  <c r="B2" i="1"/>
  <c r="B25" i="1" s="1"/>
  <c r="W51" i="1" l="1"/>
  <c r="S51" i="1"/>
  <c r="H2" i="4"/>
  <c r="J2" i="4" s="1"/>
  <c r="J48" i="1"/>
  <c r="P49" i="1"/>
  <c r="N49" i="1"/>
  <c r="L49" i="1"/>
  <c r="H49" i="1"/>
  <c r="F49" i="1"/>
  <c r="D49" i="1"/>
  <c r="B49" i="1"/>
  <c r="J49" i="1"/>
  <c r="J51" i="1" s="1"/>
  <c r="N48" i="1"/>
  <c r="F48" i="1"/>
  <c r="F51" i="1" s="1"/>
  <c r="Q48" i="1"/>
  <c r="O48" i="1"/>
  <c r="M48" i="1"/>
  <c r="K48" i="1"/>
  <c r="I48" i="1"/>
  <c r="G48" i="1"/>
  <c r="E48" i="1"/>
  <c r="C48" i="1"/>
  <c r="Q49" i="1"/>
  <c r="O49" i="1"/>
  <c r="M49" i="1"/>
  <c r="K49" i="1"/>
  <c r="I49" i="1"/>
  <c r="G49" i="1"/>
  <c r="E49" i="1"/>
  <c r="C49" i="1"/>
  <c r="P48" i="1"/>
  <c r="P51" i="1" s="1"/>
  <c r="L48" i="1"/>
  <c r="L51" i="1" s="1"/>
  <c r="H48" i="1"/>
  <c r="D48" i="1"/>
  <c r="B48" i="1"/>
  <c r="B51" i="1" s="1"/>
  <c r="N51" i="1" l="1"/>
  <c r="D51" i="1"/>
  <c r="C51" i="1"/>
  <c r="G51" i="1"/>
  <c r="K51" i="1"/>
  <c r="O51" i="1"/>
  <c r="H51" i="1"/>
  <c r="E51" i="1"/>
  <c r="I51" i="1"/>
  <c r="I53" i="1" s="1"/>
  <c r="M51" i="1"/>
  <c r="Q51" i="1"/>
  <c r="Q53" i="1" s="1"/>
  <c r="H53" i="1" l="1"/>
  <c r="S53" i="1"/>
  <c r="R53" i="1"/>
  <c r="X53" i="1"/>
  <c r="V53" i="1"/>
  <c r="Y53" i="1"/>
  <c r="T53" i="1"/>
  <c r="U53" i="1"/>
  <c r="K53" i="1"/>
  <c r="C53" i="1"/>
  <c r="D53" i="1"/>
  <c r="J53" i="1"/>
  <c r="B53" i="1"/>
  <c r="M53" i="1"/>
  <c r="E53" i="1"/>
  <c r="O53" i="1"/>
  <c r="G53" i="1"/>
  <c r="L53" i="1"/>
  <c r="N53" i="1"/>
  <c r="P53" i="1"/>
  <c r="F53" i="1"/>
  <c r="C55" i="1" l="1"/>
  <c r="G55" i="1" s="1"/>
</calcChain>
</file>

<file path=xl/sharedStrings.xml><?xml version="1.0" encoding="utf-8"?>
<sst xmlns="http://schemas.openxmlformats.org/spreadsheetml/2006/main" count="154" uniqueCount="30">
  <si>
    <t>years</t>
  </si>
  <si>
    <t>Austria</t>
  </si>
  <si>
    <t>Belgium</t>
  </si>
  <si>
    <t>Czech</t>
  </si>
  <si>
    <t>Denmark</t>
  </si>
  <si>
    <t>Estonia</t>
  </si>
  <si>
    <t>Finland</t>
  </si>
  <si>
    <t>Germany</t>
  </si>
  <si>
    <t>Iceland</t>
  </si>
  <si>
    <t>Latvia</t>
  </si>
  <si>
    <t>Lithuania</t>
  </si>
  <si>
    <t>Luxembourg</t>
  </si>
  <si>
    <t>Netherlands</t>
  </si>
  <si>
    <t>Norway</t>
  </si>
  <si>
    <t>Russia</t>
  </si>
  <si>
    <t>Slovenia</t>
  </si>
  <si>
    <t>Sweden</t>
  </si>
  <si>
    <t>T</t>
  </si>
  <si>
    <t>T0</t>
  </si>
  <si>
    <t>RMSPEj</t>
  </si>
  <si>
    <t>p</t>
  </si>
  <si>
    <t>Finland synth</t>
  </si>
  <si>
    <t>Croatia</t>
  </si>
  <si>
    <t>Greece</t>
  </si>
  <si>
    <t>Hungary</t>
  </si>
  <si>
    <t>Italy</t>
  </si>
  <si>
    <t>Romania</t>
  </si>
  <si>
    <t>Spain</t>
  </si>
  <si>
    <t>Switzerland</t>
  </si>
  <si>
    <t>UK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</si>
</sst>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Font="1"/>
    <xf numFmtId="164" fontId="0" fillId="0" borderId="0" xfId="0" applyNumberFormat="1"/>
    <xf numFmtId="0" fontId="0" fillId="2" borderId="0" xfId="0" applyFill="1"/>
    <xf numFmtId="10" fontId="0" fillId="3" borderId="0" xfId="1" applyNumberFormat="1" applyFont="1" applyFill="1"/>
    <xf numFmtId="0" fontId="0" fillId="3" borderId="0" xfId="0" applyFill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bg1">
                <a:lumMod val="75000"/>
              </a:schemeClr>
            </a:solidFill>
            <a:ln>
              <a:solidFill>
                <a:schemeClr val="bg1">
                  <a:lumMod val="75000"/>
                </a:schemeClr>
              </a:solidFill>
            </a:ln>
            <a:effectLst/>
          </c:spPr>
          <c:invertIfNegative val="0"/>
          <c:dPt>
            <c:idx val="8"/>
            <c:invertIfNegative val="0"/>
            <c:bubble3D val="0"/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  <a:effectLst/>
            </c:spPr>
          </c:dPt>
          <c:dPt>
            <c:idx val="9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solidFill>
                  <a:schemeClr val="bg1">
                    <a:lumMod val="75000"/>
                  </a:schemeClr>
                </a:solidFill>
              </a:ln>
              <a:effectLst/>
            </c:spPr>
          </c:dPt>
          <c:cat>
            <c:strRef>
              <c:f>RMSPE!$A$1:$A$24</c:f>
              <c:strCache>
                <c:ptCount val="24"/>
                <c:pt idx="0">
                  <c:v>Netherlands</c:v>
                </c:pt>
                <c:pt idx="1">
                  <c:v>Germany</c:v>
                </c:pt>
                <c:pt idx="2">
                  <c:v>Spain</c:v>
                </c:pt>
                <c:pt idx="3">
                  <c:v>Russia</c:v>
                </c:pt>
                <c:pt idx="4">
                  <c:v>Czech</c:v>
                </c:pt>
                <c:pt idx="5">
                  <c:v>Switzerland</c:v>
                </c:pt>
                <c:pt idx="6">
                  <c:v>Italy</c:v>
                </c:pt>
                <c:pt idx="7">
                  <c:v>Austria</c:v>
                </c:pt>
                <c:pt idx="8">
                  <c:v>Finland</c:v>
                </c:pt>
                <c:pt idx="9">
                  <c:v>Belgium</c:v>
                </c:pt>
                <c:pt idx="10">
                  <c:v>Norway</c:v>
                </c:pt>
                <c:pt idx="11">
                  <c:v>Croatia</c:v>
                </c:pt>
                <c:pt idx="12">
                  <c:v>Hungary</c:v>
                </c:pt>
                <c:pt idx="13">
                  <c:v>Slovenia</c:v>
                </c:pt>
                <c:pt idx="14">
                  <c:v>Lithuania</c:v>
                </c:pt>
                <c:pt idx="15">
                  <c:v>Iceland</c:v>
                </c:pt>
                <c:pt idx="16">
                  <c:v>Sweden</c:v>
                </c:pt>
                <c:pt idx="17">
                  <c:v>Romania</c:v>
                </c:pt>
                <c:pt idx="18">
                  <c:v>Denmark</c:v>
                </c:pt>
                <c:pt idx="19">
                  <c:v>Estonia</c:v>
                </c:pt>
                <c:pt idx="20">
                  <c:v>Latvia</c:v>
                </c:pt>
                <c:pt idx="21">
                  <c:v>UK</c:v>
                </c:pt>
                <c:pt idx="22">
                  <c:v>Luxembourg</c:v>
                </c:pt>
                <c:pt idx="23">
                  <c:v>Greece</c:v>
                </c:pt>
              </c:strCache>
            </c:strRef>
          </c:cat>
          <c:val>
            <c:numRef>
              <c:f>RMSPE!$B$1:$B$24</c:f>
              <c:numCache>
                <c:formatCode>General</c:formatCode>
                <c:ptCount val="24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8026360"/>
        <c:axId val="438028320"/>
      </c:barChart>
      <c:catAx>
        <c:axId val="438026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AR"/>
          </a:p>
        </c:txPr>
        <c:crossAx val="438028320"/>
        <c:crosses val="autoZero"/>
        <c:auto val="1"/>
        <c:lblAlgn val="ctr"/>
        <c:lblOffset val="100"/>
        <c:noMultiLvlLbl val="0"/>
      </c:catAx>
      <c:valAx>
        <c:axId val="43802832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AR"/>
          </a:p>
        </c:txPr>
        <c:crossAx val="438026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428625</xdr:colOff>
      <xdr:row>1</xdr:row>
      <xdr:rowOff>90487</xdr:rowOff>
    </xdr:from>
    <xdr:to>
      <xdr:col>9</xdr:col>
      <xdr:colOff>47625</xdr:colOff>
      <xdr:row>15</xdr:row>
      <xdr:rowOff>166687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6"/>
  <sheetViews>
    <sheetView topLeftCell="A43" workbookViewId="0">
      <selection activeCell="G55" sqref="G55"/>
    </sheetView>
  </sheetViews>
  <sheetFormatPr baseColWidth="10" defaultColWidth="7.140625" defaultRowHeight="15" x14ac:dyDescent="0.25"/>
  <cols>
    <col min="3" max="3" width="8.42578125" bestFit="1" customWidth="1"/>
    <col min="10" max="10" width="7.5703125" bestFit="1" customWidth="1"/>
  </cols>
  <sheetData>
    <row r="1" spans="1:33" x14ac:dyDescent="0.25">
      <c r="A1" s="1" t="s">
        <v>0</v>
      </c>
      <c r="B1" s="1" t="s">
        <v>1</v>
      </c>
      <c r="C1" s="1" t="s">
        <v>2</v>
      </c>
      <c r="D1" s="1" t="s">
        <v>22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23</v>
      </c>
      <c r="K1" s="1" t="s">
        <v>24</v>
      </c>
      <c r="L1" s="1" t="s">
        <v>8</v>
      </c>
      <c r="M1" s="1" t="s">
        <v>25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26</v>
      </c>
      <c r="T1" s="1" t="s">
        <v>14</v>
      </c>
      <c r="U1" s="1" t="s">
        <v>15</v>
      </c>
      <c r="V1" s="1" t="s">
        <v>27</v>
      </c>
      <c r="W1" s="1" t="s">
        <v>16</v>
      </c>
      <c r="X1" s="1" t="s">
        <v>28</v>
      </c>
      <c r="Y1" s="1" t="s">
        <v>29</v>
      </c>
      <c r="Z1" s="1"/>
      <c r="AA1" s="1"/>
      <c r="AB1" s="1"/>
      <c r="AC1" s="1"/>
      <c r="AD1" s="1"/>
      <c r="AE1" s="1"/>
      <c r="AF1" s="1"/>
      <c r="AG1" s="1"/>
    </row>
    <row r="2" spans="1:33" x14ac:dyDescent="0.25">
      <c r="A2">
        <v>1995</v>
      </c>
      <c r="B2" s="2">
        <f>+ABS(Act!B2-Pred!B2)</f>
        <v>2.4248025535386901</v>
      </c>
      <c r="C2" s="2">
        <f>+ABS(Act!C2-Pred!C2)</f>
        <v>0.42780319711457082</v>
      </c>
      <c r="D2" s="2">
        <f>+ABS(Act!D2-Pred!D2)</f>
        <v>2.2942926857761101</v>
      </c>
      <c r="E2" s="2">
        <f>+ABS(Act!E2-Pred!E2)</f>
        <v>5.7120359696940106</v>
      </c>
      <c r="F2" s="2">
        <f>+ABS(Act!F2-Pred!F2)</f>
        <v>2.4130716050299306</v>
      </c>
      <c r="G2" s="2">
        <f>+ABS(Act!G2-Pred!G2)</f>
        <v>7.4630049171306609</v>
      </c>
      <c r="H2" s="2">
        <f>+ABS(Act!H2-Pred!H2)</f>
        <v>8.920793948684036E-2</v>
      </c>
      <c r="I2" s="2">
        <f>+ABS(Act!I2-Pred!I2)</f>
        <v>16.26969952404307</v>
      </c>
      <c r="J2" s="2">
        <f>+ABS(Act!J2-Pred!J2)</f>
        <v>4.9844986185208757</v>
      </c>
      <c r="K2" s="2">
        <f>+ABS(Act!K2-Pred!K2)</f>
        <v>14.695166023671931</v>
      </c>
      <c r="L2" s="2">
        <f>+ABS(Act!L2-Pred!L2)</f>
        <v>2.4550800394310102</v>
      </c>
      <c r="M2" s="2">
        <f>+ABS(Act!M2-Pred!M2)</f>
        <v>6.8748858076303385</v>
      </c>
      <c r="N2" s="2">
        <f>+ABS(Act!N2-Pred!N2)</f>
        <v>4.2321050919250283</v>
      </c>
      <c r="O2" s="2">
        <f>+ABS(Act!O2-Pred!O2)</f>
        <v>27.162253966487572</v>
      </c>
      <c r="P2" s="2">
        <f>+ABS(Act!P2-Pred!P2)</f>
        <v>2.6646115254230409</v>
      </c>
      <c r="Q2" s="2">
        <f>+ABS(Act!Q2-Pred!Q2)</f>
        <v>4.1120826731519102</v>
      </c>
      <c r="R2" s="2">
        <f>+ABS(Act!R2-Pred!R2)</f>
        <v>0.61032824240432149</v>
      </c>
      <c r="S2" s="2">
        <f>+ABS(Act!S2-Pred!S2)</f>
        <v>1.3563847313439599</v>
      </c>
      <c r="T2" s="2">
        <f>+ABS(Act!T2-Pred!T2)</f>
        <v>2.1296985907134811</v>
      </c>
      <c r="U2" s="2">
        <f>+ABS(Act!U2-Pred!U2)</f>
        <v>10.673310338673549</v>
      </c>
      <c r="V2" s="2">
        <f>+ABS(Act!V2-Pred!V2)</f>
        <v>14.931940185216147</v>
      </c>
      <c r="W2" s="2">
        <f>+ABS(Act!W2-Pred!W2)</f>
        <v>0.35970565280253908</v>
      </c>
      <c r="X2" s="2">
        <f>+ABS(Act!X2-Pred!X2)</f>
        <v>3.041979738746079</v>
      </c>
      <c r="Y2" s="2">
        <f>+ABS(Act!Y2-Pred!Y2)</f>
        <v>9.4151095866751717</v>
      </c>
    </row>
    <row r="3" spans="1:33" x14ac:dyDescent="0.25">
      <c r="A3">
        <v>1996</v>
      </c>
      <c r="B3" s="2">
        <f>+ABS(Act!B3-Pred!B3)</f>
        <v>0.71652354358053927</v>
      </c>
      <c r="C3" s="2">
        <f>+ABS(Act!C3-Pred!C3)</f>
        <v>2.3604808410605997</v>
      </c>
      <c r="D3" s="2">
        <f>+ABS(Act!D3-Pred!D3)</f>
        <v>0.18612386476520015</v>
      </c>
      <c r="E3" s="2">
        <f>+ABS(Act!E3-Pred!E3)</f>
        <v>6.4455534207063678</v>
      </c>
      <c r="F3" s="2">
        <f>+ABS(Act!F3-Pred!F3)</f>
        <v>0.60279322116517875</v>
      </c>
      <c r="G3" s="2">
        <f>+ABS(Act!G3-Pred!G3)</f>
        <v>6.9486224694485657</v>
      </c>
      <c r="H3" s="2">
        <f>+ABS(Act!H3-Pred!H3)</f>
        <v>1.1789154608688719</v>
      </c>
      <c r="I3" s="2">
        <f>+ABS(Act!I3-Pred!I3)</f>
        <v>15.724798089176959</v>
      </c>
      <c r="J3" s="2">
        <f>+ABS(Act!J3-Pred!J3)</f>
        <v>5.3873016851934654</v>
      </c>
      <c r="K3" s="2">
        <f>+ABS(Act!K3-Pred!K3)</f>
        <v>13.707094804402733</v>
      </c>
      <c r="L3" s="2">
        <f>+ABS(Act!L3-Pred!L3)</f>
        <v>0.43597921141422979</v>
      </c>
      <c r="M3" s="2">
        <f>+ABS(Act!M3-Pred!M3)</f>
        <v>5.615964459407941</v>
      </c>
      <c r="N3" s="2">
        <f>+ABS(Act!N3-Pred!N3)</f>
        <v>3.2630581375609466</v>
      </c>
      <c r="O3" s="2">
        <f>+ABS(Act!O3-Pred!O3)</f>
        <v>26.922443843125553</v>
      </c>
      <c r="P3" s="2">
        <f>+ABS(Act!P3-Pred!P3)</f>
        <v>0.30510421910451058</v>
      </c>
      <c r="Q3" s="2">
        <f>+ABS(Act!Q3-Pred!Q3)</f>
        <v>4.0903765460092902</v>
      </c>
      <c r="R3" s="2">
        <f>+ABS(Act!R3-Pred!R3)</f>
        <v>1.7250447896743388</v>
      </c>
      <c r="S3" s="2">
        <f>+ABS(Act!S3-Pred!S3)</f>
        <v>1.4276517868265</v>
      </c>
      <c r="T3" s="2">
        <f>+ABS(Act!T3-Pred!T3)</f>
        <v>2.8754832087208229</v>
      </c>
      <c r="U3" s="2">
        <f>+ABS(Act!U3-Pred!U3)</f>
        <v>12.320050185451333</v>
      </c>
      <c r="V3" s="2">
        <f>+ABS(Act!V3-Pred!V3)</f>
        <v>16.509698974639953</v>
      </c>
      <c r="W3" s="2">
        <f>+ABS(Act!W3-Pred!W3)</f>
        <v>0.29812521320334895</v>
      </c>
      <c r="X3" s="2">
        <f>+ABS(Act!X3-Pred!X3)</f>
        <v>2.4252816313812495</v>
      </c>
      <c r="Y3" s="2">
        <f>+ABS(Act!Y3-Pred!Y3)</f>
        <v>10.13951164389065</v>
      </c>
    </row>
    <row r="4" spans="1:33" x14ac:dyDescent="0.25">
      <c r="A4">
        <v>1997</v>
      </c>
      <c r="B4" s="2">
        <f>+ABS(Act!B4-Pred!B4)</f>
        <v>2.543867333666622</v>
      </c>
      <c r="C4" s="2">
        <f>+ABS(Act!C4-Pred!C4)</f>
        <v>0.15417327936444991</v>
      </c>
      <c r="D4" s="2">
        <f>+ABS(Act!D4-Pred!D4)</f>
        <v>0.76449789230174758</v>
      </c>
      <c r="E4" s="2">
        <f>+ABS(Act!E4-Pred!E4)</f>
        <v>4.9205076466286322</v>
      </c>
      <c r="F4" s="2">
        <f>+ABS(Act!F4-Pred!F4)</f>
        <v>2.2557764242887686</v>
      </c>
      <c r="G4" s="2">
        <f>+ABS(Act!G4-Pred!G4)</f>
        <v>6.5484839976790497</v>
      </c>
      <c r="H4" s="2">
        <f>+ABS(Act!H4-Pred!H4)</f>
        <v>1.2663456656375622</v>
      </c>
      <c r="I4" s="2">
        <f>+ABS(Act!I4-Pred!I4)</f>
        <v>14.224178307768589</v>
      </c>
      <c r="J4" s="2">
        <f>+ABS(Act!J4-Pred!J4)</f>
        <v>5.2582077623634191</v>
      </c>
      <c r="K4" s="2">
        <f>+ABS(Act!K4-Pred!K4)</f>
        <v>12.308879359343447</v>
      </c>
      <c r="L4" s="2">
        <f>+ABS(Act!L4-Pred!L4)</f>
        <v>8.2502522271900247E-2</v>
      </c>
      <c r="M4" s="2">
        <f>+ABS(Act!M4-Pred!M4)</f>
        <v>5.3444844448575211</v>
      </c>
      <c r="N4" s="2">
        <f>+ABS(Act!N4-Pred!N4)</f>
        <v>2.3309060560630996</v>
      </c>
      <c r="O4" s="2">
        <f>+ABS(Act!O4-Pred!O4)</f>
        <v>25.692392000104999</v>
      </c>
      <c r="P4" s="2">
        <f>+ABS(Act!P4-Pred!P4)</f>
        <v>3.1971497025490514</v>
      </c>
      <c r="Q4" s="2">
        <f>+ABS(Act!Q4-Pred!Q4)</f>
        <v>4.8326585125661801</v>
      </c>
      <c r="R4" s="2">
        <f>+ABS(Act!R4-Pred!R4)</f>
        <v>0.95360553176387874</v>
      </c>
      <c r="S4" s="2">
        <f>+ABS(Act!S4-Pred!S4)</f>
        <v>2.1042083757052197</v>
      </c>
      <c r="T4" s="2">
        <f>+ABS(Act!T4-Pred!T4)</f>
        <v>2.1758246969366084</v>
      </c>
      <c r="U4" s="2">
        <f>+ABS(Act!U4-Pred!U4)</f>
        <v>11.54760546419962</v>
      </c>
      <c r="V4" s="2">
        <f>+ABS(Act!V4-Pred!V4)</f>
        <v>14.890943920666839</v>
      </c>
      <c r="W4" s="2">
        <f>+ABS(Act!W4-Pred!W4)</f>
        <v>0.7548942204968494</v>
      </c>
      <c r="X4" s="2">
        <f>+ABS(Act!X4-Pred!X4)</f>
        <v>0.44517800822783826</v>
      </c>
      <c r="Y4" s="2">
        <f>+ABS(Act!Y4-Pred!Y4)</f>
        <v>10.974541032547382</v>
      </c>
    </row>
    <row r="5" spans="1:33" x14ac:dyDescent="0.25">
      <c r="A5">
        <v>1998</v>
      </c>
      <c r="B5" s="2">
        <f>+ABS(Act!B5-Pred!B5)</f>
        <v>0.18412563818687033</v>
      </c>
      <c r="C5" s="2">
        <f>+ABS(Act!C5-Pred!C5)</f>
        <v>1.1600320016613992</v>
      </c>
      <c r="D5" s="2">
        <f>+ABS(Act!D5-Pred!D5)</f>
        <v>2.4364407789517202</v>
      </c>
      <c r="E5" s="2">
        <f>+ABS(Act!E5-Pred!E5)</f>
        <v>4.0867858618395516</v>
      </c>
      <c r="F5" s="2">
        <f>+ABS(Act!F5-Pred!F5)</f>
        <v>0.28177357093647082</v>
      </c>
      <c r="G5" s="2">
        <f>+ABS(Act!G5-Pred!G5)</f>
        <v>5.1002452175392392</v>
      </c>
      <c r="H5" s="2">
        <f>+ABS(Act!H5-Pred!H5)</f>
        <v>0.30506336446070748</v>
      </c>
      <c r="I5" s="2">
        <f>+ABS(Act!I5-Pred!I5)</f>
        <v>13.260770661272648</v>
      </c>
      <c r="J5" s="2">
        <f>+ABS(Act!J5-Pred!J5)</f>
        <v>4.6541043297623759</v>
      </c>
      <c r="K5" s="2">
        <f>+ABS(Act!K5-Pred!K5)</f>
        <v>11.22098199311927</v>
      </c>
      <c r="L5" s="2">
        <f>+ABS(Act!L5-Pred!L5)</f>
        <v>1.4139362029060791</v>
      </c>
      <c r="M5" s="2">
        <f>+ABS(Act!M5-Pred!M5)</f>
        <v>5.4301981814210283</v>
      </c>
      <c r="N5" s="2">
        <f>+ABS(Act!N5-Pred!N5)</f>
        <v>3.2665109316941425</v>
      </c>
      <c r="O5" s="2">
        <f>+ABS(Act!O5-Pred!O5)</f>
        <v>22.583755670869614</v>
      </c>
      <c r="P5" s="2">
        <f>+ABS(Act!P5-Pred!P5)</f>
        <v>0.63990891524401761</v>
      </c>
      <c r="Q5" s="2">
        <f>+ABS(Act!Q5-Pred!Q5)</f>
        <v>3.9796420325734392</v>
      </c>
      <c r="R5" s="2">
        <f>+ABS(Act!R5-Pred!R5)</f>
        <v>0.27385420059920129</v>
      </c>
      <c r="S5" s="2">
        <f>+ABS(Act!S5-Pred!S5)</f>
        <v>1.8996684721862493</v>
      </c>
      <c r="T5" s="2">
        <f>+ABS(Act!T5-Pred!T5)</f>
        <v>2.7722920154338127</v>
      </c>
      <c r="U5" s="2">
        <f>+ABS(Act!U5-Pred!U5)</f>
        <v>14.305336276701453</v>
      </c>
      <c r="V5" s="2">
        <f>+ABS(Act!V5-Pred!V5)</f>
        <v>16.858254783406203</v>
      </c>
      <c r="W5" s="2">
        <f>+ABS(Act!W5-Pred!W5)</f>
        <v>0.41451459012435876</v>
      </c>
      <c r="X5" s="2">
        <f>+ABS(Act!X5-Pred!X5)</f>
        <v>2.7125783479440102</v>
      </c>
      <c r="Y5" s="2">
        <f>+ABS(Act!Y5-Pred!Y5)</f>
        <v>8.5575100297072133</v>
      </c>
    </row>
    <row r="6" spans="1:33" x14ac:dyDescent="0.25">
      <c r="A6">
        <v>1999</v>
      </c>
      <c r="B6" s="2">
        <f>+ABS(Act!B6-Pred!B6)</f>
        <v>1.4638510344439482</v>
      </c>
      <c r="C6" s="2">
        <f>+ABS(Act!C6-Pred!C6)</f>
        <v>2.9075362811201515</v>
      </c>
      <c r="D6" s="2">
        <f>+ABS(Act!D6-Pred!D6)</f>
        <v>1.3023691560876429</v>
      </c>
      <c r="E6" s="2">
        <f>+ABS(Act!E6-Pred!E6)</f>
        <v>3.8729456618834028</v>
      </c>
      <c r="F6" s="2">
        <f>+ABS(Act!F6-Pred!F6)</f>
        <v>1.0788214757358094</v>
      </c>
      <c r="G6" s="2">
        <f>+ABS(Act!G6-Pred!G6)</f>
        <v>3.9006599757984333</v>
      </c>
      <c r="H6" s="2">
        <f>+ABS(Act!H6-Pred!H6)</f>
        <v>6.8993514545923063E-4</v>
      </c>
      <c r="I6" s="2">
        <f>+ABS(Act!I6-Pred!I6)</f>
        <v>16.352795671907089</v>
      </c>
      <c r="J6" s="2">
        <f>+ABS(Act!J6-Pred!J6)</f>
        <v>4.2271017141840854</v>
      </c>
      <c r="K6" s="2">
        <f>+ABS(Act!K6-Pred!K6)</f>
        <v>13.608894561602813</v>
      </c>
      <c r="L6" s="2">
        <f>+ABS(Act!L6-Pred!L6)</f>
        <v>1.7975428672134104</v>
      </c>
      <c r="M6" s="2">
        <f>+ABS(Act!M6-Pred!M6)</f>
        <v>5.5246918070870397</v>
      </c>
      <c r="N6" s="2">
        <f>+ABS(Act!N6-Pred!N6)</f>
        <v>0.65216344943564053</v>
      </c>
      <c r="O6" s="2">
        <f>+ABS(Act!O6-Pred!O6)</f>
        <v>23.904640299900976</v>
      </c>
      <c r="P6" s="2">
        <f>+ABS(Act!P6-Pred!P6)</f>
        <v>1.0288003362126403</v>
      </c>
      <c r="Q6" s="2">
        <f>+ABS(Act!Q6-Pred!Q6)</f>
        <v>4.4307545245619107</v>
      </c>
      <c r="R6" s="2">
        <f>+ABS(Act!R6-Pred!R6)</f>
        <v>0.48402739426093966</v>
      </c>
      <c r="S6" s="2">
        <f>+ABS(Act!S6-Pred!S6)</f>
        <v>2.0147655226569512</v>
      </c>
      <c r="T6" s="2">
        <f>+ABS(Act!T6-Pred!T6)</f>
        <v>7.1824563757808448</v>
      </c>
      <c r="U6" s="2">
        <f>+ABS(Act!U6-Pred!U6)</f>
        <v>12.875871281786782</v>
      </c>
      <c r="V6" s="2">
        <f>+ABS(Act!V6-Pred!V6)</f>
        <v>15.641449253475241</v>
      </c>
      <c r="W6" s="2">
        <f>+ABS(Act!W6-Pred!W6)</f>
        <v>1.0492774403693801</v>
      </c>
      <c r="X6" s="2">
        <f>+ABS(Act!X6-Pred!X6)</f>
        <v>1.1505808743482895</v>
      </c>
      <c r="Y6" s="2">
        <f>+ABS(Act!Y6-Pred!Y6)</f>
        <v>8.8263065202044082</v>
      </c>
    </row>
    <row r="7" spans="1:33" x14ac:dyDescent="0.25">
      <c r="A7">
        <v>2000</v>
      </c>
      <c r="B7" s="2">
        <f>+ABS(Act!B7-Pred!B7)</f>
        <v>0.45875188920578225</v>
      </c>
      <c r="C7" s="2">
        <f>+ABS(Act!C7-Pred!C7)</f>
        <v>0.26324051292879957</v>
      </c>
      <c r="D7" s="2">
        <f>+ABS(Act!D7-Pred!D7)</f>
        <v>0.43990537819341213</v>
      </c>
      <c r="E7" s="2">
        <f>+ABS(Act!E7-Pred!E7)</f>
        <v>0.63105392821676176</v>
      </c>
      <c r="F7" s="2">
        <f>+ABS(Act!F7-Pred!F7)</f>
        <v>0.11173533619628095</v>
      </c>
      <c r="G7" s="2">
        <f>+ABS(Act!G7-Pred!G7)</f>
        <v>3.9067836436222514</v>
      </c>
      <c r="H7" s="2">
        <f>+ABS(Act!H7-Pred!H7)</f>
        <v>1.1593628383144612</v>
      </c>
      <c r="I7" s="2">
        <f>+ABS(Act!I7-Pred!I7)</f>
        <v>16.327826403508247</v>
      </c>
      <c r="J7" s="2">
        <f>+ABS(Act!J7-Pred!J7)</f>
        <v>4.2719097470942753</v>
      </c>
      <c r="K7" s="2">
        <f>+ABS(Act!K7-Pred!K7)</f>
        <v>13.425613968335519</v>
      </c>
      <c r="L7" s="2">
        <f>+ABS(Act!L7-Pred!L7)</f>
        <v>6.2352362193136717</v>
      </c>
      <c r="M7" s="2">
        <f>+ABS(Act!M7-Pred!M7)</f>
        <v>5.5576937804379458</v>
      </c>
      <c r="N7" s="2">
        <f>+ABS(Act!N7-Pred!N7)</f>
        <v>7.0896043844428362</v>
      </c>
      <c r="O7" s="2">
        <f>+ABS(Act!O7-Pred!O7)</f>
        <v>26.879004632864394</v>
      </c>
      <c r="P7" s="2">
        <f>+ABS(Act!P7-Pred!P7)</f>
        <v>1.5727311064939613</v>
      </c>
      <c r="Q7" s="2">
        <f>+ABS(Act!Q7-Pred!Q7)</f>
        <v>6.6113731301469212</v>
      </c>
      <c r="R7" s="2">
        <f>+ABS(Act!R7-Pred!R7)</f>
        <v>2.917592693625739</v>
      </c>
      <c r="S7" s="2">
        <f>+ABS(Act!S7-Pred!S7)</f>
        <v>1.5252569565989713</v>
      </c>
      <c r="T7" s="2">
        <f>+ABS(Act!T7-Pred!T7)</f>
        <v>13.931306969992384</v>
      </c>
      <c r="U7" s="2">
        <f>+ABS(Act!U7-Pred!U7)</f>
        <v>13.17373074582289</v>
      </c>
      <c r="V7" s="2">
        <f>+ABS(Act!V7-Pred!V7)</f>
        <v>14.869561999015632</v>
      </c>
      <c r="W7" s="2">
        <f>+ABS(Act!W7-Pred!W7)</f>
        <v>1.2411777070806309</v>
      </c>
      <c r="X7" s="2">
        <f>+ABS(Act!X7-Pred!X7)</f>
        <v>2.6789645398078079</v>
      </c>
      <c r="Y7" s="2">
        <f>+ABS(Act!Y7-Pred!Y7)</f>
        <v>8.6410827749231025</v>
      </c>
    </row>
    <row r="8" spans="1:33" x14ac:dyDescent="0.25">
      <c r="A8">
        <v>2001</v>
      </c>
      <c r="B8" s="2">
        <f>+ABS(Act!B8-Pred!B8)</f>
        <v>1.6066227857982298</v>
      </c>
      <c r="C8" s="2">
        <f>+ABS(Act!C8-Pred!C8)</f>
        <v>1.3328139030262207</v>
      </c>
      <c r="D8" s="2">
        <f>+ABS(Act!D8-Pred!D8)</f>
        <v>0.57166221016422725</v>
      </c>
      <c r="E8" s="2">
        <f>+ABS(Act!E8-Pred!E8)</f>
        <v>1.4939737548201002</v>
      </c>
      <c r="F8" s="2">
        <f>+ABS(Act!F8-Pred!F8)</f>
        <v>2.0360710535954905</v>
      </c>
      <c r="G8" s="2">
        <f>+ABS(Act!G8-Pred!G8)</f>
        <v>1.3191085586862599</v>
      </c>
      <c r="H8" s="2">
        <f>+ABS(Act!H8-Pred!H8)</f>
        <v>0.2053069956801501</v>
      </c>
      <c r="I8" s="2">
        <f>+ABS(Act!I8-Pred!I8)</f>
        <v>16.38370746850714</v>
      </c>
      <c r="J8" s="2">
        <f>+ABS(Act!J8-Pred!J8)</f>
        <v>4.5342986438275101</v>
      </c>
      <c r="K8" s="2">
        <f>+ABS(Act!K8-Pred!K8)</f>
        <v>10.891824268535011</v>
      </c>
      <c r="L8" s="2">
        <f>+ABS(Act!L8-Pred!L8)</f>
        <v>0.53144809203955035</v>
      </c>
      <c r="M8" s="2">
        <f>+ABS(Act!M8-Pred!M8)</f>
        <v>5.0544588167590554</v>
      </c>
      <c r="N8" s="2">
        <f>+ABS(Act!N8-Pred!N8)</f>
        <v>3.2079072262049024</v>
      </c>
      <c r="O8" s="2">
        <f>+ABS(Act!O8-Pred!O8)</f>
        <v>25.482888923584358</v>
      </c>
      <c r="P8" s="2">
        <f>+ABS(Act!P8-Pred!P8)</f>
        <v>1.6308981066043202</v>
      </c>
      <c r="Q8" s="2">
        <f>+ABS(Act!Q8-Pred!Q8)</f>
        <v>5.2798458358551006</v>
      </c>
      <c r="R8" s="2">
        <f>+ABS(Act!R8-Pred!R8)</f>
        <v>0.93397002022405928</v>
      </c>
      <c r="S8" s="2">
        <f>+ABS(Act!S8-Pred!S8)</f>
        <v>1.9848153248938587</v>
      </c>
      <c r="T8" s="2">
        <f>+ABS(Act!T8-Pred!T8)</f>
        <v>12.551112916539719</v>
      </c>
      <c r="U8" s="2">
        <f>+ABS(Act!U8-Pred!U8)</f>
        <v>12.370642223870249</v>
      </c>
      <c r="V8" s="2">
        <f>+ABS(Act!V8-Pred!V8)</f>
        <v>14.097247722457332</v>
      </c>
      <c r="W8" s="2">
        <f>+ABS(Act!W8-Pred!W8)</f>
        <v>0.51952322156073016</v>
      </c>
      <c r="X8" s="2">
        <f>+ABS(Act!X8-Pred!X8)</f>
        <v>1.5869860319018194</v>
      </c>
      <c r="Y8" s="2">
        <f>+ABS(Act!Y8-Pred!Y8)</f>
        <v>9.3764388485561732</v>
      </c>
    </row>
    <row r="9" spans="1:33" x14ac:dyDescent="0.25">
      <c r="A9">
        <v>2002</v>
      </c>
      <c r="B9" s="2">
        <f>+ABS(Act!B9-Pred!B9)</f>
        <v>2.2524536212673816</v>
      </c>
      <c r="C9" s="2">
        <f>+ABS(Act!C9-Pred!C9)</f>
        <v>0.5885664279636913</v>
      </c>
      <c r="D9" s="2">
        <f>+ABS(Act!D9-Pred!D9)</f>
        <v>1.6918886217534492</v>
      </c>
      <c r="E9" s="2">
        <f>+ABS(Act!E9-Pred!E9)</f>
        <v>2.0060049774744897</v>
      </c>
      <c r="F9" s="2">
        <f>+ABS(Act!F9-Pred!F9)</f>
        <v>4.6456441971633886</v>
      </c>
      <c r="G9" s="2">
        <f>+ABS(Act!G9-Pred!G9)</f>
        <v>2.303183018878979</v>
      </c>
      <c r="H9" s="2">
        <f>+ABS(Act!H9-Pred!H9)</f>
        <v>1.4479854494439124</v>
      </c>
      <c r="I9" s="2">
        <f>+ABS(Act!I9-Pred!I9)</f>
        <v>15.62469593869827</v>
      </c>
      <c r="J9" s="2">
        <f>+ABS(Act!J9-Pred!J9)</f>
        <v>4.8097536627347237</v>
      </c>
      <c r="K9" s="2">
        <f>+ABS(Act!K9-Pred!K9)</f>
        <v>9.9930618267026823</v>
      </c>
      <c r="L9" s="2">
        <f>+ABS(Act!L9-Pred!L9)</f>
        <v>1.1338683974723498</v>
      </c>
      <c r="M9" s="2">
        <f>+ABS(Act!M9-Pred!M9)</f>
        <v>4.510552899457422</v>
      </c>
      <c r="N9" s="2">
        <f>+ABS(Act!N9-Pred!N9)</f>
        <v>4.0363542910650914</v>
      </c>
      <c r="O9" s="2">
        <f>+ABS(Act!O9-Pred!O9)</f>
        <v>26.749664040049112</v>
      </c>
      <c r="P9" s="2">
        <f>+ABS(Act!P9-Pred!P9)</f>
        <v>4.5845689121631494</v>
      </c>
      <c r="Q9" s="2">
        <f>+ABS(Act!Q9-Pred!Q9)</f>
        <v>3.8035750409461002</v>
      </c>
      <c r="R9" s="2">
        <f>+ABS(Act!R9-Pred!R9)</f>
        <v>1.1676202049627697</v>
      </c>
      <c r="S9" s="2">
        <f>+ABS(Act!S9-Pred!S9)</f>
        <v>3.7600992436899503</v>
      </c>
      <c r="T9" s="2">
        <f>+ABS(Act!T9-Pred!T9)</f>
        <v>13.422703678038307</v>
      </c>
      <c r="U9" s="2">
        <f>+ABS(Act!U9-Pred!U9)</f>
        <v>9.3014872108593707</v>
      </c>
      <c r="V9" s="2">
        <f>+ABS(Act!V9-Pred!V9)</f>
        <v>13.210660792502036</v>
      </c>
      <c r="W9" s="2">
        <f>+ABS(Act!W9-Pred!W9)</f>
        <v>0.68012886497045955</v>
      </c>
      <c r="X9" s="2">
        <f>+ABS(Act!X9-Pred!X9)</f>
        <v>2.3605488685873581</v>
      </c>
      <c r="Y9" s="2">
        <f>+ABS(Act!Y9-Pred!Y9)</f>
        <v>10.167587842478621</v>
      </c>
    </row>
    <row r="10" spans="1:33" x14ac:dyDescent="0.25">
      <c r="A10">
        <v>2003</v>
      </c>
      <c r="B10" s="2">
        <f>+ABS(Act!B10-Pred!B10)</f>
        <v>2.3177687498737995</v>
      </c>
      <c r="C10" s="2">
        <f>+ABS(Act!C10-Pred!C10)</f>
        <v>1.9851703370343579</v>
      </c>
      <c r="D10" s="2">
        <f>+ABS(Act!D10-Pred!D10)</f>
        <v>1.0059843186849413</v>
      </c>
      <c r="E10" s="2">
        <f>+ABS(Act!E10-Pred!E10)</f>
        <v>1.0121957636841721</v>
      </c>
      <c r="F10" s="2">
        <f>+ABS(Act!F10-Pred!F10)</f>
        <v>0.46043832932751982</v>
      </c>
      <c r="G10" s="2">
        <f>+ABS(Act!G10-Pred!G10)</f>
        <v>2.8727157558218472</v>
      </c>
      <c r="H10" s="2">
        <f>+ABS(Act!H10-Pred!H10)</f>
        <v>0.29728243589925185</v>
      </c>
      <c r="I10" s="2">
        <f>+ABS(Act!I10-Pred!I10)</f>
        <v>13.666590852760418</v>
      </c>
      <c r="J10" s="2">
        <f>+ABS(Act!J10-Pred!J10)</f>
        <v>4.2641938328019471</v>
      </c>
      <c r="K10" s="2">
        <f>+ABS(Act!K10-Pred!K10)</f>
        <v>9.3486428920200098</v>
      </c>
      <c r="L10" s="2">
        <f>+ABS(Act!L10-Pred!L10)</f>
        <v>2.2034642306507433</v>
      </c>
      <c r="M10" s="2">
        <f>+ABS(Act!M10-Pred!M10)</f>
        <v>4.1209406917868092</v>
      </c>
      <c r="N10" s="2">
        <f>+ABS(Act!N10-Pred!N10)</f>
        <v>2.8594230543627503</v>
      </c>
      <c r="O10" s="2">
        <f>+ABS(Act!O10-Pred!O10)</f>
        <v>24.803301908782618</v>
      </c>
      <c r="P10" s="2">
        <f>+ABS(Act!P10-Pred!P10)</f>
        <v>2.7846087179393102</v>
      </c>
      <c r="Q10" s="2">
        <f>+ABS(Act!Q10-Pred!Q10)</f>
        <v>3.0719348394427541</v>
      </c>
      <c r="R10" s="2">
        <f>+ABS(Act!R10-Pred!R10)</f>
        <v>8.7848324117040022E-2</v>
      </c>
      <c r="S10" s="2">
        <f>+ABS(Act!S10-Pred!S10)</f>
        <v>3.8515732603061004</v>
      </c>
      <c r="T10" s="2">
        <f>+ABS(Act!T10-Pred!T10)</f>
        <v>12.548710255057912</v>
      </c>
      <c r="U10" s="2">
        <f>+ABS(Act!U10-Pred!U10)</f>
        <v>13.766359250927069</v>
      </c>
      <c r="V10" s="2">
        <f>+ABS(Act!V10-Pred!V10)</f>
        <v>12.562302735812599</v>
      </c>
      <c r="W10" s="2">
        <f>+ABS(Act!W10-Pred!W10)</f>
        <v>0.10995187023599051</v>
      </c>
      <c r="X10" s="2">
        <f>+ABS(Act!X10-Pred!X10)</f>
        <v>3.4794227303648313</v>
      </c>
      <c r="Y10" s="2">
        <f>+ABS(Act!Y10-Pred!Y10)</f>
        <v>7.1599978382458431</v>
      </c>
    </row>
    <row r="11" spans="1:33" x14ac:dyDescent="0.25">
      <c r="A11">
        <v>2004</v>
      </c>
      <c r="B11" s="2">
        <f>+ABS(Act!B11-Pred!B11)</f>
        <v>5.7011203086879902E-2</v>
      </c>
      <c r="C11" s="2">
        <f>+ABS(Act!C11-Pred!C11)</f>
        <v>0.89743016803229025</v>
      </c>
      <c r="D11" s="2">
        <f>+ABS(Act!D11-Pred!D11)</f>
        <v>9.6741079787310724E-2</v>
      </c>
      <c r="E11" s="2">
        <f>+ABS(Act!E11-Pred!E11)</f>
        <v>0.18851245339012834</v>
      </c>
      <c r="F11" s="2">
        <f>+ABS(Act!F11-Pred!F11)</f>
        <v>1.1178017596848893</v>
      </c>
      <c r="G11" s="2">
        <f>+ABS(Act!G11-Pred!G11)</f>
        <v>2.5630959879604589</v>
      </c>
      <c r="H11" s="2">
        <f>+ABS(Act!H11-Pred!H11)</f>
        <v>0.20512077588238142</v>
      </c>
      <c r="I11" s="2">
        <f>+ABS(Act!I11-Pred!I11)</f>
        <v>13.20091970650188</v>
      </c>
      <c r="J11" s="2">
        <f>+ABS(Act!J11-Pred!J11)</f>
        <v>4.2975584731635283</v>
      </c>
      <c r="K11" s="2">
        <f>+ABS(Act!K11-Pred!K11)</f>
        <v>9.1111226746544389</v>
      </c>
      <c r="L11" s="2">
        <f>+ABS(Act!L11-Pred!L11)</f>
        <v>0.48473120711900108</v>
      </c>
      <c r="M11" s="2">
        <f>+ABS(Act!M11-Pred!M11)</f>
        <v>3.9812884462702378</v>
      </c>
      <c r="N11" s="2">
        <f>+ABS(Act!N11-Pred!N11)</f>
        <v>2.2509949457908931</v>
      </c>
      <c r="O11" s="2">
        <f>+ABS(Act!O11-Pred!O11)</f>
        <v>23.086686165041449</v>
      </c>
      <c r="P11" s="2">
        <f>+ABS(Act!P11-Pred!P11)</f>
        <v>0.2616296847311208</v>
      </c>
      <c r="Q11" s="2">
        <f>+ABS(Act!Q11-Pred!Q11)</f>
        <v>4.2052674094094655</v>
      </c>
      <c r="R11" s="2">
        <f>+ABS(Act!R11-Pred!R11)</f>
        <v>0.9826674625781795</v>
      </c>
      <c r="S11" s="2">
        <f>+ABS(Act!S11-Pred!S11)</f>
        <v>2.8941342920875606</v>
      </c>
      <c r="T11" s="2">
        <f>+ABS(Act!T11-Pred!T11)</f>
        <v>11.944382719288242</v>
      </c>
      <c r="U11" s="2">
        <f>+ABS(Act!U11-Pred!U11)</f>
        <v>10.43242877796731</v>
      </c>
      <c r="V11" s="2">
        <f>+ABS(Act!V11-Pred!V11)</f>
        <v>12.54796024774676</v>
      </c>
      <c r="W11" s="2">
        <f>+ABS(Act!W11-Pred!W11)</f>
        <v>7.7115549654607207E-3</v>
      </c>
      <c r="X11" s="2">
        <f>+ABS(Act!X11-Pred!X11)</f>
        <v>2.426307289708598</v>
      </c>
      <c r="Y11" s="2">
        <f>+ABS(Act!Y11-Pred!Y11)</f>
        <v>7.6828646352770349</v>
      </c>
    </row>
    <row r="12" spans="1:33" x14ac:dyDescent="0.25">
      <c r="A12">
        <v>2005</v>
      </c>
      <c r="B12" s="2">
        <f>+ABS(Act!B12-Pred!B12)</f>
        <v>1.9551666650675301</v>
      </c>
      <c r="C12" s="2">
        <f>+ABS(Act!C12-Pred!C12)</f>
        <v>2.007261657131199</v>
      </c>
      <c r="D12" s="2">
        <f>+ABS(Act!D12-Pred!D12)</f>
        <v>0.65420118341058142</v>
      </c>
      <c r="E12" s="2">
        <f>+ABS(Act!E12-Pred!E12)</f>
        <v>1.2846188371979395</v>
      </c>
      <c r="F12" s="2">
        <f>+ABS(Act!F12-Pred!F12)</f>
        <v>0.37486336308568902</v>
      </c>
      <c r="G12" s="2">
        <f>+ABS(Act!G12-Pred!G12)</f>
        <v>5.4001691966664502</v>
      </c>
      <c r="H12" s="2">
        <f>+ABS(Act!H12-Pred!H12)</f>
        <v>0.97921089378266046</v>
      </c>
      <c r="I12" s="2">
        <f>+ABS(Act!I12-Pred!I12)</f>
        <v>12.226145899442198</v>
      </c>
      <c r="J12" s="2">
        <f>+ABS(Act!J12-Pred!J12)</f>
        <v>3.3939471949577684</v>
      </c>
      <c r="K12" s="2">
        <f>+ABS(Act!K12-Pred!K12)</f>
        <v>7.931916075364569</v>
      </c>
      <c r="L12" s="2">
        <f>+ABS(Act!L12-Pred!L12)</f>
        <v>0.16161171623360993</v>
      </c>
      <c r="M12" s="2">
        <f>+ABS(Act!M12-Pred!M12)</f>
        <v>4.6779230094008604</v>
      </c>
      <c r="N12" s="2">
        <f>+ABS(Act!N12-Pred!N12)</f>
        <v>5.5773676671286196</v>
      </c>
      <c r="O12" s="2">
        <f>+ABS(Act!O12-Pred!O12)</f>
        <v>21.956809345879183</v>
      </c>
      <c r="P12" s="2">
        <f>+ABS(Act!P12-Pred!P12)</f>
        <v>3.0480854785249907</v>
      </c>
      <c r="Q12" s="2">
        <f>+ABS(Act!Q12-Pred!Q12)</f>
        <v>3.000231493764371</v>
      </c>
      <c r="R12" s="2">
        <f>+ABS(Act!R12-Pred!R12)</f>
        <v>1.0226503237419688</v>
      </c>
      <c r="S12" s="2">
        <f>+ABS(Act!S12-Pred!S12)</f>
        <v>2.1842877728987187</v>
      </c>
      <c r="T12" s="2">
        <f>+ABS(Act!T12-Pred!T12)</f>
        <v>13.176629507698891</v>
      </c>
      <c r="U12" s="2">
        <f>+ABS(Act!U12-Pred!U12)</f>
        <v>11.237986840976461</v>
      </c>
      <c r="V12" s="2">
        <f>+ABS(Act!V12-Pred!V12)</f>
        <v>12.938359485679548</v>
      </c>
      <c r="W12" s="2">
        <f>+ABS(Act!W12-Pred!W12)</f>
        <v>0.8334658387902607</v>
      </c>
      <c r="X12" s="2">
        <f>+ABS(Act!X12-Pred!X12)</f>
        <v>3.9529573078095197</v>
      </c>
      <c r="Y12" s="2">
        <f>+ABS(Act!Y12-Pred!Y12)</f>
        <v>6.5669125676045308</v>
      </c>
    </row>
    <row r="13" spans="1:33" x14ac:dyDescent="0.25">
      <c r="A13">
        <v>2006</v>
      </c>
      <c r="B13" s="2">
        <f>+ABS(Act!B13-Pred!B13)</f>
        <v>1.11693654977298</v>
      </c>
      <c r="C13" s="2">
        <f>+ABS(Act!C13-Pred!C13)</f>
        <v>1.7472025125971768</v>
      </c>
      <c r="D13" s="2">
        <f>+ABS(Act!D13-Pred!D13)</f>
        <v>1.6091171405912092</v>
      </c>
      <c r="E13" s="2">
        <f>+ABS(Act!E13-Pred!E13)</f>
        <v>0.38076772954551075</v>
      </c>
      <c r="F13" s="2">
        <f>+ABS(Act!F13-Pred!F13)</f>
        <v>1.4571350036127004</v>
      </c>
      <c r="G13" s="2">
        <f>+ABS(Act!G13-Pred!G13)</f>
        <v>4.8748467966890701</v>
      </c>
      <c r="H13" s="2">
        <f>+ABS(Act!H13-Pred!H13)</f>
        <v>2.0601747229960878</v>
      </c>
      <c r="I13" s="2">
        <f>+ABS(Act!I13-Pred!I13)</f>
        <v>11.4441847510389</v>
      </c>
      <c r="J13" s="2">
        <f>+ABS(Act!J13-Pred!J13)</f>
        <v>3.2803901304793444</v>
      </c>
      <c r="K13" s="2">
        <f>+ABS(Act!K13-Pred!K13)</f>
        <v>8.1251834723963299</v>
      </c>
      <c r="L13" s="2">
        <f>+ABS(Act!L13-Pred!L13)</f>
        <v>1.0121982631901894</v>
      </c>
      <c r="M13" s="2">
        <f>+ABS(Act!M13-Pred!M13)</f>
        <v>4.0699441142973933</v>
      </c>
      <c r="N13" s="2">
        <f>+ABS(Act!N13-Pred!N13)</f>
        <v>3.0425047091482398</v>
      </c>
      <c r="O13" s="2">
        <f>+ABS(Act!O13-Pred!O13)</f>
        <v>15.636753359592579</v>
      </c>
      <c r="P13" s="2">
        <f>+ABS(Act!P13-Pred!P13)</f>
        <v>0.20456269316593101</v>
      </c>
      <c r="Q13" s="2">
        <f>+ABS(Act!Q13-Pred!Q13)</f>
        <v>3.039051549686226</v>
      </c>
      <c r="R13" s="2">
        <f>+ABS(Act!R13-Pred!R13)</f>
        <v>0.6718710095139695</v>
      </c>
      <c r="S13" s="2">
        <f>+ABS(Act!S13-Pred!S13)</f>
        <v>2.8922092642600994</v>
      </c>
      <c r="T13" s="2">
        <f>+ABS(Act!T13-Pred!T13)</f>
        <v>12.743493466592732</v>
      </c>
      <c r="U13" s="2">
        <f>+ABS(Act!U13-Pred!U13)</f>
        <v>12.028295624840071</v>
      </c>
      <c r="V13" s="2">
        <f>+ABS(Act!V13-Pred!V13)</f>
        <v>11.597235208583275</v>
      </c>
      <c r="W13" s="2">
        <f>+ABS(Act!W13-Pred!W13)</f>
        <v>0.61995054872742905</v>
      </c>
      <c r="X13" s="2">
        <f>+ABS(Act!X13-Pred!X13)</f>
        <v>3.1985844329745383</v>
      </c>
      <c r="Y13" s="2">
        <f>+ABS(Act!Y13-Pred!Y13)</f>
        <v>7.1719445438306213</v>
      </c>
    </row>
    <row r="14" spans="1:33" x14ac:dyDescent="0.25">
      <c r="A14">
        <v>2007</v>
      </c>
      <c r="B14" s="2">
        <f>+ABS(Act!B14-Pred!B14)</f>
        <v>2.9785464061295599</v>
      </c>
      <c r="C14" s="2">
        <f>+ABS(Act!C14-Pred!C14)</f>
        <v>1.1734147719362973</v>
      </c>
      <c r="D14" s="2">
        <f>+ABS(Act!D14-Pred!D14)</f>
        <v>1.5236534950344591</v>
      </c>
      <c r="E14" s="2">
        <f>+ABS(Act!E14-Pred!E14)</f>
        <v>0.67993784281248004</v>
      </c>
      <c r="F14" s="2">
        <f>+ABS(Act!F14-Pred!F14)</f>
        <v>4.4118583170142198</v>
      </c>
      <c r="G14" s="2">
        <f>+ABS(Act!G14-Pred!G14)</f>
        <v>3.5338490566639997</v>
      </c>
      <c r="H14" s="2">
        <f>+ABS(Act!H14-Pred!H14)</f>
        <v>1.517534105626801</v>
      </c>
      <c r="I14" s="2">
        <f>+ABS(Act!I14-Pred!I14)</f>
        <v>11.062598970790029</v>
      </c>
      <c r="J14" s="2">
        <f>+ABS(Act!J14-Pred!J14)</f>
        <v>3.8891059905179106</v>
      </c>
      <c r="K14" s="2">
        <f>+ABS(Act!K14-Pred!K14)</f>
        <v>8.4776257097833287</v>
      </c>
      <c r="L14" s="2">
        <f>+ABS(Act!L14-Pred!L14)</f>
        <v>1.4452898404766099</v>
      </c>
      <c r="M14" s="2">
        <f>+ABS(Act!M14-Pred!M14)</f>
        <v>3.2223542818474922</v>
      </c>
      <c r="N14" s="2">
        <f>+ABS(Act!N14-Pred!N14)</f>
        <v>1.8283251796506477</v>
      </c>
      <c r="O14" s="2">
        <f>+ABS(Act!O14-Pred!O14)</f>
        <v>15.82756999022028</v>
      </c>
      <c r="P14" s="2">
        <f>+ABS(Act!P14-Pred!P14)</f>
        <v>3.435698075410329</v>
      </c>
      <c r="Q14" s="2">
        <f>+ABS(Act!Q14-Pred!Q14)</f>
        <v>4.7639207402504713</v>
      </c>
      <c r="R14" s="2">
        <f>+ABS(Act!R14-Pred!R14)</f>
        <v>1.9523885851122813</v>
      </c>
      <c r="S14" s="2">
        <f>+ABS(Act!S14-Pred!S14)</f>
        <v>1.5381492210190011</v>
      </c>
      <c r="T14" s="2">
        <f>+ABS(Act!T14-Pred!T14)</f>
        <v>11.484543032041611</v>
      </c>
      <c r="U14" s="2">
        <f>+ABS(Act!U14-Pred!U14)</f>
        <v>6.6198763546972383</v>
      </c>
      <c r="V14" s="2">
        <f>+ABS(Act!V14-Pred!V14)</f>
        <v>11.070331851887493</v>
      </c>
      <c r="W14" s="2">
        <f>+ABS(Act!W14-Pred!W14)</f>
        <v>0.91876050837785073</v>
      </c>
      <c r="X14" s="2">
        <f>+ABS(Act!X14-Pred!X14)</f>
        <v>3.1933080585767488</v>
      </c>
      <c r="Y14" s="2">
        <f>+ABS(Act!Y14-Pred!Y14)</f>
        <v>8.28602333242846</v>
      </c>
    </row>
    <row r="15" spans="1:33" x14ac:dyDescent="0.25">
      <c r="A15">
        <v>2008</v>
      </c>
      <c r="B15" s="2">
        <f>+ABS(Act!B15-Pred!B15)</f>
        <v>1.7822916175711399</v>
      </c>
      <c r="C15" s="2">
        <f>+ABS(Act!C15-Pred!C15)</f>
        <v>2.7928230121028719</v>
      </c>
      <c r="D15" s="2">
        <f>+ABS(Act!D15-Pred!D15)</f>
        <v>0.71289760038344951</v>
      </c>
      <c r="E15" s="2">
        <f>+ABS(Act!E15-Pred!E15)</f>
        <v>0.52237814875356037</v>
      </c>
      <c r="F15" s="2">
        <f>+ABS(Act!F15-Pred!F15)</f>
        <v>1.2068265163034102</v>
      </c>
      <c r="G15" s="2">
        <f>+ABS(Act!G15-Pred!G15)</f>
        <v>4.4020277930392986</v>
      </c>
      <c r="H15" s="2">
        <f>+ABS(Act!H15-Pred!H15)</f>
        <v>1.2248787769023508</v>
      </c>
      <c r="I15" s="2">
        <f>+ABS(Act!I15-Pred!I15)</f>
        <v>9.7534340802013002</v>
      </c>
      <c r="J15" s="2">
        <f>+ABS(Act!J15-Pred!J15)</f>
        <v>3.6992399934960232</v>
      </c>
      <c r="K15" s="2">
        <f>+ABS(Act!K15-Pred!K15)</f>
        <v>8.5236585030038192</v>
      </c>
      <c r="L15" s="2">
        <f>+ABS(Act!L15-Pred!L15)</f>
        <v>1.6230265901184904</v>
      </c>
      <c r="M15" s="2">
        <f>+ABS(Act!M15-Pred!M15)</f>
        <v>3.9648646648093031</v>
      </c>
      <c r="N15" s="2">
        <f>+ABS(Act!N15-Pred!N15)</f>
        <v>5.86883868065933</v>
      </c>
      <c r="O15" s="2">
        <f>+ABS(Act!O15-Pred!O15)</f>
        <v>18.281507574145284</v>
      </c>
      <c r="P15" s="2">
        <f>+ABS(Act!P15-Pred!P15)</f>
        <v>4.4303154901727417</v>
      </c>
      <c r="Q15" s="2">
        <f>+ABS(Act!Q15-Pred!Q15)</f>
        <v>3.0986986159468817</v>
      </c>
      <c r="R15" s="2">
        <f>+ABS(Act!R15-Pred!R15)</f>
        <v>1.893630274145961</v>
      </c>
      <c r="S15" s="2">
        <f>+ABS(Act!S15-Pred!S15)</f>
        <v>1.88752589936208</v>
      </c>
      <c r="T15" s="2">
        <f>+ABS(Act!T15-Pred!T15)</f>
        <v>9.924022991476491</v>
      </c>
      <c r="U15" s="2">
        <f>+ABS(Act!U15-Pred!U15)</f>
        <v>7.2241279342203306</v>
      </c>
      <c r="V15" s="2">
        <f>+ABS(Act!V15-Pred!V15)</f>
        <v>11.548566997012379</v>
      </c>
      <c r="W15" s="2">
        <f>+ABS(Act!W15-Pred!W15)</f>
        <v>0.85143335142848997</v>
      </c>
      <c r="X15" s="2">
        <f>+ABS(Act!X15-Pred!X15)</f>
        <v>5.0374896175697792</v>
      </c>
      <c r="Y15" s="2">
        <f>+ABS(Act!Y15-Pred!Y15)</f>
        <v>4.7791724700849576</v>
      </c>
    </row>
    <row r="16" spans="1:33" x14ac:dyDescent="0.25">
      <c r="A16">
        <v>2009</v>
      </c>
      <c r="B16" s="2">
        <f>+ABS(Act!B16-Pred!B16)</f>
        <v>1.2934292110577896</v>
      </c>
      <c r="C16" s="2">
        <f>+ABS(Act!C16-Pred!C16)</f>
        <v>2.5752952758653507</v>
      </c>
      <c r="D16" s="2">
        <f>+ABS(Act!D16-Pred!D16)</f>
        <v>0.20491228461224154</v>
      </c>
      <c r="E16" s="2">
        <f>+ABS(Act!E16-Pred!E16)</f>
        <v>0.14609165990774997</v>
      </c>
      <c r="F16" s="2">
        <f>+ABS(Act!F16-Pred!F16)</f>
        <v>0.74707445132023054</v>
      </c>
      <c r="G16" s="2">
        <f>+ABS(Act!G16-Pred!G16)</f>
        <v>2.1540775262300897</v>
      </c>
      <c r="H16" s="2">
        <f>+ABS(Act!H16-Pred!H16)</f>
        <v>1.160622453136213</v>
      </c>
      <c r="I16" s="2">
        <f>+ABS(Act!I16-Pred!I16)</f>
        <v>9.2848264474262194</v>
      </c>
      <c r="J16" s="2">
        <f>+ABS(Act!J16-Pred!J16)</f>
        <v>3.625743380505956</v>
      </c>
      <c r="K16" s="2">
        <f>+ABS(Act!K16-Pred!K16)</f>
        <v>8.2022457204341492</v>
      </c>
      <c r="L16" s="2">
        <f>+ABS(Act!L16-Pred!L16)</f>
        <v>0.24691998971468898</v>
      </c>
      <c r="M16" s="2">
        <f>+ABS(Act!M16-Pred!M16)</f>
        <v>4.1669515047940466</v>
      </c>
      <c r="N16" s="2">
        <f>+ABS(Act!N16-Pred!N16)</f>
        <v>4.3339442340967516</v>
      </c>
      <c r="O16" s="2">
        <f>+ABS(Act!O16-Pred!O16)</f>
        <v>19.615456911523328</v>
      </c>
      <c r="P16" s="2">
        <f>+ABS(Act!P16-Pred!P16)</f>
        <v>2.7144894933305803</v>
      </c>
      <c r="Q16" s="2">
        <f>+ABS(Act!Q16-Pred!Q16)</f>
        <v>3.0059088530200491</v>
      </c>
      <c r="R16" s="2">
        <f>+ABS(Act!R16-Pred!R16)</f>
        <v>0.67233054390005975</v>
      </c>
      <c r="S16" s="2">
        <f>+ABS(Act!S16-Pred!S16)</f>
        <v>3.5998707280155973</v>
      </c>
      <c r="T16" s="2">
        <f>+ABS(Act!T16-Pred!T16)</f>
        <v>7.2596570430138101</v>
      </c>
      <c r="U16" s="2">
        <f>+ABS(Act!U16-Pred!U16)</f>
        <v>8.8636381784491789</v>
      </c>
      <c r="V16" s="2">
        <f>+ABS(Act!V16-Pred!V16)</f>
        <v>11.630757151444458</v>
      </c>
      <c r="W16" s="2">
        <f>+ABS(Act!W16-Pred!W16)</f>
        <v>0.43321275798638048</v>
      </c>
      <c r="X16" s="2">
        <f>+ABS(Act!X16-Pred!X16)</f>
        <v>1.3990157058126194</v>
      </c>
      <c r="Y16" s="2">
        <f>+ABS(Act!Y16-Pred!Y16)</f>
        <v>5.3515639901570164</v>
      </c>
    </row>
    <row r="17" spans="1:26" x14ac:dyDescent="0.25">
      <c r="A17">
        <v>2010</v>
      </c>
      <c r="B17" s="2">
        <f>+ABS(Act!B17-Pred!B17)</f>
        <v>0.32250840370108946</v>
      </c>
      <c r="C17" s="2">
        <f>+ABS(Act!C17-Pred!C17)</f>
        <v>2.9436215613105894</v>
      </c>
      <c r="D17" s="2">
        <f>+ABS(Act!D17-Pred!D17)</f>
        <v>1.1680214986019095</v>
      </c>
      <c r="E17" s="2">
        <f>+ABS(Act!E17-Pred!E17)</f>
        <v>1.5660330108691198</v>
      </c>
      <c r="F17" s="2">
        <f>+ABS(Act!F17-Pred!F17)</f>
        <v>1.0198132904175594</v>
      </c>
      <c r="G17" s="2">
        <f>+ABS(Act!G17-Pred!G17)</f>
        <v>3.4816797471091618</v>
      </c>
      <c r="H17" s="2">
        <f>+ABS(Act!H17-Pred!H17)</f>
        <v>1.6822183551780476</v>
      </c>
      <c r="I17" s="2">
        <f>+ABS(Act!I17-Pred!I17)</f>
        <v>6.3794151558884806</v>
      </c>
      <c r="J17" s="2">
        <f>+ABS(Act!J17-Pred!J17)</f>
        <v>3.7311230735200973</v>
      </c>
      <c r="K17" s="2">
        <f>+ABS(Act!K17-Pred!K17)</f>
        <v>8.6646847618751508</v>
      </c>
      <c r="L17" s="2">
        <f>+ABS(Act!L17-Pred!L17)</f>
        <v>3.6118346124601004</v>
      </c>
      <c r="M17" s="2">
        <f>+ABS(Act!M17-Pred!M17)</f>
        <v>3.2150484463832987</v>
      </c>
      <c r="N17" s="2">
        <f>+ABS(Act!N17-Pred!N17)</f>
        <v>3.9013737063520395</v>
      </c>
      <c r="O17" s="2">
        <f>+ABS(Act!O17-Pred!O17)</f>
        <v>17.205700272006414</v>
      </c>
      <c r="P17" s="2">
        <f>+ABS(Act!P17-Pred!P17)</f>
        <v>0.69065272241491904</v>
      </c>
      <c r="Q17" s="2">
        <f>+ABS(Act!Q17-Pred!Q17)</f>
        <v>3.9013267627967991</v>
      </c>
      <c r="R17" s="2">
        <f>+ABS(Act!R17-Pred!R17)</f>
        <v>2.1052003300235107</v>
      </c>
      <c r="S17" s="2">
        <f>+ABS(Act!S17-Pred!S17)</f>
        <v>4.8991971349664443</v>
      </c>
      <c r="T17" s="2">
        <f>+ABS(Act!T17-Pred!T17)</f>
        <v>7.4510308731342185</v>
      </c>
      <c r="U17" s="2">
        <f>+ABS(Act!U17-Pred!U17)</f>
        <v>7.0577366032492996</v>
      </c>
      <c r="V17" s="2">
        <f>+ABS(Act!V17-Pred!V17)</f>
        <v>11.600907446315329</v>
      </c>
      <c r="W17" s="2">
        <f>+ABS(Act!W17-Pred!W17)</f>
        <v>6.6321593654761202E-2</v>
      </c>
      <c r="X17" s="2">
        <f>+ABS(Act!X17-Pred!X17)</f>
        <v>0.26778600148426968</v>
      </c>
      <c r="Y17" s="2">
        <f>+ABS(Act!Y17-Pred!Y17)</f>
        <v>5.7694178421944162</v>
      </c>
    </row>
    <row r="18" spans="1:26" x14ac:dyDescent="0.25">
      <c r="A18">
        <v>2011</v>
      </c>
      <c r="B18" s="2">
        <f>+ABS(Act!B18-Pred!B18)</f>
        <v>0.79633808714561027</v>
      </c>
      <c r="C18" s="2">
        <f>+ABS(Act!C18-Pred!C18)</f>
        <v>3.8456465223506413</v>
      </c>
      <c r="D18" s="2">
        <f>+ABS(Act!D18-Pred!D18)</f>
        <v>0.65512742063098983</v>
      </c>
      <c r="E18" s="2">
        <f>+ABS(Act!E18-Pred!E18)</f>
        <v>2.6597469798571503</v>
      </c>
      <c r="F18" s="2">
        <f>+ABS(Act!F18-Pred!F18)</f>
        <v>0.49238867273391129</v>
      </c>
      <c r="G18" s="2">
        <f>+ABS(Act!G18-Pred!G18)</f>
        <v>3.5075040560583091</v>
      </c>
      <c r="H18" s="2">
        <f>+ABS(Act!H18-Pred!H18)</f>
        <v>1.0567656638166802</v>
      </c>
      <c r="I18" s="2">
        <f>+ABS(Act!I18-Pred!I18)</f>
        <v>5.2498146808044091</v>
      </c>
      <c r="J18" s="2">
        <f>+ABS(Act!J18-Pred!J18)</f>
        <v>3.1112528114969837</v>
      </c>
      <c r="K18" s="2">
        <f>+ABS(Act!K18-Pred!K18)</f>
        <v>8.9431910008198088</v>
      </c>
      <c r="L18" s="2">
        <f>+ABS(Act!L18-Pred!L18)</f>
        <v>3.4857057092476307</v>
      </c>
      <c r="M18" s="2">
        <f>+ABS(Act!M18-Pred!M18)</f>
        <v>3.29377726050663</v>
      </c>
      <c r="N18" s="2">
        <f>+ABS(Act!N18-Pred!N18)</f>
        <v>4.9139426596627089</v>
      </c>
      <c r="O18" s="2">
        <f>+ABS(Act!O18-Pred!O18)</f>
        <v>19.039508536992869</v>
      </c>
      <c r="P18" s="2">
        <f>+ABS(Act!P18-Pred!P18)</f>
        <v>0.63127662750072133</v>
      </c>
      <c r="Q18" s="2">
        <f>+ABS(Act!Q18-Pred!Q18)</f>
        <v>1.974923694485101</v>
      </c>
      <c r="R18" s="2">
        <f>+ABS(Act!R18-Pred!R18)</f>
        <v>1.787415991068789</v>
      </c>
      <c r="S18" s="2">
        <f>+ABS(Act!S18-Pred!S18)</f>
        <v>3.7384786006015691</v>
      </c>
      <c r="T18" s="2">
        <f>+ABS(Act!T18-Pred!T18)</f>
        <v>5.991772489655979</v>
      </c>
      <c r="U18" s="2">
        <f>+ABS(Act!U18-Pred!U18)</f>
        <v>8.525653223786728</v>
      </c>
      <c r="V18" s="2">
        <f>+ABS(Act!V18-Pred!V18)</f>
        <v>10.123886710990918</v>
      </c>
      <c r="W18" s="2">
        <f>+ABS(Act!W18-Pred!W18)</f>
        <v>1.0677653588459002</v>
      </c>
      <c r="X18" s="2">
        <f>+ABS(Act!X18-Pred!X18)</f>
        <v>0.33699214669469058</v>
      </c>
      <c r="Y18" s="2">
        <f>+ABS(Act!Y18-Pred!Y18)</f>
        <v>5.4890086429659615</v>
      </c>
    </row>
    <row r="19" spans="1:26" x14ac:dyDescent="0.25">
      <c r="A19">
        <v>2012</v>
      </c>
      <c r="B19" s="2">
        <f>+ABS(Act!B19-Pred!B19)</f>
        <v>1.3598617679975984</v>
      </c>
      <c r="C19" s="2">
        <f>+ABS(Act!C19-Pred!C19)</f>
        <v>2.8430837759834979</v>
      </c>
      <c r="D19" s="2">
        <f>+ABS(Act!D19-Pred!D19)</f>
        <v>2.1624480831306272</v>
      </c>
      <c r="E19" s="2">
        <f>+ABS(Act!E19-Pred!E19)</f>
        <v>2.3682058910983912</v>
      </c>
      <c r="F19" s="2">
        <f>+ABS(Act!F19-Pred!F19)</f>
        <v>1.5218338424054014</v>
      </c>
      <c r="G19" s="2">
        <f>+ABS(Act!G19-Pred!G19)</f>
        <v>1.911645331239221</v>
      </c>
      <c r="H19" s="2">
        <f>+ABS(Act!H19-Pred!H19)</f>
        <v>3.5763503640417582E-2</v>
      </c>
      <c r="I19" s="2">
        <f>+ABS(Act!I19-Pred!I19)</f>
        <v>5.2933764122916109</v>
      </c>
      <c r="J19" s="2">
        <f>+ABS(Act!J19-Pred!J19)</f>
        <v>2.9678394416367038</v>
      </c>
      <c r="K19" s="2">
        <f>+ABS(Act!K19-Pred!K19)</f>
        <v>6.4242984130750216</v>
      </c>
      <c r="L19" s="2">
        <f>+ABS(Act!L19-Pred!L19)</f>
        <v>1.36642901462832</v>
      </c>
      <c r="M19" s="2">
        <f>+ABS(Act!M19-Pred!M19)</f>
        <v>3.3432180520080621</v>
      </c>
      <c r="N19" s="2">
        <f>+ABS(Act!N19-Pred!N19)</f>
        <v>4.6664323779658403</v>
      </c>
      <c r="O19" s="2">
        <f>+ABS(Act!O19-Pred!O19)</f>
        <v>14.782529472147171</v>
      </c>
      <c r="P19" s="2">
        <f>+ABS(Act!P19-Pred!P19)</f>
        <v>2.7106422762811295</v>
      </c>
      <c r="Q19" s="2">
        <f>+ABS(Act!Q19-Pred!Q19)</f>
        <v>2.1579977082802593</v>
      </c>
      <c r="R19" s="2">
        <f>+ABS(Act!R19-Pred!R19)</f>
        <v>1.7646034333545799</v>
      </c>
      <c r="S19" s="2">
        <f>+ABS(Act!S19-Pred!S19)</f>
        <v>3.9254773807466385</v>
      </c>
      <c r="T19" s="2">
        <f>+ABS(Act!T19-Pred!T19)</f>
        <v>3.7008725323060823</v>
      </c>
      <c r="U19" s="2">
        <f>+ABS(Act!U19-Pred!U19)</f>
        <v>8.8974061360671097</v>
      </c>
      <c r="V19" s="2">
        <f>+ABS(Act!V19-Pred!V19)</f>
        <v>11.438525750463647</v>
      </c>
      <c r="W19" s="2">
        <f>+ABS(Act!W19-Pred!W19)</f>
        <v>0.99503403786446043</v>
      </c>
      <c r="X19" s="2">
        <f>+ABS(Act!X19-Pred!X19)</f>
        <v>0.5566282142152712</v>
      </c>
      <c r="Y19" s="2">
        <f>+ABS(Act!Y19-Pred!Y19)</f>
        <v>5.4111657915179112</v>
      </c>
    </row>
    <row r="20" spans="1:26" x14ac:dyDescent="0.25">
      <c r="A20">
        <v>2013</v>
      </c>
      <c r="B20" s="2">
        <f>+ABS(Act!B20-Pred!B20)</f>
        <v>3.7362725433580906</v>
      </c>
      <c r="C20" s="2">
        <f>+ABS(Act!C20-Pred!C20)</f>
        <v>2.042316050699359</v>
      </c>
      <c r="D20" s="2">
        <f>+ABS(Act!D20-Pred!D20)</f>
        <v>2.1722496899052182</v>
      </c>
      <c r="E20" s="2">
        <f>+ABS(Act!E20-Pred!E20)</f>
        <v>1.8292068579552598</v>
      </c>
      <c r="F20" s="2">
        <f>+ABS(Act!F20-Pred!F20)</f>
        <v>1.8968387424394439</v>
      </c>
      <c r="G20" s="2">
        <f>+ABS(Act!G20-Pred!G20)</f>
        <v>1.8796321772179425</v>
      </c>
      <c r="H20" s="2">
        <f>+ABS(Act!H20-Pred!H20)</f>
        <v>0.99864140985405925</v>
      </c>
      <c r="I20" s="2">
        <f>+ABS(Act!I20-Pred!I20)</f>
        <v>4.2963270154803208</v>
      </c>
      <c r="J20" s="2">
        <f>+ABS(Act!J20-Pred!J20)</f>
        <v>2.7028858381435272</v>
      </c>
      <c r="K20" s="2">
        <f>+ABS(Act!K20-Pred!K20)</f>
        <v>5.4318372176023395</v>
      </c>
      <c r="L20" s="2">
        <f>+ABS(Act!L20-Pred!L20)</f>
        <v>4.8589085831031298</v>
      </c>
      <c r="M20" s="2">
        <f>+ABS(Act!M20-Pred!M20)</f>
        <v>3.1819261193941628</v>
      </c>
      <c r="N20" s="2">
        <f>+ABS(Act!N20-Pred!N20)</f>
        <v>2.5774835468413002</v>
      </c>
      <c r="O20" s="2">
        <f>+ABS(Act!O20-Pred!O20)</f>
        <v>22.366445821846504</v>
      </c>
      <c r="P20" s="2">
        <f>+ABS(Act!P20-Pred!P20)</f>
        <v>4.8099076713163251</v>
      </c>
      <c r="Q20" s="2">
        <f>+ABS(Act!Q20-Pred!Q20)</f>
        <v>2.3486564440269397</v>
      </c>
      <c r="R20" s="2">
        <f>+ABS(Act!R20-Pred!R20)</f>
        <v>3.1396203457259908</v>
      </c>
      <c r="S20" s="2">
        <f>+ABS(Act!S20-Pred!S20)</f>
        <v>2.9427005398304757</v>
      </c>
      <c r="T20" s="2">
        <f>+ABS(Act!T20-Pred!T20)</f>
        <v>4.24659163411172</v>
      </c>
      <c r="U20" s="2">
        <f>+ABS(Act!U20-Pred!U20)</f>
        <v>9.9081934952305719</v>
      </c>
      <c r="V20" s="2">
        <f>+ABS(Act!V20-Pred!V20)</f>
        <v>8.659880775621879</v>
      </c>
      <c r="W20" s="2">
        <f>+ABS(Act!W20-Pred!W20)</f>
        <v>1.2497129014644006</v>
      </c>
      <c r="X20" s="2">
        <f>+ABS(Act!X20-Pred!X20)</f>
        <v>1.3951017730202899</v>
      </c>
      <c r="Y20" s="2">
        <f>+ABS(Act!Y20-Pred!Y20)</f>
        <v>3.9458801866252653</v>
      </c>
    </row>
    <row r="21" spans="1:26" x14ac:dyDescent="0.25">
      <c r="A21">
        <v>2014</v>
      </c>
      <c r="B21" s="2">
        <f>+ABS(Act!B21-Pred!B21)</f>
        <v>1.1495647480773012</v>
      </c>
      <c r="C21" s="2">
        <f>+ABS(Act!C21-Pred!C21)</f>
        <v>2.1983395045161984</v>
      </c>
      <c r="D21" s="2">
        <f>+ABS(Act!D21-Pred!D21)</f>
        <v>0.47391847903310946</v>
      </c>
      <c r="E21" s="2">
        <f>+ABS(Act!E21-Pred!E21)</f>
        <v>0.37154362759689974</v>
      </c>
      <c r="F21" s="2">
        <f>+ABS(Act!F21-Pred!F21)</f>
        <v>1.0111414481142909</v>
      </c>
      <c r="G21" s="2">
        <f>+ABS(Act!G21-Pred!G21)</f>
        <v>0.87285254150295799</v>
      </c>
      <c r="H21" s="2">
        <f>+ABS(Act!H21-Pred!H21)</f>
        <v>0.47974073659825933</v>
      </c>
      <c r="I21" s="2">
        <f>+ABS(Act!I21-Pred!I21)</f>
        <v>3.2839723835645493</v>
      </c>
      <c r="J21" s="2">
        <f>+ABS(Act!J21-Pred!J21)</f>
        <v>2.057659727207632</v>
      </c>
      <c r="K21" s="2">
        <f>+ABS(Act!K21-Pred!K21)</f>
        <v>3.3881286070918009</v>
      </c>
      <c r="L21" s="2">
        <f>+ABS(Act!L21-Pred!L21)</f>
        <v>3.0646331375628595</v>
      </c>
      <c r="M21" s="2">
        <f>+ABS(Act!M21-Pred!M21)</f>
        <v>3.4968019100707268</v>
      </c>
      <c r="N21" s="2">
        <f>+ABS(Act!N21-Pred!N21)</f>
        <v>2.1274765017649599</v>
      </c>
      <c r="O21" s="2">
        <f>+ABS(Act!O21-Pred!O21)</f>
        <v>16.65534438612022</v>
      </c>
      <c r="P21" s="2">
        <f>+ABS(Act!P21-Pred!P21)</f>
        <v>0.34419424540659094</v>
      </c>
      <c r="Q21" s="2">
        <f>+ABS(Act!Q21-Pred!Q21)</f>
        <v>2.226363693400879</v>
      </c>
      <c r="R21" s="2">
        <f>+ABS(Act!R21-Pred!R21)</f>
        <v>2.02559728558529</v>
      </c>
      <c r="S21" s="2">
        <f>+ABS(Act!S21-Pred!S21)</f>
        <v>2.2076274573944055</v>
      </c>
      <c r="T21" s="2">
        <f>+ABS(Act!T21-Pred!T21)</f>
        <v>0.94655835319774084</v>
      </c>
      <c r="U21" s="2">
        <f>+ABS(Act!U21-Pred!U21)</f>
        <v>5.8671957770717089</v>
      </c>
      <c r="V21" s="2">
        <f>+ABS(Act!V21-Pred!V21)</f>
        <v>9.1503819846186687</v>
      </c>
      <c r="W21" s="2">
        <f>+ABS(Act!W21-Pred!W21)</f>
        <v>0.62775832417474042</v>
      </c>
      <c r="X21" s="2">
        <f>+ABS(Act!X21-Pred!X21)</f>
        <v>0.64926796270166953</v>
      </c>
      <c r="Y21" s="2">
        <f>+ABS(Act!Y21-Pred!Y21)</f>
        <v>5.49628589422717</v>
      </c>
    </row>
    <row r="22" spans="1:26" x14ac:dyDescent="0.25">
      <c r="A22">
        <v>2015</v>
      </c>
      <c r="B22" s="2">
        <f>+ABS(Act!B22-Pred!B22)</f>
        <v>0.96766001758158993</v>
      </c>
      <c r="C22" s="2">
        <f>+ABS(Act!C22-Pred!C22)</f>
        <v>2.1853968325748099</v>
      </c>
      <c r="D22" s="2">
        <f>+ABS(Act!D22-Pred!D22)</f>
        <v>1.6543178120844004</v>
      </c>
      <c r="E22" s="2">
        <f>+ABS(Act!E22-Pred!E22)</f>
        <v>0.66402127226893981</v>
      </c>
      <c r="F22" s="2">
        <f>+ABS(Act!F22-Pred!F22)</f>
        <v>1.7624887594097896</v>
      </c>
      <c r="G22" s="2">
        <f>+ABS(Act!G22-Pred!G22)</f>
        <v>2.221154682441</v>
      </c>
      <c r="H22" s="2">
        <f>+ABS(Act!H22-Pred!H22)</f>
        <v>1.4849150057562888</v>
      </c>
      <c r="I22" s="2">
        <f>+ABS(Act!I22-Pred!I22)</f>
        <v>2.4849693005177294</v>
      </c>
      <c r="J22" s="2">
        <f>+ABS(Act!J22-Pred!J22)</f>
        <v>2.0825644523342248</v>
      </c>
      <c r="K22" s="2">
        <f>+ABS(Act!K22-Pred!K22)</f>
        <v>2.7344204000048009</v>
      </c>
      <c r="L22" s="2">
        <f>+ABS(Act!L22-Pred!L22)</f>
        <v>1.0215405730620901</v>
      </c>
      <c r="M22" s="2">
        <f>+ABS(Act!M22-Pred!M22)</f>
        <v>3.682304300934506</v>
      </c>
      <c r="N22" s="2">
        <f>+ABS(Act!N22-Pred!N22)</f>
        <v>5.47465683112679</v>
      </c>
      <c r="O22" s="2">
        <f>+ABS(Act!O22-Pred!O22)</f>
        <v>15.553440059608551</v>
      </c>
      <c r="P22" s="2">
        <f>+ABS(Act!P22-Pred!P22)</f>
        <v>0.26770053260809945</v>
      </c>
      <c r="Q22" s="2">
        <f>+ABS(Act!Q22-Pred!Q22)</f>
        <v>1.28361237159959</v>
      </c>
      <c r="R22" s="2">
        <f>+ABS(Act!R22-Pred!R22)</f>
        <v>0.88340794601193018</v>
      </c>
      <c r="S22" s="2">
        <f>+ABS(Act!S22-Pred!S22)</f>
        <v>2.5073210486506401</v>
      </c>
      <c r="T22" s="2">
        <f>+ABS(Act!T22-Pred!T22)</f>
        <v>3.2031019111084511</v>
      </c>
      <c r="U22" s="2">
        <f>+ABS(Act!U22-Pred!U22)</f>
        <v>8.0829368849832299</v>
      </c>
      <c r="V22" s="2">
        <f>+ABS(Act!V22-Pred!V22)</f>
        <v>10.299836646476562</v>
      </c>
      <c r="W22" s="2">
        <f>+ABS(Act!W22-Pred!W22)</f>
        <v>0.49785206147940109</v>
      </c>
      <c r="X22" s="2">
        <f>+ABS(Act!X22-Pred!X22)</f>
        <v>0.20036990614168992</v>
      </c>
      <c r="Y22" s="2">
        <f>+ABS(Act!Y22-Pred!Y22)</f>
        <v>4.6718840947804434</v>
      </c>
    </row>
    <row r="24" spans="1:26" x14ac:dyDescent="0.25">
      <c r="A24" s="1" t="s">
        <v>0</v>
      </c>
      <c r="B24" s="1" t="s">
        <v>1</v>
      </c>
      <c r="C24" s="1" t="s">
        <v>2</v>
      </c>
      <c r="D24" s="1" t="s">
        <v>22</v>
      </c>
      <c r="E24" s="1" t="s">
        <v>3</v>
      </c>
      <c r="F24" s="1" t="s">
        <v>4</v>
      </c>
      <c r="G24" s="1" t="s">
        <v>5</v>
      </c>
      <c r="H24" s="1" t="s">
        <v>6</v>
      </c>
      <c r="I24" s="1" t="s">
        <v>7</v>
      </c>
      <c r="J24" s="1" t="s">
        <v>23</v>
      </c>
      <c r="K24" s="1" t="s">
        <v>24</v>
      </c>
      <c r="L24" s="1" t="s">
        <v>8</v>
      </c>
      <c r="M24" s="1" t="s">
        <v>25</v>
      </c>
      <c r="N24" s="1" t="s">
        <v>9</v>
      </c>
      <c r="O24" s="1" t="s">
        <v>10</v>
      </c>
      <c r="P24" s="1" t="s">
        <v>11</v>
      </c>
      <c r="Q24" s="1" t="s">
        <v>12</v>
      </c>
      <c r="R24" s="1" t="s">
        <v>13</v>
      </c>
      <c r="S24" s="1" t="s">
        <v>26</v>
      </c>
      <c r="T24" s="1" t="s">
        <v>14</v>
      </c>
      <c r="U24" s="1" t="s">
        <v>15</v>
      </c>
      <c r="V24" s="1" t="s">
        <v>27</v>
      </c>
      <c r="W24" s="1" t="s">
        <v>16</v>
      </c>
      <c r="X24" s="1" t="s">
        <v>28</v>
      </c>
      <c r="Y24" s="1" t="s">
        <v>29</v>
      </c>
    </row>
    <row r="25" spans="1:26" x14ac:dyDescent="0.25">
      <c r="A25">
        <v>1995</v>
      </c>
      <c r="B25">
        <f>+B2^2</f>
        <v>5.879667423647752</v>
      </c>
      <c r="C25">
        <f t="shared" ref="C25:Y25" si="0">+C2^2</f>
        <v>0.18301557546144834</v>
      </c>
      <c r="D25">
        <f t="shared" si="0"/>
        <v>5.263778928005757</v>
      </c>
      <c r="E25">
        <f t="shared" si="0"/>
        <v>32.627354919078194</v>
      </c>
      <c r="F25">
        <f t="shared" si="0"/>
        <v>5.8229145710017249</v>
      </c>
      <c r="G25">
        <f t="shared" si="0"/>
        <v>55.696442393116421</v>
      </c>
      <c r="H25">
        <f t="shared" si="0"/>
        <v>7.9580564674877723E-3</v>
      </c>
      <c r="I25">
        <f t="shared" si="0"/>
        <v>264.70312260264728</v>
      </c>
      <c r="J25">
        <f t="shared" si="0"/>
        <v>24.845226478036519</v>
      </c>
      <c r="K25">
        <f t="shared" si="0"/>
        <v>215.9479044632819</v>
      </c>
      <c r="L25">
        <f t="shared" si="0"/>
        <v>6.0274180000125703</v>
      </c>
      <c r="M25">
        <f t="shared" si="0"/>
        <v>47.26405486795705</v>
      </c>
      <c r="N25">
        <f t="shared" si="0"/>
        <v>17.910713509097754</v>
      </c>
      <c r="O25">
        <f t="shared" si="0"/>
        <v>737.78804053996987</v>
      </c>
      <c r="P25">
        <f t="shared" si="0"/>
        <v>7.1001545814173053</v>
      </c>
      <c r="Q25">
        <f t="shared" si="0"/>
        <v>16.909223910836161</v>
      </c>
      <c r="R25">
        <f t="shared" si="0"/>
        <v>0.37250056347634819</v>
      </c>
      <c r="S25">
        <f t="shared" si="0"/>
        <v>1.8397795394230263</v>
      </c>
      <c r="T25">
        <f t="shared" si="0"/>
        <v>4.5356160872869875</v>
      </c>
      <c r="U25">
        <f t="shared" si="0"/>
        <v>113.91955358563565</v>
      </c>
      <c r="V25">
        <f t="shared" si="0"/>
        <v>222.96283769487283</v>
      </c>
      <c r="W25">
        <f t="shared" si="0"/>
        <v>0.1293881566581008</v>
      </c>
      <c r="X25">
        <f t="shared" si="0"/>
        <v>9.2536407309416635</v>
      </c>
      <c r="Y25">
        <f t="shared" si="0"/>
        <v>88.644288529102724</v>
      </c>
      <c r="Z25">
        <v>1</v>
      </c>
    </row>
    <row r="26" spans="1:26" x14ac:dyDescent="0.25">
      <c r="A26">
        <v>1996</v>
      </c>
      <c r="B26">
        <f t="shared" ref="B26:Y26" si="1">+B3^2</f>
        <v>0.51340598850521291</v>
      </c>
      <c r="C26">
        <f t="shared" si="1"/>
        <v>5.5718698010141567</v>
      </c>
      <c r="D26">
        <f t="shared" si="1"/>
        <v>3.4642093035134512E-2</v>
      </c>
      <c r="E26">
        <f t="shared" si="1"/>
        <v>41.545158899179562</v>
      </c>
      <c r="F26">
        <f t="shared" si="1"/>
        <v>0.36335966748269211</v>
      </c>
      <c r="G26">
        <f t="shared" si="1"/>
        <v>48.283354222925482</v>
      </c>
      <c r="H26">
        <f t="shared" si="1"/>
        <v>1.3898416638756645</v>
      </c>
      <c r="I26">
        <f t="shared" si="1"/>
        <v>247.26927494538333</v>
      </c>
      <c r="J26">
        <f t="shared" si="1"/>
        <v>29.023019447288352</v>
      </c>
      <c r="K26">
        <f t="shared" si="1"/>
        <v>187.88444797688439</v>
      </c>
      <c r="L26">
        <f t="shared" si="1"/>
        <v>0.19007787278537369</v>
      </c>
      <c r="M26">
        <f t="shared" si="1"/>
        <v>31.539056809333125</v>
      </c>
      <c r="N26">
        <f t="shared" si="1"/>
        <v>10.647548409102713</v>
      </c>
      <c r="O26">
        <f t="shared" si="1"/>
        <v>724.81798248624898</v>
      </c>
      <c r="P26">
        <f t="shared" si="1"/>
        <v>9.3088584515373191E-2</v>
      </c>
      <c r="Q26">
        <f t="shared" si="1"/>
        <v>16.731180288142891</v>
      </c>
      <c r="R26">
        <f t="shared" si="1"/>
        <v>2.9757795263825839</v>
      </c>
      <c r="S26">
        <f t="shared" si="1"/>
        <v>2.038189624428898</v>
      </c>
      <c r="T26">
        <f t="shared" si="1"/>
        <v>8.2684036836354</v>
      </c>
      <c r="U26">
        <f t="shared" si="1"/>
        <v>151.78363657203943</v>
      </c>
      <c r="V26">
        <f t="shared" si="1"/>
        <v>272.57016023322751</v>
      </c>
      <c r="W26">
        <f t="shared" si="1"/>
        <v>8.8878642747542272E-2</v>
      </c>
      <c r="X26">
        <f t="shared" si="1"/>
        <v>5.8819909915152948</v>
      </c>
      <c r="Y26">
        <f t="shared" si="1"/>
        <v>102.80969637659406</v>
      </c>
      <c r="Z26">
        <v>2</v>
      </c>
    </row>
    <row r="27" spans="1:26" x14ac:dyDescent="0.25">
      <c r="A27">
        <v>1997</v>
      </c>
      <c r="B27">
        <f t="shared" ref="B27:Y27" si="2">+B4^2</f>
        <v>6.4712610112961286</v>
      </c>
      <c r="C27">
        <f t="shared" si="2"/>
        <v>2.3769400069988716E-2</v>
      </c>
      <c r="D27">
        <f t="shared" si="2"/>
        <v>0.58445702733381444</v>
      </c>
      <c r="E27">
        <f t="shared" si="2"/>
        <v>24.211395500530841</v>
      </c>
      <c r="F27">
        <f t="shared" si="2"/>
        <v>5.0885272763770226</v>
      </c>
      <c r="G27">
        <f t="shared" si="2"/>
        <v>42.88264266785859</v>
      </c>
      <c r="H27">
        <f t="shared" si="2"/>
        <v>1.6036313448790405</v>
      </c>
      <c r="I27">
        <f t="shared" si="2"/>
        <v>202.3272485311945</v>
      </c>
      <c r="J27">
        <f t="shared" si="2"/>
        <v>27.648748872178917</v>
      </c>
      <c r="K27">
        <f t="shared" si="2"/>
        <v>151.50851108287114</v>
      </c>
      <c r="L27">
        <f t="shared" si="2"/>
        <v>6.8066661812253961E-3</v>
      </c>
      <c r="M27">
        <f t="shared" si="2"/>
        <v>28.563513981324004</v>
      </c>
      <c r="N27">
        <f t="shared" si="2"/>
        <v>5.4331230421916334</v>
      </c>
      <c r="O27">
        <f t="shared" si="2"/>
        <v>660.09900668705927</v>
      </c>
      <c r="P27">
        <f t="shared" si="2"/>
        <v>10.221766220509489</v>
      </c>
      <c r="Q27">
        <f t="shared" si="2"/>
        <v>23.354588299078365</v>
      </c>
      <c r="R27">
        <f t="shared" si="2"/>
        <v>0.90936351021066997</v>
      </c>
      <c r="S27">
        <f t="shared" si="2"/>
        <v>4.4276928883879991</v>
      </c>
      <c r="T27">
        <f t="shared" si="2"/>
        <v>4.7342131117992841</v>
      </c>
      <c r="U27">
        <f t="shared" si="2"/>
        <v>133.34719195681291</v>
      </c>
      <c r="V27">
        <f t="shared" si="2"/>
        <v>221.74021084844469</v>
      </c>
      <c r="W27">
        <f t="shared" si="2"/>
        <v>0.56986528413954585</v>
      </c>
      <c r="X27">
        <f t="shared" si="2"/>
        <v>0.19818345900970524</v>
      </c>
      <c r="Y27">
        <f t="shared" si="2"/>
        <v>120.44055087506615</v>
      </c>
      <c r="Z27">
        <v>3</v>
      </c>
    </row>
    <row r="28" spans="1:26" x14ac:dyDescent="0.25">
      <c r="A28">
        <v>1998</v>
      </c>
      <c r="B28">
        <f t="shared" ref="B28:Y28" si="3">+B5^2</f>
        <v>3.390225063772228E-2</v>
      </c>
      <c r="C28">
        <f t="shared" si="3"/>
        <v>1.3456742448785524</v>
      </c>
      <c r="D28">
        <f t="shared" si="3"/>
        <v>5.9362436693388654</v>
      </c>
      <c r="E28">
        <f t="shared" si="3"/>
        <v>16.701818680531648</v>
      </c>
      <c r="F28">
        <f t="shared" si="3"/>
        <v>7.9396345278290356E-2</v>
      </c>
      <c r="G28">
        <f t="shared" si="3"/>
        <v>26.012501279031881</v>
      </c>
      <c r="H28">
        <f t="shared" si="3"/>
        <v>9.3063656336086445E-2</v>
      </c>
      <c r="I28">
        <f t="shared" si="3"/>
        <v>175.84803853086942</v>
      </c>
      <c r="J28">
        <f t="shared" si="3"/>
        <v>21.660687112312893</v>
      </c>
      <c r="K28">
        <f t="shared" si="3"/>
        <v>125.91043688990692</v>
      </c>
      <c r="L28">
        <f t="shared" si="3"/>
        <v>1.999215585888461</v>
      </c>
      <c r="M28">
        <f t="shared" si="3"/>
        <v>29.487052289508242</v>
      </c>
      <c r="N28">
        <f t="shared" si="3"/>
        <v>10.670093666877335</v>
      </c>
      <c r="O28">
        <f t="shared" si="3"/>
        <v>510.02602020153546</v>
      </c>
      <c r="P28">
        <f t="shared" si="3"/>
        <v>0.40948341980877528</v>
      </c>
      <c r="Q28">
        <f t="shared" si="3"/>
        <v>15.837550707425255</v>
      </c>
      <c r="R28">
        <f t="shared" si="3"/>
        <v>7.4996123185827587E-2</v>
      </c>
      <c r="S28">
        <f t="shared" si="3"/>
        <v>3.6087403042184389</v>
      </c>
      <c r="T28">
        <f t="shared" si="3"/>
        <v>7.6856030188380711</v>
      </c>
      <c r="U28">
        <f t="shared" si="3"/>
        <v>204.64264598951061</v>
      </c>
      <c r="V28">
        <f t="shared" si="3"/>
        <v>284.2007543422381</v>
      </c>
      <c r="W28">
        <f t="shared" si="3"/>
        <v>0.17182234542596514</v>
      </c>
      <c r="X28">
        <f t="shared" si="3"/>
        <v>7.3580812937346556</v>
      </c>
      <c r="Y28">
        <f t="shared" si="3"/>
        <v>73.230977908539558</v>
      </c>
      <c r="Z28">
        <v>4</v>
      </c>
    </row>
    <row r="29" spans="1:26" x14ac:dyDescent="0.25">
      <c r="A29">
        <v>1999</v>
      </c>
      <c r="B29">
        <f t="shared" ref="B29:Y29" si="4">+B6^2</f>
        <v>2.1428598510426169</v>
      </c>
      <c r="C29">
        <f t="shared" si="4"/>
        <v>8.453767226030001</v>
      </c>
      <c r="D29">
        <f t="shared" si="4"/>
        <v>1.6961654187284392</v>
      </c>
      <c r="E29">
        <f t="shared" si="4"/>
        <v>14.999708099901468</v>
      </c>
      <c r="F29">
        <f t="shared" si="4"/>
        <v>1.1638557765087896</v>
      </c>
      <c r="G29">
        <f t="shared" si="4"/>
        <v>15.215148246795835</v>
      </c>
      <c r="H29">
        <f t="shared" si="4"/>
        <v>4.7601050493984972E-7</v>
      </c>
      <c r="I29">
        <f t="shared" si="4"/>
        <v>267.41392628714323</v>
      </c>
      <c r="J29">
        <f t="shared" si="4"/>
        <v>17.868388902058033</v>
      </c>
      <c r="K29">
        <f t="shared" si="4"/>
        <v>185.20201118882264</v>
      </c>
      <c r="L29">
        <f t="shared" si="4"/>
        <v>3.2311603594698082</v>
      </c>
      <c r="M29">
        <f t="shared" si="4"/>
        <v>30.522219563294659</v>
      </c>
      <c r="N29">
        <f t="shared" si="4"/>
        <v>0.42531716477979326</v>
      </c>
      <c r="O29">
        <f t="shared" si="4"/>
        <v>571.43182786764976</v>
      </c>
      <c r="P29">
        <f t="shared" si="4"/>
        <v>1.0584301317912417</v>
      </c>
      <c r="Q29">
        <f t="shared" si="4"/>
        <v>19.631585656925843</v>
      </c>
      <c r="R29">
        <f t="shared" si="4"/>
        <v>0.23428251839503511</v>
      </c>
      <c r="S29">
        <f t="shared" si="4"/>
        <v>4.0592801112871379</v>
      </c>
      <c r="T29">
        <f t="shared" si="4"/>
        <v>51.587679589994906</v>
      </c>
      <c r="U29">
        <f t="shared" si="4"/>
        <v>165.78806126514161</v>
      </c>
      <c r="V29">
        <f t="shared" si="4"/>
        <v>244.65493474904116</v>
      </c>
      <c r="W29">
        <f t="shared" si="4"/>
        <v>1.1009831468681179</v>
      </c>
      <c r="X29">
        <f t="shared" si="4"/>
        <v>1.3238363484160742</v>
      </c>
      <c r="Y29">
        <f t="shared" si="4"/>
        <v>77.903686788602855</v>
      </c>
      <c r="Z29">
        <v>5</v>
      </c>
    </row>
    <row r="30" spans="1:26" x14ac:dyDescent="0.25">
      <c r="A30">
        <v>2000</v>
      </c>
      <c r="B30">
        <f t="shared" ref="B30:Y30" si="5">+B7^2</f>
        <v>0.21045329584987432</v>
      </c>
      <c r="C30">
        <f t="shared" si="5"/>
        <v>6.9295567647017497E-2</v>
      </c>
      <c r="D30">
        <f t="shared" si="5"/>
        <v>0.19351674176348896</v>
      </c>
      <c r="E30">
        <f t="shared" si="5"/>
        <v>0.39822906031780592</v>
      </c>
      <c r="F30">
        <f t="shared" si="5"/>
        <v>1.2484785354895932E-2</v>
      </c>
      <c r="G30">
        <f t="shared" si="5"/>
        <v>15.262958438074355</v>
      </c>
      <c r="H30">
        <f t="shared" si="5"/>
        <v>1.3441221908645635</v>
      </c>
      <c r="I30">
        <f t="shared" si="5"/>
        <v>266.59791506310108</v>
      </c>
      <c r="J30">
        <f t="shared" si="5"/>
        <v>18.249212887319075</v>
      </c>
      <c r="K30">
        <f t="shared" si="5"/>
        <v>180.2471104267658</v>
      </c>
      <c r="L30">
        <f t="shared" si="5"/>
        <v>38.878170710641051</v>
      </c>
      <c r="M30">
        <f t="shared" si="5"/>
        <v>30.887960157118627</v>
      </c>
      <c r="N30">
        <f t="shared" si="5"/>
        <v>50.262490327911088</v>
      </c>
      <c r="O30">
        <f t="shared" si="5"/>
        <v>722.48089005354552</v>
      </c>
      <c r="P30">
        <f t="shared" si="5"/>
        <v>2.4734831333337199</v>
      </c>
      <c r="Q30">
        <f t="shared" si="5"/>
        <v>43.710254666028696</v>
      </c>
      <c r="R30">
        <f t="shared" si="5"/>
        <v>8.5123471258982963</v>
      </c>
      <c r="S30">
        <f t="shared" si="5"/>
        <v>2.3264087836535561</v>
      </c>
      <c r="T30">
        <f t="shared" si="5"/>
        <v>194.08131389215839</v>
      </c>
      <c r="U30">
        <f t="shared" si="5"/>
        <v>173.54718176343934</v>
      </c>
      <c r="V30">
        <f t="shared" si="5"/>
        <v>221.10387404256977</v>
      </c>
      <c r="W30">
        <f t="shared" si="5"/>
        <v>1.5405221005539325</v>
      </c>
      <c r="X30">
        <f t="shared" si="5"/>
        <v>7.1768510055476602</v>
      </c>
      <c r="Y30">
        <f t="shared" si="5"/>
        <v>74.668311523072745</v>
      </c>
      <c r="Z30">
        <v>6</v>
      </c>
    </row>
    <row r="31" spans="1:26" x14ac:dyDescent="0.25">
      <c r="A31">
        <v>2001</v>
      </c>
      <c r="B31">
        <f t="shared" ref="B31:Y31" si="6">+B8^2</f>
        <v>2.5812367758460648</v>
      </c>
      <c r="C31">
        <f t="shared" si="6"/>
        <v>1.7763929000999881</v>
      </c>
      <c r="D31">
        <f t="shared" si="6"/>
        <v>0.32679768252984914</v>
      </c>
      <c r="E31">
        <f t="shared" si="6"/>
        <v>2.2319575800912688</v>
      </c>
      <c r="F31">
        <f t="shared" si="6"/>
        <v>4.1455853352894509</v>
      </c>
      <c r="G31">
        <f t="shared" si="6"/>
        <v>1.7400473895993418</v>
      </c>
      <c r="H31">
        <f t="shared" si="6"/>
        <v>4.2150962475209171E-2</v>
      </c>
      <c r="I31">
        <f t="shared" si="6"/>
        <v>268.42587041361662</v>
      </c>
      <c r="J31">
        <f t="shared" si="6"/>
        <v>20.559864191415997</v>
      </c>
      <c r="K31">
        <f t="shared" si="6"/>
        <v>118.63183589664823</v>
      </c>
      <c r="L31">
        <f t="shared" si="6"/>
        <v>0.28243707453247835</v>
      </c>
      <c r="M31">
        <f t="shared" si="6"/>
        <v>25.547553930313349</v>
      </c>
      <c r="N31">
        <f t="shared" si="6"/>
        <v>10.29066877193763</v>
      </c>
      <c r="O31">
        <f t="shared" si="6"/>
        <v>649.37762789173837</v>
      </c>
      <c r="P31">
        <f t="shared" si="6"/>
        <v>2.6598286341255566</v>
      </c>
      <c r="Q31">
        <f t="shared" si="6"/>
        <v>27.876772050396447</v>
      </c>
      <c r="R31">
        <f t="shared" si="6"/>
        <v>0.87229999867732966</v>
      </c>
      <c r="S31">
        <f t="shared" si="6"/>
        <v>3.9394918739335139</v>
      </c>
      <c r="T31">
        <f t="shared" si="6"/>
        <v>157.53043544373017</v>
      </c>
      <c r="U31">
        <f t="shared" si="6"/>
        <v>153.03278903100144</v>
      </c>
      <c r="V31">
        <f t="shared" si="6"/>
        <v>198.73239334832846</v>
      </c>
      <c r="W31">
        <f t="shared" si="6"/>
        <v>0.26990437774083953</v>
      </c>
      <c r="X31">
        <f t="shared" si="6"/>
        <v>2.5185246654514826</v>
      </c>
      <c r="Y31">
        <f t="shared" si="6"/>
        <v>87.917605480713419</v>
      </c>
      <c r="Z31">
        <v>7</v>
      </c>
    </row>
    <row r="32" spans="1:26" x14ac:dyDescent="0.25">
      <c r="A32">
        <v>2002</v>
      </c>
      <c r="B32">
        <f t="shared" ref="B32:Y32" si="7">+B9^2</f>
        <v>5.0735473159605409</v>
      </c>
      <c r="C32">
        <f t="shared" si="7"/>
        <v>0.34641044012593902</v>
      </c>
      <c r="D32">
        <f t="shared" si="7"/>
        <v>2.8624871084187862</v>
      </c>
      <c r="E32">
        <f t="shared" si="7"/>
        <v>4.0240559696524283</v>
      </c>
      <c r="F32">
        <f t="shared" si="7"/>
        <v>21.582010006637866</v>
      </c>
      <c r="G32">
        <f t="shared" si="7"/>
        <v>5.3046520184524875</v>
      </c>
      <c r="H32">
        <f t="shared" si="7"/>
        <v>2.0966618618012891</v>
      </c>
      <c r="I32">
        <f t="shared" si="7"/>
        <v>244.13112317677422</v>
      </c>
      <c r="J32">
        <f t="shared" si="7"/>
        <v>23.133730296190091</v>
      </c>
      <c r="K32">
        <f t="shared" si="7"/>
        <v>99.861284672302347</v>
      </c>
      <c r="L32">
        <f t="shared" si="7"/>
        <v>1.2856575427865147</v>
      </c>
      <c r="M32">
        <f t="shared" si="7"/>
        <v>20.345087458803757</v>
      </c>
      <c r="N32">
        <f t="shared" si="7"/>
        <v>16.292155962999576</v>
      </c>
      <c r="O32">
        <f t="shared" si="7"/>
        <v>715.54452625549652</v>
      </c>
      <c r="P32">
        <f t="shared" si="7"/>
        <v>21.018272110372802</v>
      </c>
      <c r="Q32">
        <f t="shared" si="7"/>
        <v>14.467183092108128</v>
      </c>
      <c r="R32">
        <f t="shared" si="7"/>
        <v>1.3633369430373004</v>
      </c>
      <c r="S32">
        <f t="shared" si="7"/>
        <v>14.138346322397735</v>
      </c>
      <c r="T32">
        <f t="shared" si="7"/>
        <v>180.16897402842309</v>
      </c>
      <c r="U32">
        <f t="shared" si="7"/>
        <v>86.517664333780431</v>
      </c>
      <c r="V32">
        <f t="shared" si="7"/>
        <v>174.52155857455054</v>
      </c>
      <c r="W32">
        <f t="shared" si="7"/>
        <v>0.46257527296600559</v>
      </c>
      <c r="X32">
        <f t="shared" si="7"/>
        <v>5.5721909609890563</v>
      </c>
      <c r="Y32">
        <f t="shared" si="7"/>
        <v>103.37984253451907</v>
      </c>
      <c r="Z32">
        <v>8</v>
      </c>
    </row>
    <row r="33" spans="1:27" x14ac:dyDescent="0.25">
      <c r="A33">
        <v>2003</v>
      </c>
      <c r="B33">
        <f t="shared" ref="B33:Y33" si="8">+B10^2</f>
        <v>5.3720519778915552</v>
      </c>
      <c r="C33">
        <f t="shared" si="8"/>
        <v>3.9409012670411059</v>
      </c>
      <c r="D33">
        <f t="shared" si="8"/>
        <v>1.0120044494400056</v>
      </c>
      <c r="E33">
        <f t="shared" si="8"/>
        <v>1.0245402640201844</v>
      </c>
      <c r="F33">
        <f t="shared" si="8"/>
        <v>0.2120034551139176</v>
      </c>
      <c r="G33">
        <f t="shared" si="8"/>
        <v>8.2524958137470872</v>
      </c>
      <c r="H33">
        <f t="shared" si="8"/>
        <v>8.8376846694192782E-2</v>
      </c>
      <c r="I33">
        <f t="shared" si="8"/>
        <v>186.77570553675474</v>
      </c>
      <c r="J33">
        <f t="shared" si="8"/>
        <v>18.183349043706158</v>
      </c>
      <c r="K33">
        <f t="shared" si="8"/>
        <v>87.397123922516258</v>
      </c>
      <c r="L33">
        <f t="shared" si="8"/>
        <v>4.8552546157572722</v>
      </c>
      <c r="M33">
        <f t="shared" si="8"/>
        <v>16.982152185224347</v>
      </c>
      <c r="N33">
        <f t="shared" si="8"/>
        <v>8.1763002038212012</v>
      </c>
      <c r="O33">
        <f t="shared" si="8"/>
        <v>615.20378557821948</v>
      </c>
      <c r="P33">
        <f t="shared" si="8"/>
        <v>7.7540457120236086</v>
      </c>
      <c r="Q33">
        <f t="shared" si="8"/>
        <v>9.4367836577821791</v>
      </c>
      <c r="R33">
        <f t="shared" si="8"/>
        <v>7.7173280501725153E-3</v>
      </c>
      <c r="S33">
        <f t="shared" si="8"/>
        <v>14.834616579504964</v>
      </c>
      <c r="T33">
        <f t="shared" si="8"/>
        <v>157.47012906539561</v>
      </c>
      <c r="U33">
        <f t="shared" si="8"/>
        <v>189.5126470255853</v>
      </c>
      <c r="V33">
        <f t="shared" si="8"/>
        <v>157.81145002620471</v>
      </c>
      <c r="W33">
        <f t="shared" si="8"/>
        <v>1.2089413768392097E-2</v>
      </c>
      <c r="X33">
        <f t="shared" si="8"/>
        <v>12.106382536579458</v>
      </c>
      <c r="Y33">
        <f t="shared" si="8"/>
        <v>51.265569043685147</v>
      </c>
      <c r="Z33">
        <v>9</v>
      </c>
    </row>
    <row r="34" spans="1:27" x14ac:dyDescent="0.25">
      <c r="A34">
        <v>2004</v>
      </c>
      <c r="B34">
        <f t="shared" ref="B34:Y34" si="9">+B11^2</f>
        <v>3.2502772774134644E-3</v>
      </c>
      <c r="C34">
        <f t="shared" si="9"/>
        <v>0.8053809064944647</v>
      </c>
      <c r="D34">
        <f t="shared" si="9"/>
        <v>9.3588365184148203E-3</v>
      </c>
      <c r="E34">
        <f t="shared" si="9"/>
        <v>3.5536945083165308E-2</v>
      </c>
      <c r="F34">
        <f t="shared" si="9"/>
        <v>1.249480773954635</v>
      </c>
      <c r="G34">
        <f t="shared" si="9"/>
        <v>6.5694610434990013</v>
      </c>
      <c r="H34">
        <f t="shared" si="9"/>
        <v>4.2074532698590149E-2</v>
      </c>
      <c r="I34">
        <f t="shared" si="9"/>
        <v>174.26428109750967</v>
      </c>
      <c r="J34">
        <f t="shared" si="9"/>
        <v>18.469008830259636</v>
      </c>
      <c r="K34">
        <f t="shared" si="9"/>
        <v>83.012556392602264</v>
      </c>
      <c r="L34">
        <f t="shared" si="9"/>
        <v>0.23496434315504391</v>
      </c>
      <c r="M34">
        <f t="shared" si="9"/>
        <v>15.850657692404884</v>
      </c>
      <c r="N34">
        <f t="shared" si="9"/>
        <v>5.0669782459761459</v>
      </c>
      <c r="O34">
        <f t="shared" si="9"/>
        <v>532.99507808311625</v>
      </c>
      <c r="P34">
        <f t="shared" si="9"/>
        <v>6.8450091932505661E-2</v>
      </c>
      <c r="Q34">
        <f t="shared" si="9"/>
        <v>17.684273984641397</v>
      </c>
      <c r="R34">
        <f t="shared" si="9"/>
        <v>0.9656353420098378</v>
      </c>
      <c r="S34">
        <f t="shared" si="9"/>
        <v>8.3760133006371653</v>
      </c>
      <c r="T34">
        <f t="shared" si="9"/>
        <v>142.66827854483159</v>
      </c>
      <c r="U34">
        <f t="shared" si="9"/>
        <v>108.8355702073605</v>
      </c>
      <c r="V34">
        <f t="shared" si="9"/>
        <v>157.45130637903293</v>
      </c>
      <c r="W34">
        <f t="shared" si="9"/>
        <v>5.9468079985321901E-5</v>
      </c>
      <c r="X34">
        <f t="shared" si="9"/>
        <v>5.8869670640930822</v>
      </c>
      <c r="Y34">
        <f t="shared" si="9"/>
        <v>59.02640900399053</v>
      </c>
      <c r="Z34">
        <v>10</v>
      </c>
    </row>
    <row r="35" spans="1:27" x14ac:dyDescent="0.25">
      <c r="A35">
        <v>2005</v>
      </c>
      <c r="B35">
        <f t="shared" ref="B35:Y35" si="10">+B12^2</f>
        <v>3.8226766881912875</v>
      </c>
      <c r="C35">
        <f t="shared" si="10"/>
        <v>4.029099360189087</v>
      </c>
      <c r="D35">
        <f t="shared" si="10"/>
        <v>0.42797918837580518</v>
      </c>
      <c r="E35">
        <f t="shared" si="10"/>
        <v>1.6502455568837862</v>
      </c>
      <c r="F35">
        <f t="shared" si="10"/>
        <v>0.14052254098391312</v>
      </c>
      <c r="G35">
        <f t="shared" si="10"/>
        <v>29.161827352625174</v>
      </c>
      <c r="H35">
        <f t="shared" si="10"/>
        <v>0.95885397450263676</v>
      </c>
      <c r="I35">
        <f t="shared" si="10"/>
        <v>149.47864355444727</v>
      </c>
      <c r="J35">
        <f t="shared" si="10"/>
        <v>11.518877562161704</v>
      </c>
      <c r="K35">
        <f t="shared" si="10"/>
        <v>62.915292626626865</v>
      </c>
      <c r="L35">
        <f t="shared" si="10"/>
        <v>2.6118346823972859E-2</v>
      </c>
      <c r="M35">
        <f t="shared" si="10"/>
        <v>21.882963681882003</v>
      </c>
      <c r="N35">
        <f t="shared" si="10"/>
        <v>31.107030094331741</v>
      </c>
      <c r="O35">
        <f t="shared" si="10"/>
        <v>482.10147665128744</v>
      </c>
      <c r="P35">
        <f t="shared" si="10"/>
        <v>9.2908250843949212</v>
      </c>
      <c r="Q35">
        <f t="shared" si="10"/>
        <v>9.0013890161755885</v>
      </c>
      <c r="R35">
        <f t="shared" si="10"/>
        <v>1.0458136846495536</v>
      </c>
      <c r="S35">
        <f t="shared" si="10"/>
        <v>4.7711130748348447</v>
      </c>
      <c r="T35">
        <f t="shared" si="10"/>
        <v>173.62356518316113</v>
      </c>
      <c r="U35">
        <f t="shared" si="10"/>
        <v>126.2923482379601</v>
      </c>
      <c r="V35">
        <f t="shared" si="10"/>
        <v>167.40114618067395</v>
      </c>
      <c r="W35">
        <f t="shared" si="10"/>
        <v>0.69466530443035279</v>
      </c>
      <c r="X35">
        <f t="shared" si="10"/>
        <v>15.625871477364687</v>
      </c>
      <c r="Y35">
        <f t="shared" si="10"/>
        <v>43.124340670562333</v>
      </c>
      <c r="Z35">
        <v>11</v>
      </c>
    </row>
    <row r="36" spans="1:27" x14ac:dyDescent="0.25">
      <c r="A36">
        <v>2006</v>
      </c>
      <c r="B36">
        <f t="shared" ref="B36:Y36" si="11">+B13^2</f>
        <v>1.2475472562187686</v>
      </c>
      <c r="C36">
        <f t="shared" si="11"/>
        <v>3.0527166200258877</v>
      </c>
      <c r="D36">
        <f t="shared" si="11"/>
        <v>2.5892579721444293</v>
      </c>
      <c r="E36">
        <f t="shared" si="11"/>
        <v>0.14498406386324322</v>
      </c>
      <c r="F36">
        <f t="shared" si="11"/>
        <v>2.1232424187533847</v>
      </c>
      <c r="G36">
        <f t="shared" si="11"/>
        <v>23.764131291189688</v>
      </c>
      <c r="H36">
        <f t="shared" si="11"/>
        <v>4.2443198892720071</v>
      </c>
      <c r="I36">
        <f t="shared" si="11"/>
        <v>130.9693646159113</v>
      </c>
      <c r="J36">
        <f t="shared" si="11"/>
        <v>10.76095940814629</v>
      </c>
      <c r="K36">
        <f t="shared" si="11"/>
        <v>66.018606460102475</v>
      </c>
      <c r="L36">
        <f t="shared" si="11"/>
        <v>1.0245453240052358</v>
      </c>
      <c r="M36">
        <f t="shared" si="11"/>
        <v>16.564445093503995</v>
      </c>
      <c r="N36">
        <f t="shared" si="11"/>
        <v>9.2568349051892156</v>
      </c>
      <c r="O36">
        <f t="shared" si="11"/>
        <v>244.50805562872978</v>
      </c>
      <c r="P36">
        <f t="shared" si="11"/>
        <v>4.184589543529884E-2</v>
      </c>
      <c r="Q36">
        <f t="shared" si="11"/>
        <v>9.2358343216502519</v>
      </c>
      <c r="R36">
        <f t="shared" si="11"/>
        <v>0.4514106534253205</v>
      </c>
      <c r="S36">
        <f t="shared" si="11"/>
        <v>8.3648744282719463</v>
      </c>
      <c r="T36">
        <f t="shared" si="11"/>
        <v>162.39662573309164</v>
      </c>
      <c r="U36">
        <f t="shared" si="11"/>
        <v>144.67989563854681</v>
      </c>
      <c r="V36">
        <f t="shared" si="11"/>
        <v>134.49586448320355</v>
      </c>
      <c r="W36">
        <f t="shared" si="11"/>
        <v>0.38433868286744038</v>
      </c>
      <c r="X36">
        <f t="shared" si="11"/>
        <v>10.230942374867048</v>
      </c>
      <c r="Y36">
        <f t="shared" si="11"/>
        <v>51.436788539781816</v>
      </c>
      <c r="Z36">
        <v>12</v>
      </c>
    </row>
    <row r="37" spans="1:27" x14ac:dyDescent="0.25">
      <c r="A37">
        <v>2007</v>
      </c>
      <c r="B37">
        <f t="shared" ref="B37:Y37" si="12">+B14^2</f>
        <v>8.8717386934673179</v>
      </c>
      <c r="C37">
        <f t="shared" si="12"/>
        <v>1.3769022269983127</v>
      </c>
      <c r="D37">
        <f t="shared" si="12"/>
        <v>2.3215199729307225</v>
      </c>
      <c r="E37">
        <f t="shared" si="12"/>
        <v>0.46231547008848883</v>
      </c>
      <c r="F37">
        <f t="shared" si="12"/>
        <v>19.464493809407543</v>
      </c>
      <c r="G37">
        <f t="shared" si="12"/>
        <v>12.48808915528504</v>
      </c>
      <c r="H37">
        <f t="shared" si="12"/>
        <v>2.3029097617405347</v>
      </c>
      <c r="I37">
        <f t="shared" si="12"/>
        <v>122.38109598852461</v>
      </c>
      <c r="J37">
        <f t="shared" si="12"/>
        <v>15.125145405482298</v>
      </c>
      <c r="K37">
        <f t="shared" si="12"/>
        <v>71.870137675179294</v>
      </c>
      <c r="L37">
        <f t="shared" si="12"/>
        <v>2.0888627229849046</v>
      </c>
      <c r="M37">
        <f t="shared" si="12"/>
        <v>10.383567117740867</v>
      </c>
      <c r="N37">
        <f t="shared" si="12"/>
        <v>3.342772962544573</v>
      </c>
      <c r="O37">
        <f t="shared" si="12"/>
        <v>250.51197179532159</v>
      </c>
      <c r="P37">
        <f t="shared" si="12"/>
        <v>11.804021265378239</v>
      </c>
      <c r="Q37">
        <f t="shared" si="12"/>
        <v>22.694940819388599</v>
      </c>
      <c r="R37">
        <f t="shared" si="12"/>
        <v>3.8118211872767356</v>
      </c>
      <c r="S37">
        <f t="shared" si="12"/>
        <v>2.3659030261213601</v>
      </c>
      <c r="T37">
        <f t="shared" si="12"/>
        <v>131.89472865481551</v>
      </c>
      <c r="U37">
        <f t="shared" si="12"/>
        <v>43.822762951479596</v>
      </c>
      <c r="V37">
        <f t="shared" si="12"/>
        <v>122.55224731091478</v>
      </c>
      <c r="W37">
        <f t="shared" si="12"/>
        <v>0.84412087175472672</v>
      </c>
      <c r="X37">
        <f t="shared" si="12"/>
        <v>10.197216356971206</v>
      </c>
      <c r="Y37">
        <f t="shared" si="12"/>
        <v>68.658182665548836</v>
      </c>
      <c r="Z37">
        <v>13</v>
      </c>
    </row>
    <row r="38" spans="1:27" x14ac:dyDescent="0.25">
      <c r="A38">
        <v>2008</v>
      </c>
      <c r="B38">
        <f t="shared" ref="B38:Y38" si="13">+B15^2</f>
        <v>3.1765634100643503</v>
      </c>
      <c r="C38">
        <f t="shared" si="13"/>
        <v>7.7998603769313579</v>
      </c>
      <c r="D38">
        <f t="shared" si="13"/>
        <v>0.5082229886324805</v>
      </c>
      <c r="E38">
        <f t="shared" si="13"/>
        <v>0.27287893029519683</v>
      </c>
      <c r="F38">
        <f t="shared" si="13"/>
        <v>1.4564302404530252</v>
      </c>
      <c r="G38">
        <f t="shared" si="13"/>
        <v>19.377848690690438</v>
      </c>
      <c r="H38">
        <f t="shared" si="13"/>
        <v>1.500328018105799</v>
      </c>
      <c r="I38">
        <f t="shared" si="13"/>
        <v>95.129476356832186</v>
      </c>
      <c r="J38">
        <f t="shared" si="13"/>
        <v>13.684376529480458</v>
      </c>
      <c r="K38">
        <f t="shared" si="13"/>
        <v>72.652754275829309</v>
      </c>
      <c r="L38">
        <f t="shared" si="13"/>
        <v>2.6342153122316541</v>
      </c>
      <c r="M38">
        <f t="shared" si="13"/>
        <v>15.720151810253387</v>
      </c>
      <c r="N38">
        <f t="shared" si="13"/>
        <v>34.443267459603142</v>
      </c>
      <c r="O38">
        <f t="shared" si="13"/>
        <v>334.21351918353139</v>
      </c>
      <c r="P38">
        <f t="shared" si="13"/>
        <v>19.627695342464541</v>
      </c>
      <c r="Q38">
        <f t="shared" si="13"/>
        <v>9.6019331124711194</v>
      </c>
      <c r="R38">
        <f t="shared" si="13"/>
        <v>3.5858356151621074</v>
      </c>
      <c r="S38">
        <f t="shared" si="13"/>
        <v>3.5627540207626289</v>
      </c>
      <c r="T38">
        <f t="shared" si="13"/>
        <v>98.486232335354003</v>
      </c>
      <c r="U38">
        <f t="shared" si="13"/>
        <v>52.188024409982503</v>
      </c>
      <c r="V38">
        <f t="shared" si="13"/>
        <v>133.36939968448354</v>
      </c>
      <c r="W38">
        <f t="shared" si="13"/>
        <v>0.72493875192475055</v>
      </c>
      <c r="X38">
        <f t="shared" si="13"/>
        <v>25.37630164712332</v>
      </c>
      <c r="Y38">
        <f t="shared" si="13"/>
        <v>22.840489498817956</v>
      </c>
      <c r="Z38">
        <v>14</v>
      </c>
    </row>
    <row r="39" spans="1:27" x14ac:dyDescent="0.25">
      <c r="A39">
        <v>2009</v>
      </c>
      <c r="B39">
        <f t="shared" ref="B39:Y39" si="14">+B16^2</f>
        <v>1.6729591240175761</v>
      </c>
      <c r="C39">
        <f t="shared" si="14"/>
        <v>6.632145757894393</v>
      </c>
      <c r="D39">
        <f t="shared" si="14"/>
        <v>4.1989044385008278E-2</v>
      </c>
      <c r="E39">
        <f t="shared" si="14"/>
        <v>2.134277309460168E-2</v>
      </c>
      <c r="F39">
        <f t="shared" si="14"/>
        <v>0.55812023581542347</v>
      </c>
      <c r="G39">
        <f t="shared" si="14"/>
        <v>4.640049989009543</v>
      </c>
      <c r="H39">
        <f t="shared" si="14"/>
        <v>1.3470444787239211</v>
      </c>
      <c r="I39">
        <f t="shared" si="14"/>
        <v>86.208002158825394</v>
      </c>
      <c r="J39">
        <f t="shared" si="14"/>
        <v>13.146015061282757</v>
      </c>
      <c r="K39">
        <f t="shared" si="14"/>
        <v>67.276834858380312</v>
      </c>
      <c r="L39">
        <f t="shared" si="14"/>
        <v>6.096948132070211E-2</v>
      </c>
      <c r="M39">
        <f t="shared" si="14"/>
        <v>17.363484843305368</v>
      </c>
      <c r="N39">
        <f t="shared" si="14"/>
        <v>18.783072624260477</v>
      </c>
      <c r="O39">
        <f t="shared" si="14"/>
        <v>384.76614984782827</v>
      </c>
      <c r="P39">
        <f t="shared" si="14"/>
        <v>7.3684532094021105</v>
      </c>
      <c r="Q39">
        <f t="shared" si="14"/>
        <v>9.0354880326643077</v>
      </c>
      <c r="R39">
        <f t="shared" si="14"/>
        <v>0.45202836026095017</v>
      </c>
      <c r="S39">
        <f t="shared" si="14"/>
        <v>12.959069258423547</v>
      </c>
      <c r="T39">
        <f t="shared" si="14"/>
        <v>52.702620382180015</v>
      </c>
      <c r="U39">
        <f t="shared" si="14"/>
        <v>78.564081758461882</v>
      </c>
      <c r="V39">
        <f t="shared" si="14"/>
        <v>135.27451191587639</v>
      </c>
      <c r="W39">
        <f t="shared" si="14"/>
        <v>0.18767329368216626</v>
      </c>
      <c r="X39">
        <f t="shared" si="14"/>
        <v>1.9572449451103815</v>
      </c>
      <c r="Y39">
        <f t="shared" si="14"/>
        <v>28.639237140745287</v>
      </c>
      <c r="Z39">
        <v>15</v>
      </c>
      <c r="AA39" t="s">
        <v>18</v>
      </c>
    </row>
    <row r="40" spans="1:27" x14ac:dyDescent="0.25">
      <c r="A40">
        <v>2010</v>
      </c>
      <c r="B40">
        <f t="shared" ref="B40:Y40" si="15">+B17^2</f>
        <v>0.10401167045782489</v>
      </c>
      <c r="C40">
        <f t="shared" si="15"/>
        <v>8.6649078962125916</v>
      </c>
      <c r="D40">
        <f t="shared" si="15"/>
        <v>1.3642742211962504</v>
      </c>
      <c r="E40">
        <f t="shared" si="15"/>
        <v>2.4524593911318009</v>
      </c>
      <c r="F40">
        <f t="shared" si="15"/>
        <v>1.0400191473122893</v>
      </c>
      <c r="G40">
        <f t="shared" si="15"/>
        <v>12.122093861430118</v>
      </c>
      <c r="H40">
        <f t="shared" si="15"/>
        <v>2.829858594497936</v>
      </c>
      <c r="I40">
        <f t="shared" si="15"/>
        <v>40.696937731179645</v>
      </c>
      <c r="J40">
        <f t="shared" si="15"/>
        <v>13.921279389754057</v>
      </c>
      <c r="K40">
        <f t="shared" si="15"/>
        <v>75.076762022671446</v>
      </c>
      <c r="L40">
        <f t="shared" si="15"/>
        <v>13.045349267764804</v>
      </c>
      <c r="M40">
        <f t="shared" si="15"/>
        <v>10.336536512591662</v>
      </c>
      <c r="N40">
        <f t="shared" si="15"/>
        <v>15.220716796615049</v>
      </c>
      <c r="O40">
        <f t="shared" si="15"/>
        <v>296.03612185012162</v>
      </c>
      <c r="P40">
        <f t="shared" si="15"/>
        <v>0.47700118297913924</v>
      </c>
      <c r="Q40">
        <f t="shared" si="15"/>
        <v>15.220350510114551</v>
      </c>
      <c r="R40">
        <f t="shared" si="15"/>
        <v>4.4318684295310984</v>
      </c>
      <c r="S40">
        <f t="shared" si="15"/>
        <v>24.002132567263416</v>
      </c>
      <c r="T40">
        <f t="shared" si="15"/>
        <v>55.517861072399278</v>
      </c>
      <c r="U40">
        <f t="shared" si="15"/>
        <v>49.811645960844963</v>
      </c>
      <c r="V40">
        <f t="shared" si="15"/>
        <v>134.58105357797444</v>
      </c>
      <c r="W40">
        <f t="shared" si="15"/>
        <v>4.3985537849072611E-3</v>
      </c>
      <c r="X40">
        <f t="shared" si="15"/>
        <v>7.1709342590933284E-2</v>
      </c>
      <c r="Y40">
        <f t="shared" si="15"/>
        <v>33.286182237831277</v>
      </c>
      <c r="Z40">
        <v>16</v>
      </c>
    </row>
    <row r="41" spans="1:27" x14ac:dyDescent="0.25">
      <c r="A41">
        <v>2011</v>
      </c>
      <c r="B41">
        <f t="shared" ref="B41:Y41" si="16">+B18^2</f>
        <v>0.63415434903872958</v>
      </c>
      <c r="C41">
        <f t="shared" si="16"/>
        <v>14.788997174867582</v>
      </c>
      <c r="D41">
        <f t="shared" si="16"/>
        <v>0.4291919372626139</v>
      </c>
      <c r="E41">
        <f t="shared" si="16"/>
        <v>7.0742539968592322</v>
      </c>
      <c r="F41">
        <f t="shared" si="16"/>
        <v>0.24244660503666279</v>
      </c>
      <c r="G41">
        <f t="shared" si="16"/>
        <v>12.30258470326549</v>
      </c>
      <c r="H41">
        <f t="shared" si="16"/>
        <v>1.1167536682219088</v>
      </c>
      <c r="I41">
        <f t="shared" si="16"/>
        <v>27.560554182789499</v>
      </c>
      <c r="J41">
        <f t="shared" si="16"/>
        <v>9.6798940570478855</v>
      </c>
      <c r="K41">
        <f t="shared" si="16"/>
        <v>79.980665277144411</v>
      </c>
      <c r="L41">
        <f t="shared" si="16"/>
        <v>12.150144291481528</v>
      </c>
      <c r="M41">
        <f t="shared" si="16"/>
        <v>10.84896864183056</v>
      </c>
      <c r="N41">
        <f t="shared" si="16"/>
        <v>24.146832462453016</v>
      </c>
      <c r="O41">
        <f t="shared" si="16"/>
        <v>362.50288533022433</v>
      </c>
      <c r="P41">
        <f t="shared" si="16"/>
        <v>0.39851018042868447</v>
      </c>
      <c r="Q41">
        <f t="shared" si="16"/>
        <v>3.9003235990386806</v>
      </c>
      <c r="R41">
        <f t="shared" si="16"/>
        <v>3.1948559251284214</v>
      </c>
      <c r="S41">
        <f t="shared" si="16"/>
        <v>13.976222247155867</v>
      </c>
      <c r="T41">
        <f t="shared" si="16"/>
        <v>35.901337567798208</v>
      </c>
      <c r="U41">
        <f t="shared" si="16"/>
        <v>72.686762892265023</v>
      </c>
      <c r="V41">
        <f t="shared" si="16"/>
        <v>102.49308213697851</v>
      </c>
      <c r="W41">
        <f t="shared" si="16"/>
        <v>1.1401228615513139</v>
      </c>
      <c r="X41">
        <f t="shared" si="16"/>
        <v>0.11356370693389585</v>
      </c>
      <c r="Y41">
        <f t="shared" si="16"/>
        <v>30.129215882555027</v>
      </c>
      <c r="Z41">
        <v>17</v>
      </c>
    </row>
    <row r="42" spans="1:27" x14ac:dyDescent="0.25">
      <c r="A42">
        <v>2012</v>
      </c>
      <c r="B42">
        <f t="shared" ref="B42:Y42" si="17">+B19^2</f>
        <v>1.8492240280615542</v>
      </c>
      <c r="C42">
        <f t="shared" si="17"/>
        <v>8.0831253572605846</v>
      </c>
      <c r="D42">
        <f t="shared" si="17"/>
        <v>4.6761817122353238</v>
      </c>
      <c r="E42">
        <f t="shared" si="17"/>
        <v>5.6083991426331252</v>
      </c>
      <c r="F42">
        <f t="shared" si="17"/>
        <v>2.3159782438903882</v>
      </c>
      <c r="G42">
        <f t="shared" si="17"/>
        <v>3.6543878724487109</v>
      </c>
      <c r="H42">
        <f t="shared" si="17"/>
        <v>1.2790281926381617E-3</v>
      </c>
      <c r="I42">
        <f t="shared" si="17"/>
        <v>28.019833842205205</v>
      </c>
      <c r="J42">
        <f t="shared" si="17"/>
        <v>8.8080709513344608</v>
      </c>
      <c r="K42">
        <f t="shared" si="17"/>
        <v>41.271610100238242</v>
      </c>
      <c r="L42">
        <f t="shared" si="17"/>
        <v>1.8671282520181216</v>
      </c>
      <c r="M42">
        <f t="shared" si="17"/>
        <v>11.177106943272582</v>
      </c>
      <c r="N42">
        <f t="shared" si="17"/>
        <v>21.775591138127925</v>
      </c>
      <c r="O42">
        <f t="shared" si="17"/>
        <v>218.52317759489972</v>
      </c>
      <c r="P42">
        <f t="shared" si="17"/>
        <v>7.347581549962543</v>
      </c>
      <c r="Q42">
        <f t="shared" si="17"/>
        <v>4.656954108942851</v>
      </c>
      <c r="R42">
        <f t="shared" si="17"/>
        <v>3.1138252770067716</v>
      </c>
      <c r="S42">
        <f t="shared" si="17"/>
        <v>15.409372666753489</v>
      </c>
      <c r="T42">
        <f t="shared" si="17"/>
        <v>13.696457500377633</v>
      </c>
      <c r="U42">
        <f t="shared" si="17"/>
        <v>79.16383595012465</v>
      </c>
      <c r="V42">
        <f t="shared" si="17"/>
        <v>130.83987134401994</v>
      </c>
      <c r="W42">
        <f t="shared" si="17"/>
        <v>0.99009273650885243</v>
      </c>
      <c r="X42">
        <f t="shared" si="17"/>
        <v>0.30983496886048184</v>
      </c>
      <c r="Y42">
        <f t="shared" si="17"/>
        <v>29.280715223293662</v>
      </c>
      <c r="Z42">
        <v>18</v>
      </c>
    </row>
    <row r="43" spans="1:27" x14ac:dyDescent="0.25">
      <c r="A43">
        <v>2013</v>
      </c>
      <c r="B43">
        <f t="shared" ref="B43:Y43" si="18">+B20^2</f>
        <v>13.959732518251535</v>
      </c>
      <c r="C43">
        <f t="shared" si="18"/>
        <v>4.1710548509442269</v>
      </c>
      <c r="D43">
        <f t="shared" si="18"/>
        <v>4.7186687152933162</v>
      </c>
      <c r="E43">
        <f t="shared" si="18"/>
        <v>3.3459977291905543</v>
      </c>
      <c r="F43">
        <f t="shared" si="18"/>
        <v>3.5979972148192512</v>
      </c>
      <c r="G43">
        <f t="shared" si="18"/>
        <v>3.5330171216330628</v>
      </c>
      <c r="H43">
        <f t="shared" si="18"/>
        <v>0.99728466547530314</v>
      </c>
      <c r="I43">
        <f t="shared" si="18"/>
        <v>18.45842582394604</v>
      </c>
      <c r="J43">
        <f t="shared" si="18"/>
        <v>7.3055918540368374</v>
      </c>
      <c r="K43">
        <f t="shared" si="18"/>
        <v>29.504855558529925</v>
      </c>
      <c r="L43">
        <f t="shared" si="18"/>
        <v>23.608992618953263</v>
      </c>
      <c r="M43">
        <f t="shared" si="18"/>
        <v>10.124653829282796</v>
      </c>
      <c r="N43">
        <f t="shared" si="18"/>
        <v>6.6434214342376094</v>
      </c>
      <c r="O43">
        <f t="shared" si="18"/>
        <v>500.25789870159497</v>
      </c>
      <c r="P43">
        <f t="shared" si="18"/>
        <v>23.135211806587634</v>
      </c>
      <c r="Q43">
        <f t="shared" si="18"/>
        <v>5.5161870920692699</v>
      </c>
      <c r="R43">
        <f t="shared" si="18"/>
        <v>9.8572159152965906</v>
      </c>
      <c r="S43">
        <f t="shared" si="18"/>
        <v>8.6594864671185725</v>
      </c>
      <c r="T43">
        <f t="shared" si="18"/>
        <v>18.033540506907649</v>
      </c>
      <c r="U43">
        <f t="shared" si="18"/>
        <v>98.172298338929423</v>
      </c>
      <c r="V43">
        <f t="shared" si="18"/>
        <v>74.993535047985389</v>
      </c>
      <c r="W43">
        <f t="shared" si="18"/>
        <v>1.5617823360865706</v>
      </c>
      <c r="X43">
        <f t="shared" si="18"/>
        <v>1.9463089570843566</v>
      </c>
      <c r="Y43">
        <f t="shared" si="18"/>
        <v>15.569970447201838</v>
      </c>
      <c r="Z43">
        <v>19</v>
      </c>
    </row>
    <row r="44" spans="1:27" x14ac:dyDescent="0.25">
      <c r="A44">
        <v>2014</v>
      </c>
      <c r="B44">
        <f t="shared" ref="B44:Y44" si="19">+B21^2</f>
        <v>1.321499110022029</v>
      </c>
      <c r="C44">
        <f t="shared" si="19"/>
        <v>4.8326965771165247</v>
      </c>
      <c r="D44">
        <f t="shared" si="19"/>
        <v>0.22459872476905582</v>
      </c>
      <c r="E44">
        <f t="shared" si="19"/>
        <v>0.13804466720786371</v>
      </c>
      <c r="F44">
        <f t="shared" si="19"/>
        <v>1.0224070280946651</v>
      </c>
      <c r="G44">
        <f t="shared" si="19"/>
        <v>0.76187155920817295</v>
      </c>
      <c r="H44">
        <f t="shared" si="19"/>
        <v>0.23015117435184043</v>
      </c>
      <c r="I44">
        <f t="shared" si="19"/>
        <v>10.784474616014627</v>
      </c>
      <c r="J44">
        <f t="shared" si="19"/>
        <v>4.2339635529721864</v>
      </c>
      <c r="K44">
        <f t="shared" si="19"/>
        <v>11.479415458193827</v>
      </c>
      <c r="L44">
        <f t="shared" si="19"/>
        <v>9.391976267848376</v>
      </c>
      <c r="M44">
        <f t="shared" si="19"/>
        <v>12.227623598274283</v>
      </c>
      <c r="N44">
        <f t="shared" si="19"/>
        <v>4.5261562655620713</v>
      </c>
      <c r="O44">
        <f t="shared" si="19"/>
        <v>277.40049662026632</v>
      </c>
      <c r="P44">
        <f t="shared" si="19"/>
        <v>0.11846967857101255</v>
      </c>
      <c r="Q44">
        <f t="shared" si="19"/>
        <v>4.9566952952936036</v>
      </c>
      <c r="R44">
        <f t="shared" si="19"/>
        <v>4.1030443633704943</v>
      </c>
      <c r="S44">
        <f t="shared" si="19"/>
        <v>4.8736189906416874</v>
      </c>
      <c r="T44">
        <f t="shared" si="19"/>
        <v>0.8959727160084191</v>
      </c>
      <c r="U44">
        <f t="shared" si="19"/>
        <v>34.423986286488095</v>
      </c>
      <c r="V44">
        <f t="shared" si="19"/>
        <v>83.72949046443388</v>
      </c>
      <c r="W44">
        <f t="shared" si="19"/>
        <v>0.39408051357067847</v>
      </c>
      <c r="X44">
        <f t="shared" si="19"/>
        <v>0.42154888739077656</v>
      </c>
      <c r="Y44">
        <f t="shared" si="19"/>
        <v>30.209158631080562</v>
      </c>
      <c r="Z44">
        <v>20</v>
      </c>
    </row>
    <row r="45" spans="1:27" x14ac:dyDescent="0.25">
      <c r="A45">
        <v>2015</v>
      </c>
      <c r="B45">
        <f t="shared" ref="B45:Y45" si="20">+B22^2</f>
        <v>0.93636590962600297</v>
      </c>
      <c r="C45">
        <f t="shared" si="20"/>
        <v>4.775959315828012</v>
      </c>
      <c r="D45">
        <f t="shared" si="20"/>
        <v>2.7367674233797175</v>
      </c>
      <c r="E45">
        <f t="shared" si="20"/>
        <v>0.44092425002566149</v>
      </c>
      <c r="F45">
        <f t="shared" si="20"/>
        <v>3.1063666270458592</v>
      </c>
      <c r="G45">
        <f t="shared" si="20"/>
        <v>4.9335281233295794</v>
      </c>
      <c r="H45">
        <f t="shared" si="20"/>
        <v>2.2049725743201991</v>
      </c>
      <c r="I45">
        <f t="shared" si="20"/>
        <v>6.175072424515573</v>
      </c>
      <c r="J45">
        <f t="shared" si="20"/>
        <v>4.3370746981261501</v>
      </c>
      <c r="K45">
        <f t="shared" si="20"/>
        <v>7.4770549239624158</v>
      </c>
      <c r="L45">
        <f t="shared" si="20"/>
        <v>1.0435451424120235</v>
      </c>
      <c r="M45">
        <f t="shared" si="20"/>
        <v>13.559364964680761</v>
      </c>
      <c r="N45">
        <f t="shared" si="20"/>
        <v>29.971867418603225</v>
      </c>
      <c r="O45">
        <f t="shared" si="20"/>
        <v>241.90949768783605</v>
      </c>
      <c r="P45">
        <f t="shared" si="20"/>
        <v>7.166357515866012E-2</v>
      </c>
      <c r="Q45">
        <f t="shared" si="20"/>
        <v>1.6476607205235239</v>
      </c>
      <c r="R45">
        <f t="shared" si="20"/>
        <v>0.78040959907701735</v>
      </c>
      <c r="S45">
        <f t="shared" si="20"/>
        <v>6.2866588410065454</v>
      </c>
      <c r="T45">
        <f t="shared" si="20"/>
        <v>10.259861852946612</v>
      </c>
      <c r="U45">
        <f t="shared" si="20"/>
        <v>65.333868686622395</v>
      </c>
      <c r="V45">
        <f t="shared" si="20"/>
        <v>106.08663494410155</v>
      </c>
      <c r="W45">
        <f t="shared" si="20"/>
        <v>0.24785667511928935</v>
      </c>
      <c r="X45">
        <f t="shared" si="20"/>
        <v>4.0148099287229629E-2</v>
      </c>
      <c r="Y45">
        <f t="shared" si="20"/>
        <v>21.826500995062482</v>
      </c>
      <c r="Z45">
        <v>21</v>
      </c>
      <c r="AA45" t="s">
        <v>17</v>
      </c>
    </row>
    <row r="47" spans="1:27" x14ac:dyDescent="0.25">
      <c r="B47" s="1" t="s">
        <v>1</v>
      </c>
      <c r="C47" s="1" t="s">
        <v>2</v>
      </c>
      <c r="D47" s="1" t="s">
        <v>22</v>
      </c>
      <c r="E47" s="1" t="s">
        <v>3</v>
      </c>
      <c r="F47" s="1" t="s">
        <v>4</v>
      </c>
      <c r="G47" s="1" t="s">
        <v>5</v>
      </c>
      <c r="H47" s="1" t="s">
        <v>6</v>
      </c>
      <c r="I47" s="1" t="s">
        <v>7</v>
      </c>
      <c r="J47" s="1" t="s">
        <v>23</v>
      </c>
      <c r="K47" s="1" t="s">
        <v>24</v>
      </c>
      <c r="L47" s="1" t="s">
        <v>8</v>
      </c>
      <c r="M47" s="1" t="s">
        <v>25</v>
      </c>
      <c r="N47" s="1" t="s">
        <v>9</v>
      </c>
      <c r="O47" s="1" t="s">
        <v>10</v>
      </c>
      <c r="P47" s="1" t="s">
        <v>11</v>
      </c>
      <c r="Q47" s="1" t="s">
        <v>12</v>
      </c>
      <c r="R47" s="1" t="s">
        <v>13</v>
      </c>
      <c r="S47" s="1" t="s">
        <v>26</v>
      </c>
      <c r="T47" s="1" t="s">
        <v>14</v>
      </c>
      <c r="U47" s="1" t="s">
        <v>15</v>
      </c>
      <c r="V47" s="1" t="s">
        <v>27</v>
      </c>
      <c r="W47" s="1" t="s">
        <v>16</v>
      </c>
      <c r="X47" s="1" t="s">
        <v>28</v>
      </c>
      <c r="Y47" s="1" t="s">
        <v>29</v>
      </c>
    </row>
    <row r="48" spans="1:27" x14ac:dyDescent="0.25">
      <c r="B48">
        <f>+SUM(B40:B45)/(21-15)</f>
        <v>3.1341645975762789</v>
      </c>
      <c r="C48">
        <f t="shared" ref="C48:P48" si="21">+SUM(C40:C45)/(21-15)</f>
        <v>7.5527901953715864</v>
      </c>
      <c r="D48">
        <f t="shared" si="21"/>
        <v>2.3582804556893797</v>
      </c>
      <c r="E48">
        <f t="shared" si="21"/>
        <v>3.1766798628413735</v>
      </c>
      <c r="F48">
        <f t="shared" si="21"/>
        <v>1.8875358110331859</v>
      </c>
      <c r="G48">
        <f t="shared" si="21"/>
        <v>6.2179138735525221</v>
      </c>
      <c r="H48">
        <f t="shared" si="21"/>
        <v>1.2300499508433045</v>
      </c>
      <c r="I48">
        <f t="shared" si="21"/>
        <v>21.949216436775099</v>
      </c>
      <c r="J48" s="3">
        <f t="shared" si="21"/>
        <v>8.0476457505452625</v>
      </c>
      <c r="K48">
        <f t="shared" si="21"/>
        <v>40.798393890123371</v>
      </c>
      <c r="L48">
        <f t="shared" si="21"/>
        <v>10.184522640079686</v>
      </c>
      <c r="M48">
        <f t="shared" si="21"/>
        <v>11.379042414988774</v>
      </c>
      <c r="N48">
        <f t="shared" si="21"/>
        <v>17.047430919266482</v>
      </c>
      <c r="O48">
        <f t="shared" si="21"/>
        <v>316.10501296415714</v>
      </c>
      <c r="P48">
        <f t="shared" si="21"/>
        <v>5.2580729956146124</v>
      </c>
      <c r="Q48">
        <f>+SUM(Q40:Q45)/(21-15)</f>
        <v>5.9830285543304136</v>
      </c>
      <c r="R48">
        <f t="shared" ref="R48:Y48" si="22">+SUM(R40:R45)/(21-15)</f>
        <v>4.246869918235066</v>
      </c>
      <c r="S48">
        <f t="shared" si="22"/>
        <v>12.201248629989928</v>
      </c>
      <c r="T48">
        <f t="shared" si="22"/>
        <v>22.384171869406298</v>
      </c>
      <c r="U48">
        <f t="shared" si="22"/>
        <v>66.598733019212432</v>
      </c>
      <c r="V48">
        <f t="shared" si="22"/>
        <v>105.45394458591562</v>
      </c>
      <c r="W48">
        <f t="shared" si="22"/>
        <v>0.72305561277026864</v>
      </c>
      <c r="X48">
        <f t="shared" si="22"/>
        <v>0.48385232702461228</v>
      </c>
      <c r="Y48">
        <f t="shared" si="22"/>
        <v>26.71695723617081</v>
      </c>
    </row>
    <row r="49" spans="1:25" x14ac:dyDescent="0.25">
      <c r="B49">
        <f>+SUM(B25:B39)/15</f>
        <v>3.1382080893276116</v>
      </c>
      <c r="C49">
        <f t="shared" ref="C49:Y49" si="23">+SUM(C25:C39)/15</f>
        <v>3.0271467780601129</v>
      </c>
      <c r="D49">
        <f t="shared" si="23"/>
        <v>1.5872280747720668</v>
      </c>
      <c r="E49">
        <f t="shared" si="23"/>
        <v>9.3567681808407919</v>
      </c>
      <c r="F49">
        <f t="shared" si="23"/>
        <v>4.2308284825608382</v>
      </c>
      <c r="G49">
        <f t="shared" si="23"/>
        <v>20.976776666126689</v>
      </c>
      <c r="H49">
        <f t="shared" si="23"/>
        <v>1.137422514296502</v>
      </c>
      <c r="I49">
        <f t="shared" si="23"/>
        <v>192.12820592396898</v>
      </c>
      <c r="J49">
        <f t="shared" si="23"/>
        <v>18.92510733515461</v>
      </c>
      <c r="K49">
        <f t="shared" si="23"/>
        <v>118.42245658724799</v>
      </c>
      <c r="L49">
        <f t="shared" si="23"/>
        <v>4.1883915972384189</v>
      </c>
      <c r="M49">
        <f t="shared" si="23"/>
        <v>23.926928098797841</v>
      </c>
      <c r="N49">
        <f t="shared" si="23"/>
        <v>15.47389115670827</v>
      </c>
      <c r="O49">
        <f t="shared" si="23"/>
        <v>542.39106391675182</v>
      </c>
      <c r="P49">
        <f t="shared" si="23"/>
        <v>6.7326562277936981</v>
      </c>
      <c r="Q49">
        <f t="shared" si="23"/>
        <v>17.680598774381014</v>
      </c>
      <c r="R49">
        <f t="shared" si="23"/>
        <v>1.7090112320065378</v>
      </c>
      <c r="S49">
        <f t="shared" si="23"/>
        <v>6.1074848757524496</v>
      </c>
      <c r="T49">
        <f t="shared" si="23"/>
        <v>101.85562791697973</v>
      </c>
      <c r="U49">
        <f t="shared" si="23"/>
        <v>128.4316036484492</v>
      </c>
      <c r="V49">
        <f t="shared" si="23"/>
        <v>189.92284332091086</v>
      </c>
      <c r="W49">
        <f t="shared" si="23"/>
        <v>0.47878834090719097</v>
      </c>
      <c r="X49">
        <f t="shared" si="23"/>
        <v>8.0442817238476518</v>
      </c>
      <c r="Y49">
        <f t="shared" si="23"/>
        <v>70.265731771956155</v>
      </c>
    </row>
    <row r="51" spans="1:25" x14ac:dyDescent="0.25">
      <c r="A51" t="s">
        <v>19</v>
      </c>
      <c r="B51">
        <f>+B48/B49</f>
        <v>0.99871152847859779</v>
      </c>
      <c r="C51">
        <f t="shared" ref="C51:X51" si="24">+C48/C49</f>
        <v>2.4950194850517433</v>
      </c>
      <c r="D51">
        <f t="shared" si="24"/>
        <v>1.4857854981099925</v>
      </c>
      <c r="E51">
        <f t="shared" si="24"/>
        <v>0.33950609884148264</v>
      </c>
      <c r="F51">
        <f t="shared" si="24"/>
        <v>0.44613857990544142</v>
      </c>
      <c r="G51">
        <f t="shared" si="24"/>
        <v>0.29641893854899132</v>
      </c>
      <c r="H51">
        <f t="shared" si="24"/>
        <v>1.0814362608288026</v>
      </c>
      <c r="I51">
        <f t="shared" si="24"/>
        <v>0.11424255137978584</v>
      </c>
      <c r="J51">
        <f t="shared" si="24"/>
        <v>0.42523646540150611</v>
      </c>
      <c r="K51">
        <f t="shared" si="24"/>
        <v>0.34451568617870265</v>
      </c>
      <c r="L51">
        <f t="shared" si="24"/>
        <v>2.4316070748481988</v>
      </c>
      <c r="M51">
        <f t="shared" si="24"/>
        <v>0.47557473186708371</v>
      </c>
      <c r="N51">
        <f t="shared" si="24"/>
        <v>1.1016899851900566</v>
      </c>
      <c r="O51">
        <f t="shared" si="24"/>
        <v>0.58279907984006551</v>
      </c>
      <c r="P51">
        <f t="shared" si="24"/>
        <v>0.78098046561597445</v>
      </c>
      <c r="Q51">
        <f t="shared" si="24"/>
        <v>0.3383951319001568</v>
      </c>
      <c r="R51">
        <f t="shared" si="24"/>
        <v>2.4849865458454867</v>
      </c>
      <c r="S51">
        <f t="shared" si="24"/>
        <v>1.9977533924693869</v>
      </c>
      <c r="T51">
        <f t="shared" si="24"/>
        <v>0.2197637217223887</v>
      </c>
      <c r="U51">
        <f t="shared" si="24"/>
        <v>0.51855408736863973</v>
      </c>
      <c r="V51">
        <f t="shared" si="24"/>
        <v>0.55524623969393228</v>
      </c>
      <c r="W51">
        <f t="shared" si="24"/>
        <v>1.5101779867910918</v>
      </c>
      <c r="X51">
        <f t="shared" si="24"/>
        <v>6.0148605386383884E-2</v>
      </c>
      <c r="Y51">
        <f>+Y48/Y49</f>
        <v>0.38022741046630426</v>
      </c>
    </row>
    <row r="53" spans="1:25" x14ac:dyDescent="0.25">
      <c r="B53">
        <f>+IF(B51&gt;$H$51,1,0)</f>
        <v>0</v>
      </c>
      <c r="C53">
        <f t="shared" ref="C53:Y53" si="25">+IF(C51&gt;$H$51,1,0)</f>
        <v>1</v>
      </c>
      <c r="D53">
        <f t="shared" si="25"/>
        <v>1</v>
      </c>
      <c r="E53">
        <f t="shared" si="25"/>
        <v>0</v>
      </c>
      <c r="F53">
        <f t="shared" si="25"/>
        <v>0</v>
      </c>
      <c r="G53">
        <f t="shared" si="25"/>
        <v>0</v>
      </c>
      <c r="H53">
        <f t="shared" si="25"/>
        <v>0</v>
      </c>
      <c r="I53">
        <f t="shared" si="25"/>
        <v>0</v>
      </c>
      <c r="J53">
        <f t="shared" si="25"/>
        <v>0</v>
      </c>
      <c r="K53">
        <f t="shared" si="25"/>
        <v>0</v>
      </c>
      <c r="L53">
        <f t="shared" si="25"/>
        <v>1</v>
      </c>
      <c r="M53">
        <f t="shared" si="25"/>
        <v>0</v>
      </c>
      <c r="N53">
        <f t="shared" si="25"/>
        <v>1</v>
      </c>
      <c r="O53">
        <f t="shared" si="25"/>
        <v>0</v>
      </c>
      <c r="P53">
        <f t="shared" si="25"/>
        <v>0</v>
      </c>
      <c r="Q53">
        <f t="shared" si="25"/>
        <v>0</v>
      </c>
      <c r="R53">
        <f t="shared" si="25"/>
        <v>1</v>
      </c>
      <c r="S53">
        <f t="shared" si="25"/>
        <v>1</v>
      </c>
      <c r="T53">
        <f t="shared" si="25"/>
        <v>0</v>
      </c>
      <c r="U53">
        <f t="shared" si="25"/>
        <v>0</v>
      </c>
      <c r="V53">
        <f t="shared" si="25"/>
        <v>0</v>
      </c>
      <c r="W53">
        <v>1</v>
      </c>
      <c r="X53">
        <f t="shared" si="25"/>
        <v>0</v>
      </c>
      <c r="Y53">
        <f t="shared" si="25"/>
        <v>0</v>
      </c>
    </row>
    <row r="55" spans="1:25" x14ac:dyDescent="0.25">
      <c r="C55">
        <f>+SUM(B53:Y53)</f>
        <v>7</v>
      </c>
      <c r="D55">
        <f>+COUNTA(B47:Y47)</f>
        <v>24</v>
      </c>
      <c r="F55" t="s">
        <v>20</v>
      </c>
      <c r="G55" s="6">
        <f>C55/D55</f>
        <v>0.29166666666666669</v>
      </c>
    </row>
    <row r="56" spans="1:25" x14ac:dyDescent="0.25">
      <c r="G56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4"/>
  <sheetViews>
    <sheetView workbookViewId="0">
      <selection activeCell="E20" sqref="E20"/>
    </sheetView>
  </sheetViews>
  <sheetFormatPr baseColWidth="10" defaultRowHeight="15" x14ac:dyDescent="0.25"/>
  <sheetData>
    <row r="1" spans="1:1" x14ac:dyDescent="0.25">
      <c r="A1" t="s">
        <v>12</v>
      </c>
    </row>
    <row r="2" spans="1:1" x14ac:dyDescent="0.25">
      <c r="A2" t="s">
        <v>7</v>
      </c>
    </row>
    <row r="3" spans="1:1" x14ac:dyDescent="0.25">
      <c r="A3" t="s">
        <v>27</v>
      </c>
    </row>
    <row r="4" spans="1:1" x14ac:dyDescent="0.25">
      <c r="A4" t="s">
        <v>14</v>
      </c>
    </row>
    <row r="5" spans="1:1" x14ac:dyDescent="0.25">
      <c r="A5" t="s">
        <v>3</v>
      </c>
    </row>
    <row r="6" spans="1:1" x14ac:dyDescent="0.25">
      <c r="A6" t="s">
        <v>28</v>
      </c>
    </row>
    <row r="7" spans="1:1" x14ac:dyDescent="0.25">
      <c r="A7" t="s">
        <v>25</v>
      </c>
    </row>
    <row r="8" spans="1:1" x14ac:dyDescent="0.25">
      <c r="A8" t="s">
        <v>1</v>
      </c>
    </row>
    <row r="9" spans="1:1" x14ac:dyDescent="0.25">
      <c r="A9" t="s">
        <v>6</v>
      </c>
    </row>
    <row r="10" spans="1:1" x14ac:dyDescent="0.25">
      <c r="A10" t="s">
        <v>2</v>
      </c>
    </row>
    <row r="11" spans="1:1" x14ac:dyDescent="0.25">
      <c r="A11" t="s">
        <v>13</v>
      </c>
    </row>
    <row r="12" spans="1:1" x14ac:dyDescent="0.25">
      <c r="A12" t="s">
        <v>22</v>
      </c>
    </row>
    <row r="13" spans="1:1" x14ac:dyDescent="0.25">
      <c r="A13" t="s">
        <v>24</v>
      </c>
    </row>
    <row r="14" spans="1:1" x14ac:dyDescent="0.25">
      <c r="A14" t="s">
        <v>15</v>
      </c>
    </row>
    <row r="15" spans="1:1" x14ac:dyDescent="0.25">
      <c r="A15" t="s">
        <v>10</v>
      </c>
    </row>
    <row r="16" spans="1:1" x14ac:dyDescent="0.25">
      <c r="A16" t="s">
        <v>8</v>
      </c>
    </row>
    <row r="17" spans="1:1" x14ac:dyDescent="0.25">
      <c r="A17" t="s">
        <v>16</v>
      </c>
    </row>
    <row r="18" spans="1:1" x14ac:dyDescent="0.25">
      <c r="A18" t="s">
        <v>26</v>
      </c>
    </row>
    <row r="19" spans="1:1" x14ac:dyDescent="0.25">
      <c r="A19" t="s">
        <v>4</v>
      </c>
    </row>
    <row r="20" spans="1:1" x14ac:dyDescent="0.25">
      <c r="A20" t="s">
        <v>5</v>
      </c>
    </row>
    <row r="21" spans="1:1" x14ac:dyDescent="0.25">
      <c r="A21" t="s">
        <v>9</v>
      </c>
    </row>
    <row r="22" spans="1:1" x14ac:dyDescent="0.25">
      <c r="A22" t="s">
        <v>29</v>
      </c>
    </row>
    <row r="23" spans="1:1" x14ac:dyDescent="0.25">
      <c r="A23" t="s">
        <v>11</v>
      </c>
    </row>
    <row r="24" spans="1:1" x14ac:dyDescent="0.25">
      <c r="A24" t="s">
        <v>23</v>
      </c>
    </row>
  </sheetData>
  <sortState ref="A1:B24">
    <sortCondition descending="1" ref="B1:B24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tabSelected="1" workbookViewId="0">
      <selection activeCell="J2" sqref="J2"/>
    </sheetView>
  </sheetViews>
  <sheetFormatPr baseColWidth="10" defaultRowHeight="15" x14ac:dyDescent="0.25"/>
  <cols>
    <col min="3" max="3" width="12.85546875" bestFit="1" customWidth="1"/>
  </cols>
  <sheetData>
    <row r="1" spans="1:10" x14ac:dyDescent="0.25">
      <c r="B1" s="1" t="s">
        <v>6</v>
      </c>
      <c r="C1" s="1" t="s">
        <v>21</v>
      </c>
    </row>
    <row r="2" spans="1:10" x14ac:dyDescent="0.25">
      <c r="A2" s="4">
        <v>1995</v>
      </c>
      <c r="B2">
        <v>29.029761780268959</v>
      </c>
      <c r="C2">
        <v>29.1189697197558</v>
      </c>
      <c r="D2">
        <f>+AVERAGE(B2:B22)</f>
        <v>21.403829535600437</v>
      </c>
      <c r="E2">
        <f>(B2-C2)^2</f>
        <v>7.9580564674877723E-3</v>
      </c>
      <c r="F2">
        <f>(B2-$D$2)^2</f>
        <v>58.154842600275089</v>
      </c>
      <c r="H2">
        <f>+SUM(E2:E16)</f>
        <v>17.061337714447529</v>
      </c>
      <c r="J2" s="5">
        <f>1-(H2/H3)</f>
        <v>0.89653406863476504</v>
      </c>
    </row>
    <row r="3" spans="1:10" x14ac:dyDescent="0.25">
      <c r="A3" s="4">
        <v>1996</v>
      </c>
      <c r="B3">
        <v>25.967265003540049</v>
      </c>
      <c r="C3">
        <v>27.146180464408921</v>
      </c>
      <c r="E3">
        <f t="shared" ref="E3:E22" si="0">(B3-C3)^2</f>
        <v>1.3898416638756645</v>
      </c>
      <c r="F3">
        <f t="shared" ref="F3:F22" si="1">(B3-$D$2)^2</f>
        <v>20.824943270049232</v>
      </c>
      <c r="H3">
        <f>+SUM(F2:F16)</f>
        <v>164.8981214330442</v>
      </c>
    </row>
    <row r="4" spans="1:10" x14ac:dyDescent="0.25">
      <c r="A4" s="4">
        <v>1997</v>
      </c>
      <c r="B4">
        <v>27.409188920218941</v>
      </c>
      <c r="C4">
        <v>26.142843254581379</v>
      </c>
      <c r="E4">
        <f t="shared" si="0"/>
        <v>1.6036313448790405</v>
      </c>
      <c r="F4">
        <f t="shared" si="1"/>
        <v>36.064341338425542</v>
      </c>
    </row>
    <row r="5" spans="1:10" x14ac:dyDescent="0.25">
      <c r="A5" s="4">
        <v>1998</v>
      </c>
      <c r="B5">
        <v>25.347427989463888</v>
      </c>
      <c r="C5">
        <v>25.042364625003181</v>
      </c>
      <c r="E5">
        <f t="shared" si="0"/>
        <v>9.3063656336086445E-2</v>
      </c>
      <c r="F5">
        <f t="shared" si="1"/>
        <v>15.551968765314205</v>
      </c>
    </row>
    <row r="6" spans="1:10" x14ac:dyDescent="0.25">
      <c r="A6" s="4">
        <v>1999</v>
      </c>
      <c r="B6">
        <v>24.81366622432418</v>
      </c>
      <c r="C6">
        <v>24.812976289178721</v>
      </c>
      <c r="E6">
        <f t="shared" si="0"/>
        <v>4.7601050493984972E-7</v>
      </c>
      <c r="F6">
        <f t="shared" si="1"/>
        <v>11.626986243766503</v>
      </c>
    </row>
    <row r="7" spans="1:10" x14ac:dyDescent="0.25">
      <c r="A7" s="4">
        <v>2000</v>
      </c>
      <c r="B7">
        <v>23.864050702401979</v>
      </c>
      <c r="C7">
        <v>25.02341354071644</v>
      </c>
      <c r="E7">
        <f t="shared" si="0"/>
        <v>1.3441221908645635</v>
      </c>
      <c r="F7">
        <f t="shared" si="1"/>
        <v>6.0526881895783413</v>
      </c>
    </row>
    <row r="8" spans="1:10" x14ac:dyDescent="0.25">
      <c r="A8" s="4">
        <v>2001</v>
      </c>
      <c r="B8">
        <v>24.576529455195089</v>
      </c>
      <c r="C8">
        <v>24.371222459514939</v>
      </c>
      <c r="E8">
        <f t="shared" si="0"/>
        <v>4.2150962475209171E-2</v>
      </c>
      <c r="F8">
        <f t="shared" si="1"/>
        <v>10.066024779795915</v>
      </c>
    </row>
    <row r="9" spans="1:10" x14ac:dyDescent="0.25">
      <c r="A9" s="4">
        <v>2002</v>
      </c>
      <c r="B9">
        <v>22.275955760562159</v>
      </c>
      <c r="C9">
        <v>23.723941210006071</v>
      </c>
      <c r="E9">
        <f t="shared" si="0"/>
        <v>2.0966618618012891</v>
      </c>
      <c r="F9">
        <f t="shared" si="1"/>
        <v>0.76060415226598388</v>
      </c>
    </row>
    <row r="10" spans="1:10" x14ac:dyDescent="0.25">
      <c r="A10" s="4">
        <v>2003</v>
      </c>
      <c r="B10">
        <v>21.805910760882259</v>
      </c>
      <c r="C10">
        <v>22.103193196781511</v>
      </c>
      <c r="E10">
        <f t="shared" si="0"/>
        <v>8.8376846694192782E-2</v>
      </c>
      <c r="F10">
        <f t="shared" si="1"/>
        <v>0.16166931172413165</v>
      </c>
    </row>
    <row r="11" spans="1:10" x14ac:dyDescent="0.25">
      <c r="A11" s="4">
        <v>2004</v>
      </c>
      <c r="B11">
        <v>21.51770609927873</v>
      </c>
      <c r="C11">
        <v>21.312585323396348</v>
      </c>
      <c r="E11">
        <f t="shared" si="0"/>
        <v>4.2074532698590149E-2</v>
      </c>
      <c r="F11">
        <f t="shared" si="1"/>
        <v>1.2967871755176275E-2</v>
      </c>
    </row>
    <row r="12" spans="1:10" x14ac:dyDescent="0.25">
      <c r="A12" s="4">
        <v>2005</v>
      </c>
      <c r="B12">
        <v>20.033117120777529</v>
      </c>
      <c r="C12">
        <v>21.01232801456019</v>
      </c>
      <c r="E12">
        <f t="shared" si="0"/>
        <v>0.95885397450263676</v>
      </c>
      <c r="F12">
        <f t="shared" si="1"/>
        <v>1.878852524149647</v>
      </c>
    </row>
    <row r="13" spans="1:10" x14ac:dyDescent="0.25">
      <c r="A13" s="4">
        <v>2006</v>
      </c>
      <c r="B13">
        <v>21.326414632089229</v>
      </c>
      <c r="C13">
        <v>19.266239909093141</v>
      </c>
      <c r="E13">
        <f t="shared" si="0"/>
        <v>4.2443198892720071</v>
      </c>
      <c r="F13">
        <f t="shared" si="1"/>
        <v>5.9930672856496701E-3</v>
      </c>
    </row>
    <row r="14" spans="1:10" x14ac:dyDescent="0.25">
      <c r="A14" s="4">
        <v>2007</v>
      </c>
      <c r="B14">
        <v>19.904566107465062</v>
      </c>
      <c r="C14">
        <v>18.387032001838261</v>
      </c>
      <c r="E14">
        <f t="shared" si="0"/>
        <v>2.3029097617405347</v>
      </c>
      <c r="F14">
        <f t="shared" si="1"/>
        <v>2.2477908269442373</v>
      </c>
    </row>
    <row r="15" spans="1:10" x14ac:dyDescent="0.25">
      <c r="A15" s="4">
        <v>2008</v>
      </c>
      <c r="B15">
        <v>20.57729573298997</v>
      </c>
      <c r="C15">
        <v>19.35241695608762</v>
      </c>
      <c r="E15">
        <f t="shared" si="0"/>
        <v>1.500328018105799</v>
      </c>
      <c r="F15">
        <f t="shared" si="1"/>
        <v>0.6831581268577176</v>
      </c>
    </row>
    <row r="16" spans="1:10" x14ac:dyDescent="0.25">
      <c r="A16" s="4">
        <v>2009</v>
      </c>
      <c r="B16">
        <v>20.506449813934712</v>
      </c>
      <c r="C16">
        <v>19.345827360798499</v>
      </c>
      <c r="E16">
        <f t="shared" si="0"/>
        <v>1.3470444787239211</v>
      </c>
      <c r="F16">
        <f t="shared" si="1"/>
        <v>0.80529036485685468</v>
      </c>
    </row>
    <row r="17" spans="1:6" x14ac:dyDescent="0.25">
      <c r="A17">
        <v>2010</v>
      </c>
      <c r="B17">
        <v>18.840745145545739</v>
      </c>
      <c r="C17">
        <v>17.158526790367691</v>
      </c>
      <c r="E17">
        <f t="shared" si="0"/>
        <v>2.829858594497936</v>
      </c>
      <c r="F17">
        <f t="shared" si="1"/>
        <v>6.5694015905420624</v>
      </c>
    </row>
    <row r="18" spans="1:6" x14ac:dyDescent="0.25">
      <c r="A18">
        <v>2011</v>
      </c>
      <c r="B18">
        <v>17.931629762966271</v>
      </c>
      <c r="C18">
        <v>16.87486409914959</v>
      </c>
      <c r="E18">
        <f t="shared" si="0"/>
        <v>1.1167536682219088</v>
      </c>
      <c r="F18">
        <f t="shared" si="1"/>
        <v>12.056171261080756</v>
      </c>
    </row>
    <row r="19" spans="1:6" x14ac:dyDescent="0.25">
      <c r="A19">
        <v>2012</v>
      </c>
      <c r="B19">
        <v>17.082644385523778</v>
      </c>
      <c r="C19">
        <v>17.046880881883361</v>
      </c>
      <c r="E19">
        <f t="shared" si="0"/>
        <v>1.2790281926381617E-3</v>
      </c>
      <c r="F19">
        <f t="shared" si="1"/>
        <v>18.672641101243034</v>
      </c>
    </row>
    <row r="20" spans="1:6" x14ac:dyDescent="0.25">
      <c r="A20">
        <v>2013</v>
      </c>
      <c r="B20">
        <v>17.272156018781669</v>
      </c>
      <c r="C20">
        <v>16.273514608927609</v>
      </c>
      <c r="E20">
        <f t="shared" si="0"/>
        <v>0.99728466547530314</v>
      </c>
      <c r="F20">
        <f t="shared" si="1"/>
        <v>17.07072604958157</v>
      </c>
    </row>
    <row r="21" spans="1:6" x14ac:dyDescent="0.25">
      <c r="A21">
        <v>2014</v>
      </c>
      <c r="B21">
        <v>15.29086362177574</v>
      </c>
      <c r="C21">
        <v>15.770604358373999</v>
      </c>
      <c r="E21">
        <f t="shared" si="0"/>
        <v>0.23015117435184043</v>
      </c>
      <c r="F21">
        <f t="shared" si="1"/>
        <v>37.368352263582608</v>
      </c>
    </row>
    <row r="22" spans="1:6" x14ac:dyDescent="0.25">
      <c r="A22">
        <v>2015</v>
      </c>
      <c r="B22">
        <v>14.107075209623231</v>
      </c>
      <c r="C22">
        <v>15.59199021537952</v>
      </c>
      <c r="E22">
        <f t="shared" si="0"/>
        <v>2.2049725743201991</v>
      </c>
      <c r="F22">
        <f t="shared" si="1"/>
        <v>53.24262369366707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2"/>
  <sheetViews>
    <sheetView workbookViewId="0">
      <selection activeCell="H2" sqref="H2:H22"/>
    </sheetView>
  </sheetViews>
  <sheetFormatPr baseColWidth="10" defaultRowHeight="15" x14ac:dyDescent="0.25"/>
  <sheetData>
    <row r="1" spans="1:25" x14ac:dyDescent="0.25">
      <c r="A1" s="1" t="s">
        <v>0</v>
      </c>
      <c r="B1" s="1" t="s">
        <v>1</v>
      </c>
      <c r="C1" s="1" t="s">
        <v>2</v>
      </c>
      <c r="D1" s="1" t="s">
        <v>22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23</v>
      </c>
      <c r="K1" s="1" t="s">
        <v>24</v>
      </c>
      <c r="L1" s="1" t="s">
        <v>8</v>
      </c>
      <c r="M1" s="1" t="s">
        <v>25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26</v>
      </c>
      <c r="T1" s="1" t="s">
        <v>14</v>
      </c>
      <c r="U1" s="1" t="s">
        <v>15</v>
      </c>
      <c r="V1" s="1" t="s">
        <v>27</v>
      </c>
      <c r="W1" s="1" t="s">
        <v>16</v>
      </c>
      <c r="X1" s="1" t="s">
        <v>28</v>
      </c>
      <c r="Y1" s="1" t="s">
        <v>29</v>
      </c>
    </row>
    <row r="2" spans="1:25" x14ac:dyDescent="0.25">
      <c r="A2">
        <v>1995</v>
      </c>
      <c r="B2">
        <v>21.488435724226679</v>
      </c>
      <c r="C2">
        <v>23.047488095982011</v>
      </c>
      <c r="D2">
        <v>22.95067192711555</v>
      </c>
      <c r="E2">
        <v>23.49679218614876</v>
      </c>
      <c r="F2">
        <v>16.48611229384716</v>
      </c>
      <c r="G2">
        <v>36.321284483754312</v>
      </c>
      <c r="H2">
        <v>29.1189697197558</v>
      </c>
      <c r="I2">
        <v>32.889190803581421</v>
      </c>
      <c r="J2">
        <v>8.6472731088210573</v>
      </c>
      <c r="K2">
        <v>19.873122675558079</v>
      </c>
      <c r="L2">
        <v>13.48899912402439</v>
      </c>
      <c r="M2">
        <v>15.313934744361889</v>
      </c>
      <c r="N2">
        <v>38.889131274773924</v>
      </c>
      <c r="O2">
        <v>22.85030822076784</v>
      </c>
      <c r="P2">
        <v>19.15244193631024</v>
      </c>
      <c r="Q2">
        <v>14.55149126787348</v>
      </c>
      <c r="R2">
        <v>14.121509484545401</v>
      </c>
      <c r="S2">
        <v>11.66380518721575</v>
      </c>
      <c r="T2">
        <v>41.402735402086712</v>
      </c>
      <c r="U2">
        <v>19.262995393810531</v>
      </c>
      <c r="V2">
        <v>23.401355588982181</v>
      </c>
      <c r="W2">
        <v>16.013426862683922</v>
      </c>
      <c r="X2">
        <v>18.401163442213502</v>
      </c>
      <c r="Y2">
        <v>17.29682518281307</v>
      </c>
    </row>
    <row r="3" spans="1:25" x14ac:dyDescent="0.25">
      <c r="A3">
        <v>1996</v>
      </c>
      <c r="B3">
        <v>23.023398999417541</v>
      </c>
      <c r="C3">
        <v>23.422374873471639</v>
      </c>
      <c r="D3">
        <v>23.529759380117291</v>
      </c>
      <c r="E3">
        <v>22.504710110143989</v>
      </c>
      <c r="F3">
        <v>17.53724297756176</v>
      </c>
      <c r="G3">
        <v>33.656293929126313</v>
      </c>
      <c r="H3">
        <v>27.146180464408921</v>
      </c>
      <c r="I3">
        <v>31.421520716211269</v>
      </c>
      <c r="J3">
        <v>8.8848773052836574</v>
      </c>
      <c r="K3">
        <v>21.580075597918249</v>
      </c>
      <c r="L3">
        <v>12.951444723677049</v>
      </c>
      <c r="M3">
        <v>14.27519114706703</v>
      </c>
      <c r="N3">
        <v>35.748535329478067</v>
      </c>
      <c r="O3">
        <v>24.097314313739769</v>
      </c>
      <c r="P3">
        <v>18.876164317118441</v>
      </c>
      <c r="Q3">
        <v>14.926109040151671</v>
      </c>
      <c r="R3">
        <v>14.40282801674643</v>
      </c>
      <c r="S3">
        <v>11.788969001777669</v>
      </c>
      <c r="T3">
        <v>38.418353482774847</v>
      </c>
      <c r="U3">
        <v>19.743760495442441</v>
      </c>
      <c r="V3">
        <v>25.40068266022049</v>
      </c>
      <c r="W3">
        <v>14.84514974661198</v>
      </c>
      <c r="X3">
        <v>19.101431335757439</v>
      </c>
      <c r="Y3">
        <v>17.710558557169371</v>
      </c>
    </row>
    <row r="4" spans="1:25" x14ac:dyDescent="0.25">
      <c r="A4">
        <v>1997</v>
      </c>
      <c r="B4">
        <v>23.73496403814493</v>
      </c>
      <c r="C4">
        <v>22.56384356377616</v>
      </c>
      <c r="D4">
        <v>22.789596260209368</v>
      </c>
      <c r="E4">
        <v>21.9436104289761</v>
      </c>
      <c r="F4">
        <v>18.803282146039528</v>
      </c>
      <c r="G4">
        <v>32.663254885192032</v>
      </c>
      <c r="H4">
        <v>26.142843254581379</v>
      </c>
      <c r="I4">
        <v>29.923332505588689</v>
      </c>
      <c r="J4">
        <v>8.9074133381153651</v>
      </c>
      <c r="K4">
        <v>20.63497099013556</v>
      </c>
      <c r="L4">
        <v>13.339294619616931</v>
      </c>
      <c r="M4">
        <v>14.007961817392051</v>
      </c>
      <c r="N4">
        <v>35.295967855687863</v>
      </c>
      <c r="O4">
        <v>22.81734546769265</v>
      </c>
      <c r="P4">
        <v>17.434536492051048</v>
      </c>
      <c r="Q4">
        <v>15.57043677607891</v>
      </c>
      <c r="R4">
        <v>13.946950403902539</v>
      </c>
      <c r="S4">
        <v>11.274985784058931</v>
      </c>
      <c r="T4">
        <v>37.129705331092609</v>
      </c>
      <c r="U4">
        <v>19.929649167150242</v>
      </c>
      <c r="V4">
        <v>23.90845494860428</v>
      </c>
      <c r="W4">
        <v>15.20510056607456</v>
      </c>
      <c r="X4">
        <v>19.644107706057881</v>
      </c>
      <c r="Y4">
        <v>18.470926509969701</v>
      </c>
    </row>
    <row r="5" spans="1:25" x14ac:dyDescent="0.25">
      <c r="A5">
        <v>1998</v>
      </c>
      <c r="B5">
        <v>20.878305874541219</v>
      </c>
      <c r="C5">
        <v>22.145383104047148</v>
      </c>
      <c r="D5">
        <v>21.90188321168193</v>
      </c>
      <c r="E5">
        <v>20.532041410711422</v>
      </c>
      <c r="F5">
        <v>15.67601132414444</v>
      </c>
      <c r="G5">
        <v>30.989120222467299</v>
      </c>
      <c r="H5">
        <v>25.042364625003181</v>
      </c>
      <c r="I5">
        <v>28.188189385999209</v>
      </c>
      <c r="J5">
        <v>8.5626918748493388</v>
      </c>
      <c r="K5">
        <v>22.114498371152781</v>
      </c>
      <c r="L5">
        <v>13.306758092041189</v>
      </c>
      <c r="M5">
        <v>13.73241173145934</v>
      </c>
      <c r="N5">
        <v>32.52547746470534</v>
      </c>
      <c r="O5">
        <v>23.760992555988679</v>
      </c>
      <c r="P5">
        <v>16.723745915608418</v>
      </c>
      <c r="Q5">
        <v>14.288710483702079</v>
      </c>
      <c r="R5">
        <v>13.544547279496861</v>
      </c>
      <c r="S5">
        <v>11.400297785827471</v>
      </c>
      <c r="T5">
        <v>34.258488859783</v>
      </c>
      <c r="U5">
        <v>18.242661383246428</v>
      </c>
      <c r="V5">
        <v>25.563796056641671</v>
      </c>
      <c r="W5">
        <v>15.163565067581439</v>
      </c>
      <c r="X5">
        <v>17.67353250997223</v>
      </c>
      <c r="Y5">
        <v>16.461718870538689</v>
      </c>
    </row>
    <row r="6" spans="1:25" x14ac:dyDescent="0.25">
      <c r="A6">
        <v>1999</v>
      </c>
      <c r="B6">
        <v>22.028257366482539</v>
      </c>
      <c r="C6">
        <v>22.154496126904011</v>
      </c>
      <c r="D6">
        <v>21.784609694465608</v>
      </c>
      <c r="E6">
        <v>20.269368390176862</v>
      </c>
      <c r="F6">
        <v>16.391710829057619</v>
      </c>
      <c r="G6">
        <v>31.737530152422899</v>
      </c>
      <c r="H6">
        <v>24.812976289178721</v>
      </c>
      <c r="I6">
        <v>30.634634189871999</v>
      </c>
      <c r="J6">
        <v>7.9038692622809821</v>
      </c>
      <c r="K6">
        <v>21.207160266460729</v>
      </c>
      <c r="L6">
        <v>13.91543826241316</v>
      </c>
      <c r="M6">
        <v>13.10567936824318</v>
      </c>
      <c r="N6">
        <v>32.046902291543191</v>
      </c>
      <c r="O6">
        <v>22.593704359029161</v>
      </c>
      <c r="P6">
        <v>16.3026512966577</v>
      </c>
      <c r="Q6">
        <v>14.672124535349401</v>
      </c>
      <c r="R6">
        <v>13.53125479250772</v>
      </c>
      <c r="S6">
        <v>10.82379520711387</v>
      </c>
      <c r="T6">
        <v>33.889417601459272</v>
      </c>
      <c r="U6">
        <v>18.433829418701439</v>
      </c>
      <c r="V6">
        <v>24.16238632050678</v>
      </c>
      <c r="W6">
        <v>15.611202803817729</v>
      </c>
      <c r="X6">
        <v>18.008750252113941</v>
      </c>
      <c r="Y6">
        <v>16.79287287583648</v>
      </c>
    </row>
    <row r="7" spans="1:25" x14ac:dyDescent="0.25">
      <c r="A7">
        <v>2000</v>
      </c>
      <c r="B7">
        <v>20.457801468487169</v>
      </c>
      <c r="C7">
        <v>21.888862670596151</v>
      </c>
      <c r="D7">
        <v>22.926549380136102</v>
      </c>
      <c r="E7">
        <v>17.423755813867121</v>
      </c>
      <c r="F7">
        <v>14.675784141764231</v>
      </c>
      <c r="G7">
        <v>32.163946309689301</v>
      </c>
      <c r="H7">
        <v>25.02341354071644</v>
      </c>
      <c r="I7">
        <v>30.48006006257344</v>
      </c>
      <c r="J7">
        <v>7.9439066087865911</v>
      </c>
      <c r="K7">
        <v>20.88726871897304</v>
      </c>
      <c r="L7">
        <v>13.01604302819233</v>
      </c>
      <c r="M7">
        <v>13.123218164649749</v>
      </c>
      <c r="N7">
        <v>26.799644669408941</v>
      </c>
      <c r="O7">
        <v>22.319743528969639</v>
      </c>
      <c r="P7">
        <v>16.688635964063131</v>
      </c>
      <c r="Q7">
        <v>16.66277860257135</v>
      </c>
      <c r="R7">
        <v>15.89645825440989</v>
      </c>
      <c r="S7">
        <v>11.79530066561574</v>
      </c>
      <c r="T7">
        <v>27.035890510545599</v>
      </c>
      <c r="U7">
        <v>17.995381300243778</v>
      </c>
      <c r="V7">
        <v>23.72655666049733</v>
      </c>
      <c r="W7">
        <v>14.69104004518282</v>
      </c>
      <c r="X7">
        <v>17.586575715264861</v>
      </c>
      <c r="Y7">
        <v>16.283522213801302</v>
      </c>
    </row>
    <row r="8" spans="1:25" x14ac:dyDescent="0.25">
      <c r="A8">
        <v>2001</v>
      </c>
      <c r="B8">
        <v>21.110038830730751</v>
      </c>
      <c r="C8">
        <v>20.963661245672728</v>
      </c>
      <c r="D8">
        <v>21.645025980674578</v>
      </c>
      <c r="E8">
        <v>17.9910901137693</v>
      </c>
      <c r="F8">
        <v>16.52261281717951</v>
      </c>
      <c r="G8">
        <v>31.569332983667969</v>
      </c>
      <c r="H8">
        <v>24.371222459514939</v>
      </c>
      <c r="I8">
        <v>30.62342235082885</v>
      </c>
      <c r="J8">
        <v>7.7330638821369568</v>
      </c>
      <c r="K8">
        <v>19.79466063274581</v>
      </c>
      <c r="L8">
        <v>13.11846204605204</v>
      </c>
      <c r="M8">
        <v>12.471567019153129</v>
      </c>
      <c r="N8">
        <v>28.367843132701669</v>
      </c>
      <c r="O8">
        <v>21.054323542924319</v>
      </c>
      <c r="P8">
        <v>16.00493403892753</v>
      </c>
      <c r="Q8">
        <v>15.08146153312269</v>
      </c>
      <c r="R8">
        <v>13.958562776320409</v>
      </c>
      <c r="S8">
        <v>10.801413455431071</v>
      </c>
      <c r="T8">
        <v>28.86640817828771</v>
      </c>
      <c r="U8">
        <v>18.18691485459588</v>
      </c>
      <c r="V8">
        <v>22.334683424480069</v>
      </c>
      <c r="W8">
        <v>14.70313547359487</v>
      </c>
      <c r="X8">
        <v>17.900791286597499</v>
      </c>
      <c r="Y8">
        <v>16.80464103666197</v>
      </c>
    </row>
    <row r="9" spans="1:25" x14ac:dyDescent="0.25">
      <c r="A9">
        <v>2002</v>
      </c>
      <c r="B9">
        <v>22.465485703631391</v>
      </c>
      <c r="C9">
        <v>20.68504230774246</v>
      </c>
      <c r="D9">
        <v>22.41604862934124</v>
      </c>
      <c r="E9">
        <v>17.73536483251829</v>
      </c>
      <c r="F9">
        <v>18.293128874489639</v>
      </c>
      <c r="G9">
        <v>30.479898874547359</v>
      </c>
      <c r="H9">
        <v>23.723941210006071</v>
      </c>
      <c r="I9">
        <v>29.83741886661177</v>
      </c>
      <c r="J9">
        <v>7.8912134351360068</v>
      </c>
      <c r="K9">
        <v>19.334953690389799</v>
      </c>
      <c r="L9">
        <v>12.39280517854232</v>
      </c>
      <c r="M9">
        <v>11.972932620623009</v>
      </c>
      <c r="N9">
        <v>26.219000906804929</v>
      </c>
      <c r="O9">
        <v>20.61651961980855</v>
      </c>
      <c r="P9">
        <v>15.74520392056348</v>
      </c>
      <c r="Q9">
        <v>14.180091912567701</v>
      </c>
      <c r="R9">
        <v>12.808435542750249</v>
      </c>
      <c r="S9">
        <v>11.05591074250367</v>
      </c>
      <c r="T9">
        <v>26.861092680284241</v>
      </c>
      <c r="U9">
        <v>19.028254191064111</v>
      </c>
      <c r="V9">
        <v>21.781956240862002</v>
      </c>
      <c r="W9">
        <v>13.258259677768651</v>
      </c>
      <c r="X9">
        <v>18.469153191766921</v>
      </c>
      <c r="Y9">
        <v>17.53134702920195</v>
      </c>
    </row>
    <row r="10" spans="1:25" x14ac:dyDescent="0.25">
      <c r="A10">
        <v>2003</v>
      </c>
      <c r="B10">
        <v>16.53736952783105</v>
      </c>
      <c r="C10">
        <v>19.342593638158931</v>
      </c>
      <c r="D10">
        <v>21.476450051361962</v>
      </c>
      <c r="E10">
        <v>16.621195868917599</v>
      </c>
      <c r="F10">
        <v>12.05740157007097</v>
      </c>
      <c r="G10">
        <v>29.036307052985169</v>
      </c>
      <c r="H10">
        <v>22.103193196781511</v>
      </c>
      <c r="I10">
        <v>27.830508147114209</v>
      </c>
      <c r="J10">
        <v>7.8303021103098356</v>
      </c>
      <c r="K10">
        <v>19.659286943599309</v>
      </c>
      <c r="L10">
        <v>11.89302559166144</v>
      </c>
      <c r="M10">
        <v>11.538451149566431</v>
      </c>
      <c r="N10">
        <v>24.717828635086349</v>
      </c>
      <c r="O10">
        <v>19.909150924189181</v>
      </c>
      <c r="P10">
        <v>14.114609142814331</v>
      </c>
      <c r="Q10">
        <v>12.951305877375921</v>
      </c>
      <c r="R10">
        <v>11.659997046155389</v>
      </c>
      <c r="S10">
        <v>10.1583133433619</v>
      </c>
      <c r="T10">
        <v>24.996939694042901</v>
      </c>
      <c r="U10">
        <v>15.69491359138854</v>
      </c>
      <c r="V10">
        <v>21.268717716493772</v>
      </c>
      <c r="W10">
        <v>13.20688246557275</v>
      </c>
      <c r="X10">
        <v>14.7290239513861</v>
      </c>
      <c r="Y10">
        <v>14.243627086823389</v>
      </c>
    </row>
    <row r="11" spans="1:25" x14ac:dyDescent="0.25">
      <c r="A11">
        <v>2004</v>
      </c>
      <c r="B11">
        <v>18.350859028376782</v>
      </c>
      <c r="C11">
        <v>19.279210379683789</v>
      </c>
      <c r="D11">
        <v>20.689704953439669</v>
      </c>
      <c r="E11">
        <v>16.052970386811221</v>
      </c>
      <c r="F11">
        <v>14.14775468429823</v>
      </c>
      <c r="G11">
        <v>27.454245373387959</v>
      </c>
      <c r="H11">
        <v>21.312585323396348</v>
      </c>
      <c r="I11">
        <v>26.829587104006521</v>
      </c>
      <c r="J11">
        <v>7.6443897445137994</v>
      </c>
      <c r="K11">
        <v>19.362267478080071</v>
      </c>
      <c r="L11">
        <v>12.402436119861569</v>
      </c>
      <c r="M11">
        <v>11.23012217693762</v>
      </c>
      <c r="N11">
        <v>23.771930188148598</v>
      </c>
      <c r="O11">
        <v>19.730976679373128</v>
      </c>
      <c r="P11">
        <v>14.675943563390501</v>
      </c>
      <c r="Q11">
        <v>14.12282135543321</v>
      </c>
      <c r="R11">
        <v>13.279388027158049</v>
      </c>
      <c r="S11">
        <v>10.302851535756689</v>
      </c>
      <c r="T11">
        <v>23.87336839795735</v>
      </c>
      <c r="U11">
        <v>16.403893765277431</v>
      </c>
      <c r="V11">
        <v>21.197766220122169</v>
      </c>
      <c r="W11">
        <v>13.57310273034377</v>
      </c>
      <c r="X11">
        <v>15.8560457117725</v>
      </c>
      <c r="Y11">
        <v>15.09230433939825</v>
      </c>
    </row>
    <row r="12" spans="1:25" x14ac:dyDescent="0.25">
      <c r="A12">
        <v>2005</v>
      </c>
      <c r="B12">
        <v>15.91780644843633</v>
      </c>
      <c r="C12">
        <v>18.485588873127622</v>
      </c>
      <c r="D12">
        <v>19.979080015869378</v>
      </c>
      <c r="E12">
        <v>14.74737056468388</v>
      </c>
      <c r="F12">
        <v>12.0223536876262</v>
      </c>
      <c r="G12">
        <v>26.587678655376031</v>
      </c>
      <c r="H12">
        <v>21.01232801456019</v>
      </c>
      <c r="I12">
        <v>25.250669263395299</v>
      </c>
      <c r="J12">
        <v>7.1736595134937806</v>
      </c>
      <c r="K12">
        <v>19.32394338805404</v>
      </c>
      <c r="L12">
        <v>12.164710698152581</v>
      </c>
      <c r="M12">
        <v>11.45142467987815</v>
      </c>
      <c r="N12">
        <v>20.804511910817439</v>
      </c>
      <c r="O12">
        <v>19.590057031334869</v>
      </c>
      <c r="P12">
        <v>14.252234214742741</v>
      </c>
      <c r="Q12">
        <v>13.273983916565181</v>
      </c>
      <c r="R12">
        <v>13.31766044117431</v>
      </c>
      <c r="S12">
        <v>10.470087831137461</v>
      </c>
      <c r="T12">
        <v>20.461195841336512</v>
      </c>
      <c r="U12">
        <v>15.07206270874509</v>
      </c>
      <c r="V12">
        <v>21.189264882361549</v>
      </c>
      <c r="W12">
        <v>13.44283910214636</v>
      </c>
      <c r="X12">
        <v>14.415278737739751</v>
      </c>
      <c r="Y12">
        <v>13.69078077558501</v>
      </c>
    </row>
    <row r="13" spans="1:25" x14ac:dyDescent="0.25">
      <c r="A13">
        <v>2006</v>
      </c>
      <c r="B13">
        <v>17.59877241025761</v>
      </c>
      <c r="C13">
        <v>17.675239310916162</v>
      </c>
      <c r="D13">
        <v>17.186872229757309</v>
      </c>
      <c r="E13">
        <v>13.93369379261957</v>
      </c>
      <c r="F13">
        <v>14.176146599437731</v>
      </c>
      <c r="G13">
        <v>24.188092790363399</v>
      </c>
      <c r="H13">
        <v>19.266239909093141</v>
      </c>
      <c r="I13">
        <v>23.844444482883251</v>
      </c>
      <c r="J13">
        <v>6.9907587556022506</v>
      </c>
      <c r="K13">
        <v>17.533994662355539</v>
      </c>
      <c r="L13">
        <v>12.31965871358047</v>
      </c>
      <c r="M13">
        <v>10.655838992877699</v>
      </c>
      <c r="N13">
        <v>19.981159551931601</v>
      </c>
      <c r="O13">
        <v>17.923009732154181</v>
      </c>
      <c r="P13">
        <v>14.40805676499814</v>
      </c>
      <c r="Q13">
        <v>12.961818587126031</v>
      </c>
      <c r="R13">
        <v>12.83992834942568</v>
      </c>
      <c r="S13">
        <v>10.36378622373226</v>
      </c>
      <c r="T13">
        <v>18.73907082675964</v>
      </c>
      <c r="U13">
        <v>15.5443235654944</v>
      </c>
      <c r="V13">
        <v>19.36353386383443</v>
      </c>
      <c r="W13">
        <v>13.337533811194231</v>
      </c>
      <c r="X13">
        <v>15.190180467157891</v>
      </c>
      <c r="Y13">
        <v>14.391980427163739</v>
      </c>
    </row>
    <row r="14" spans="1:25" x14ac:dyDescent="0.25">
      <c r="A14">
        <v>2007</v>
      </c>
      <c r="B14">
        <v>19.24998798747562</v>
      </c>
      <c r="C14">
        <v>17.340550859683042</v>
      </c>
      <c r="D14">
        <v>16.794156971171549</v>
      </c>
      <c r="E14">
        <v>13.36527061751592</v>
      </c>
      <c r="F14">
        <v>15.73077292466772</v>
      </c>
      <c r="G14">
        <v>23.291172450987901</v>
      </c>
      <c r="H14">
        <v>18.387032001838261</v>
      </c>
      <c r="I14">
        <v>23.006503368270579</v>
      </c>
      <c r="J14">
        <v>6.9678800865011334</v>
      </c>
      <c r="K14">
        <v>17.115353164622832</v>
      </c>
      <c r="L14">
        <v>11.32601407513614</v>
      </c>
      <c r="M14">
        <v>9.8620899309434193</v>
      </c>
      <c r="N14">
        <v>19.806173105349721</v>
      </c>
      <c r="O14">
        <v>17.366864873716541</v>
      </c>
      <c r="P14">
        <v>13.820480964084201</v>
      </c>
      <c r="Q14">
        <v>13.54164870121668</v>
      </c>
      <c r="R14">
        <v>12.93177473102855</v>
      </c>
      <c r="S14">
        <v>10.329967576488359</v>
      </c>
      <c r="T14">
        <v>19.04618578406652</v>
      </c>
      <c r="U14">
        <v>15.89829902972019</v>
      </c>
      <c r="V14">
        <v>18.74178909760354</v>
      </c>
      <c r="W14">
        <v>12.13001979570509</v>
      </c>
      <c r="X14">
        <v>15.73871692334386</v>
      </c>
      <c r="Y14">
        <v>15.077262031538019</v>
      </c>
    </row>
    <row r="15" spans="1:25" x14ac:dyDescent="0.25">
      <c r="A15">
        <v>2008</v>
      </c>
      <c r="B15">
        <v>14.2045696303529</v>
      </c>
      <c r="C15">
        <v>16.997590665953929</v>
      </c>
      <c r="D15">
        <v>18.053743594452861</v>
      </c>
      <c r="E15">
        <v>13.407486045677039</v>
      </c>
      <c r="F15">
        <v>10.47350432955206</v>
      </c>
      <c r="G15">
        <v>23.547521679534999</v>
      </c>
      <c r="H15">
        <v>19.35241695608762</v>
      </c>
      <c r="I15">
        <v>21.77817935080186</v>
      </c>
      <c r="J15">
        <v>7.1895522248507611</v>
      </c>
      <c r="K15">
        <v>17.395487161757369</v>
      </c>
      <c r="L15">
        <v>11.17865514659808</v>
      </c>
      <c r="M15">
        <v>10.812807102801351</v>
      </c>
      <c r="N15">
        <v>19.620525676503249</v>
      </c>
      <c r="O15">
        <v>18.099919101725359</v>
      </c>
      <c r="P15">
        <v>13.7706084278252</v>
      </c>
      <c r="Q15">
        <v>12.37840090194576</v>
      </c>
      <c r="R15">
        <v>13.185892123138681</v>
      </c>
      <c r="S15">
        <v>10.21007531564425</v>
      </c>
      <c r="T15">
        <v>18.509753221243489</v>
      </c>
      <c r="U15">
        <v>13.766139372718079</v>
      </c>
      <c r="V15">
        <v>19.550977396173629</v>
      </c>
      <c r="W15">
        <v>12.614636296464861</v>
      </c>
      <c r="X15">
        <v>13.02467639902844</v>
      </c>
      <c r="Y15">
        <v>12.162582718709119</v>
      </c>
    </row>
    <row r="16" spans="1:25" x14ac:dyDescent="0.25">
      <c r="A16">
        <v>2009</v>
      </c>
      <c r="B16">
        <v>14.78832549713386</v>
      </c>
      <c r="C16">
        <v>17.21166608972397</v>
      </c>
      <c r="D16">
        <v>18.53300590895757</v>
      </c>
      <c r="E16">
        <v>14.586121683069949</v>
      </c>
      <c r="F16">
        <v>11.23107217120832</v>
      </c>
      <c r="G16">
        <v>23.52007144208461</v>
      </c>
      <c r="H16">
        <v>19.345827360798499</v>
      </c>
      <c r="I16">
        <v>21.495369090365859</v>
      </c>
      <c r="J16">
        <v>7.273261417062856</v>
      </c>
      <c r="K16">
        <v>17.599504330461372</v>
      </c>
      <c r="L16">
        <v>12.400705894023879</v>
      </c>
      <c r="M16">
        <v>11.096111393850769</v>
      </c>
      <c r="N16">
        <v>21.080818788014099</v>
      </c>
      <c r="O16">
        <v>18.110421814694529</v>
      </c>
      <c r="P16">
        <v>12.944472294172</v>
      </c>
      <c r="Q16">
        <v>12.81223330417353</v>
      </c>
      <c r="R16">
        <v>13.3282210768522</v>
      </c>
      <c r="S16">
        <v>9.0822682790170521</v>
      </c>
      <c r="T16">
        <v>20.6389738246659</v>
      </c>
      <c r="U16">
        <v>14.15343101230259</v>
      </c>
      <c r="V16">
        <v>19.515312725788458</v>
      </c>
      <c r="W16">
        <v>13.75147276113999</v>
      </c>
      <c r="X16">
        <v>13.605279188735031</v>
      </c>
      <c r="Y16">
        <v>12.67054264478498</v>
      </c>
    </row>
    <row r="17" spans="1:25" x14ac:dyDescent="0.25">
      <c r="A17">
        <v>2010</v>
      </c>
      <c r="B17">
        <v>15.54010728891857</v>
      </c>
      <c r="C17">
        <v>16.77008218530182</v>
      </c>
      <c r="D17">
        <v>17.2907518064914</v>
      </c>
      <c r="E17">
        <v>13.53661927429188</v>
      </c>
      <c r="F17">
        <v>11.809832426890219</v>
      </c>
      <c r="G17">
        <v>21.26158367184356</v>
      </c>
      <c r="H17">
        <v>17.158526790367691</v>
      </c>
      <c r="I17">
        <v>19.18109918870536</v>
      </c>
      <c r="J17">
        <v>7.2428744929383493</v>
      </c>
      <c r="K17">
        <v>17.496747778889748</v>
      </c>
      <c r="L17">
        <v>12.00149781575251</v>
      </c>
      <c r="M17">
        <v>10.13584872685181</v>
      </c>
      <c r="N17">
        <v>18.13186126552289</v>
      </c>
      <c r="O17">
        <v>17.305851096810539</v>
      </c>
      <c r="P17">
        <v>11.98822018876804</v>
      </c>
      <c r="Q17">
        <v>14.12348080900132</v>
      </c>
      <c r="R17">
        <v>14.06273363055363</v>
      </c>
      <c r="S17">
        <v>8.693842874716756</v>
      </c>
      <c r="T17">
        <v>17.281669151520632</v>
      </c>
      <c r="U17">
        <v>14.230083986701</v>
      </c>
      <c r="V17">
        <v>18.84479828643142</v>
      </c>
      <c r="W17">
        <v>12.86560445295571</v>
      </c>
      <c r="X17">
        <v>13.79084180344651</v>
      </c>
      <c r="Y17">
        <v>12.940217401241609</v>
      </c>
    </row>
    <row r="18" spans="1:25" x14ac:dyDescent="0.25">
      <c r="A18">
        <v>2011</v>
      </c>
      <c r="B18">
        <v>15.313436518596429</v>
      </c>
      <c r="C18">
        <v>16.31828001992417</v>
      </c>
      <c r="D18">
        <v>17.413187582066971</v>
      </c>
      <c r="E18">
        <v>13.39061603090023</v>
      </c>
      <c r="F18">
        <v>11.723951461746431</v>
      </c>
      <c r="G18">
        <v>20.95550221841593</v>
      </c>
      <c r="H18">
        <v>16.87486409914959</v>
      </c>
      <c r="I18">
        <v>18.204838685814419</v>
      </c>
      <c r="J18">
        <v>7.5572614887637304</v>
      </c>
      <c r="K18">
        <v>16.543877945177201</v>
      </c>
      <c r="L18">
        <v>12.62353462878397</v>
      </c>
      <c r="M18">
        <v>10.62991764056463</v>
      </c>
      <c r="N18">
        <v>17.60845304756867</v>
      </c>
      <c r="O18">
        <v>16.31010714879141</v>
      </c>
      <c r="P18">
        <v>11.880606781023401</v>
      </c>
      <c r="Q18">
        <v>12.436393719964171</v>
      </c>
      <c r="R18">
        <v>11.091355572259021</v>
      </c>
      <c r="S18">
        <v>8.75924152645924</v>
      </c>
      <c r="T18">
        <v>17.042699051936459</v>
      </c>
      <c r="U18">
        <v>13.844434420673901</v>
      </c>
      <c r="V18">
        <v>17.410350196379991</v>
      </c>
      <c r="W18">
        <v>13.58374236366455</v>
      </c>
      <c r="X18">
        <v>13.416592564214</v>
      </c>
      <c r="Y18">
        <v>12.94971147547877</v>
      </c>
    </row>
    <row r="19" spans="1:25" x14ac:dyDescent="0.25">
      <c r="A19">
        <v>2012</v>
      </c>
      <c r="B19">
        <v>14.528024540479411</v>
      </c>
      <c r="C19">
        <v>16.558146009175172</v>
      </c>
      <c r="D19">
        <v>16.977742963601042</v>
      </c>
      <c r="E19">
        <v>14.34023692133362</v>
      </c>
      <c r="F19">
        <v>11.019577956274009</v>
      </c>
      <c r="G19">
        <v>20.846938560633511</v>
      </c>
      <c r="H19">
        <v>17.046880881883361</v>
      </c>
      <c r="I19">
        <v>17.89844278027153</v>
      </c>
      <c r="J19">
        <v>7.7876643301877406</v>
      </c>
      <c r="K19">
        <v>18.424480003417798</v>
      </c>
      <c r="L19">
        <v>11.08150832851085</v>
      </c>
      <c r="M19">
        <v>10.838584948633009</v>
      </c>
      <c r="N19">
        <v>18.320633255801539</v>
      </c>
      <c r="O19">
        <v>17.88396569835643</v>
      </c>
      <c r="P19">
        <v>12.889389053011319</v>
      </c>
      <c r="Q19">
        <v>13.24420413786331</v>
      </c>
      <c r="R19">
        <v>12.70671963862868</v>
      </c>
      <c r="S19">
        <v>9.1774172613720815</v>
      </c>
      <c r="T19">
        <v>18.310952918633379</v>
      </c>
      <c r="U19">
        <v>13.7132163343695</v>
      </c>
      <c r="V19">
        <v>19.42383963230343</v>
      </c>
      <c r="W19">
        <v>11.90039265604873</v>
      </c>
      <c r="X19">
        <v>13.10919449793445</v>
      </c>
      <c r="Y19">
        <v>12.85397598495226</v>
      </c>
    </row>
    <row r="20" spans="1:25" x14ac:dyDescent="0.25">
      <c r="A20">
        <v>2013</v>
      </c>
      <c r="B20">
        <v>12.242211579957189</v>
      </c>
      <c r="C20">
        <v>15.960469203432989</v>
      </c>
      <c r="D20">
        <v>19.282086684092569</v>
      </c>
      <c r="E20">
        <v>14.041125382468699</v>
      </c>
      <c r="F20">
        <v>9.6132510777729561</v>
      </c>
      <c r="G20">
        <v>19.416491760065931</v>
      </c>
      <c r="H20">
        <v>16.273514608927609</v>
      </c>
      <c r="I20">
        <v>17.35556213228768</v>
      </c>
      <c r="J20">
        <v>7.8125132293508841</v>
      </c>
      <c r="K20">
        <v>16.74365017671429</v>
      </c>
      <c r="L20">
        <v>11.449635762824389</v>
      </c>
      <c r="M20">
        <v>10.64236349823053</v>
      </c>
      <c r="N20">
        <v>17.449037213810929</v>
      </c>
      <c r="O20">
        <v>16.292057784083319</v>
      </c>
      <c r="P20">
        <v>12.611908494427411</v>
      </c>
      <c r="Q20">
        <v>14.0219736309487</v>
      </c>
      <c r="R20">
        <v>14.75971051678672</v>
      </c>
      <c r="S20">
        <v>9.7234905965194649</v>
      </c>
      <c r="T20">
        <v>17.050384250243908</v>
      </c>
      <c r="U20">
        <v>12.983840282324559</v>
      </c>
      <c r="V20">
        <v>17.41685110807812</v>
      </c>
      <c r="W20">
        <v>12.38048390195525</v>
      </c>
      <c r="X20">
        <v>12.547817918626381</v>
      </c>
      <c r="Y20">
        <v>11.97359871384578</v>
      </c>
    </row>
    <row r="21" spans="1:25" x14ac:dyDescent="0.25">
      <c r="A21">
        <v>2014</v>
      </c>
      <c r="B21">
        <v>14.99063140321063</v>
      </c>
      <c r="C21">
        <v>15.75257537770916</v>
      </c>
      <c r="D21">
        <v>17.439705104624512</v>
      </c>
      <c r="E21">
        <v>14.57356346578854</v>
      </c>
      <c r="F21">
        <v>12.79200759837072</v>
      </c>
      <c r="G21">
        <v>18.53364678369844</v>
      </c>
      <c r="H21">
        <v>15.770604358373999</v>
      </c>
      <c r="I21">
        <v>16.458295917124179</v>
      </c>
      <c r="J21">
        <v>7.5005328243575224</v>
      </c>
      <c r="K21">
        <v>17.062772868645251</v>
      </c>
      <c r="L21">
        <v>11.38661361090662</v>
      </c>
      <c r="M21">
        <v>10.63441249484258</v>
      </c>
      <c r="N21">
        <v>18.041041497581411</v>
      </c>
      <c r="O21">
        <v>16.778926892366769</v>
      </c>
      <c r="P21">
        <v>12.419169186604689</v>
      </c>
      <c r="Q21">
        <v>13.792759332813119</v>
      </c>
      <c r="R21">
        <v>13.37798578254977</v>
      </c>
      <c r="S21">
        <v>9.447989940764705</v>
      </c>
      <c r="T21">
        <v>18.75518570210664</v>
      </c>
      <c r="U21">
        <v>14.01203278589575</v>
      </c>
      <c r="V21">
        <v>18.004252619087129</v>
      </c>
      <c r="W21">
        <v>11.96752366751238</v>
      </c>
      <c r="X21">
        <v>13.86373765335631</v>
      </c>
      <c r="Y21">
        <v>13.401126407135751</v>
      </c>
    </row>
    <row r="22" spans="1:25" x14ac:dyDescent="0.25">
      <c r="A22">
        <v>2015</v>
      </c>
      <c r="B22">
        <v>14.252454964243091</v>
      </c>
      <c r="C22">
        <v>15.38743299353418</v>
      </c>
      <c r="D22">
        <v>16.812976709276558</v>
      </c>
      <c r="E22">
        <v>13.22080077526681</v>
      </c>
      <c r="F22">
        <v>12.23980092015108</v>
      </c>
      <c r="G22">
        <v>17.903329277318161</v>
      </c>
      <c r="H22">
        <v>15.59199021537952</v>
      </c>
      <c r="I22">
        <v>15.39567860206307</v>
      </c>
      <c r="J22">
        <v>7.2029337848645607</v>
      </c>
      <c r="K22">
        <v>17.160102418469709</v>
      </c>
      <c r="L22">
        <v>11.94215459860964</v>
      </c>
      <c r="M22">
        <v>10.54424172422917</v>
      </c>
      <c r="N22">
        <v>15.15959859216337</v>
      </c>
      <c r="O22">
        <v>16.981929445599651</v>
      </c>
      <c r="P22">
        <v>11.63378492154515</v>
      </c>
      <c r="Q22">
        <v>12.948058454892831</v>
      </c>
      <c r="R22">
        <v>12.966369148033101</v>
      </c>
      <c r="S22">
        <v>9.3035813154223295</v>
      </c>
      <c r="T22">
        <v>15.35783531638133</v>
      </c>
      <c r="U22">
        <v>13.50680481575635</v>
      </c>
      <c r="V22">
        <v>18.45616882084428</v>
      </c>
      <c r="W22">
        <v>12.47046092996151</v>
      </c>
      <c r="X22">
        <v>13.394811951271841</v>
      </c>
      <c r="Y22">
        <v>12.71013477366883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2"/>
  <sheetViews>
    <sheetView workbookViewId="0">
      <selection activeCell="B2" sqref="B2:Y22"/>
    </sheetView>
  </sheetViews>
  <sheetFormatPr baseColWidth="10" defaultRowHeight="15" x14ac:dyDescent="0.25"/>
  <sheetData>
    <row r="1" spans="1:25" x14ac:dyDescent="0.25">
      <c r="A1" s="1" t="s">
        <v>0</v>
      </c>
      <c r="B1" s="1" t="s">
        <v>1</v>
      </c>
      <c r="C1" s="1" t="s">
        <v>2</v>
      </c>
      <c r="D1" s="1" t="s">
        <v>22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23</v>
      </c>
      <c r="K1" s="1" t="s">
        <v>24</v>
      </c>
      <c r="L1" s="1" t="s">
        <v>8</v>
      </c>
      <c r="M1" s="1" t="s">
        <v>25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26</v>
      </c>
      <c r="T1" s="1" t="s">
        <v>14</v>
      </c>
      <c r="U1" s="1" t="s">
        <v>15</v>
      </c>
      <c r="V1" s="1" t="s">
        <v>27</v>
      </c>
      <c r="W1" s="1" t="s">
        <v>16</v>
      </c>
      <c r="X1" s="1" t="s">
        <v>28</v>
      </c>
      <c r="Y1" s="1" t="s">
        <v>29</v>
      </c>
    </row>
    <row r="2" spans="1:25" x14ac:dyDescent="0.25">
      <c r="A2">
        <v>1995</v>
      </c>
      <c r="B2">
        <v>23.91323827776537</v>
      </c>
      <c r="C2">
        <v>22.61968489886744</v>
      </c>
      <c r="D2">
        <v>20.65637924133944</v>
      </c>
      <c r="E2">
        <v>17.784756216454749</v>
      </c>
      <c r="F2">
        <v>18.899183898877091</v>
      </c>
      <c r="G2">
        <v>43.784289400884973</v>
      </c>
      <c r="H2">
        <v>29.029761780268959</v>
      </c>
      <c r="I2">
        <v>16.619491279538352</v>
      </c>
      <c r="J2">
        <v>3.662774490300182</v>
      </c>
      <c r="K2">
        <v>34.56828869923001</v>
      </c>
      <c r="L2">
        <v>11.03391908459338</v>
      </c>
      <c r="M2">
        <v>8.4390489367315507</v>
      </c>
      <c r="N2">
        <v>43.121236366698952</v>
      </c>
      <c r="O2">
        <v>50.012562187255412</v>
      </c>
      <c r="P2">
        <v>16.487830410887199</v>
      </c>
      <c r="Q2">
        <v>10.43940859472157</v>
      </c>
      <c r="R2">
        <v>13.511181242141079</v>
      </c>
      <c r="S2">
        <v>13.02018991855971</v>
      </c>
      <c r="T2">
        <v>43.532433992800193</v>
      </c>
      <c r="U2">
        <v>29.93630573248408</v>
      </c>
      <c r="V2">
        <v>8.4694154037660336</v>
      </c>
      <c r="W2">
        <v>16.373132515486461</v>
      </c>
      <c r="X2">
        <v>21.443143180959581</v>
      </c>
      <c r="Y2">
        <v>7.8817155961378971</v>
      </c>
    </row>
    <row r="3" spans="1:25" x14ac:dyDescent="0.25">
      <c r="A3">
        <v>1996</v>
      </c>
      <c r="B3">
        <v>23.73992254299808</v>
      </c>
      <c r="C3">
        <v>21.06189403241104</v>
      </c>
      <c r="D3">
        <v>23.715883244882491</v>
      </c>
      <c r="E3">
        <v>16.059156689437621</v>
      </c>
      <c r="F3">
        <v>18.140036198726939</v>
      </c>
      <c r="G3">
        <v>40.604916398574879</v>
      </c>
      <c r="H3">
        <v>25.967265003540049</v>
      </c>
      <c r="I3">
        <v>15.69672262703431</v>
      </c>
      <c r="J3">
        <v>3.497575620090192</v>
      </c>
      <c r="K3">
        <v>35.287170402320982</v>
      </c>
      <c r="L3">
        <v>13.387423935091279</v>
      </c>
      <c r="M3">
        <v>8.6592266876590891</v>
      </c>
      <c r="N3">
        <v>39.011593467039013</v>
      </c>
      <c r="O3">
        <v>51.019758156865322</v>
      </c>
      <c r="P3">
        <v>18.57106009801393</v>
      </c>
      <c r="Q3">
        <v>10.83573249414238</v>
      </c>
      <c r="R3">
        <v>12.677783227072091</v>
      </c>
      <c r="S3">
        <v>13.216620788604169</v>
      </c>
      <c r="T3">
        <v>41.29383669149567</v>
      </c>
      <c r="U3">
        <v>32.063810680893774</v>
      </c>
      <c r="V3">
        <v>8.8909836855805384</v>
      </c>
      <c r="W3">
        <v>15.143274959815329</v>
      </c>
      <c r="X3">
        <v>21.526712967138689</v>
      </c>
      <c r="Y3">
        <v>7.5710469132787201</v>
      </c>
    </row>
    <row r="4" spans="1:25" x14ac:dyDescent="0.25">
      <c r="A4">
        <v>1997</v>
      </c>
      <c r="B4">
        <v>21.191096704478309</v>
      </c>
      <c r="C4">
        <v>22.40967028441171</v>
      </c>
      <c r="D4">
        <v>22.025098367907621</v>
      </c>
      <c r="E4">
        <v>17.023102782347468</v>
      </c>
      <c r="F4">
        <v>16.54750572175076</v>
      </c>
      <c r="G4">
        <v>39.211738882871082</v>
      </c>
      <c r="H4">
        <v>27.409188920218941</v>
      </c>
      <c r="I4">
        <v>15.6991541978201</v>
      </c>
      <c r="J4">
        <v>3.6492055757519459</v>
      </c>
      <c r="K4">
        <v>32.943850349479007</v>
      </c>
      <c r="L4">
        <v>13.256792097345031</v>
      </c>
      <c r="M4">
        <v>8.6634773725345298</v>
      </c>
      <c r="N4">
        <v>37.626873911750963</v>
      </c>
      <c r="O4">
        <v>48.509737467797649</v>
      </c>
      <c r="P4">
        <v>20.6316861946001</v>
      </c>
      <c r="Q4">
        <v>10.73777826351273</v>
      </c>
      <c r="R4">
        <v>12.99334487213866</v>
      </c>
      <c r="S4">
        <v>13.37919415976415</v>
      </c>
      <c r="T4">
        <v>39.305530028029217</v>
      </c>
      <c r="U4">
        <v>31.477254631349862</v>
      </c>
      <c r="V4">
        <v>9.0175110279374415</v>
      </c>
      <c r="W4">
        <v>14.45020634557771</v>
      </c>
      <c r="X4">
        <v>20.089285714285719</v>
      </c>
      <c r="Y4">
        <v>7.4963854774223186</v>
      </c>
    </row>
    <row r="5" spans="1:25" x14ac:dyDescent="0.25">
      <c r="A5">
        <v>1998</v>
      </c>
      <c r="B5">
        <v>20.694180236354349</v>
      </c>
      <c r="C5">
        <v>20.985351102385749</v>
      </c>
      <c r="D5">
        <v>24.338323990633651</v>
      </c>
      <c r="E5">
        <v>16.44525554887187</v>
      </c>
      <c r="F5">
        <v>15.394237753207969</v>
      </c>
      <c r="G5">
        <v>36.089365440006539</v>
      </c>
      <c r="H5">
        <v>25.347427989463888</v>
      </c>
      <c r="I5">
        <v>14.927418724726561</v>
      </c>
      <c r="J5">
        <v>3.9085875450869629</v>
      </c>
      <c r="K5">
        <v>33.335480364272051</v>
      </c>
      <c r="L5">
        <v>11.89282188913511</v>
      </c>
      <c r="M5">
        <v>8.3022135500383119</v>
      </c>
      <c r="N5">
        <v>35.791988396399482</v>
      </c>
      <c r="O5">
        <v>46.344748226858293</v>
      </c>
      <c r="P5">
        <v>16.083837000364401</v>
      </c>
      <c r="Q5">
        <v>10.30906845112864</v>
      </c>
      <c r="R5">
        <v>13.27069307889766</v>
      </c>
      <c r="S5">
        <v>13.29996625801372</v>
      </c>
      <c r="T5">
        <v>37.030780875216813</v>
      </c>
      <c r="U5">
        <v>32.547997659947882</v>
      </c>
      <c r="V5">
        <v>8.7055412732354664</v>
      </c>
      <c r="W5">
        <v>14.749050477457081</v>
      </c>
      <c r="X5">
        <v>20.38611085791624</v>
      </c>
      <c r="Y5">
        <v>7.9042088408314761</v>
      </c>
    </row>
    <row r="6" spans="1:25" x14ac:dyDescent="0.25">
      <c r="A6">
        <v>1999</v>
      </c>
      <c r="B6">
        <v>20.56440633203859</v>
      </c>
      <c r="C6">
        <v>19.246959845783859</v>
      </c>
      <c r="D6">
        <v>23.086978850553251</v>
      </c>
      <c r="E6">
        <v>16.396422728293459</v>
      </c>
      <c r="F6">
        <v>15.312889353321809</v>
      </c>
      <c r="G6">
        <v>35.638190128221332</v>
      </c>
      <c r="H6">
        <v>24.81366622432418</v>
      </c>
      <c r="I6">
        <v>14.281838517964911</v>
      </c>
      <c r="J6">
        <v>3.6767675480968962</v>
      </c>
      <c r="K6">
        <v>34.816054828063542</v>
      </c>
      <c r="L6">
        <v>12.117895395199749</v>
      </c>
      <c r="M6">
        <v>7.5809875611561406</v>
      </c>
      <c r="N6">
        <v>32.699065740978831</v>
      </c>
      <c r="O6">
        <v>46.498344658930137</v>
      </c>
      <c r="P6">
        <v>17.331451632870341</v>
      </c>
      <c r="Q6">
        <v>10.24137001078749</v>
      </c>
      <c r="R6">
        <v>14.01528218676866</v>
      </c>
      <c r="S6">
        <v>12.838560729770821</v>
      </c>
      <c r="T6">
        <v>41.071873977240116</v>
      </c>
      <c r="U6">
        <v>31.309700700488222</v>
      </c>
      <c r="V6">
        <v>8.5209370670315394</v>
      </c>
      <c r="W6">
        <v>14.561925363448349</v>
      </c>
      <c r="X6">
        <v>19.159331126462231</v>
      </c>
      <c r="Y6">
        <v>7.9665663556320716</v>
      </c>
    </row>
    <row r="7" spans="1:25" x14ac:dyDescent="0.25">
      <c r="A7">
        <v>2000</v>
      </c>
      <c r="B7">
        <v>20.916553357692951</v>
      </c>
      <c r="C7">
        <v>22.15210318352495</v>
      </c>
      <c r="D7">
        <v>22.48664400194269</v>
      </c>
      <c r="E7">
        <v>16.792701885650359</v>
      </c>
      <c r="F7">
        <v>14.56404880556795</v>
      </c>
      <c r="G7">
        <v>28.25716266606705</v>
      </c>
      <c r="H7">
        <v>23.864050702401979</v>
      </c>
      <c r="I7">
        <v>14.152233659065191</v>
      </c>
      <c r="J7">
        <v>3.6719968616923162</v>
      </c>
      <c r="K7">
        <v>34.312882687308559</v>
      </c>
      <c r="L7">
        <v>19.251279247506002</v>
      </c>
      <c r="M7">
        <v>7.5655243842118036</v>
      </c>
      <c r="N7">
        <v>33.889249053851778</v>
      </c>
      <c r="O7">
        <v>49.198748161834033</v>
      </c>
      <c r="P7">
        <v>15.11590485756917</v>
      </c>
      <c r="Q7">
        <v>10.051405472424429</v>
      </c>
      <c r="R7">
        <v>12.978865560784151</v>
      </c>
      <c r="S7">
        <v>13.320557622214711</v>
      </c>
      <c r="T7">
        <v>40.967197480537983</v>
      </c>
      <c r="U7">
        <v>31.169112046066669</v>
      </c>
      <c r="V7">
        <v>8.8569946614816981</v>
      </c>
      <c r="W7">
        <v>13.449862338102189</v>
      </c>
      <c r="X7">
        <v>20.265540255072668</v>
      </c>
      <c r="Y7">
        <v>7.6424394388782</v>
      </c>
    </row>
    <row r="8" spans="1:25" x14ac:dyDescent="0.25">
      <c r="A8">
        <v>2001</v>
      </c>
      <c r="B8">
        <v>19.503416044932521</v>
      </c>
      <c r="C8">
        <v>22.296475148698949</v>
      </c>
      <c r="D8">
        <v>21.073363770510351</v>
      </c>
      <c r="E8">
        <v>16.497116358949199</v>
      </c>
      <c r="F8">
        <v>14.48654176358402</v>
      </c>
      <c r="G8">
        <v>30.25022442498171</v>
      </c>
      <c r="H8">
        <v>24.576529455195089</v>
      </c>
      <c r="I8">
        <v>14.23971488232171</v>
      </c>
      <c r="J8">
        <v>3.1987652383094471</v>
      </c>
      <c r="K8">
        <v>30.686484901280821</v>
      </c>
      <c r="L8">
        <v>13.64991013809159</v>
      </c>
      <c r="M8">
        <v>7.4171082023940738</v>
      </c>
      <c r="N8">
        <v>31.575750358906571</v>
      </c>
      <c r="O8">
        <v>46.537212466508677</v>
      </c>
      <c r="P8">
        <v>17.63583214553185</v>
      </c>
      <c r="Q8">
        <v>9.8016156972675894</v>
      </c>
      <c r="R8">
        <v>13.02459275609635</v>
      </c>
      <c r="S8">
        <v>12.786228780324929</v>
      </c>
      <c r="T8">
        <v>41.417521094827428</v>
      </c>
      <c r="U8">
        <v>30.557557078466129</v>
      </c>
      <c r="V8">
        <v>8.2374357020227365</v>
      </c>
      <c r="W8">
        <v>14.183612252034139</v>
      </c>
      <c r="X8">
        <v>19.487777318499319</v>
      </c>
      <c r="Y8">
        <v>7.4282021881057974</v>
      </c>
    </row>
    <row r="9" spans="1:25" x14ac:dyDescent="0.25">
      <c r="A9">
        <v>2002</v>
      </c>
      <c r="B9">
        <v>20.213032082364009</v>
      </c>
      <c r="C9">
        <v>21.273608735706151</v>
      </c>
      <c r="D9">
        <v>20.724160007587791</v>
      </c>
      <c r="E9">
        <v>15.7293598550438</v>
      </c>
      <c r="F9">
        <v>13.647484677326251</v>
      </c>
      <c r="G9">
        <v>28.17671585566838</v>
      </c>
      <c r="H9">
        <v>22.275955760562159</v>
      </c>
      <c r="I9">
        <v>14.2127229279135</v>
      </c>
      <c r="J9">
        <v>3.0814597724012831</v>
      </c>
      <c r="K9">
        <v>29.328015517092481</v>
      </c>
      <c r="L9">
        <v>11.25893678106997</v>
      </c>
      <c r="M9">
        <v>7.4623797211655871</v>
      </c>
      <c r="N9">
        <v>30.255355197870021</v>
      </c>
      <c r="O9">
        <v>47.366183659857661</v>
      </c>
      <c r="P9">
        <v>20.329772832726629</v>
      </c>
      <c r="Q9">
        <v>10.3765168716216</v>
      </c>
      <c r="R9">
        <v>11.64081533778748</v>
      </c>
      <c r="S9">
        <v>14.81600998619362</v>
      </c>
      <c r="T9">
        <v>40.283796358322547</v>
      </c>
      <c r="U9">
        <v>28.329741401923481</v>
      </c>
      <c r="V9">
        <v>8.5712954483599653</v>
      </c>
      <c r="W9">
        <v>13.93838854273911</v>
      </c>
      <c r="X9">
        <v>20.829702060354279</v>
      </c>
      <c r="Y9">
        <v>7.3637591867233274</v>
      </c>
    </row>
    <row r="10" spans="1:25" x14ac:dyDescent="0.25">
      <c r="A10">
        <v>2003</v>
      </c>
      <c r="B10">
        <v>18.85513827770485</v>
      </c>
      <c r="C10">
        <v>21.327763975193289</v>
      </c>
      <c r="D10">
        <v>20.47046573267702</v>
      </c>
      <c r="E10">
        <v>17.633391632601771</v>
      </c>
      <c r="F10">
        <v>12.51783989939849</v>
      </c>
      <c r="G10">
        <v>26.163591297163322</v>
      </c>
      <c r="H10">
        <v>21.805910760882259</v>
      </c>
      <c r="I10">
        <v>14.163917294353791</v>
      </c>
      <c r="J10">
        <v>3.5661082775078889</v>
      </c>
      <c r="K10">
        <v>29.007929835619318</v>
      </c>
      <c r="L10">
        <v>9.6895613610106963</v>
      </c>
      <c r="M10">
        <v>7.4175104577796214</v>
      </c>
      <c r="N10">
        <v>27.577251689449099</v>
      </c>
      <c r="O10">
        <v>44.712452832971799</v>
      </c>
      <c r="P10">
        <v>11.330000424875021</v>
      </c>
      <c r="Q10">
        <v>9.8793710379331667</v>
      </c>
      <c r="R10">
        <v>11.747845370272429</v>
      </c>
      <c r="S10">
        <v>14.009886603668001</v>
      </c>
      <c r="T10">
        <v>37.545649949100813</v>
      </c>
      <c r="U10">
        <v>29.461272842315609</v>
      </c>
      <c r="V10">
        <v>8.7064149806811724</v>
      </c>
      <c r="W10">
        <v>13.09693059533676</v>
      </c>
      <c r="X10">
        <v>18.208446681750932</v>
      </c>
      <c r="Y10">
        <v>7.0836292485775463</v>
      </c>
    </row>
    <row r="11" spans="1:25" x14ac:dyDescent="0.25">
      <c r="A11">
        <v>2004</v>
      </c>
      <c r="B11">
        <v>18.293847825289902</v>
      </c>
      <c r="C11">
        <v>20.17664054771608</v>
      </c>
      <c r="D11">
        <v>20.592963873652359</v>
      </c>
      <c r="E11">
        <v>16.24148284020135</v>
      </c>
      <c r="F11">
        <v>13.02995292461334</v>
      </c>
      <c r="G11">
        <v>24.8911493854275</v>
      </c>
      <c r="H11">
        <v>21.51770609927873</v>
      </c>
      <c r="I11">
        <v>13.628667397504641</v>
      </c>
      <c r="J11">
        <v>3.346831271350271</v>
      </c>
      <c r="K11">
        <v>28.47339015273451</v>
      </c>
      <c r="L11">
        <v>12.88716732698057</v>
      </c>
      <c r="M11">
        <v>7.248833730667382</v>
      </c>
      <c r="N11">
        <v>26.022925133939491</v>
      </c>
      <c r="O11">
        <v>42.817662844414578</v>
      </c>
      <c r="P11">
        <v>14.41431387865938</v>
      </c>
      <c r="Q11">
        <v>9.9175539460237445</v>
      </c>
      <c r="R11">
        <v>12.29672056457987</v>
      </c>
      <c r="S11">
        <v>13.19698582784425</v>
      </c>
      <c r="T11">
        <v>35.817751117245592</v>
      </c>
      <c r="U11">
        <v>26.836322543244741</v>
      </c>
      <c r="V11">
        <v>8.6498059723754093</v>
      </c>
      <c r="W11">
        <v>13.565391175378309</v>
      </c>
      <c r="X11">
        <v>18.282353001481098</v>
      </c>
      <c r="Y11">
        <v>7.4094397041212154</v>
      </c>
    </row>
    <row r="12" spans="1:25" x14ac:dyDescent="0.25">
      <c r="A12">
        <v>2005</v>
      </c>
      <c r="B12">
        <v>17.872973113503861</v>
      </c>
      <c r="C12">
        <v>20.492850530258821</v>
      </c>
      <c r="D12">
        <v>20.63328119927996</v>
      </c>
      <c r="E12">
        <v>16.03198940188182</v>
      </c>
      <c r="F12">
        <v>12.397217050711889</v>
      </c>
      <c r="G12">
        <v>21.187509458709581</v>
      </c>
      <c r="H12">
        <v>20.033117120777529</v>
      </c>
      <c r="I12">
        <v>13.024523363953101</v>
      </c>
      <c r="J12">
        <v>3.7797123185360122</v>
      </c>
      <c r="K12">
        <v>27.255859463418609</v>
      </c>
      <c r="L12">
        <v>12.003098981918971</v>
      </c>
      <c r="M12">
        <v>6.7735016704772892</v>
      </c>
      <c r="N12">
        <v>26.381879577946059</v>
      </c>
      <c r="O12">
        <v>41.546866377214052</v>
      </c>
      <c r="P12">
        <v>11.20414873621775</v>
      </c>
      <c r="Q12">
        <v>10.273752422800809</v>
      </c>
      <c r="R12">
        <v>12.295010117432341</v>
      </c>
      <c r="S12">
        <v>12.654375604036179</v>
      </c>
      <c r="T12">
        <v>33.637825349035403</v>
      </c>
      <c r="U12">
        <v>26.310049549721551</v>
      </c>
      <c r="V12">
        <v>8.2509053966820005</v>
      </c>
      <c r="W12">
        <v>14.276304940936621</v>
      </c>
      <c r="X12">
        <v>18.368236045549271</v>
      </c>
      <c r="Y12">
        <v>7.1238682079804789</v>
      </c>
    </row>
    <row r="13" spans="1:25" x14ac:dyDescent="0.25">
      <c r="A13">
        <v>2006</v>
      </c>
      <c r="B13">
        <v>16.48183586048463</v>
      </c>
      <c r="C13">
        <v>19.422441823513338</v>
      </c>
      <c r="D13">
        <v>18.795989370348519</v>
      </c>
      <c r="E13">
        <v>14.314461522165081</v>
      </c>
      <c r="F13">
        <v>12.71901159582503</v>
      </c>
      <c r="G13">
        <v>19.313245993674329</v>
      </c>
      <c r="H13">
        <v>21.326414632089229</v>
      </c>
      <c r="I13">
        <v>12.400259731844351</v>
      </c>
      <c r="J13">
        <v>3.7103686251229062</v>
      </c>
      <c r="K13">
        <v>25.659178134751869</v>
      </c>
      <c r="L13">
        <v>11.30746045039028</v>
      </c>
      <c r="M13">
        <v>6.585894878580306</v>
      </c>
      <c r="N13">
        <v>23.023664261079841</v>
      </c>
      <c r="O13">
        <v>33.55976309174676</v>
      </c>
      <c r="P13">
        <v>14.612619458164071</v>
      </c>
      <c r="Q13">
        <v>9.9227670374398045</v>
      </c>
      <c r="R13">
        <v>12.16805733991171</v>
      </c>
      <c r="S13">
        <v>13.25599548799236</v>
      </c>
      <c r="T13">
        <v>31.482564293352372</v>
      </c>
      <c r="U13">
        <v>27.572619190334471</v>
      </c>
      <c r="V13">
        <v>7.7662986552511564</v>
      </c>
      <c r="W13">
        <v>13.95748435992166</v>
      </c>
      <c r="X13">
        <v>18.388764900132429</v>
      </c>
      <c r="Y13">
        <v>7.220035883333118</v>
      </c>
    </row>
    <row r="14" spans="1:25" x14ac:dyDescent="0.25">
      <c r="A14">
        <v>2007</v>
      </c>
      <c r="B14">
        <v>16.27144158134606</v>
      </c>
      <c r="C14">
        <v>18.513965631619339</v>
      </c>
      <c r="D14">
        <v>18.317810466206009</v>
      </c>
      <c r="E14">
        <v>14.0452084603284</v>
      </c>
      <c r="F14">
        <v>11.3189146076535</v>
      </c>
      <c r="G14">
        <v>19.757323394323901</v>
      </c>
      <c r="H14">
        <v>19.904566107465062</v>
      </c>
      <c r="I14">
        <v>11.94390439748055</v>
      </c>
      <c r="J14">
        <v>3.0787740959832228</v>
      </c>
      <c r="K14">
        <v>25.59297887440616</v>
      </c>
      <c r="L14">
        <v>12.77130391561275</v>
      </c>
      <c r="M14">
        <v>6.6397356490959272</v>
      </c>
      <c r="N14">
        <v>21.634498285000369</v>
      </c>
      <c r="O14">
        <v>33.19443486393682</v>
      </c>
      <c r="P14">
        <v>17.25617903949453</v>
      </c>
      <c r="Q14">
        <v>8.7777279609662084</v>
      </c>
      <c r="R14">
        <v>10.979386145916269</v>
      </c>
      <c r="S14">
        <v>11.86811679750736</v>
      </c>
      <c r="T14">
        <v>30.53072881610813</v>
      </c>
      <c r="U14">
        <v>22.518175384417429</v>
      </c>
      <c r="V14">
        <v>7.6714572457160468</v>
      </c>
      <c r="W14">
        <v>13.048780304082941</v>
      </c>
      <c r="X14">
        <v>18.932024981920609</v>
      </c>
      <c r="Y14">
        <v>6.7912386991095604</v>
      </c>
    </row>
    <row r="15" spans="1:25" x14ac:dyDescent="0.25">
      <c r="A15">
        <v>2008</v>
      </c>
      <c r="B15">
        <v>15.98686124792404</v>
      </c>
      <c r="C15">
        <v>19.790413678056801</v>
      </c>
      <c r="D15">
        <v>18.766641194836311</v>
      </c>
      <c r="E15">
        <v>13.9298641944306</v>
      </c>
      <c r="F15">
        <v>11.680330845855471</v>
      </c>
      <c r="G15">
        <v>19.1454938864957</v>
      </c>
      <c r="H15">
        <v>20.57729573298997</v>
      </c>
      <c r="I15">
        <v>12.02474527060056</v>
      </c>
      <c r="J15">
        <v>3.4903122313547379</v>
      </c>
      <c r="K15">
        <v>25.919145664761189</v>
      </c>
      <c r="L15">
        <v>12.801681736716571</v>
      </c>
      <c r="M15">
        <v>6.8479424379920477</v>
      </c>
      <c r="N15">
        <v>25.489364357162579</v>
      </c>
      <c r="O15">
        <v>36.381426675870642</v>
      </c>
      <c r="P15">
        <v>9.3402929376524586</v>
      </c>
      <c r="Q15">
        <v>9.2797022859988783</v>
      </c>
      <c r="R15">
        <v>11.29226184899272</v>
      </c>
      <c r="S15">
        <v>12.09760121500633</v>
      </c>
      <c r="T15">
        <v>28.43377621271998</v>
      </c>
      <c r="U15">
        <v>20.99026730693841</v>
      </c>
      <c r="V15">
        <v>8.0024103991612492</v>
      </c>
      <c r="W15">
        <v>13.466069647893351</v>
      </c>
      <c r="X15">
        <v>18.062166016598219</v>
      </c>
      <c r="Y15">
        <v>7.3834102486241617</v>
      </c>
    </row>
    <row r="16" spans="1:25" x14ac:dyDescent="0.25">
      <c r="A16">
        <v>2009</v>
      </c>
      <c r="B16">
        <v>16.081754708191649</v>
      </c>
      <c r="C16">
        <v>19.78696136558932</v>
      </c>
      <c r="D16">
        <v>18.737918193569811</v>
      </c>
      <c r="E16">
        <v>14.732213342977699</v>
      </c>
      <c r="F16">
        <v>11.97814662252855</v>
      </c>
      <c r="G16">
        <v>21.365993915854521</v>
      </c>
      <c r="H16">
        <v>20.506449813934712</v>
      </c>
      <c r="I16">
        <v>12.21054264293964</v>
      </c>
      <c r="J16">
        <v>3.6475180365569</v>
      </c>
      <c r="K16">
        <v>25.801750050895521</v>
      </c>
      <c r="L16">
        <v>12.15378590430919</v>
      </c>
      <c r="M16">
        <v>6.9291598890567228</v>
      </c>
      <c r="N16">
        <v>25.414763022110851</v>
      </c>
      <c r="O16">
        <v>37.725878726217857</v>
      </c>
      <c r="P16">
        <v>10.22998280084142</v>
      </c>
      <c r="Q16">
        <v>9.8063244511534808</v>
      </c>
      <c r="R16">
        <v>12.655890532952141</v>
      </c>
      <c r="S16">
        <v>12.682139007032649</v>
      </c>
      <c r="T16">
        <v>27.89863086767971</v>
      </c>
      <c r="U16">
        <v>23.017069190751769</v>
      </c>
      <c r="V16">
        <v>7.8845555743440006</v>
      </c>
      <c r="W16">
        <v>14.18468551912637</v>
      </c>
      <c r="X16">
        <v>15.00429489454765</v>
      </c>
      <c r="Y16">
        <v>7.3189786546279638</v>
      </c>
    </row>
    <row r="17" spans="1:25" x14ac:dyDescent="0.25">
      <c r="A17">
        <v>2010</v>
      </c>
      <c r="B17">
        <v>15.862615692619659</v>
      </c>
      <c r="C17">
        <v>19.71370374661241</v>
      </c>
      <c r="D17">
        <v>18.45877330509331</v>
      </c>
      <c r="E17">
        <v>15.102652285161</v>
      </c>
      <c r="F17">
        <v>10.79001913647266</v>
      </c>
      <c r="G17">
        <v>17.779903924734398</v>
      </c>
      <c r="H17">
        <v>18.840745145545739</v>
      </c>
      <c r="I17">
        <v>12.80168403281688</v>
      </c>
      <c r="J17">
        <v>3.511751419418252</v>
      </c>
      <c r="K17">
        <v>26.161432540764899</v>
      </c>
      <c r="L17">
        <v>15.61333242821261</v>
      </c>
      <c r="M17">
        <v>6.9208002804685114</v>
      </c>
      <c r="N17">
        <v>22.033234971874929</v>
      </c>
      <c r="O17">
        <v>34.511551368816953</v>
      </c>
      <c r="P17">
        <v>11.29756746635312</v>
      </c>
      <c r="Q17">
        <v>10.222154046204521</v>
      </c>
      <c r="R17">
        <v>11.95753330053012</v>
      </c>
      <c r="S17">
        <v>13.5930400096832</v>
      </c>
      <c r="T17">
        <v>24.73270002465485</v>
      </c>
      <c r="U17">
        <v>21.2878205899503</v>
      </c>
      <c r="V17">
        <v>7.24389084011609</v>
      </c>
      <c r="W17">
        <v>12.931926046610471</v>
      </c>
      <c r="X17">
        <v>13.52305580196224</v>
      </c>
      <c r="Y17">
        <v>7.1707995590471931</v>
      </c>
    </row>
    <row r="18" spans="1:25" x14ac:dyDescent="0.25">
      <c r="A18">
        <v>2011</v>
      </c>
      <c r="B18">
        <v>16.109774605742039</v>
      </c>
      <c r="C18">
        <v>20.163926542274812</v>
      </c>
      <c r="D18">
        <v>16.758060161435981</v>
      </c>
      <c r="E18">
        <v>16.05036301075738</v>
      </c>
      <c r="F18">
        <v>11.23156278901252</v>
      </c>
      <c r="G18">
        <v>17.447998162357621</v>
      </c>
      <c r="H18">
        <v>17.931629762966271</v>
      </c>
      <c r="I18">
        <v>12.95502400501001</v>
      </c>
      <c r="J18">
        <v>4.4460086772667466</v>
      </c>
      <c r="K18">
        <v>25.487068945997009</v>
      </c>
      <c r="L18">
        <v>9.1378289195363394</v>
      </c>
      <c r="M18">
        <v>7.3361403800579996</v>
      </c>
      <c r="N18">
        <v>22.522395707231379</v>
      </c>
      <c r="O18">
        <v>35.349615685784279</v>
      </c>
      <c r="P18">
        <v>11.24933015352268</v>
      </c>
      <c r="Q18">
        <v>10.46147002547907</v>
      </c>
      <c r="R18">
        <v>12.87877156332781</v>
      </c>
      <c r="S18">
        <v>12.497720127060809</v>
      </c>
      <c r="T18">
        <v>23.034471541592438</v>
      </c>
      <c r="U18">
        <v>22.370087644460629</v>
      </c>
      <c r="V18">
        <v>7.2864634853890724</v>
      </c>
      <c r="W18">
        <v>12.51597700481865</v>
      </c>
      <c r="X18">
        <v>13.75358471090869</v>
      </c>
      <c r="Y18">
        <v>7.4607028325128084</v>
      </c>
    </row>
    <row r="19" spans="1:25" x14ac:dyDescent="0.25">
      <c r="A19">
        <v>2012</v>
      </c>
      <c r="B19">
        <v>15.887886308477009</v>
      </c>
      <c r="C19">
        <v>19.401229785158669</v>
      </c>
      <c r="D19">
        <v>19.140191046731669</v>
      </c>
      <c r="E19">
        <v>16.708442812432011</v>
      </c>
      <c r="F19">
        <v>12.541411798679411</v>
      </c>
      <c r="G19">
        <v>18.93529322939429</v>
      </c>
      <c r="H19">
        <v>17.082644385523778</v>
      </c>
      <c r="I19">
        <v>12.605066367979919</v>
      </c>
      <c r="J19">
        <v>4.8198248885510369</v>
      </c>
      <c r="K19">
        <v>24.84877841649282</v>
      </c>
      <c r="L19">
        <v>12.44793734313917</v>
      </c>
      <c r="M19">
        <v>7.4953668966249474</v>
      </c>
      <c r="N19">
        <v>22.987065633767379</v>
      </c>
      <c r="O19">
        <v>32.666495170503602</v>
      </c>
      <c r="P19">
        <v>10.17874677673019</v>
      </c>
      <c r="Q19">
        <v>11.086206429583051</v>
      </c>
      <c r="R19">
        <v>10.9421162052741</v>
      </c>
      <c r="S19">
        <v>13.10289464211872</v>
      </c>
      <c r="T19">
        <v>22.011825450939462</v>
      </c>
      <c r="U19">
        <v>22.61062247043661</v>
      </c>
      <c r="V19">
        <v>7.9853138818397831</v>
      </c>
      <c r="W19">
        <v>12.895426693913191</v>
      </c>
      <c r="X19">
        <v>13.665822712149721</v>
      </c>
      <c r="Y19">
        <v>7.4428101934343491</v>
      </c>
    </row>
    <row r="20" spans="1:25" x14ac:dyDescent="0.25">
      <c r="A20">
        <v>2013</v>
      </c>
      <c r="B20">
        <v>15.97848412331528</v>
      </c>
      <c r="C20">
        <v>18.002785254132348</v>
      </c>
      <c r="D20">
        <v>17.109836994187351</v>
      </c>
      <c r="E20">
        <v>15.870332240423959</v>
      </c>
      <c r="F20">
        <v>11.5100898202124</v>
      </c>
      <c r="G20">
        <v>17.536859582847988</v>
      </c>
      <c r="H20">
        <v>17.272156018781669</v>
      </c>
      <c r="I20">
        <v>13.059235116807359</v>
      </c>
      <c r="J20">
        <v>5.1096273912073569</v>
      </c>
      <c r="K20">
        <v>22.17548739431663</v>
      </c>
      <c r="L20">
        <v>16.308544345927519</v>
      </c>
      <c r="M20">
        <v>7.4604373788363674</v>
      </c>
      <c r="N20">
        <v>20.026520760652229</v>
      </c>
      <c r="O20">
        <v>38.658503605929823</v>
      </c>
      <c r="P20">
        <v>7.8020008231110856</v>
      </c>
      <c r="Q20">
        <v>11.673317186921761</v>
      </c>
      <c r="R20">
        <v>11.620090171060729</v>
      </c>
      <c r="S20">
        <v>12.666191136349941</v>
      </c>
      <c r="T20">
        <v>21.296975884355628</v>
      </c>
      <c r="U20">
        <v>22.892033777555131</v>
      </c>
      <c r="V20">
        <v>8.7569703324562411</v>
      </c>
      <c r="W20">
        <v>13.630196803419651</v>
      </c>
      <c r="X20">
        <v>13.94291969164667</v>
      </c>
      <c r="Y20">
        <v>8.0277185272205145</v>
      </c>
    </row>
    <row r="21" spans="1:25" x14ac:dyDescent="0.25">
      <c r="A21">
        <v>2014</v>
      </c>
      <c r="B21">
        <v>16.140196151287931</v>
      </c>
      <c r="C21">
        <v>17.950914882225359</v>
      </c>
      <c r="D21">
        <v>17.913623583657621</v>
      </c>
      <c r="E21">
        <v>14.94510709338544</v>
      </c>
      <c r="F21">
        <v>11.780866150256429</v>
      </c>
      <c r="G21">
        <v>19.406499325201398</v>
      </c>
      <c r="H21">
        <v>15.29086362177574</v>
      </c>
      <c r="I21">
        <v>13.17432353355963</v>
      </c>
      <c r="J21">
        <v>5.4428730971498904</v>
      </c>
      <c r="K21">
        <v>20.450901475737052</v>
      </c>
      <c r="L21">
        <v>14.45124674846948</v>
      </c>
      <c r="M21">
        <v>7.1376105847718536</v>
      </c>
      <c r="N21">
        <v>20.168517999346371</v>
      </c>
      <c r="O21">
        <v>33.434271278486989</v>
      </c>
      <c r="P21">
        <v>12.76336343201128</v>
      </c>
      <c r="Q21">
        <v>11.56639563941224</v>
      </c>
      <c r="R21">
        <v>11.35238849696448</v>
      </c>
      <c r="S21">
        <v>11.65561739815911</v>
      </c>
      <c r="T21">
        <v>19.701744055304381</v>
      </c>
      <c r="U21">
        <v>19.879228562967459</v>
      </c>
      <c r="V21">
        <v>8.8538706344684606</v>
      </c>
      <c r="W21">
        <v>12.59528199168712</v>
      </c>
      <c r="X21">
        <v>13.21446969065464</v>
      </c>
      <c r="Y21">
        <v>7.9048405129085806</v>
      </c>
    </row>
    <row r="22" spans="1:25" x14ac:dyDescent="0.25">
      <c r="A22">
        <v>2015</v>
      </c>
      <c r="B22">
        <v>15.220114981824681</v>
      </c>
      <c r="C22">
        <v>17.57282982610899</v>
      </c>
      <c r="D22">
        <v>18.467294521360959</v>
      </c>
      <c r="E22">
        <v>13.884822047535749</v>
      </c>
      <c r="F22">
        <v>10.47731216074129</v>
      </c>
      <c r="G22">
        <v>15.682174594877161</v>
      </c>
      <c r="H22">
        <v>14.107075209623231</v>
      </c>
      <c r="I22">
        <v>12.91070930154534</v>
      </c>
      <c r="J22">
        <v>5.1203693325303359</v>
      </c>
      <c r="K22">
        <v>19.89452281847451</v>
      </c>
      <c r="L22">
        <v>12.963695171671731</v>
      </c>
      <c r="M22">
        <v>6.8619374232946644</v>
      </c>
      <c r="N22">
        <v>20.63425542329016</v>
      </c>
      <c r="O22">
        <v>32.535369505208202</v>
      </c>
      <c r="P22">
        <v>11.901485454153249</v>
      </c>
      <c r="Q22">
        <v>11.664446083293241</v>
      </c>
      <c r="R22">
        <v>12.082961202021171</v>
      </c>
      <c r="S22">
        <v>11.81090236407297</v>
      </c>
      <c r="T22">
        <v>18.560937227489781</v>
      </c>
      <c r="U22">
        <v>21.58974170073958</v>
      </c>
      <c r="V22">
        <v>8.1563321743677175</v>
      </c>
      <c r="W22">
        <v>12.968312991440911</v>
      </c>
      <c r="X22">
        <v>13.595181857413531</v>
      </c>
      <c r="Y22">
        <v>8.038250678888387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Hoja1</vt:lpstr>
      <vt:lpstr>RMSPE</vt:lpstr>
      <vt:lpstr>R2</vt:lpstr>
      <vt:lpstr>Pred</vt:lpstr>
      <vt:lpstr>Act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Karen Raczkowski</dc:creator>
  <cp:lastModifiedBy>Karen Raczkowski</cp:lastModifiedBy>
  <dcterms:created xsi:type="dcterms:W3CDTF">2019-06-06T22:12:23Z</dcterms:created>
  <dcterms:modified xsi:type="dcterms:W3CDTF">2019-06-08T17:38:37Z</dcterms:modified>
</cp:coreProperties>
</file>