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Tesis_Maestría\Modelos_C\Inferencia\"/>
    </mc:Choice>
  </mc:AlternateContent>
  <bookViews>
    <workbookView xWindow="0" yWindow="0" windowWidth="20490" windowHeight="7755" activeTab="2"/>
  </bookViews>
  <sheets>
    <sheet name="Hoja1" sheetId="1" r:id="rId1"/>
    <sheet name="RMSPE" sheetId="5" r:id="rId2"/>
    <sheet name="R2" sheetId="4" r:id="rId3"/>
    <sheet name="Pred" sheetId="3" r:id="rId4"/>
    <sheet name="Act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 l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8" i="1" s="1"/>
  <c r="S51" i="1" s="1"/>
  <c r="R3" i="1"/>
  <c r="R26" i="1" s="1"/>
  <c r="S3" i="1"/>
  <c r="T3" i="1"/>
  <c r="T26" i="1" s="1"/>
  <c r="U3" i="1"/>
  <c r="U26" i="1" s="1"/>
  <c r="V3" i="1"/>
  <c r="V26" i="1" s="1"/>
  <c r="W3" i="1"/>
  <c r="W26" i="1" s="1"/>
  <c r="X3" i="1"/>
  <c r="X26" i="1" s="1"/>
  <c r="Y3" i="1"/>
  <c r="Y26" i="1" s="1"/>
  <c r="R4" i="1"/>
  <c r="R27" i="1" s="1"/>
  <c r="S4" i="1"/>
  <c r="T4" i="1"/>
  <c r="T27" i="1" s="1"/>
  <c r="U4" i="1"/>
  <c r="U27" i="1" s="1"/>
  <c r="V4" i="1"/>
  <c r="V27" i="1" s="1"/>
  <c r="W4" i="1"/>
  <c r="W27" i="1" s="1"/>
  <c r="X4" i="1"/>
  <c r="X27" i="1" s="1"/>
  <c r="Y4" i="1"/>
  <c r="Y27" i="1" s="1"/>
  <c r="R5" i="1"/>
  <c r="R28" i="1" s="1"/>
  <c r="S5" i="1"/>
  <c r="T5" i="1"/>
  <c r="T28" i="1" s="1"/>
  <c r="U5" i="1"/>
  <c r="U28" i="1" s="1"/>
  <c r="V5" i="1"/>
  <c r="V28" i="1" s="1"/>
  <c r="W5" i="1"/>
  <c r="W28" i="1" s="1"/>
  <c r="X5" i="1"/>
  <c r="X28" i="1" s="1"/>
  <c r="Y5" i="1"/>
  <c r="Y28" i="1" s="1"/>
  <c r="R6" i="1"/>
  <c r="R29" i="1" s="1"/>
  <c r="S6" i="1"/>
  <c r="T6" i="1"/>
  <c r="T29" i="1" s="1"/>
  <c r="U6" i="1"/>
  <c r="U29" i="1" s="1"/>
  <c r="V6" i="1"/>
  <c r="V29" i="1" s="1"/>
  <c r="W6" i="1"/>
  <c r="W29" i="1" s="1"/>
  <c r="X6" i="1"/>
  <c r="X29" i="1" s="1"/>
  <c r="Y6" i="1"/>
  <c r="Y29" i="1" s="1"/>
  <c r="R7" i="1"/>
  <c r="R30" i="1" s="1"/>
  <c r="S7" i="1"/>
  <c r="T7" i="1"/>
  <c r="T30" i="1" s="1"/>
  <c r="U7" i="1"/>
  <c r="U30" i="1" s="1"/>
  <c r="V7" i="1"/>
  <c r="V30" i="1" s="1"/>
  <c r="W7" i="1"/>
  <c r="W30" i="1" s="1"/>
  <c r="X7" i="1"/>
  <c r="X30" i="1" s="1"/>
  <c r="Y7" i="1"/>
  <c r="Y30" i="1" s="1"/>
  <c r="R8" i="1"/>
  <c r="R31" i="1" s="1"/>
  <c r="S8" i="1"/>
  <c r="T8" i="1"/>
  <c r="T31" i="1" s="1"/>
  <c r="U8" i="1"/>
  <c r="U31" i="1" s="1"/>
  <c r="V8" i="1"/>
  <c r="V31" i="1" s="1"/>
  <c r="W8" i="1"/>
  <c r="W31" i="1" s="1"/>
  <c r="X8" i="1"/>
  <c r="X31" i="1" s="1"/>
  <c r="Y8" i="1"/>
  <c r="Y31" i="1" s="1"/>
  <c r="R9" i="1"/>
  <c r="R32" i="1" s="1"/>
  <c r="S9" i="1"/>
  <c r="T9" i="1"/>
  <c r="T32" i="1" s="1"/>
  <c r="U9" i="1"/>
  <c r="U32" i="1" s="1"/>
  <c r="V9" i="1"/>
  <c r="V32" i="1" s="1"/>
  <c r="W9" i="1"/>
  <c r="W32" i="1" s="1"/>
  <c r="X9" i="1"/>
  <c r="X32" i="1" s="1"/>
  <c r="Y9" i="1"/>
  <c r="Y32" i="1" s="1"/>
  <c r="R10" i="1"/>
  <c r="R33" i="1" s="1"/>
  <c r="S10" i="1"/>
  <c r="T10" i="1"/>
  <c r="T33" i="1" s="1"/>
  <c r="U10" i="1"/>
  <c r="U33" i="1" s="1"/>
  <c r="V10" i="1"/>
  <c r="V33" i="1" s="1"/>
  <c r="W10" i="1"/>
  <c r="W33" i="1" s="1"/>
  <c r="X10" i="1"/>
  <c r="X33" i="1" s="1"/>
  <c r="Y10" i="1"/>
  <c r="Y33" i="1" s="1"/>
  <c r="R11" i="1"/>
  <c r="R34" i="1" s="1"/>
  <c r="S11" i="1"/>
  <c r="T11" i="1"/>
  <c r="T34" i="1" s="1"/>
  <c r="U11" i="1"/>
  <c r="U34" i="1" s="1"/>
  <c r="V11" i="1"/>
  <c r="V34" i="1" s="1"/>
  <c r="W11" i="1"/>
  <c r="W34" i="1" s="1"/>
  <c r="X11" i="1"/>
  <c r="X34" i="1" s="1"/>
  <c r="Y11" i="1"/>
  <c r="Y34" i="1" s="1"/>
  <c r="R12" i="1"/>
  <c r="R35" i="1" s="1"/>
  <c r="S12" i="1"/>
  <c r="T12" i="1"/>
  <c r="T35" i="1" s="1"/>
  <c r="U12" i="1"/>
  <c r="U35" i="1" s="1"/>
  <c r="V12" i="1"/>
  <c r="V35" i="1" s="1"/>
  <c r="W12" i="1"/>
  <c r="W35" i="1" s="1"/>
  <c r="X12" i="1"/>
  <c r="X35" i="1" s="1"/>
  <c r="Y12" i="1"/>
  <c r="Y35" i="1" s="1"/>
  <c r="R13" i="1"/>
  <c r="R36" i="1" s="1"/>
  <c r="S13" i="1"/>
  <c r="T13" i="1"/>
  <c r="T36" i="1" s="1"/>
  <c r="U13" i="1"/>
  <c r="U36" i="1" s="1"/>
  <c r="V13" i="1"/>
  <c r="V36" i="1" s="1"/>
  <c r="W13" i="1"/>
  <c r="W36" i="1" s="1"/>
  <c r="X13" i="1"/>
  <c r="X36" i="1" s="1"/>
  <c r="Y13" i="1"/>
  <c r="Y36" i="1" s="1"/>
  <c r="R14" i="1"/>
  <c r="R37" i="1" s="1"/>
  <c r="S14" i="1"/>
  <c r="T14" i="1"/>
  <c r="T37" i="1" s="1"/>
  <c r="U14" i="1"/>
  <c r="U37" i="1" s="1"/>
  <c r="V14" i="1"/>
  <c r="V37" i="1" s="1"/>
  <c r="W14" i="1"/>
  <c r="W37" i="1" s="1"/>
  <c r="X14" i="1"/>
  <c r="X37" i="1" s="1"/>
  <c r="Y14" i="1"/>
  <c r="Y37" i="1" s="1"/>
  <c r="R15" i="1"/>
  <c r="R38" i="1" s="1"/>
  <c r="S15" i="1"/>
  <c r="T15" i="1"/>
  <c r="T38" i="1" s="1"/>
  <c r="U15" i="1"/>
  <c r="U38" i="1" s="1"/>
  <c r="V15" i="1"/>
  <c r="V38" i="1" s="1"/>
  <c r="W15" i="1"/>
  <c r="W38" i="1" s="1"/>
  <c r="X15" i="1"/>
  <c r="X38" i="1" s="1"/>
  <c r="Y15" i="1"/>
  <c r="Y38" i="1" s="1"/>
  <c r="R16" i="1"/>
  <c r="R39" i="1" s="1"/>
  <c r="S16" i="1"/>
  <c r="T16" i="1"/>
  <c r="T39" i="1" s="1"/>
  <c r="U16" i="1"/>
  <c r="U39" i="1" s="1"/>
  <c r="V16" i="1"/>
  <c r="V39" i="1" s="1"/>
  <c r="W16" i="1"/>
  <c r="W39" i="1" s="1"/>
  <c r="X16" i="1"/>
  <c r="X39" i="1" s="1"/>
  <c r="Y16" i="1"/>
  <c r="Y39" i="1" s="1"/>
  <c r="R17" i="1"/>
  <c r="R40" i="1" s="1"/>
  <c r="S17" i="1"/>
  <c r="T17" i="1"/>
  <c r="T40" i="1" s="1"/>
  <c r="U17" i="1"/>
  <c r="U40" i="1" s="1"/>
  <c r="V17" i="1"/>
  <c r="V40" i="1" s="1"/>
  <c r="W17" i="1"/>
  <c r="W40" i="1" s="1"/>
  <c r="X17" i="1"/>
  <c r="X40" i="1" s="1"/>
  <c r="Y17" i="1"/>
  <c r="Y40" i="1" s="1"/>
  <c r="R18" i="1"/>
  <c r="R41" i="1" s="1"/>
  <c r="S18" i="1"/>
  <c r="S41" i="1" s="1"/>
  <c r="T18" i="1"/>
  <c r="T41" i="1" s="1"/>
  <c r="U18" i="1"/>
  <c r="U41" i="1" s="1"/>
  <c r="V18" i="1"/>
  <c r="V41" i="1" s="1"/>
  <c r="W18" i="1"/>
  <c r="W41" i="1" s="1"/>
  <c r="X18" i="1"/>
  <c r="X41" i="1" s="1"/>
  <c r="Y18" i="1"/>
  <c r="Y41" i="1" s="1"/>
  <c r="R19" i="1"/>
  <c r="R42" i="1" s="1"/>
  <c r="S19" i="1"/>
  <c r="S42" i="1" s="1"/>
  <c r="T19" i="1"/>
  <c r="T42" i="1" s="1"/>
  <c r="U19" i="1"/>
  <c r="U42" i="1" s="1"/>
  <c r="V19" i="1"/>
  <c r="V42" i="1" s="1"/>
  <c r="W19" i="1"/>
  <c r="W42" i="1" s="1"/>
  <c r="X19" i="1"/>
  <c r="X42" i="1" s="1"/>
  <c r="Y19" i="1"/>
  <c r="Y42" i="1" s="1"/>
  <c r="R20" i="1"/>
  <c r="R43" i="1" s="1"/>
  <c r="S20" i="1"/>
  <c r="S43" i="1" s="1"/>
  <c r="T20" i="1"/>
  <c r="T43" i="1" s="1"/>
  <c r="U20" i="1"/>
  <c r="U43" i="1" s="1"/>
  <c r="V20" i="1"/>
  <c r="V43" i="1" s="1"/>
  <c r="W20" i="1"/>
  <c r="W43" i="1" s="1"/>
  <c r="X20" i="1"/>
  <c r="X43" i="1" s="1"/>
  <c r="Y20" i="1"/>
  <c r="Y43" i="1" s="1"/>
  <c r="R21" i="1"/>
  <c r="R44" i="1" s="1"/>
  <c r="S21" i="1"/>
  <c r="S44" i="1" s="1"/>
  <c r="T21" i="1"/>
  <c r="T44" i="1" s="1"/>
  <c r="U21" i="1"/>
  <c r="U44" i="1" s="1"/>
  <c r="V21" i="1"/>
  <c r="V44" i="1" s="1"/>
  <c r="W21" i="1"/>
  <c r="W44" i="1" s="1"/>
  <c r="X21" i="1"/>
  <c r="X44" i="1" s="1"/>
  <c r="Y21" i="1"/>
  <c r="Y44" i="1" s="1"/>
  <c r="R22" i="1"/>
  <c r="R45" i="1" s="1"/>
  <c r="S22" i="1"/>
  <c r="S45" i="1" s="1"/>
  <c r="T22" i="1"/>
  <c r="T45" i="1" s="1"/>
  <c r="U22" i="1"/>
  <c r="U45" i="1" s="1"/>
  <c r="V22" i="1"/>
  <c r="V45" i="1" s="1"/>
  <c r="W22" i="1"/>
  <c r="W45" i="1" s="1"/>
  <c r="X22" i="1"/>
  <c r="X45" i="1" s="1"/>
  <c r="Y22" i="1"/>
  <c r="Y45" i="1" s="1"/>
  <c r="R2" i="1"/>
  <c r="R25" i="1" s="1"/>
  <c r="R49" i="1" s="1"/>
  <c r="S2" i="1"/>
  <c r="S25" i="1" s="1"/>
  <c r="S49" i="1" s="1"/>
  <c r="T2" i="1"/>
  <c r="T25" i="1" s="1"/>
  <c r="T49" i="1" s="1"/>
  <c r="U2" i="1"/>
  <c r="U25" i="1" s="1"/>
  <c r="U49" i="1" s="1"/>
  <c r="V2" i="1"/>
  <c r="V25" i="1" s="1"/>
  <c r="V49" i="1" s="1"/>
  <c r="W2" i="1"/>
  <c r="W25" i="1" s="1"/>
  <c r="X2" i="1"/>
  <c r="X25" i="1" s="1"/>
  <c r="X49" i="1" s="1"/>
  <c r="Y2" i="1"/>
  <c r="Y25" i="1" s="1"/>
  <c r="Y49" i="1" s="1"/>
  <c r="W49" i="1" l="1"/>
  <c r="Y48" i="1"/>
  <c r="Y51" i="1" s="1"/>
  <c r="U48" i="1"/>
  <c r="U51" i="1" s="1"/>
  <c r="W48" i="1"/>
  <c r="W51" i="1" s="1"/>
  <c r="X48" i="1"/>
  <c r="X51" i="1" s="1"/>
  <c r="V48" i="1"/>
  <c r="V51" i="1" s="1"/>
  <c r="T48" i="1"/>
  <c r="T51" i="1" s="1"/>
  <c r="R48" i="1"/>
  <c r="R51" i="1" s="1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D2" i="4"/>
  <c r="B3" i="1"/>
  <c r="B26" i="1" s="1"/>
  <c r="C3" i="1"/>
  <c r="C26" i="1" s="1"/>
  <c r="D3" i="1"/>
  <c r="D26" i="1" s="1"/>
  <c r="E3" i="1"/>
  <c r="E26" i="1" s="1"/>
  <c r="F3" i="1"/>
  <c r="F26" i="1" s="1"/>
  <c r="G3" i="1"/>
  <c r="G26" i="1" s="1"/>
  <c r="H3" i="1"/>
  <c r="H26" i="1" s="1"/>
  <c r="I3" i="1"/>
  <c r="I26" i="1" s="1"/>
  <c r="J3" i="1"/>
  <c r="J26" i="1" s="1"/>
  <c r="K3" i="1"/>
  <c r="K26" i="1" s="1"/>
  <c r="L3" i="1"/>
  <c r="L26" i="1" s="1"/>
  <c r="M3" i="1"/>
  <c r="M26" i="1" s="1"/>
  <c r="N3" i="1"/>
  <c r="N26" i="1" s="1"/>
  <c r="O3" i="1"/>
  <c r="O26" i="1" s="1"/>
  <c r="P3" i="1"/>
  <c r="P26" i="1" s="1"/>
  <c r="Q3" i="1"/>
  <c r="Q26" i="1" s="1"/>
  <c r="B4" i="1"/>
  <c r="B27" i="1" s="1"/>
  <c r="C4" i="1"/>
  <c r="C27" i="1" s="1"/>
  <c r="D4" i="1"/>
  <c r="D27" i="1" s="1"/>
  <c r="E4" i="1"/>
  <c r="E27" i="1" s="1"/>
  <c r="F4" i="1"/>
  <c r="F27" i="1" s="1"/>
  <c r="G4" i="1"/>
  <c r="G27" i="1" s="1"/>
  <c r="H4" i="1"/>
  <c r="H27" i="1" s="1"/>
  <c r="I4" i="1"/>
  <c r="I27" i="1" s="1"/>
  <c r="J4" i="1"/>
  <c r="J27" i="1" s="1"/>
  <c r="K4" i="1"/>
  <c r="K27" i="1" s="1"/>
  <c r="L4" i="1"/>
  <c r="L27" i="1" s="1"/>
  <c r="M4" i="1"/>
  <c r="M27" i="1" s="1"/>
  <c r="N4" i="1"/>
  <c r="N27" i="1" s="1"/>
  <c r="O4" i="1"/>
  <c r="O27" i="1" s="1"/>
  <c r="P4" i="1"/>
  <c r="P27" i="1" s="1"/>
  <c r="Q4" i="1"/>
  <c r="Q27" i="1" s="1"/>
  <c r="B5" i="1"/>
  <c r="B28" i="1" s="1"/>
  <c r="C5" i="1"/>
  <c r="C28" i="1" s="1"/>
  <c r="D5" i="1"/>
  <c r="D28" i="1" s="1"/>
  <c r="E5" i="1"/>
  <c r="E28" i="1" s="1"/>
  <c r="F5" i="1"/>
  <c r="F28" i="1" s="1"/>
  <c r="G5" i="1"/>
  <c r="G28" i="1" s="1"/>
  <c r="H5" i="1"/>
  <c r="H28" i="1" s="1"/>
  <c r="I5" i="1"/>
  <c r="I28" i="1" s="1"/>
  <c r="J5" i="1"/>
  <c r="J28" i="1" s="1"/>
  <c r="K5" i="1"/>
  <c r="K28" i="1" s="1"/>
  <c r="L5" i="1"/>
  <c r="L28" i="1" s="1"/>
  <c r="M5" i="1"/>
  <c r="M28" i="1" s="1"/>
  <c r="N5" i="1"/>
  <c r="N28" i="1" s="1"/>
  <c r="O5" i="1"/>
  <c r="O28" i="1" s="1"/>
  <c r="P5" i="1"/>
  <c r="P28" i="1" s="1"/>
  <c r="Q5" i="1"/>
  <c r="Q28" i="1" s="1"/>
  <c r="B6" i="1"/>
  <c r="B29" i="1" s="1"/>
  <c r="C6" i="1"/>
  <c r="C29" i="1" s="1"/>
  <c r="D6" i="1"/>
  <c r="D29" i="1" s="1"/>
  <c r="E6" i="1"/>
  <c r="E29" i="1" s="1"/>
  <c r="F6" i="1"/>
  <c r="F29" i="1" s="1"/>
  <c r="G6" i="1"/>
  <c r="G29" i="1" s="1"/>
  <c r="H6" i="1"/>
  <c r="H29" i="1" s="1"/>
  <c r="I6" i="1"/>
  <c r="I29" i="1" s="1"/>
  <c r="J6" i="1"/>
  <c r="J29" i="1" s="1"/>
  <c r="K6" i="1"/>
  <c r="K29" i="1" s="1"/>
  <c r="L6" i="1"/>
  <c r="L29" i="1" s="1"/>
  <c r="M6" i="1"/>
  <c r="M29" i="1" s="1"/>
  <c r="N6" i="1"/>
  <c r="N29" i="1" s="1"/>
  <c r="O6" i="1"/>
  <c r="O29" i="1" s="1"/>
  <c r="P6" i="1"/>
  <c r="P29" i="1" s="1"/>
  <c r="Q6" i="1"/>
  <c r="Q29" i="1" s="1"/>
  <c r="B7" i="1"/>
  <c r="B30" i="1" s="1"/>
  <c r="C7" i="1"/>
  <c r="C30" i="1" s="1"/>
  <c r="D7" i="1"/>
  <c r="D30" i="1" s="1"/>
  <c r="E7" i="1"/>
  <c r="E30" i="1" s="1"/>
  <c r="F7" i="1"/>
  <c r="F30" i="1" s="1"/>
  <c r="G7" i="1"/>
  <c r="G30" i="1" s="1"/>
  <c r="H7" i="1"/>
  <c r="H30" i="1" s="1"/>
  <c r="I7" i="1"/>
  <c r="I30" i="1" s="1"/>
  <c r="J7" i="1"/>
  <c r="J30" i="1" s="1"/>
  <c r="K7" i="1"/>
  <c r="K30" i="1" s="1"/>
  <c r="L7" i="1"/>
  <c r="L30" i="1" s="1"/>
  <c r="M7" i="1"/>
  <c r="M30" i="1" s="1"/>
  <c r="N7" i="1"/>
  <c r="N30" i="1" s="1"/>
  <c r="O7" i="1"/>
  <c r="O30" i="1" s="1"/>
  <c r="P7" i="1"/>
  <c r="P30" i="1" s="1"/>
  <c r="Q7" i="1"/>
  <c r="Q30" i="1" s="1"/>
  <c r="B8" i="1"/>
  <c r="B31" i="1" s="1"/>
  <c r="C8" i="1"/>
  <c r="C31" i="1" s="1"/>
  <c r="D8" i="1"/>
  <c r="D31" i="1" s="1"/>
  <c r="E8" i="1"/>
  <c r="E31" i="1" s="1"/>
  <c r="F8" i="1"/>
  <c r="F31" i="1" s="1"/>
  <c r="G8" i="1"/>
  <c r="G31" i="1" s="1"/>
  <c r="H8" i="1"/>
  <c r="H31" i="1" s="1"/>
  <c r="I8" i="1"/>
  <c r="I31" i="1" s="1"/>
  <c r="J8" i="1"/>
  <c r="J31" i="1" s="1"/>
  <c r="K8" i="1"/>
  <c r="K31" i="1" s="1"/>
  <c r="L8" i="1"/>
  <c r="L31" i="1" s="1"/>
  <c r="M8" i="1"/>
  <c r="M31" i="1" s="1"/>
  <c r="N8" i="1"/>
  <c r="N31" i="1" s="1"/>
  <c r="O8" i="1"/>
  <c r="O31" i="1" s="1"/>
  <c r="P8" i="1"/>
  <c r="P31" i="1" s="1"/>
  <c r="Q8" i="1"/>
  <c r="Q31" i="1" s="1"/>
  <c r="B9" i="1"/>
  <c r="B32" i="1" s="1"/>
  <c r="C9" i="1"/>
  <c r="C32" i="1" s="1"/>
  <c r="D9" i="1"/>
  <c r="D32" i="1" s="1"/>
  <c r="E9" i="1"/>
  <c r="E32" i="1" s="1"/>
  <c r="F9" i="1"/>
  <c r="F32" i="1" s="1"/>
  <c r="G9" i="1"/>
  <c r="G32" i="1" s="1"/>
  <c r="H9" i="1"/>
  <c r="H32" i="1" s="1"/>
  <c r="I9" i="1"/>
  <c r="I32" i="1" s="1"/>
  <c r="J9" i="1"/>
  <c r="J32" i="1" s="1"/>
  <c r="K9" i="1"/>
  <c r="K32" i="1" s="1"/>
  <c r="L9" i="1"/>
  <c r="L32" i="1" s="1"/>
  <c r="M9" i="1"/>
  <c r="M32" i="1" s="1"/>
  <c r="N9" i="1"/>
  <c r="N32" i="1" s="1"/>
  <c r="O9" i="1"/>
  <c r="O32" i="1" s="1"/>
  <c r="P9" i="1"/>
  <c r="P32" i="1" s="1"/>
  <c r="Q9" i="1"/>
  <c r="Q32" i="1" s="1"/>
  <c r="B10" i="1"/>
  <c r="B33" i="1" s="1"/>
  <c r="C10" i="1"/>
  <c r="C33" i="1" s="1"/>
  <c r="D10" i="1"/>
  <c r="D33" i="1" s="1"/>
  <c r="E10" i="1"/>
  <c r="E33" i="1" s="1"/>
  <c r="F10" i="1"/>
  <c r="F33" i="1" s="1"/>
  <c r="G10" i="1"/>
  <c r="G33" i="1" s="1"/>
  <c r="H10" i="1"/>
  <c r="H33" i="1" s="1"/>
  <c r="I10" i="1"/>
  <c r="I33" i="1" s="1"/>
  <c r="J10" i="1"/>
  <c r="J33" i="1" s="1"/>
  <c r="K10" i="1"/>
  <c r="K33" i="1" s="1"/>
  <c r="L10" i="1"/>
  <c r="L33" i="1" s="1"/>
  <c r="M10" i="1"/>
  <c r="M33" i="1" s="1"/>
  <c r="N10" i="1"/>
  <c r="N33" i="1" s="1"/>
  <c r="O10" i="1"/>
  <c r="O33" i="1" s="1"/>
  <c r="P10" i="1"/>
  <c r="P33" i="1" s="1"/>
  <c r="Q10" i="1"/>
  <c r="Q33" i="1" s="1"/>
  <c r="B11" i="1"/>
  <c r="B34" i="1" s="1"/>
  <c r="C11" i="1"/>
  <c r="C34" i="1" s="1"/>
  <c r="D11" i="1"/>
  <c r="D34" i="1" s="1"/>
  <c r="E11" i="1"/>
  <c r="E34" i="1" s="1"/>
  <c r="F11" i="1"/>
  <c r="F34" i="1" s="1"/>
  <c r="G11" i="1"/>
  <c r="G34" i="1" s="1"/>
  <c r="H11" i="1"/>
  <c r="H34" i="1" s="1"/>
  <c r="I11" i="1"/>
  <c r="I34" i="1" s="1"/>
  <c r="J11" i="1"/>
  <c r="J34" i="1" s="1"/>
  <c r="K11" i="1"/>
  <c r="K34" i="1" s="1"/>
  <c r="L11" i="1"/>
  <c r="L34" i="1" s="1"/>
  <c r="M11" i="1"/>
  <c r="M34" i="1" s="1"/>
  <c r="N11" i="1"/>
  <c r="N34" i="1" s="1"/>
  <c r="O11" i="1"/>
  <c r="O34" i="1" s="1"/>
  <c r="P11" i="1"/>
  <c r="P34" i="1" s="1"/>
  <c r="Q11" i="1"/>
  <c r="Q34" i="1" s="1"/>
  <c r="B12" i="1"/>
  <c r="B35" i="1" s="1"/>
  <c r="C12" i="1"/>
  <c r="C35" i="1" s="1"/>
  <c r="D12" i="1"/>
  <c r="D35" i="1" s="1"/>
  <c r="E12" i="1"/>
  <c r="E35" i="1" s="1"/>
  <c r="F12" i="1"/>
  <c r="F35" i="1" s="1"/>
  <c r="G12" i="1"/>
  <c r="G35" i="1" s="1"/>
  <c r="H12" i="1"/>
  <c r="H35" i="1" s="1"/>
  <c r="I12" i="1"/>
  <c r="I35" i="1" s="1"/>
  <c r="J12" i="1"/>
  <c r="J35" i="1" s="1"/>
  <c r="K12" i="1"/>
  <c r="K35" i="1" s="1"/>
  <c r="L12" i="1"/>
  <c r="L35" i="1" s="1"/>
  <c r="M12" i="1"/>
  <c r="M35" i="1" s="1"/>
  <c r="N12" i="1"/>
  <c r="N35" i="1" s="1"/>
  <c r="O12" i="1"/>
  <c r="O35" i="1" s="1"/>
  <c r="P12" i="1"/>
  <c r="P35" i="1" s="1"/>
  <c r="Q12" i="1"/>
  <c r="Q35" i="1" s="1"/>
  <c r="B13" i="1"/>
  <c r="B36" i="1" s="1"/>
  <c r="C13" i="1"/>
  <c r="C36" i="1" s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M13" i="1"/>
  <c r="M36" i="1" s="1"/>
  <c r="N13" i="1"/>
  <c r="N36" i="1" s="1"/>
  <c r="O13" i="1"/>
  <c r="O36" i="1" s="1"/>
  <c r="P13" i="1"/>
  <c r="P36" i="1" s="1"/>
  <c r="Q13" i="1"/>
  <c r="Q36" i="1" s="1"/>
  <c r="B14" i="1"/>
  <c r="B37" i="1" s="1"/>
  <c r="C14" i="1"/>
  <c r="C37" i="1" s="1"/>
  <c r="D14" i="1"/>
  <c r="D37" i="1" s="1"/>
  <c r="E14" i="1"/>
  <c r="E37" i="1" s="1"/>
  <c r="F14" i="1"/>
  <c r="F37" i="1" s="1"/>
  <c r="G14" i="1"/>
  <c r="G37" i="1" s="1"/>
  <c r="H14" i="1"/>
  <c r="H37" i="1" s="1"/>
  <c r="I14" i="1"/>
  <c r="I37" i="1" s="1"/>
  <c r="J14" i="1"/>
  <c r="J37" i="1" s="1"/>
  <c r="K14" i="1"/>
  <c r="K37" i="1" s="1"/>
  <c r="L14" i="1"/>
  <c r="L37" i="1" s="1"/>
  <c r="M14" i="1"/>
  <c r="M37" i="1" s="1"/>
  <c r="N14" i="1"/>
  <c r="N37" i="1" s="1"/>
  <c r="O14" i="1"/>
  <c r="O37" i="1" s="1"/>
  <c r="P14" i="1"/>
  <c r="P37" i="1" s="1"/>
  <c r="Q14" i="1"/>
  <c r="Q37" i="1" s="1"/>
  <c r="B15" i="1"/>
  <c r="B38" i="1" s="1"/>
  <c r="C15" i="1"/>
  <c r="C38" i="1" s="1"/>
  <c r="D15" i="1"/>
  <c r="D38" i="1" s="1"/>
  <c r="E15" i="1"/>
  <c r="E38" i="1" s="1"/>
  <c r="F15" i="1"/>
  <c r="F38" i="1" s="1"/>
  <c r="G15" i="1"/>
  <c r="G38" i="1" s="1"/>
  <c r="H15" i="1"/>
  <c r="H38" i="1" s="1"/>
  <c r="I15" i="1"/>
  <c r="I38" i="1" s="1"/>
  <c r="J15" i="1"/>
  <c r="J38" i="1" s="1"/>
  <c r="K15" i="1"/>
  <c r="K38" i="1" s="1"/>
  <c r="L15" i="1"/>
  <c r="L38" i="1" s="1"/>
  <c r="M15" i="1"/>
  <c r="M38" i="1" s="1"/>
  <c r="N15" i="1"/>
  <c r="N38" i="1" s="1"/>
  <c r="O15" i="1"/>
  <c r="O38" i="1" s="1"/>
  <c r="P15" i="1"/>
  <c r="P38" i="1" s="1"/>
  <c r="Q15" i="1"/>
  <c r="Q38" i="1" s="1"/>
  <c r="B16" i="1"/>
  <c r="B39" i="1" s="1"/>
  <c r="C16" i="1"/>
  <c r="C39" i="1" s="1"/>
  <c r="D16" i="1"/>
  <c r="D39" i="1" s="1"/>
  <c r="E16" i="1"/>
  <c r="E39" i="1" s="1"/>
  <c r="F16" i="1"/>
  <c r="F39" i="1" s="1"/>
  <c r="G16" i="1"/>
  <c r="G39" i="1" s="1"/>
  <c r="H16" i="1"/>
  <c r="H39" i="1" s="1"/>
  <c r="I16" i="1"/>
  <c r="I39" i="1" s="1"/>
  <c r="J16" i="1"/>
  <c r="J39" i="1" s="1"/>
  <c r="K16" i="1"/>
  <c r="K39" i="1" s="1"/>
  <c r="L16" i="1"/>
  <c r="L39" i="1" s="1"/>
  <c r="M16" i="1"/>
  <c r="M39" i="1" s="1"/>
  <c r="N16" i="1"/>
  <c r="N39" i="1" s="1"/>
  <c r="O16" i="1"/>
  <c r="O39" i="1" s="1"/>
  <c r="P16" i="1"/>
  <c r="P39" i="1" s="1"/>
  <c r="Q16" i="1"/>
  <c r="Q39" i="1" s="1"/>
  <c r="B17" i="1"/>
  <c r="B40" i="1" s="1"/>
  <c r="C17" i="1"/>
  <c r="C40" i="1" s="1"/>
  <c r="D17" i="1"/>
  <c r="D40" i="1" s="1"/>
  <c r="E17" i="1"/>
  <c r="E40" i="1" s="1"/>
  <c r="F17" i="1"/>
  <c r="F40" i="1" s="1"/>
  <c r="G17" i="1"/>
  <c r="G40" i="1" s="1"/>
  <c r="H17" i="1"/>
  <c r="H40" i="1" s="1"/>
  <c r="I17" i="1"/>
  <c r="I40" i="1" s="1"/>
  <c r="J17" i="1"/>
  <c r="J40" i="1" s="1"/>
  <c r="K17" i="1"/>
  <c r="K40" i="1" s="1"/>
  <c r="L17" i="1"/>
  <c r="L40" i="1" s="1"/>
  <c r="M17" i="1"/>
  <c r="M40" i="1" s="1"/>
  <c r="N17" i="1"/>
  <c r="N40" i="1" s="1"/>
  <c r="O17" i="1"/>
  <c r="O40" i="1" s="1"/>
  <c r="P17" i="1"/>
  <c r="P40" i="1" s="1"/>
  <c r="Q17" i="1"/>
  <c r="Q40" i="1" s="1"/>
  <c r="B18" i="1"/>
  <c r="B41" i="1" s="1"/>
  <c r="C18" i="1"/>
  <c r="C41" i="1" s="1"/>
  <c r="D18" i="1"/>
  <c r="D41" i="1" s="1"/>
  <c r="E18" i="1"/>
  <c r="E41" i="1" s="1"/>
  <c r="F18" i="1"/>
  <c r="F41" i="1" s="1"/>
  <c r="G18" i="1"/>
  <c r="G41" i="1" s="1"/>
  <c r="H18" i="1"/>
  <c r="H41" i="1" s="1"/>
  <c r="I18" i="1"/>
  <c r="I41" i="1" s="1"/>
  <c r="J18" i="1"/>
  <c r="J41" i="1" s="1"/>
  <c r="K18" i="1"/>
  <c r="K41" i="1" s="1"/>
  <c r="L18" i="1"/>
  <c r="L41" i="1" s="1"/>
  <c r="M18" i="1"/>
  <c r="M41" i="1" s="1"/>
  <c r="N18" i="1"/>
  <c r="N41" i="1" s="1"/>
  <c r="O18" i="1"/>
  <c r="O41" i="1" s="1"/>
  <c r="P18" i="1"/>
  <c r="P41" i="1" s="1"/>
  <c r="Q18" i="1"/>
  <c r="Q41" i="1" s="1"/>
  <c r="B19" i="1"/>
  <c r="B42" i="1" s="1"/>
  <c r="C19" i="1"/>
  <c r="C42" i="1" s="1"/>
  <c r="D19" i="1"/>
  <c r="D42" i="1" s="1"/>
  <c r="E19" i="1"/>
  <c r="E42" i="1" s="1"/>
  <c r="F19" i="1"/>
  <c r="F42" i="1" s="1"/>
  <c r="G19" i="1"/>
  <c r="G42" i="1" s="1"/>
  <c r="H19" i="1"/>
  <c r="H42" i="1" s="1"/>
  <c r="I19" i="1"/>
  <c r="I42" i="1" s="1"/>
  <c r="J19" i="1"/>
  <c r="J42" i="1" s="1"/>
  <c r="K19" i="1"/>
  <c r="K42" i="1" s="1"/>
  <c r="L19" i="1"/>
  <c r="L42" i="1" s="1"/>
  <c r="M19" i="1"/>
  <c r="M42" i="1" s="1"/>
  <c r="N19" i="1"/>
  <c r="N42" i="1" s="1"/>
  <c r="O19" i="1"/>
  <c r="O42" i="1" s="1"/>
  <c r="P19" i="1"/>
  <c r="P42" i="1" s="1"/>
  <c r="Q19" i="1"/>
  <c r="Q42" i="1" s="1"/>
  <c r="B20" i="1"/>
  <c r="B43" i="1" s="1"/>
  <c r="C20" i="1"/>
  <c r="C43" i="1" s="1"/>
  <c r="D20" i="1"/>
  <c r="D43" i="1" s="1"/>
  <c r="E20" i="1"/>
  <c r="E43" i="1" s="1"/>
  <c r="F20" i="1"/>
  <c r="F43" i="1" s="1"/>
  <c r="G20" i="1"/>
  <c r="G43" i="1" s="1"/>
  <c r="H20" i="1"/>
  <c r="H43" i="1" s="1"/>
  <c r="I20" i="1"/>
  <c r="I43" i="1" s="1"/>
  <c r="J20" i="1"/>
  <c r="J43" i="1" s="1"/>
  <c r="K20" i="1"/>
  <c r="K43" i="1" s="1"/>
  <c r="L20" i="1"/>
  <c r="L43" i="1" s="1"/>
  <c r="M20" i="1"/>
  <c r="M43" i="1" s="1"/>
  <c r="N20" i="1"/>
  <c r="N43" i="1" s="1"/>
  <c r="O20" i="1"/>
  <c r="O43" i="1" s="1"/>
  <c r="P20" i="1"/>
  <c r="P43" i="1" s="1"/>
  <c r="Q20" i="1"/>
  <c r="Q43" i="1" s="1"/>
  <c r="B21" i="1"/>
  <c r="B44" i="1" s="1"/>
  <c r="C21" i="1"/>
  <c r="C44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K44" i="1" s="1"/>
  <c r="L21" i="1"/>
  <c r="L44" i="1" s="1"/>
  <c r="M21" i="1"/>
  <c r="M44" i="1" s="1"/>
  <c r="N21" i="1"/>
  <c r="N44" i="1" s="1"/>
  <c r="O21" i="1"/>
  <c r="O44" i="1" s="1"/>
  <c r="P21" i="1"/>
  <c r="P44" i="1" s="1"/>
  <c r="Q21" i="1"/>
  <c r="Q44" i="1" s="1"/>
  <c r="B22" i="1"/>
  <c r="B45" i="1" s="1"/>
  <c r="C22" i="1"/>
  <c r="C45" i="1" s="1"/>
  <c r="D22" i="1"/>
  <c r="D45" i="1" s="1"/>
  <c r="E22" i="1"/>
  <c r="E45" i="1" s="1"/>
  <c r="F22" i="1"/>
  <c r="F45" i="1" s="1"/>
  <c r="G22" i="1"/>
  <c r="G45" i="1" s="1"/>
  <c r="H22" i="1"/>
  <c r="H45" i="1" s="1"/>
  <c r="I22" i="1"/>
  <c r="I45" i="1" s="1"/>
  <c r="J22" i="1"/>
  <c r="J45" i="1" s="1"/>
  <c r="K22" i="1"/>
  <c r="K45" i="1" s="1"/>
  <c r="L22" i="1"/>
  <c r="L45" i="1" s="1"/>
  <c r="M22" i="1"/>
  <c r="M45" i="1" s="1"/>
  <c r="N22" i="1"/>
  <c r="N45" i="1" s="1"/>
  <c r="O22" i="1"/>
  <c r="O45" i="1" s="1"/>
  <c r="P22" i="1"/>
  <c r="P45" i="1" s="1"/>
  <c r="Q22" i="1"/>
  <c r="Q45" i="1" s="1"/>
  <c r="C2" i="1"/>
  <c r="C25" i="1" s="1"/>
  <c r="D2" i="1"/>
  <c r="D25" i="1" s="1"/>
  <c r="E2" i="1"/>
  <c r="E25" i="1" s="1"/>
  <c r="F2" i="1"/>
  <c r="F25" i="1" s="1"/>
  <c r="G2" i="1"/>
  <c r="G25" i="1" s="1"/>
  <c r="H2" i="1"/>
  <c r="H25" i="1" s="1"/>
  <c r="I2" i="1"/>
  <c r="I25" i="1" s="1"/>
  <c r="J2" i="1"/>
  <c r="J25" i="1" s="1"/>
  <c r="K2" i="1"/>
  <c r="K25" i="1" s="1"/>
  <c r="L2" i="1"/>
  <c r="L25" i="1" s="1"/>
  <c r="M2" i="1"/>
  <c r="M25" i="1" s="1"/>
  <c r="N2" i="1"/>
  <c r="N25" i="1" s="1"/>
  <c r="O2" i="1"/>
  <c r="O25" i="1" s="1"/>
  <c r="P2" i="1"/>
  <c r="P25" i="1" s="1"/>
  <c r="Q2" i="1"/>
  <c r="Q25" i="1" s="1"/>
  <c r="B2" i="1"/>
  <c r="B25" i="1" s="1"/>
  <c r="H2" i="4" l="1"/>
  <c r="J2" i="4" s="1"/>
  <c r="J48" i="1"/>
  <c r="P49" i="1"/>
  <c r="N49" i="1"/>
  <c r="N51" i="1" s="1"/>
  <c r="L49" i="1"/>
  <c r="H49" i="1"/>
  <c r="F49" i="1"/>
  <c r="D49" i="1"/>
  <c r="B49" i="1"/>
  <c r="J49" i="1"/>
  <c r="J51" i="1" s="1"/>
  <c r="N48" i="1"/>
  <c r="F48" i="1"/>
  <c r="F51" i="1" s="1"/>
  <c r="Q48" i="1"/>
  <c r="O48" i="1"/>
  <c r="M48" i="1"/>
  <c r="K48" i="1"/>
  <c r="I48" i="1"/>
  <c r="G48" i="1"/>
  <c r="E48" i="1"/>
  <c r="C48" i="1"/>
  <c r="Q49" i="1"/>
  <c r="O49" i="1"/>
  <c r="M49" i="1"/>
  <c r="K49" i="1"/>
  <c r="I49" i="1"/>
  <c r="G49" i="1"/>
  <c r="E49" i="1"/>
  <c r="C49" i="1"/>
  <c r="P48" i="1"/>
  <c r="P51" i="1" s="1"/>
  <c r="L48" i="1"/>
  <c r="L51" i="1" s="1"/>
  <c r="H48" i="1"/>
  <c r="D48" i="1"/>
  <c r="B48" i="1"/>
  <c r="B51" i="1" s="1"/>
  <c r="D51" i="1" l="1"/>
  <c r="C51" i="1"/>
  <c r="G51" i="1"/>
  <c r="K51" i="1"/>
  <c r="O51" i="1"/>
  <c r="H51" i="1"/>
  <c r="E51" i="1"/>
  <c r="I51" i="1"/>
  <c r="I53" i="1" s="1"/>
  <c r="M51" i="1"/>
  <c r="Q51" i="1"/>
  <c r="Q53" i="1" s="1"/>
  <c r="H53" i="1" l="1"/>
  <c r="S53" i="1"/>
  <c r="R53" i="1"/>
  <c r="X53" i="1"/>
  <c r="V53" i="1"/>
  <c r="Y53" i="1"/>
  <c r="T53" i="1"/>
  <c r="U53" i="1"/>
  <c r="K53" i="1"/>
  <c r="C53" i="1"/>
  <c r="D53" i="1"/>
  <c r="J53" i="1"/>
  <c r="B53" i="1"/>
  <c r="M53" i="1"/>
  <c r="E53" i="1"/>
  <c r="O53" i="1"/>
  <c r="G53" i="1"/>
  <c r="L53" i="1"/>
  <c r="N53" i="1"/>
  <c r="P53" i="1"/>
  <c r="F53" i="1"/>
  <c r="G55" i="1" l="1"/>
</calcChain>
</file>

<file path=xl/sharedStrings.xml><?xml version="1.0" encoding="utf-8"?>
<sst xmlns="http://schemas.openxmlformats.org/spreadsheetml/2006/main" count="154" uniqueCount="30">
  <si>
    <t>years</t>
  </si>
  <si>
    <t>Austria</t>
  </si>
  <si>
    <t>Belgium</t>
  </si>
  <si>
    <t>Czech</t>
  </si>
  <si>
    <t>Denmark</t>
  </si>
  <si>
    <t>Estonia</t>
  </si>
  <si>
    <t>Finland</t>
  </si>
  <si>
    <t>Germany</t>
  </si>
  <si>
    <t>Iceland</t>
  </si>
  <si>
    <t>Latvia</t>
  </si>
  <si>
    <t>Lithuania</t>
  </si>
  <si>
    <t>Luxembourg</t>
  </si>
  <si>
    <t>Netherlands</t>
  </si>
  <si>
    <t>Norway</t>
  </si>
  <si>
    <t>Russia</t>
  </si>
  <si>
    <t>Slovenia</t>
  </si>
  <si>
    <t>Sweden</t>
  </si>
  <si>
    <t>T</t>
  </si>
  <si>
    <t>T0</t>
  </si>
  <si>
    <t>RMSPEj</t>
  </si>
  <si>
    <t>p</t>
  </si>
  <si>
    <t>Finland synth</t>
  </si>
  <si>
    <t>Croatia</t>
  </si>
  <si>
    <t>Greece</t>
  </si>
  <si>
    <t>Hungary</t>
  </si>
  <si>
    <t>Italy</t>
  </si>
  <si>
    <t>Romania</t>
  </si>
  <si>
    <t>Spain</t>
  </si>
  <si>
    <t>Switzerland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</si>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</sst>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/>
    <xf numFmtId="0" fontId="0" fillId="2" borderId="0" xfId="0" applyFill="1"/>
    <xf numFmtId="10" fontId="0" fillId="3" borderId="0" xfId="1" applyNumberFormat="1" applyFont="1" applyFill="1"/>
    <xf numFmtId="0" fontId="0" fillId="3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</c:dPt>
          <c:cat>
            <c:strRef>
              <c:f>RMSPE!$A$1:$A$24</c:f>
              <c:strCache>
                <c:ptCount val="24"/>
                <c:pt idx="0">
                  <c:v>Netherlands</c:v>
                </c:pt>
                <c:pt idx="1">
                  <c:v>Germany</c:v>
                </c:pt>
                <c:pt idx="2">
                  <c:v>Spain</c:v>
                </c:pt>
                <c:pt idx="3">
                  <c:v>Russia</c:v>
                </c:pt>
                <c:pt idx="4">
                  <c:v>Czech</c:v>
                </c:pt>
                <c:pt idx="5">
                  <c:v>Switzerland</c:v>
                </c:pt>
                <c:pt idx="6">
                  <c:v>Italy</c:v>
                </c:pt>
                <c:pt idx="7">
                  <c:v>Austria</c:v>
                </c:pt>
                <c:pt idx="8">
                  <c:v>Finland</c:v>
                </c:pt>
                <c:pt idx="9">
                  <c:v>Belgium</c:v>
                </c:pt>
                <c:pt idx="10">
                  <c:v>Norway</c:v>
                </c:pt>
                <c:pt idx="11">
                  <c:v>Croatia</c:v>
                </c:pt>
                <c:pt idx="12">
                  <c:v>Hungary</c:v>
                </c:pt>
                <c:pt idx="13">
                  <c:v>Slovenia</c:v>
                </c:pt>
                <c:pt idx="14">
                  <c:v>Lithuania</c:v>
                </c:pt>
                <c:pt idx="15">
                  <c:v>Iceland</c:v>
                </c:pt>
                <c:pt idx="16">
                  <c:v>Sweden</c:v>
                </c:pt>
                <c:pt idx="17">
                  <c:v>Romania</c:v>
                </c:pt>
                <c:pt idx="18">
                  <c:v>Denmark</c:v>
                </c:pt>
                <c:pt idx="19">
                  <c:v>Estonia</c:v>
                </c:pt>
                <c:pt idx="20">
                  <c:v>Latvia</c:v>
                </c:pt>
                <c:pt idx="21">
                  <c:v>UK</c:v>
                </c:pt>
                <c:pt idx="22">
                  <c:v>Luxembourg</c:v>
                </c:pt>
                <c:pt idx="23">
                  <c:v>Greece</c:v>
                </c:pt>
              </c:strCache>
            </c:strRef>
          </c:cat>
          <c:val>
            <c:numRef>
              <c:f>RMSPE!$B$1:$B$24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026360"/>
        <c:axId val="438028320"/>
      </c:barChart>
      <c:catAx>
        <c:axId val="43802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8320"/>
        <c:crosses val="autoZero"/>
        <c:auto val="1"/>
        <c:lblAlgn val="ctr"/>
        <c:lblOffset val="100"/>
        <c:noMultiLvlLbl val="0"/>
      </c:catAx>
      <c:valAx>
        <c:axId val="438028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AR"/>
          </a:p>
        </c:txPr>
        <c:crossAx val="43802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90487</xdr:rowOff>
    </xdr:from>
    <xdr:to>
      <xdr:col>9</xdr:col>
      <xdr:colOff>47625</xdr:colOff>
      <xdr:row>15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A34" workbookViewId="0">
      <selection activeCell="W54" sqref="W54"/>
    </sheetView>
  </sheetViews>
  <sheetFormatPr baseColWidth="10" defaultColWidth="7.140625" defaultRowHeight="15" x14ac:dyDescent="0.25"/>
  <cols>
    <col min="3" max="3" width="8.42578125" bestFit="1" customWidth="1"/>
    <col min="10" max="10" width="7.57031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  <c r="Z1" s="1"/>
      <c r="AA1" s="1"/>
      <c r="AB1" s="1"/>
      <c r="AC1" s="1"/>
      <c r="AD1" s="1"/>
      <c r="AE1" s="1"/>
      <c r="AF1" s="1"/>
      <c r="AG1" s="1"/>
    </row>
    <row r="2" spans="1:33" x14ac:dyDescent="0.25">
      <c r="A2">
        <v>1995</v>
      </c>
      <c r="B2" s="2">
        <f>+ABS(Act!B2-Pred!B2)</f>
        <v>0.30424979754227977</v>
      </c>
      <c r="C2" s="2">
        <f>+ABS(Act!C2-Pred!C2)</f>
        <v>0.33890921565616949</v>
      </c>
      <c r="D2" s="2">
        <f>+ABS(Act!D2-Pred!D2)</f>
        <v>1.8982370378513984</v>
      </c>
      <c r="E2" s="2">
        <f>+ABS(Act!E2-Pred!E2)</f>
        <v>0.29888252412374072</v>
      </c>
      <c r="F2" s="2">
        <f>+ABS(Act!F2-Pred!F2)</f>
        <v>0.47770451418710991</v>
      </c>
      <c r="G2" s="2">
        <f>+ABS(Act!G2-Pred!G2)</f>
        <v>2.6500451698737635</v>
      </c>
      <c r="H2" s="2">
        <f>+ABS(Act!H2-Pred!H2)</f>
        <v>0.69651459251648973</v>
      </c>
      <c r="I2" s="2">
        <f>+ABS(Act!I2-Pred!I2)</f>
        <v>0.17241635161929025</v>
      </c>
      <c r="J2" s="2">
        <f>+ABS(Act!J2-Pred!J2)</f>
        <v>4.2189414264190148</v>
      </c>
      <c r="K2" s="2">
        <f>+ABS(Act!K2-Pred!K2)</f>
        <v>0.20783909946037937</v>
      </c>
      <c r="L2" s="2">
        <f>+ABS(Act!L2-Pred!L2)</f>
        <v>2.3266131789197591</v>
      </c>
      <c r="M2" s="2">
        <f>+ABS(Act!M2-Pred!M2)</f>
        <v>3.3320711514708279E-3</v>
      </c>
      <c r="N2" s="2">
        <f>+ABS(Act!N2-Pred!N2)</f>
        <v>2.2995646450432616</v>
      </c>
      <c r="O2" s="2">
        <f>+ABS(Act!O2-Pred!O2)</f>
        <v>6.4801289400319249</v>
      </c>
      <c r="P2" s="2">
        <f>+ABS(Act!P2-Pred!P2)</f>
        <v>2.3833041432992204</v>
      </c>
      <c r="Q2" s="2">
        <f>+ABS(Act!Q2-Pred!Q2)</f>
        <v>0.21790235888444087</v>
      </c>
      <c r="R2" s="2">
        <f>+ABS(Act!R2-Pred!R2)</f>
        <v>2.3994566301810849E-2</v>
      </c>
      <c r="S2" s="2">
        <f>+ABS(Act!S2-Pred!S2)</f>
        <v>0.8663747116111491</v>
      </c>
      <c r="T2" s="2">
        <f>+ABS(Act!T2-Pred!T2)</f>
        <v>2.0036756101821211</v>
      </c>
      <c r="U2" s="2">
        <f>+ABS(Act!U2-Pred!U2)</f>
        <v>1.3876414539721011</v>
      </c>
      <c r="V2" s="2">
        <f>+ABS(Act!V2-Pred!V2)</f>
        <v>0.26016657614480643</v>
      </c>
      <c r="W2" s="2">
        <f>+ABS(Act!W2-Pred!W2)</f>
        <v>0</v>
      </c>
      <c r="X2" s="2">
        <f>+ABS(Act!X2-Pred!X2)</f>
        <v>6.8654928128221826E-2</v>
      </c>
      <c r="Y2" s="2">
        <f>+ABS(Act!Y2-Pred!Y2)</f>
        <v>2.644303879533183E-3</v>
      </c>
    </row>
    <row r="3" spans="1:33" x14ac:dyDescent="0.25">
      <c r="A3">
        <v>1996</v>
      </c>
      <c r="B3" s="2">
        <f>+ABS(Act!B3-Pred!B3)</f>
        <v>0.41792988286361066</v>
      </c>
      <c r="C3" s="2">
        <f>+ABS(Act!C3-Pred!C3)</f>
        <v>1.4281027108161801</v>
      </c>
      <c r="D3" s="2">
        <f>+ABS(Act!D3-Pred!D3)</f>
        <v>0.43267963010019272</v>
      </c>
      <c r="E3" s="2">
        <f>+ABS(Act!E3-Pred!E3)</f>
        <v>0.77064338576562719</v>
      </c>
      <c r="F3" s="2">
        <f>+ABS(Act!F3-Pred!F3)</f>
        <v>0.83547040798924854</v>
      </c>
      <c r="G3" s="2">
        <f>+ABS(Act!G3-Pred!G3)</f>
        <v>3.118295017352807</v>
      </c>
      <c r="H3" s="2">
        <f>+ABS(Act!H3-Pred!H3)</f>
        <v>0.85472487868226921</v>
      </c>
      <c r="I3" s="2">
        <f>+ABS(Act!I3-Pred!I3)</f>
        <v>1.5539442374119972E-2</v>
      </c>
      <c r="J3" s="2">
        <f>+ABS(Act!J3-Pred!J3)</f>
        <v>4.0734718088459623</v>
      </c>
      <c r="K3" s="2">
        <f>+ABS(Act!K3-Pred!K3)</f>
        <v>0.22864521143575445</v>
      </c>
      <c r="L3" s="2">
        <f>+ABS(Act!L3-Pred!L3)</f>
        <v>0.1303555254041715</v>
      </c>
      <c r="M3" s="2">
        <f>+ABS(Act!M3-Pred!M3)</f>
        <v>0.23971649751427826</v>
      </c>
      <c r="N3" s="2">
        <f>+ABS(Act!N3-Pred!N3)</f>
        <v>0.13636408314984294</v>
      </c>
      <c r="O3" s="2">
        <f>+ABS(Act!O3-Pred!O3)</f>
        <v>9.7259221421608189</v>
      </c>
      <c r="P3" s="2">
        <f>+ABS(Act!P3-Pred!P3)</f>
        <v>6.3994151149028511E-2</v>
      </c>
      <c r="Q3" s="2">
        <f>+ABS(Act!Q3-Pred!Q3)</f>
        <v>0.23274336856364997</v>
      </c>
      <c r="R3" s="2">
        <f>+ABS(Act!R3-Pred!R3)</f>
        <v>0.62842483150335937</v>
      </c>
      <c r="S3" s="2">
        <f>+ABS(Act!S3-Pred!S3)</f>
        <v>0.56333366841167987</v>
      </c>
      <c r="T3" s="2">
        <f>+ABS(Act!T3-Pred!T3)</f>
        <v>1.6052048965356178</v>
      </c>
      <c r="U3" s="2">
        <f>+ABS(Act!U3-Pred!U3)</f>
        <v>5.3394360140401886E-2</v>
      </c>
      <c r="V3" s="2">
        <f>+ABS(Act!V3-Pred!V3)</f>
        <v>7.115497863493836E-2</v>
      </c>
      <c r="W3" s="2">
        <f>+ABS(Act!W3-Pred!W3)</f>
        <v>0</v>
      </c>
      <c r="X3" s="2">
        <f>+ABS(Act!X3-Pred!X3)</f>
        <v>0.63968365665916949</v>
      </c>
      <c r="Y3" s="2">
        <f>+ABS(Act!Y3-Pred!Y3)</f>
        <v>0.1102342502573368</v>
      </c>
    </row>
    <row r="4" spans="1:33" x14ac:dyDescent="0.25">
      <c r="A4">
        <v>1997</v>
      </c>
      <c r="B4" s="2">
        <f>+ABS(Act!B4-Pred!B4)</f>
        <v>0.59461770715218165</v>
      </c>
      <c r="C4" s="2">
        <f>+ABS(Act!C4-Pred!C4)</f>
        <v>0.51076791531182053</v>
      </c>
      <c r="D4" s="2">
        <f>+ABS(Act!D4-Pred!D4)</f>
        <v>0.46402314502923758</v>
      </c>
      <c r="E4" s="2">
        <f>+ABS(Act!E4-Pred!E4)</f>
        <v>0.13285613802025154</v>
      </c>
      <c r="F4" s="2">
        <f>+ABS(Act!F4-Pred!F4)</f>
        <v>0.17738272352029938</v>
      </c>
      <c r="G4" s="2">
        <f>+ABS(Act!G4-Pred!G4)</f>
        <v>2.8527972005640194</v>
      </c>
      <c r="H4" s="2">
        <f>+ABS(Act!H4-Pred!H4)</f>
        <v>0.6563911824116424</v>
      </c>
      <c r="I4" s="2">
        <f>+ABS(Act!I4-Pred!I4)</f>
        <v>2.0379356325204157E-3</v>
      </c>
      <c r="J4" s="2">
        <f>+ABS(Act!J4-Pred!J4)</f>
        <v>3.8471804436925092</v>
      </c>
      <c r="K4" s="2">
        <f>+ABS(Act!K4-Pred!K4)</f>
        <v>0.34908144264284147</v>
      </c>
      <c r="L4" s="2">
        <f>+ABS(Act!L4-Pred!L4)</f>
        <v>0.31628576299724998</v>
      </c>
      <c r="M4" s="2">
        <f>+ABS(Act!M4-Pred!M4)</f>
        <v>0.13379506237722971</v>
      </c>
      <c r="N4" s="2">
        <f>+ABS(Act!N4-Pred!N4)</f>
        <v>0.24024299506880453</v>
      </c>
      <c r="O4" s="2">
        <f>+ABS(Act!O4-Pred!O4)</f>
        <v>9.2042080561224822</v>
      </c>
      <c r="P4" s="2">
        <f>+ABS(Act!P4-Pred!P4)</f>
        <v>2.8037509161282088</v>
      </c>
      <c r="Q4" s="2">
        <f>+ABS(Act!Q4-Pred!Q4)</f>
        <v>0.25772265916815051</v>
      </c>
      <c r="R4" s="2">
        <f>+ABS(Act!R4-Pred!R4)</f>
        <v>8.6000910910790651E-3</v>
      </c>
      <c r="S4" s="2">
        <f>+ABS(Act!S4-Pred!S4)</f>
        <v>0.58015418639270955</v>
      </c>
      <c r="T4" s="2">
        <f>+ABS(Act!T4-Pred!T4)</f>
        <v>2.0848650057473748</v>
      </c>
      <c r="U4" s="2">
        <f>+ABS(Act!U4-Pred!U4)</f>
        <v>1.3449795986211512</v>
      </c>
      <c r="V4" s="2">
        <f>+ABS(Act!V4-Pred!V4)</f>
        <v>5.9768379514176573E-2</v>
      </c>
      <c r="W4" s="2">
        <f>+ABS(Act!W4-Pred!W4)</f>
        <v>0</v>
      </c>
      <c r="X4" s="2">
        <f>+ABS(Act!X4-Pred!X4)</f>
        <v>1.0742384528336402</v>
      </c>
      <c r="Y4" s="2">
        <f>+ABS(Act!Y4-Pred!Y4)</f>
        <v>0.24532831071955741</v>
      </c>
    </row>
    <row r="5" spans="1:33" x14ac:dyDescent="0.25">
      <c r="A5">
        <v>1998</v>
      </c>
      <c r="B5" s="2">
        <f>+ABS(Act!B5-Pred!B5)</f>
        <v>0.17912625234048107</v>
      </c>
      <c r="C5" s="2">
        <f>+ABS(Act!C5-Pred!C5)</f>
        <v>0.55875476662473034</v>
      </c>
      <c r="D5" s="2">
        <f>+ABS(Act!D5-Pred!D5)</f>
        <v>1.6091356362957789</v>
      </c>
      <c r="E5" s="2">
        <f>+ABS(Act!E5-Pred!E5)</f>
        <v>1.0150359160970623E-2</v>
      </c>
      <c r="F5" s="2">
        <f>+ABS(Act!F5-Pred!F5)</f>
        <v>0.70615391002850991</v>
      </c>
      <c r="G5" s="2">
        <f>+ABS(Act!G5-Pred!G5)</f>
        <v>1.7677088246503061</v>
      </c>
      <c r="H5" s="2">
        <f>+ABS(Act!H5-Pred!H5)</f>
        <v>6.9936419377270909E-2</v>
      </c>
      <c r="I5" s="2">
        <f>+ABS(Act!I5-Pred!I5)</f>
        <v>6.6707391405399719E-2</v>
      </c>
      <c r="J5" s="2">
        <f>+ABS(Act!J5-Pred!J5)</f>
        <v>3.9956215449623533</v>
      </c>
      <c r="K5" s="2">
        <f>+ABS(Act!K5-Pred!K5)</f>
        <v>0.22963139821123946</v>
      </c>
      <c r="L5" s="2">
        <f>+ABS(Act!L5-Pred!L5)</f>
        <v>1.2789158469771795</v>
      </c>
      <c r="M5" s="2">
        <f>+ABS(Act!M5-Pred!M5)</f>
        <v>8.9182961554435281E-2</v>
      </c>
      <c r="N5" s="2">
        <f>+ABS(Act!N5-Pred!N5)</f>
        <v>0.51921697335047412</v>
      </c>
      <c r="O5" s="2">
        <f>+ABS(Act!O5-Pred!O5)</f>
        <v>9.3139678920176721</v>
      </c>
      <c r="P5" s="2">
        <f>+ABS(Act!P5-Pred!P5)</f>
        <v>1.2629659951932979</v>
      </c>
      <c r="Q5" s="2">
        <f>+ABS(Act!Q5-Pred!Q5)</f>
        <v>0.22920307145382068</v>
      </c>
      <c r="R5" s="2">
        <f>+ABS(Act!R5-Pred!R5)</f>
        <v>6.3244954680500953E-2</v>
      </c>
      <c r="S5" s="2">
        <f>+ABS(Act!S5-Pred!S5)</f>
        <v>8.6218644722249493E-2</v>
      </c>
      <c r="T5" s="2">
        <f>+ABS(Act!T5-Pred!T5)</f>
        <v>2.4813602841768585</v>
      </c>
      <c r="U5" s="2">
        <f>+ABS(Act!U5-Pred!U5)</f>
        <v>2.1513776266024429</v>
      </c>
      <c r="V5" s="2">
        <f>+ABS(Act!V5-Pred!V5)</f>
        <v>0.13832896624799851</v>
      </c>
      <c r="W5" s="2">
        <f>+ABS(Act!W5-Pred!W5)</f>
        <v>0</v>
      </c>
      <c r="X5" s="2">
        <f>+ABS(Act!X5-Pred!X5)</f>
        <v>0.12716503565608051</v>
      </c>
      <c r="Y5" s="2">
        <f>+ABS(Act!Y5-Pred!Y5)</f>
        <v>2.3454730423563497E-2</v>
      </c>
    </row>
    <row r="6" spans="1:33" x14ac:dyDescent="0.25">
      <c r="A6">
        <v>1999</v>
      </c>
      <c r="B6" s="2">
        <f>+ABS(Act!B6-Pred!B6)</f>
        <v>8.153558903210012E-3</v>
      </c>
      <c r="C6" s="2">
        <f>+ABS(Act!C6-Pred!C6)</f>
        <v>1.7154313669163699</v>
      </c>
      <c r="D6" s="2">
        <f>+ABS(Act!D6-Pred!D6)</f>
        <v>0.33382515433011051</v>
      </c>
      <c r="E6" s="2">
        <f>+ABS(Act!E6-Pred!E6)</f>
        <v>0.24162090610834852</v>
      </c>
      <c r="F6" s="2">
        <f>+ABS(Act!F6-Pred!F6)</f>
        <v>0.34178056441879079</v>
      </c>
      <c r="G6" s="2">
        <f>+ABS(Act!G6-Pred!G6)</f>
        <v>4.085629725702713</v>
      </c>
      <c r="H6" s="2">
        <f>+ABS(Act!H6-Pred!H6)</f>
        <v>0.22984146750080114</v>
      </c>
      <c r="I6" s="2">
        <f>+ABS(Act!I6-Pred!I6)</f>
        <v>0.24276435623929871</v>
      </c>
      <c r="J6" s="2">
        <f>+ABS(Act!J6-Pred!J6)</f>
        <v>4.2897987668146573</v>
      </c>
      <c r="K6" s="2">
        <f>+ABS(Act!K6-Pred!K6)</f>
        <v>1.986067298321295</v>
      </c>
      <c r="L6" s="2">
        <f>+ABS(Act!L6-Pred!L6)</f>
        <v>0.79610378655331004</v>
      </c>
      <c r="M6" s="2">
        <f>+ABS(Act!M6-Pred!M6)</f>
        <v>0.43635351689832547</v>
      </c>
      <c r="N6" s="2">
        <f>+ABS(Act!N6-Pred!N6)</f>
        <v>2.2713953750935687</v>
      </c>
      <c r="O6" s="2">
        <f>+ABS(Act!O6-Pred!O6)</f>
        <v>5.4264714766508533</v>
      </c>
      <c r="P6" s="2">
        <f>+ABS(Act!P6-Pred!P6)</f>
        <v>0.85886993720469107</v>
      </c>
      <c r="Q6" s="2">
        <f>+ABS(Act!Q6-Pred!Q6)</f>
        <v>1.2159627502480674E-2</v>
      </c>
      <c r="R6" s="2">
        <f>+ABS(Act!R6-Pred!R6)</f>
        <v>0.78955894467824983</v>
      </c>
      <c r="S6" s="2">
        <f>+ABS(Act!S6-Pred!S6)</f>
        <v>1.8497026525480464E-2</v>
      </c>
      <c r="T6" s="2">
        <f>+ABS(Act!T6-Pred!T6)</f>
        <v>1.5198889773348796</v>
      </c>
      <c r="U6" s="2">
        <f>+ABS(Act!U6-Pred!U6)</f>
        <v>0.24479464890196923</v>
      </c>
      <c r="V6" s="2">
        <f>+ABS(Act!V6-Pred!V6)</f>
        <v>6.0830706936656043E-2</v>
      </c>
      <c r="W6" s="2">
        <f>+ABS(Act!W6-Pred!W6)</f>
        <v>0</v>
      </c>
      <c r="X6" s="2">
        <f>+ABS(Act!X6-Pred!X6)</f>
        <v>0.54474586023803795</v>
      </c>
      <c r="Y6" s="2">
        <f>+ABS(Act!Y6-Pred!Y6)</f>
        <v>0.19068853114649897</v>
      </c>
    </row>
    <row r="7" spans="1:33" x14ac:dyDescent="0.25">
      <c r="A7">
        <v>2000</v>
      </c>
      <c r="B7" s="2">
        <f>+ABS(Act!B7-Pred!B7)</f>
        <v>0.22175197728457974</v>
      </c>
      <c r="C7" s="2">
        <f>+ABS(Act!C7-Pred!C7)</f>
        <v>4.8789780811748784E-2</v>
      </c>
      <c r="D7" s="2">
        <f>+ABS(Act!D7-Pred!D7)</f>
        <v>0.71565647979801028</v>
      </c>
      <c r="E7" s="2">
        <f>+ABS(Act!E7-Pred!E7)</f>
        <v>0.20787251293335984</v>
      </c>
      <c r="F7" s="2">
        <f>+ABS(Act!F7-Pred!F7)</f>
        <v>1.8717377345550901E-2</v>
      </c>
      <c r="G7" s="2">
        <f>+ABS(Act!G7-Pred!G7)</f>
        <v>4.2314965655801338</v>
      </c>
      <c r="H7" s="2">
        <f>+ABS(Act!H7-Pred!H7)</f>
        <v>0.57154406478606035</v>
      </c>
      <c r="I7" s="2">
        <f>+ABS(Act!I7-Pred!I7)</f>
        <v>0.17857903379628937</v>
      </c>
      <c r="J7" s="2">
        <f>+ABS(Act!J7-Pred!J7)</f>
        <v>3.9704426538683699</v>
      </c>
      <c r="K7" s="2">
        <f>+ABS(Act!K7-Pred!K7)</f>
        <v>1.0874963364367574</v>
      </c>
      <c r="L7" s="2">
        <f>+ABS(Act!L7-Pred!L7)</f>
        <v>5.6950372561839817</v>
      </c>
      <c r="M7" s="2">
        <f>+ABS(Act!M7-Pred!M7)</f>
        <v>0.16487338957649822</v>
      </c>
      <c r="N7" s="2">
        <f>+ABS(Act!N7-Pred!N7)</f>
        <v>1.9735875655420472</v>
      </c>
      <c r="O7" s="2">
        <f>+ABS(Act!O7-Pred!O7)</f>
        <v>8.2315515080791215</v>
      </c>
      <c r="P7" s="2">
        <f>+ABS(Act!P7-Pred!P7)</f>
        <v>1.0341891672003989</v>
      </c>
      <c r="Q7" s="2">
        <f>+ABS(Act!Q7-Pred!Q7)</f>
        <v>0.12100621991424987</v>
      </c>
      <c r="R7" s="2">
        <f>+ABS(Act!R7-Pred!R7)</f>
        <v>7.0771426190949782E-2</v>
      </c>
      <c r="S7" s="2">
        <f>+ABS(Act!S7-Pred!S7)</f>
        <v>0.23169291556211924</v>
      </c>
      <c r="T7" s="2">
        <f>+ABS(Act!T7-Pred!T7)</f>
        <v>6.0807298205595828E-2</v>
      </c>
      <c r="U7" s="2">
        <f>+ABS(Act!U7-Pred!U7)</f>
        <v>1.2929533522054726E-5</v>
      </c>
      <c r="V7" s="2">
        <f>+ABS(Act!V7-Pred!V7)</f>
        <v>0.14390314574915308</v>
      </c>
      <c r="W7" s="2">
        <f>+ABS(Act!W7-Pred!W7)</f>
        <v>0</v>
      </c>
      <c r="X7" s="2">
        <f>+ABS(Act!X7-Pred!X7)</f>
        <v>1.7739854310342196E-2</v>
      </c>
      <c r="Y7" s="2">
        <f>+ABS(Act!Y7-Pred!Y7)</f>
        <v>9.80088947325779E-2</v>
      </c>
    </row>
    <row r="8" spans="1:33" x14ac:dyDescent="0.25">
      <c r="A8">
        <v>2001</v>
      </c>
      <c r="B8" s="2">
        <f>+ABS(Act!B8-Pred!B8)</f>
        <v>0.55411345160703718</v>
      </c>
      <c r="C8" s="2">
        <f>+ABS(Act!C8-Pred!C8)</f>
        <v>1.0997876174393397</v>
      </c>
      <c r="D8" s="2">
        <f>+ABS(Act!D8-Pred!D8)</f>
        <v>0.44703519054746721</v>
      </c>
      <c r="E8" s="2">
        <f>+ABS(Act!E8-Pred!E8)</f>
        <v>0.31104048585359934</v>
      </c>
      <c r="F8" s="2">
        <f>+ABS(Act!F8-Pred!F8)</f>
        <v>1.1904034233619853E-2</v>
      </c>
      <c r="G8" s="2">
        <f>+ABS(Act!G8-Pred!G8)</f>
        <v>0.28553392613518014</v>
      </c>
      <c r="H8" s="2">
        <f>+ABS(Act!H8-Pred!H8)</f>
        <v>0.22680584803088877</v>
      </c>
      <c r="I8" s="2">
        <f>+ABS(Act!I8-Pred!I8)</f>
        <v>2.9534248152549125E-2</v>
      </c>
      <c r="J8" s="2">
        <f>+ABS(Act!J8-Pred!J8)</f>
        <v>4.2294370476409018</v>
      </c>
      <c r="K8" s="2">
        <f>+ABS(Act!K8-Pred!K8)</f>
        <v>1.1835428498502409</v>
      </c>
      <c r="L8" s="2">
        <f>+ABS(Act!L8-Pred!L8)</f>
        <v>0.90581316708401971</v>
      </c>
      <c r="M8" s="2">
        <f>+ABS(Act!M8-Pred!M8)</f>
        <v>1.3381458302471394E-2</v>
      </c>
      <c r="N8" s="2">
        <f>+ABS(Act!N8-Pred!N8)</f>
        <v>0.66829837013388627</v>
      </c>
      <c r="O8" s="2">
        <f>+ABS(Act!O8-Pred!O8)</f>
        <v>5.1196922671730505</v>
      </c>
      <c r="P8" s="2">
        <f>+ABS(Act!P8-Pred!P8)</f>
        <v>1.7727968807938108</v>
      </c>
      <c r="Q8" s="2">
        <f>+ABS(Act!Q8-Pred!Q8)</f>
        <v>7.9694400354185291E-2</v>
      </c>
      <c r="R8" s="2">
        <f>+ABS(Act!R8-Pred!R8)</f>
        <v>0.27595495776420975</v>
      </c>
      <c r="S8" s="2">
        <f>+ABS(Act!S8-Pred!S8)</f>
        <v>0.48905278939898089</v>
      </c>
      <c r="T8" s="2">
        <f>+ABS(Act!T8-Pred!T8)</f>
        <v>1.9407771487952274</v>
      </c>
      <c r="U8" s="2">
        <f>+ABS(Act!U8-Pred!U8)</f>
        <v>0.27886108754320915</v>
      </c>
      <c r="V8" s="2">
        <f>+ABS(Act!V8-Pred!V8)</f>
        <v>6.91467784024411E-2</v>
      </c>
      <c r="W8" s="2">
        <f>+ABS(Act!W8-Pred!W8)</f>
        <v>0</v>
      </c>
      <c r="X8" s="2">
        <f>+ABS(Act!X8-Pred!X8)</f>
        <v>0.87561727760655117</v>
      </c>
      <c r="Y8" s="2">
        <f>+ABS(Act!Y8-Pred!Y8)</f>
        <v>9.8157718319028753E-2</v>
      </c>
    </row>
    <row r="9" spans="1:33" x14ac:dyDescent="0.25">
      <c r="A9">
        <v>2002</v>
      </c>
      <c r="B9" s="2">
        <f>+ABS(Act!B9-Pred!B9)</f>
        <v>0.20538777606100922</v>
      </c>
      <c r="C9" s="2">
        <f>+ABS(Act!C9-Pred!C9)</f>
        <v>0.30217257255630869</v>
      </c>
      <c r="D9" s="2">
        <f>+ABS(Act!D9-Pred!D9)</f>
        <v>0.37995236370069918</v>
      </c>
      <c r="E9" s="2">
        <f>+ABS(Act!E9-Pred!E9)</f>
        <v>0.71119677717047125</v>
      </c>
      <c r="F9" s="2">
        <f>+ABS(Act!F9-Pred!F9)</f>
        <v>0.3003754139610102</v>
      </c>
      <c r="G9" s="2">
        <f>+ABS(Act!G9-Pred!G9)</f>
        <v>1.3381366445036988</v>
      </c>
      <c r="H9" s="2">
        <f>+ABS(Act!H9-Pred!H9)</f>
        <v>0.97489478026421139</v>
      </c>
      <c r="I9" s="2">
        <f>+ABS(Act!I9-Pred!I9)</f>
        <v>8.4338433668269985E-2</v>
      </c>
      <c r="J9" s="2">
        <f>+ABS(Act!J9-Pred!J9)</f>
        <v>4.2822995500067735</v>
      </c>
      <c r="K9" s="2">
        <f>+ABS(Act!K9-Pred!K9)</f>
        <v>1.9404209413712685</v>
      </c>
      <c r="L9" s="2">
        <f>+ABS(Act!L9-Pred!L9)</f>
        <v>1.4346522429789594</v>
      </c>
      <c r="M9" s="2">
        <f>+ABS(Act!M9-Pred!M9)</f>
        <v>6.7191585915118424E-3</v>
      </c>
      <c r="N9" s="2">
        <f>+ABS(Act!N9-Pred!N9)</f>
        <v>0.55387735802690941</v>
      </c>
      <c r="O9" s="2">
        <f>+ABS(Act!O9-Pred!O9)</f>
        <v>7.0823881910255082</v>
      </c>
      <c r="P9" s="2">
        <f>+ABS(Act!P9-Pred!P9)</f>
        <v>4.2220744862774104</v>
      </c>
      <c r="Q9" s="2">
        <f>+ABS(Act!Q9-Pred!Q9)</f>
        <v>4.6699220652429929E-2</v>
      </c>
      <c r="R9" s="2">
        <f>+ABS(Act!R9-Pred!R9)</f>
        <v>0.61752738819374997</v>
      </c>
      <c r="S9" s="2">
        <f>+ABS(Act!S9-Pred!S9)</f>
        <v>1.3346049265631397</v>
      </c>
      <c r="T9" s="2">
        <f>+ABS(Act!T9-Pred!T9)</f>
        <v>0.30254495332652453</v>
      </c>
      <c r="U9" s="2">
        <f>+ABS(Act!U9-Pred!U9)</f>
        <v>1.1835966385768586</v>
      </c>
      <c r="V9" s="2">
        <f>+ABS(Act!V9-Pred!V9)</f>
        <v>5.7245323035193252E-3</v>
      </c>
      <c r="W9" s="2">
        <f>+ABS(Act!W9-Pred!W9)</f>
        <v>0</v>
      </c>
      <c r="X9" s="2">
        <f>+ABS(Act!X9-Pred!X9)</f>
        <v>0.81681449498088909</v>
      </c>
      <c r="Y9" s="2">
        <f>+ABS(Act!Y9-Pred!Y9)</f>
        <v>0.18105482883176904</v>
      </c>
    </row>
    <row r="10" spans="1:33" x14ac:dyDescent="0.25">
      <c r="A10">
        <v>2003</v>
      </c>
      <c r="B10" s="2">
        <f>+ABS(Act!B10-Pred!B10)</f>
        <v>0.41701122590121997</v>
      </c>
      <c r="C10" s="2">
        <f>+ABS(Act!C10-Pred!C10)</f>
        <v>0.58887992162499003</v>
      </c>
      <c r="D10" s="2">
        <f>+ABS(Act!D10-Pred!D10)</f>
        <v>0.20970816988262087</v>
      </c>
      <c r="E10" s="2">
        <f>+ABS(Act!E10-Pred!E10)</f>
        <v>1.3908525869845114</v>
      </c>
      <c r="F10" s="2">
        <f>+ABS(Act!F10-Pred!F10)</f>
        <v>0.50578436791757042</v>
      </c>
      <c r="G10" s="2">
        <f>+ABS(Act!G10-Pred!G10)</f>
        <v>0.2015315780510889</v>
      </c>
      <c r="H10" s="2">
        <f>+ABS(Act!H10-Pred!H10)</f>
        <v>0.62565409786919091</v>
      </c>
      <c r="I10" s="2">
        <f>+ABS(Act!I10-Pred!I10)</f>
        <v>6.189654484197149E-2</v>
      </c>
      <c r="J10" s="2">
        <f>+ABS(Act!J10-Pred!J10)</f>
        <v>3.5175211847367751</v>
      </c>
      <c r="K10" s="2">
        <f>+ABS(Act!K10-Pred!K10)</f>
        <v>0.74503625930511319</v>
      </c>
      <c r="L10" s="2">
        <f>+ABS(Act!L10-Pred!L10)</f>
        <v>3.0786844443866936</v>
      </c>
      <c r="M10" s="2">
        <f>+ABS(Act!M10-Pred!M10)</f>
        <v>5.4680510738148946E-2</v>
      </c>
      <c r="N10" s="2">
        <f>+ABS(Act!N10-Pred!N10)</f>
        <v>1.4155432488101312</v>
      </c>
      <c r="O10" s="2">
        <f>+ABS(Act!O10-Pred!O10)</f>
        <v>7.1668036869943066</v>
      </c>
      <c r="P10" s="2">
        <f>+ABS(Act!P10-Pred!P10)</f>
        <v>3.3171559130771691</v>
      </c>
      <c r="Q10" s="2">
        <f>+ABS(Act!Q10-Pred!Q10)</f>
        <v>0.13798155632080267</v>
      </c>
      <c r="R10" s="2">
        <f>+ABS(Act!R10-Pred!R10)</f>
        <v>0.25214624024924071</v>
      </c>
      <c r="S10" s="2">
        <f>+ABS(Act!S10-Pred!S10)</f>
        <v>0.91401276606509008</v>
      </c>
      <c r="T10" s="2">
        <f>+ABS(Act!T10-Pred!T10)</f>
        <v>0.37656371583913995</v>
      </c>
      <c r="U10" s="2">
        <f>+ABS(Act!U10-Pred!U10)</f>
        <v>1.2120953534079497</v>
      </c>
      <c r="V10" s="2">
        <f>+ABS(Act!V10-Pred!V10)</f>
        <v>0.12543694264703475</v>
      </c>
      <c r="W10" s="2">
        <f>+ABS(Act!W10-Pred!W10)</f>
        <v>0</v>
      </c>
      <c r="X10" s="2">
        <f>+ABS(Act!X10-Pred!X10)</f>
        <v>0.44177586164089888</v>
      </c>
      <c r="Y10" s="2">
        <f>+ABS(Act!Y10-Pred!Y10)</f>
        <v>0.16114504651238803</v>
      </c>
    </row>
    <row r="11" spans="1:33" x14ac:dyDescent="0.25">
      <c r="A11">
        <v>2004</v>
      </c>
      <c r="B11" s="2">
        <f>+ABS(Act!B11-Pred!B11)</f>
        <v>6.4659940976227404E-2</v>
      </c>
      <c r="C11" s="2">
        <f>+ABS(Act!C11-Pred!C11)</f>
        <v>8.4474958075958284E-2</v>
      </c>
      <c r="D11" s="2">
        <f>+ABS(Act!D11-Pred!D11)</f>
        <v>0.4810649322614573</v>
      </c>
      <c r="E11" s="2">
        <f>+ABS(Act!E11-Pred!E11)</f>
        <v>0.50025022622683046</v>
      </c>
      <c r="F11" s="2">
        <f>+ABS(Act!F11-Pred!F11)</f>
        <v>0.12717039784877038</v>
      </c>
      <c r="G11" s="2">
        <f>+ABS(Act!G11-Pred!G11)</f>
        <v>0.26571255762743817</v>
      </c>
      <c r="H11" s="2">
        <f>+ABS(Act!H11-Pred!H11)</f>
        <v>0.10574837347337862</v>
      </c>
      <c r="I11" s="2">
        <f>+ABS(Act!I11-Pred!I11)</f>
        <v>0.11483506830731116</v>
      </c>
      <c r="J11" s="2">
        <f>+ABS(Act!J11-Pred!J11)</f>
        <v>4.0626084621732206</v>
      </c>
      <c r="K11" s="2">
        <f>+ABS(Act!K11-Pred!K11)</f>
        <v>0.22810536884587052</v>
      </c>
      <c r="L11" s="2">
        <f>+ABS(Act!L11-Pred!L11)</f>
        <v>0.3921645414966104</v>
      </c>
      <c r="M11" s="2">
        <f>+ABS(Act!M11-Pred!M11)</f>
        <v>9.3823048673957743E-4</v>
      </c>
      <c r="N11" s="2">
        <f>+ABS(Act!N11-Pred!N11)</f>
        <v>1.9261483172044684</v>
      </c>
      <c r="O11" s="2">
        <f>+ABS(Act!O11-Pred!O11)</f>
        <v>6.9999124787928011</v>
      </c>
      <c r="P11" s="2">
        <f>+ABS(Act!P11-Pred!P11)</f>
        <v>0.11663358420397074</v>
      </c>
      <c r="Q11" s="2">
        <f>+ABS(Act!Q11-Pred!Q11)</f>
        <v>4.7543336747102316E-2</v>
      </c>
      <c r="R11" s="2">
        <f>+ABS(Act!R11-Pred!R11)</f>
        <v>0.19805181821777929</v>
      </c>
      <c r="S11" s="2">
        <f>+ABS(Act!S11-Pred!S11)</f>
        <v>0.37400916210187951</v>
      </c>
      <c r="T11" s="2">
        <f>+ABS(Act!T11-Pred!T11)</f>
        <v>8.2679292613505595E-3</v>
      </c>
      <c r="U11" s="2">
        <f>+ABS(Act!U11-Pred!U11)</f>
        <v>0.72065093371939071</v>
      </c>
      <c r="V11" s="2">
        <f>+ABS(Act!V11-Pred!V11)</f>
        <v>0.29920473712105711</v>
      </c>
      <c r="W11" s="2">
        <f>+ABS(Act!W11-Pred!W11)</f>
        <v>0</v>
      </c>
      <c r="X11" s="2">
        <f>+ABS(Act!X11-Pred!X11)</f>
        <v>0.32721507861856125</v>
      </c>
      <c r="Y11" s="2">
        <f>+ABS(Act!Y11-Pred!Y11)</f>
        <v>0.14885064806266168</v>
      </c>
    </row>
    <row r="12" spans="1:33" x14ac:dyDescent="0.25">
      <c r="A12">
        <v>2005</v>
      </c>
      <c r="B12" s="2">
        <f>+ABS(Act!B12-Pred!B12)</f>
        <v>6.4614509620920302E-2</v>
      </c>
      <c r="C12" s="2">
        <f>+ABS(Act!C12-Pred!C12)</f>
        <v>0.60235651930502954</v>
      </c>
      <c r="D12" s="2">
        <f>+ABS(Act!D12-Pred!D12)</f>
        <v>1.1442799144633788</v>
      </c>
      <c r="E12" s="2">
        <f>+ABS(Act!E12-Pred!E12)</f>
        <v>0.56280348998791041</v>
      </c>
      <c r="F12" s="2">
        <f>+ABS(Act!F12-Pred!F12)</f>
        <v>0.21514283070355056</v>
      </c>
      <c r="G12" s="2">
        <f>+ABS(Act!G12-Pred!G12)</f>
        <v>4.0620329686998495</v>
      </c>
      <c r="H12" s="2">
        <f>+ABS(Act!H12-Pred!H12)</f>
        <v>0.92399904679506051</v>
      </c>
      <c r="I12" s="2">
        <f>+ABS(Act!I12-Pred!I12)</f>
        <v>5.318527302317122E-2</v>
      </c>
      <c r="J12" s="2">
        <f>+ABS(Act!J12-Pred!J12)</f>
        <v>3.3441558463100107</v>
      </c>
      <c r="K12" s="2">
        <f>+ABS(Act!K12-Pred!K12)</f>
        <v>0.84193174167118201</v>
      </c>
      <c r="L12" s="2">
        <f>+ABS(Act!L12-Pred!L12)</f>
        <v>0.12113518316147953</v>
      </c>
      <c r="M12" s="2">
        <f>+ABS(Act!M12-Pred!M12)</f>
        <v>0.22835207312121408</v>
      </c>
      <c r="N12" s="2">
        <f>+ABS(Act!N12-Pred!N12)</f>
        <v>0.96780386494153703</v>
      </c>
      <c r="O12" s="2">
        <f>+ABS(Act!O12-Pred!O12)</f>
        <v>7.9090417089455727</v>
      </c>
      <c r="P12" s="2">
        <f>+ABS(Act!P12-Pred!P12)</f>
        <v>2.6441019808664503</v>
      </c>
      <c r="Q12" s="2">
        <f>+ABS(Act!Q12-Pred!Q12)</f>
        <v>0.38488040356732789</v>
      </c>
      <c r="R12" s="2">
        <f>+ABS(Act!R12-Pred!R12)</f>
        <v>0.27733234315345001</v>
      </c>
      <c r="S12" s="2">
        <f>+ABS(Act!S12-Pred!S12)</f>
        <v>0.33696427429364029</v>
      </c>
      <c r="T12" s="2">
        <f>+ABS(Act!T12-Pred!T12)</f>
        <v>0.79031339384713561</v>
      </c>
      <c r="U12" s="2">
        <f>+ABS(Act!U12-Pred!U12)</f>
        <v>0.26393082163270876</v>
      </c>
      <c r="V12" s="2">
        <f>+ABS(Act!V12-Pred!V12)</f>
        <v>6.326487035288153E-2</v>
      </c>
      <c r="W12" s="2">
        <f>+ABS(Act!W12-Pred!W12)</f>
        <v>0</v>
      </c>
      <c r="X12" s="2">
        <f>+ABS(Act!X12-Pred!X12)</f>
        <v>4.4752341999728884E-2</v>
      </c>
      <c r="Y12" s="2">
        <f>+ABS(Act!Y12-Pred!Y12)</f>
        <v>0.32920262379137188</v>
      </c>
    </row>
    <row r="13" spans="1:33" x14ac:dyDescent="0.25">
      <c r="A13">
        <v>2006</v>
      </c>
      <c r="B13" s="2">
        <f>+ABS(Act!B13-Pred!B13)</f>
        <v>0.16066764222397012</v>
      </c>
      <c r="C13" s="2">
        <f>+ABS(Act!C13-Pred!C13)</f>
        <v>1.0947704551894581</v>
      </c>
      <c r="D13" s="2">
        <f>+ABS(Act!D13-Pred!D13)</f>
        <v>0.6010817597096505</v>
      </c>
      <c r="E13" s="2">
        <f>+ABS(Act!E13-Pred!E13)</f>
        <v>0.35110811923116003</v>
      </c>
      <c r="F13" s="2">
        <f>+ABS(Act!F13-Pred!F13)</f>
        <v>0.82854616298661021</v>
      </c>
      <c r="G13" s="2">
        <f>+ABS(Act!G13-Pred!G13)</f>
        <v>3.0829100428325518</v>
      </c>
      <c r="H13" s="2">
        <f>+ABS(Act!H13-Pred!H13)</f>
        <v>1.5843147766292702</v>
      </c>
      <c r="I13" s="2">
        <f>+ABS(Act!I13-Pred!I13)</f>
        <v>6.0120578519660128E-2</v>
      </c>
      <c r="J13" s="2">
        <f>+ABS(Act!J13-Pred!J13)</f>
        <v>3.5096671060936506</v>
      </c>
      <c r="K13" s="2">
        <f>+ABS(Act!K13-Pred!K13)</f>
        <v>0.57109028095353054</v>
      </c>
      <c r="L13" s="2">
        <f>+ABS(Act!L13-Pred!L13)</f>
        <v>0.12323923441348938</v>
      </c>
      <c r="M13" s="2">
        <f>+ABS(Act!M13-Pred!M13)</f>
        <v>0.16248506590212486</v>
      </c>
      <c r="N13" s="2">
        <f>+ABS(Act!N13-Pred!N13)</f>
        <v>0.21425317301683222</v>
      </c>
      <c r="O13" s="2">
        <f>+ABS(Act!O13-Pred!O13)</f>
        <v>2.0771994187885383</v>
      </c>
      <c r="P13" s="2">
        <f>+ABS(Act!P13-Pred!P13)</f>
        <v>1.1053527436412907</v>
      </c>
      <c r="Q13" s="2">
        <f>+ABS(Act!Q13-Pred!Q13)</f>
        <v>0.14664446152537103</v>
      </c>
      <c r="R13" s="2">
        <f>+ABS(Act!R13-Pred!R13)</f>
        <v>0.18614261322604087</v>
      </c>
      <c r="S13" s="2">
        <f>+ABS(Act!S13-Pred!S13)</f>
        <v>0.79833276942158982</v>
      </c>
      <c r="T13" s="2">
        <f>+ABS(Act!T13-Pred!T13)</f>
        <v>1.6949622694609019</v>
      </c>
      <c r="U13" s="2">
        <f>+ABS(Act!U13-Pred!U13)</f>
        <v>2.9499642702826705</v>
      </c>
      <c r="V13" s="2">
        <f>+ABS(Act!V13-Pred!V13)</f>
        <v>0.31998428534642454</v>
      </c>
      <c r="W13" s="2">
        <f>+ABS(Act!W13-Pred!W13)</f>
        <v>0</v>
      </c>
      <c r="X13" s="2">
        <f>+ABS(Act!X13-Pred!X13)</f>
        <v>0.39572999592600766</v>
      </c>
      <c r="Y13" s="2">
        <f>+ABS(Act!Y13-Pred!Y13)</f>
        <v>0.11736189157612475</v>
      </c>
    </row>
    <row r="14" spans="1:33" x14ac:dyDescent="0.25">
      <c r="A14">
        <v>2007</v>
      </c>
      <c r="B14" s="2">
        <f>+ABS(Act!B14-Pred!B14)</f>
        <v>0.3245948345496501</v>
      </c>
      <c r="C14" s="2">
        <f>+ABS(Act!C14-Pred!C14)</f>
        <v>4.0309904646669281E-2</v>
      </c>
      <c r="D14" s="2">
        <f>+ABS(Act!D14-Pred!D14)</f>
        <v>0.24529201369547948</v>
      </c>
      <c r="E14" s="2">
        <f>+ABS(Act!E14-Pred!E14)</f>
        <v>6.9707764462009436E-2</v>
      </c>
      <c r="F14" s="2">
        <f>+ABS(Act!F14-Pred!F14)</f>
        <v>0.12860481309811966</v>
      </c>
      <c r="G14" s="2">
        <f>+ABS(Act!G14-Pred!G14)</f>
        <v>1.5505277628560172</v>
      </c>
      <c r="H14" s="2">
        <f>+ABS(Act!H14-Pred!H14)</f>
        <v>0.64513335310479292</v>
      </c>
      <c r="I14" s="2">
        <f>+ABS(Act!I14-Pred!I14)</f>
        <v>4.4986157410040306E-2</v>
      </c>
      <c r="J14" s="2">
        <f>+ABS(Act!J14-Pred!J14)</f>
        <v>3.7124646272416331</v>
      </c>
      <c r="K14" s="2">
        <f>+ABS(Act!K14-Pred!K14)</f>
        <v>1.4928857582340314</v>
      </c>
      <c r="L14" s="2">
        <f>+ABS(Act!L14-Pred!L14)</f>
        <v>1.5592455069354489</v>
      </c>
      <c r="M14" s="2">
        <f>+ABS(Act!M14-Pred!M14)</f>
        <v>0.14435574230158199</v>
      </c>
      <c r="N14" s="2">
        <f>+ABS(Act!N14-Pred!N14)</f>
        <v>1.0635686943272908</v>
      </c>
      <c r="O14" s="2">
        <f>+ABS(Act!O14-Pred!O14)</f>
        <v>2.6637066656857193</v>
      </c>
      <c r="P14" s="2">
        <f>+ABS(Act!P14-Pred!P14)</f>
        <v>3.391468223954849</v>
      </c>
      <c r="Q14" s="2">
        <f>+ABS(Act!Q14-Pred!Q14)</f>
        <v>0.25052355658991132</v>
      </c>
      <c r="R14" s="2">
        <f>+ABS(Act!R14-Pred!R14)</f>
        <v>6.0721554517840559E-2</v>
      </c>
      <c r="S14" s="2">
        <f>+ABS(Act!S14-Pred!S14)</f>
        <v>0.14130852382852055</v>
      </c>
      <c r="T14" s="2">
        <f>+ABS(Act!T14-Pred!T14)</f>
        <v>1.5855985667738217</v>
      </c>
      <c r="U14" s="2">
        <f>+ABS(Act!U14-Pred!U14)</f>
        <v>1.4777643376815313</v>
      </c>
      <c r="V14" s="2">
        <f>+ABS(Act!V14-Pred!V14)</f>
        <v>7.757417815453671E-2</v>
      </c>
      <c r="W14" s="2">
        <f>+ABS(Act!W14-Pred!W14)</f>
        <v>0</v>
      </c>
      <c r="X14" s="2">
        <f>+ABS(Act!X14-Pred!X14)</f>
        <v>1.2915044423682573</v>
      </c>
      <c r="Y14" s="2">
        <f>+ABS(Act!Y14-Pred!Y14)</f>
        <v>7.0177553777916124E-2</v>
      </c>
    </row>
    <row r="15" spans="1:33" x14ac:dyDescent="0.25">
      <c r="A15">
        <v>2008</v>
      </c>
      <c r="B15" s="2">
        <f>+ABS(Act!B15-Pred!B15)</f>
        <v>0.48914546906629042</v>
      </c>
      <c r="C15" s="2">
        <f>+ABS(Act!C15-Pred!C15)</f>
        <v>1.4215727339960225</v>
      </c>
      <c r="D15" s="2">
        <f>+ABS(Act!D15-Pred!D15)</f>
        <v>0.86633949426299139</v>
      </c>
      <c r="E15" s="2">
        <f>+ABS(Act!E15-Pred!E15)</f>
        <v>0.54029369653473935</v>
      </c>
      <c r="F15" s="2">
        <f>+ABS(Act!F15-Pred!F15)</f>
        <v>9.4496993620730052E-2</v>
      </c>
      <c r="G15" s="2">
        <f>+ABS(Act!G15-Pred!G15)</f>
        <v>5.13906648483335</v>
      </c>
      <c r="H15" s="2">
        <f>+ABS(Act!H15-Pred!H15)</f>
        <v>0.7073054310468514</v>
      </c>
      <c r="I15" s="2">
        <f>+ABS(Act!I15-Pred!I15)</f>
        <v>6.8429881585030827E-2</v>
      </c>
      <c r="J15" s="2">
        <f>+ABS(Act!J15-Pred!J15)</f>
        <v>3.8930978929624493</v>
      </c>
      <c r="K15" s="2">
        <f>+ABS(Act!K15-Pred!K15)</f>
        <v>0.93417868960347761</v>
      </c>
      <c r="L15" s="2">
        <f>+ABS(Act!L15-Pred!L15)</f>
        <v>1.1131649796029901</v>
      </c>
      <c r="M15" s="2">
        <f>+ABS(Act!M15-Pred!M15)</f>
        <v>0.26139324393222285</v>
      </c>
      <c r="N15" s="2">
        <f>+ABS(Act!N15-Pred!N15)</f>
        <v>2.2015174783064104</v>
      </c>
      <c r="O15" s="2">
        <f>+ABS(Act!O15-Pred!O15)</f>
        <v>7.9476509481964008</v>
      </c>
      <c r="P15" s="2">
        <f>+ABS(Act!P15-Pred!P15)</f>
        <v>4.1540653707547719</v>
      </c>
      <c r="Q15" s="2">
        <f>+ABS(Act!Q15-Pred!Q15)</f>
        <v>4.8265913579065511E-2</v>
      </c>
      <c r="R15" s="2">
        <f>+ABS(Act!R15-Pred!R15)</f>
        <v>1.6750329722620805E-2</v>
      </c>
      <c r="S15" s="2">
        <f>+ABS(Act!S15-Pred!S15)</f>
        <v>0.14608333031089948</v>
      </c>
      <c r="T15" s="2">
        <f>+ABS(Act!T15-Pred!T15)</f>
        <v>1.2577440032074207</v>
      </c>
      <c r="U15" s="2">
        <f>+ABS(Act!U15-Pred!U15)</f>
        <v>2.4225373917059798</v>
      </c>
      <c r="V15" s="2">
        <f>+ABS(Act!V15-Pred!V15)</f>
        <v>0.15165407465232139</v>
      </c>
      <c r="W15" s="2">
        <f>+ABS(Act!W15-Pred!W15)</f>
        <v>0</v>
      </c>
      <c r="X15" s="2">
        <f>+ABS(Act!X15-Pred!X15)</f>
        <v>0.6649696154069602</v>
      </c>
      <c r="Y15" s="2">
        <f>+ABS(Act!Y15-Pred!Y15)</f>
        <v>0.36186948370069238</v>
      </c>
    </row>
    <row r="16" spans="1:33" x14ac:dyDescent="0.25">
      <c r="A16">
        <v>2009</v>
      </c>
      <c r="B16" s="2">
        <f>+ABS(Act!B16-Pred!B16)</f>
        <v>0.15727715153234101</v>
      </c>
      <c r="C16" s="2">
        <f>+ABS(Act!C16-Pred!C16)</f>
        <v>2.4278762320941887</v>
      </c>
      <c r="D16" s="2">
        <f>+ABS(Act!D16-Pred!D16)</f>
        <v>0.49800086985059266</v>
      </c>
      <c r="E16" s="2">
        <f>+ABS(Act!E16-Pred!E16)</f>
        <v>1.3890568622748845E-2</v>
      </c>
      <c r="F16" s="2">
        <f>+ABS(Act!F16-Pred!F16)</f>
        <v>0.38144395546220977</v>
      </c>
      <c r="G16" s="2">
        <f>+ABS(Act!G16-Pred!G16)</f>
        <v>2.9159060429530577</v>
      </c>
      <c r="H16" s="2">
        <f>+ABS(Act!H16-Pred!H16)</f>
        <v>0.15348448826369321</v>
      </c>
      <c r="I16" s="2">
        <f>+ABS(Act!I16-Pred!I16)</f>
        <v>0.39292749308166997</v>
      </c>
      <c r="J16" s="2">
        <f>+ABS(Act!J16-Pred!J16)</f>
        <v>3.6714605504029989</v>
      </c>
      <c r="K16" s="2">
        <f>+ABS(Act!K16-Pred!K16)</f>
        <v>0.61075269907746232</v>
      </c>
      <c r="L16" s="2">
        <f>+ABS(Act!L16-Pred!L16)</f>
        <v>0.56511275221065027</v>
      </c>
      <c r="M16" s="2">
        <f>+ABS(Act!M16-Pred!M16)</f>
        <v>0.18024983438590336</v>
      </c>
      <c r="N16" s="2">
        <f>+ABS(Act!N16-Pred!N16)</f>
        <v>0.71660737138263997</v>
      </c>
      <c r="O16" s="2">
        <f>+ABS(Act!O16-Pred!O16)</f>
        <v>9.8272482905655671</v>
      </c>
      <c r="P16" s="2">
        <f>+ABS(Act!P16-Pred!P16)</f>
        <v>2.2666854164467196</v>
      </c>
      <c r="Q16" s="2">
        <f>+ABS(Act!Q16-Pred!Q16)</f>
        <v>0.15012834932708863</v>
      </c>
      <c r="R16" s="2">
        <f>+ABS(Act!R16-Pred!R16)</f>
        <v>0.97495483455464971</v>
      </c>
      <c r="S16" s="2">
        <f>+ABS(Act!S16-Pred!S16)</f>
        <v>0.45268666580783012</v>
      </c>
      <c r="T16" s="2">
        <f>+ABS(Act!T16-Pred!T16)</f>
        <v>3.2044035788636087</v>
      </c>
      <c r="U16" s="2">
        <f>+ABS(Act!U16-Pred!U16)</f>
        <v>0.15662659237237975</v>
      </c>
      <c r="V16" s="2">
        <f>+ABS(Act!V16-Pred!V16)</f>
        <v>0.20382250233443422</v>
      </c>
      <c r="W16" s="2">
        <f>+ABS(Act!W16-Pred!W16)</f>
        <v>0</v>
      </c>
      <c r="X16" s="2">
        <f>+ABS(Act!X16-Pred!X16)</f>
        <v>2.6831119204475815</v>
      </c>
      <c r="Y16" s="2">
        <f>+ABS(Act!Y16-Pred!Y16)</f>
        <v>5.7165087066273657E-2</v>
      </c>
    </row>
    <row r="17" spans="1:26" x14ac:dyDescent="0.25">
      <c r="A17">
        <v>2010</v>
      </c>
      <c r="B17" s="2">
        <f>+ABS(Act!B17-Pred!B17)</f>
        <v>1.1506421257932598</v>
      </c>
      <c r="C17" s="2">
        <f>+ABS(Act!C17-Pred!C17)</f>
        <v>3.1961816600568014</v>
      </c>
      <c r="D17" s="2">
        <f>+ABS(Act!D17-Pred!D17)</f>
        <v>0.16445979136308964</v>
      </c>
      <c r="E17" s="2">
        <f>+ABS(Act!E17-Pred!E17)</f>
        <v>0.86978510350622962</v>
      </c>
      <c r="F17" s="2">
        <f>+ABS(Act!F17-Pred!F17)</f>
        <v>0.47725078300821977</v>
      </c>
      <c r="G17" s="2">
        <f>+ABS(Act!G17-Pred!G17)</f>
        <v>3.4523947003048505</v>
      </c>
      <c r="H17" s="2">
        <f>+ABS(Act!H17-Pred!H17)</f>
        <v>0.58977530587418059</v>
      </c>
      <c r="I17" s="2">
        <f>+ABS(Act!I17-Pred!I17)</f>
        <v>0.39189012746516916</v>
      </c>
      <c r="J17" s="2">
        <f>+ABS(Act!J17-Pred!J17)</f>
        <v>3.6590481218417197</v>
      </c>
      <c r="K17" s="2">
        <f>+ABS(Act!K17-Pred!K17)</f>
        <v>2.9697036325902104</v>
      </c>
      <c r="L17" s="2">
        <f>+ABS(Act!L17-Pred!L17)</f>
        <v>4.4743961904387302</v>
      </c>
      <c r="M17" s="2">
        <f>+ABS(Act!M17-Pred!M17)</f>
        <v>0.67395148475383149</v>
      </c>
      <c r="N17" s="2">
        <f>+ABS(Act!N17-Pred!N17)</f>
        <v>0.15347546107743071</v>
      </c>
      <c r="O17" s="2">
        <f>+ABS(Act!O17-Pred!O17)</f>
        <v>9.7788516776355721</v>
      </c>
      <c r="P17" s="2">
        <f>+ABS(Act!P17-Pred!P17)</f>
        <v>0.17571721910930904</v>
      </c>
      <c r="Q17" s="2">
        <f>+ABS(Act!Q17-Pred!Q17)</f>
        <v>0.81035584503739777</v>
      </c>
      <c r="R17" s="2">
        <f>+ABS(Act!R17-Pred!R17)</f>
        <v>0.70354967823740999</v>
      </c>
      <c r="S17" s="2">
        <f>+ABS(Act!S17-Pred!S17)</f>
        <v>1.4225090267329996</v>
      </c>
      <c r="T17" s="2">
        <f>+ABS(Act!T17-Pred!T17)</f>
        <v>4.0336855916551393</v>
      </c>
      <c r="U17" s="2">
        <f>+ABS(Act!U17-Pred!U17)</f>
        <v>0.5050971456591391</v>
      </c>
      <c r="V17" s="2">
        <f>+ABS(Act!V17-Pred!V17)</f>
        <v>1.2355814668116354</v>
      </c>
      <c r="W17" s="2">
        <f>+ABS(Act!W17-Pred!W17)</f>
        <v>0</v>
      </c>
      <c r="X17" s="2">
        <f>+ABS(Act!X17-Pred!X17)</f>
        <v>3.9430495491143382</v>
      </c>
      <c r="Y17" s="2">
        <f>+ABS(Act!Y17-Pred!Y17)</f>
        <v>0.21965632332028839</v>
      </c>
    </row>
    <row r="18" spans="1:26" x14ac:dyDescent="0.25">
      <c r="A18">
        <v>2011</v>
      </c>
      <c r="B18" s="2">
        <f>+ABS(Act!B18-Pred!B18)</f>
        <v>0.91579676942794919</v>
      </c>
      <c r="C18" s="2">
        <f>+ABS(Act!C18-Pred!C18)</f>
        <v>3.2183242898164934</v>
      </c>
      <c r="D18" s="2">
        <f>+ABS(Act!D18-Pred!D18)</f>
        <v>0.93504516946534721</v>
      </c>
      <c r="E18" s="2">
        <f>+ABS(Act!E18-Pred!E18)</f>
        <v>1.6484625718915193</v>
      </c>
      <c r="F18" s="2">
        <f>+ABS(Act!F18-Pred!F18)</f>
        <v>2.1654689106100022E-2</v>
      </c>
      <c r="G18" s="2">
        <f>+ABS(Act!G18-Pred!G18)</f>
        <v>4.2333684120716484</v>
      </c>
      <c r="H18" s="2">
        <f>+ABS(Act!H18-Pred!H18)</f>
        <v>1.524379850640539</v>
      </c>
      <c r="I18" s="2">
        <f>+ABS(Act!I18-Pred!I18)</f>
        <v>0.33808849528288931</v>
      </c>
      <c r="J18" s="2">
        <f>+ABS(Act!J18-Pred!J18)</f>
        <v>3.0146941768597202</v>
      </c>
      <c r="K18" s="2">
        <f>+ABS(Act!K18-Pred!K18)</f>
        <v>3.0169800787119989</v>
      </c>
      <c r="L18" s="2">
        <f>+ABS(Act!L18-Pred!L18)</f>
        <v>2.0265726473640502</v>
      </c>
      <c r="M18" s="2">
        <f>+ABS(Act!M18-Pred!M18)</f>
        <v>0.64110304793397432</v>
      </c>
      <c r="N18" s="2">
        <f>+ABS(Act!N18-Pred!N18)</f>
        <v>1.0398496474990679</v>
      </c>
      <c r="O18" s="2">
        <f>+ABS(Act!O18-Pred!O18)</f>
        <v>12.315144393028799</v>
      </c>
      <c r="P18" s="2">
        <f>+ABS(Act!P18-Pred!P18)</f>
        <v>0.25929140882127122</v>
      </c>
      <c r="Q18" s="2">
        <f>+ABS(Act!Q18-Pred!Q18)</f>
        <v>1.1368895074492382</v>
      </c>
      <c r="R18" s="2">
        <f>+ABS(Act!R18-Pred!R18)</f>
        <v>1.7291718958874895</v>
      </c>
      <c r="S18" s="2">
        <f>+ABS(Act!S18-Pred!S18)</f>
        <v>6.5840804761309712E-2</v>
      </c>
      <c r="T18" s="2">
        <f>+ABS(Act!T18-Pred!T18)</f>
        <v>6.4935502543473405</v>
      </c>
      <c r="U18" s="2">
        <f>+ABS(Act!U18-Pred!U18)</f>
        <v>2.1682082099516578</v>
      </c>
      <c r="V18" s="2">
        <f>+ABS(Act!V18-Pred!V18)</f>
        <v>1.0497986059093627</v>
      </c>
      <c r="W18" s="2">
        <f>+ABS(Act!W18-Pred!W18)</f>
        <v>0</v>
      </c>
      <c r="X18" s="2">
        <f>+ABS(Act!X18-Pred!X18)</f>
        <v>3.6075636634366788</v>
      </c>
      <c r="Y18" s="2">
        <f>+ABS(Act!Y18-Pred!Y18)</f>
        <v>1.152777688494222E-2</v>
      </c>
    </row>
    <row r="19" spans="1:26" x14ac:dyDescent="0.25">
      <c r="A19">
        <v>2012</v>
      </c>
      <c r="B19" s="2">
        <f>+ABS(Act!B19-Pred!B19)</f>
        <v>0.41647783088456869</v>
      </c>
      <c r="C19" s="2">
        <f>+ABS(Act!C19-Pred!C19)</f>
        <v>2.4651440505263587</v>
      </c>
      <c r="D19" s="2">
        <f>+ABS(Act!D19-Pred!D19)</f>
        <v>1.3854277774095003</v>
      </c>
      <c r="E19" s="2">
        <f>+ABS(Act!E19-Pred!E19)</f>
        <v>2.7673902186724408</v>
      </c>
      <c r="F19" s="2">
        <f>+ABS(Act!F19-Pred!F19)</f>
        <v>0.69605762094668044</v>
      </c>
      <c r="G19" s="2">
        <f>+ABS(Act!G19-Pred!G19)</f>
        <v>3.0962058551771996</v>
      </c>
      <c r="H19" s="2">
        <f>+ABS(Act!H19-Pred!H19)</f>
        <v>2.227715372084333</v>
      </c>
      <c r="I19" s="2">
        <f>+ABS(Act!I19-Pred!I19)</f>
        <v>0.54288810187432013</v>
      </c>
      <c r="J19" s="2">
        <f>+ABS(Act!J19-Pred!J19)</f>
        <v>2.6229853939913728</v>
      </c>
      <c r="K19" s="2">
        <f>+ABS(Act!K19-Pred!K19)</f>
        <v>1.9978115379181212</v>
      </c>
      <c r="L19" s="2">
        <f>+ABS(Act!L19-Pred!L19)</f>
        <v>0.93991382205948071</v>
      </c>
      <c r="M19" s="2">
        <f>+ABS(Act!M19-Pred!M19)</f>
        <v>0.27803727065506045</v>
      </c>
      <c r="N19" s="2">
        <f>+ABS(Act!N19-Pred!N19)</f>
        <v>1.4417382497334508</v>
      </c>
      <c r="O19" s="2">
        <f>+ABS(Act!O19-Pred!O19)</f>
        <v>10.654669896822323</v>
      </c>
      <c r="P19" s="2">
        <f>+ABS(Act!P19-Pred!P19)</f>
        <v>1.6539364959072209</v>
      </c>
      <c r="Q19" s="2">
        <f>+ABS(Act!Q19-Pred!Q19)</f>
        <v>1.2136336788062447</v>
      </c>
      <c r="R19" s="2">
        <f>+ABS(Act!R19-Pred!R19)</f>
        <v>0.4806830381821694</v>
      </c>
      <c r="S19" s="2">
        <f>+ABS(Act!S19-Pred!S19)</f>
        <v>0.40557600987619935</v>
      </c>
      <c r="T19" s="2">
        <f>+ABS(Act!T19-Pred!T19)</f>
        <v>5.6147689984428872</v>
      </c>
      <c r="U19" s="2">
        <f>+ABS(Act!U19-Pred!U19)</f>
        <v>1.7120353879323282</v>
      </c>
      <c r="V19" s="2">
        <f>+ABS(Act!V19-Pred!V19)</f>
        <v>0.93172881671094032</v>
      </c>
      <c r="W19" s="2">
        <f>+ABS(Act!W19-Pred!W19)</f>
        <v>0</v>
      </c>
      <c r="X19" s="2">
        <f>+ABS(Act!X19-Pred!X19)</f>
        <v>3.4122358347453297</v>
      </c>
      <c r="Y19" s="2">
        <f>+ABS(Act!Y19-Pred!Y19)</f>
        <v>9.5680620176735509E-2</v>
      </c>
    </row>
    <row r="20" spans="1:26" x14ac:dyDescent="0.25">
      <c r="A20">
        <v>2013</v>
      </c>
      <c r="B20" s="2">
        <f>+ABS(Act!B20-Pred!B20)</f>
        <v>7.7934492049891446E-3</v>
      </c>
      <c r="C20" s="2">
        <f>+ABS(Act!C20-Pred!C20)</f>
        <v>0.5095616825466287</v>
      </c>
      <c r="D20" s="2">
        <f>+ABS(Act!D20-Pred!D20)</f>
        <v>0.23519432167801924</v>
      </c>
      <c r="E20" s="2">
        <f>+ABS(Act!E20-Pred!E20)</f>
        <v>1.8879560289289792</v>
      </c>
      <c r="F20" s="2">
        <f>+ABS(Act!F20-Pred!F20)</f>
        <v>0.28185790146740075</v>
      </c>
      <c r="G20" s="2">
        <f>+ABS(Act!G20-Pred!G20)</f>
        <v>1.5776501420087214</v>
      </c>
      <c r="H20" s="2">
        <f>+ABS(Act!H20-Pred!H20)</f>
        <v>0.61125244504908238</v>
      </c>
      <c r="I20" s="2">
        <f>+ABS(Act!I20-Pred!I20)</f>
        <v>0.50323598225315891</v>
      </c>
      <c r="J20" s="2">
        <f>+ABS(Act!J20-Pred!J20)</f>
        <v>2.9180909912020363</v>
      </c>
      <c r="K20" s="2">
        <f>+ABS(Act!K20-Pred!K20)</f>
        <v>0.19982673389352001</v>
      </c>
      <c r="L20" s="2">
        <f>+ABS(Act!L20-Pred!L20)</f>
        <v>4.7255555715276589</v>
      </c>
      <c r="M20" s="2">
        <f>+ABS(Act!M20-Pred!M20)</f>
        <v>7.2556142970794824E-2</v>
      </c>
      <c r="N20" s="2">
        <f>+ABS(Act!N20-Pred!N20)</f>
        <v>2.405693752397422</v>
      </c>
      <c r="O20" s="2">
        <f>+ABS(Act!O20-Pred!O20)</f>
        <v>17.361527920487092</v>
      </c>
      <c r="P20" s="2">
        <f>+ABS(Act!P20-Pred!P20)</f>
        <v>4.058251825719144</v>
      </c>
      <c r="Q20" s="2">
        <f>+ABS(Act!Q20-Pred!Q20)</f>
        <v>1.6007583380515609</v>
      </c>
      <c r="R20" s="2">
        <f>+ABS(Act!R20-Pred!R20)</f>
        <v>0.41483937287472017</v>
      </c>
      <c r="S20" s="2">
        <f>+ABS(Act!S20-Pred!S20)</f>
        <v>0.15065451423348009</v>
      </c>
      <c r="T20" s="2">
        <f>+ABS(Act!T20-Pred!T20)</f>
        <v>10.070423109851561</v>
      </c>
      <c r="U20" s="2">
        <f>+ABS(Act!U20-Pred!U20)</f>
        <v>3.5460343602816202</v>
      </c>
      <c r="V20" s="2">
        <f>+ABS(Act!V20-Pred!V20)</f>
        <v>0.29540709356996331</v>
      </c>
      <c r="W20" s="2">
        <f>+ABS(Act!W20-Pred!W20)</f>
        <v>0</v>
      </c>
      <c r="X20" s="2">
        <f>+ABS(Act!X20-Pred!X20)</f>
        <v>2.0220817321283899</v>
      </c>
      <c r="Y20" s="2">
        <f>+ABS(Act!Y20-Pred!Y20)</f>
        <v>3.2213054588288159E-2</v>
      </c>
    </row>
    <row r="21" spans="1:26" x14ac:dyDescent="0.25">
      <c r="A21">
        <v>2014</v>
      </c>
      <c r="B21" s="2">
        <f>+ABS(Act!B21-Pred!B21)</f>
        <v>0.96433363824011131</v>
      </c>
      <c r="C21" s="2">
        <f>+ABS(Act!C21-Pred!C21)</f>
        <v>1.7875541768153695</v>
      </c>
      <c r="D21" s="2">
        <f>+ABS(Act!D21-Pred!D21)</f>
        <v>2.0870415243343512</v>
      </c>
      <c r="E21" s="2">
        <f>+ABS(Act!E21-Pred!E21)</f>
        <v>1.2536206299630201</v>
      </c>
      <c r="F21" s="2">
        <f>+ABS(Act!F21-Pred!F21)</f>
        <v>0.17514557016806087</v>
      </c>
      <c r="G21" s="2">
        <f>+ABS(Act!G21-Pred!G21)</f>
        <v>0.20955534010298038</v>
      </c>
      <c r="H21" s="2">
        <f>+ABS(Act!H21-Pred!H21)</f>
        <v>2.6356002442327711</v>
      </c>
      <c r="I21" s="2">
        <f>+ABS(Act!I21-Pred!I21)</f>
        <v>0.98545243886488976</v>
      </c>
      <c r="J21" s="2">
        <f>+ABS(Act!J21-Pred!J21)</f>
        <v>2.4619671962569694</v>
      </c>
      <c r="K21" s="2">
        <f>+ABS(Act!K21-Pred!K21)</f>
        <v>0.90467302058052823</v>
      </c>
      <c r="L21" s="2">
        <f>+ABS(Act!L21-Pred!L21)</f>
        <v>2.9776558690666395</v>
      </c>
      <c r="M21" s="2">
        <f>+ABS(Act!M21-Pred!M21)</f>
        <v>0.83593691768628275</v>
      </c>
      <c r="N21" s="2">
        <f>+ABS(Act!N21-Pred!N21)</f>
        <v>1.4896218200171312</v>
      </c>
      <c r="O21" s="2">
        <f>+ABS(Act!O21-Pred!O21)</f>
        <v>13.73252735545833</v>
      </c>
      <c r="P21" s="2">
        <f>+ABS(Act!P21-Pred!P21)</f>
        <v>1.1481313334201406</v>
      </c>
      <c r="Q21" s="2">
        <f>+ABS(Act!Q21-Pred!Q21)</f>
        <v>1.7734425264518361</v>
      </c>
      <c r="R21" s="2">
        <f>+ABS(Act!R21-Pred!R21)</f>
        <v>0.12453551470965962</v>
      </c>
      <c r="S21" s="2">
        <f>+ABS(Act!S21-Pred!S21)</f>
        <v>1.0387703527014196</v>
      </c>
      <c r="T21" s="2">
        <f>+ABS(Act!T21-Pred!T21)</f>
        <v>8.2770492268862981</v>
      </c>
      <c r="U21" s="2">
        <f>+ABS(Act!U21-Pred!U21)</f>
        <v>0.96185490735028978</v>
      </c>
      <c r="V21" s="2">
        <f>+ABS(Act!V21-Pred!V21)</f>
        <v>0.17155723324261629</v>
      </c>
      <c r="W21" s="2">
        <f>+ABS(Act!W21-Pred!W21)</f>
        <v>0</v>
      </c>
      <c r="X21" s="2">
        <f>+ABS(Act!X21-Pred!X21)</f>
        <v>2.9065854104453894</v>
      </c>
      <c r="Y21" s="2">
        <f>+ABS(Act!Y21-Pred!Y21)</f>
        <v>9.1607157178672516E-2</v>
      </c>
    </row>
    <row r="22" spans="1:26" x14ac:dyDescent="0.25">
      <c r="A22">
        <v>2015</v>
      </c>
      <c r="B22" s="2">
        <f>+ABS(Act!B22-Pred!B22)</f>
        <v>0.8741609233006411</v>
      </c>
      <c r="C22" s="2">
        <f>+ABS(Act!C22-Pred!C22)</f>
        <v>1.7744658731599205</v>
      </c>
      <c r="D22" s="2">
        <f>+ABS(Act!D22-Pred!D22)</f>
        <v>2.4214166907598482</v>
      </c>
      <c r="E22" s="2">
        <f>+ABS(Act!E22-Pred!E22)</f>
        <v>0.49065157321199848</v>
      </c>
      <c r="F22" s="2">
        <f>+ABS(Act!F22-Pred!F22)</f>
        <v>0.82311914739707071</v>
      </c>
      <c r="G22" s="2">
        <f>+ABS(Act!G22-Pred!G22)</f>
        <v>4.3005705829141583</v>
      </c>
      <c r="H22" s="2">
        <f>+ABS(Act!H22-Pred!H22)</f>
        <v>2.9344608499514475</v>
      </c>
      <c r="I22" s="2">
        <f>+ABS(Act!I22-Pred!I22)</f>
        <v>1.4463172066125303</v>
      </c>
      <c r="J22" s="2">
        <f>+ABS(Act!J22-Pred!J22)</f>
        <v>2.9178809718667242</v>
      </c>
      <c r="K22" s="2">
        <f>+ABS(Act!K22-Pred!K22)</f>
        <v>1.4806573105316296</v>
      </c>
      <c r="L22" s="2">
        <f>+ABS(Act!L22-Pred!L22)</f>
        <v>2.119265286003321</v>
      </c>
      <c r="M22" s="2">
        <f>+ABS(Act!M22-Pred!M22)</f>
        <v>0.44192506583946845</v>
      </c>
      <c r="N22" s="2">
        <f>+ABS(Act!N22-Pred!N22)</f>
        <v>1.3942175764933111</v>
      </c>
      <c r="O22" s="2">
        <f>+ABS(Act!O22-Pred!O22)</f>
        <v>13.974432374989043</v>
      </c>
      <c r="P22" s="2">
        <f>+ABS(Act!P22-Pred!P22)</f>
        <v>0.78151249646007948</v>
      </c>
      <c r="Q22" s="2">
        <f>+ABS(Act!Q22-Pred!Q22)</f>
        <v>2.0168265615077292</v>
      </c>
      <c r="R22" s="2">
        <f>+ABS(Act!R22-Pred!R22)</f>
        <v>0.62396398994528113</v>
      </c>
      <c r="S22" s="2">
        <f>+ABS(Act!S22-Pred!S22)</f>
        <v>0.72311846748065989</v>
      </c>
      <c r="T22" s="2">
        <f>+ABS(Act!T22-Pred!T22)</f>
        <v>9.0220022210508795</v>
      </c>
      <c r="U22" s="2">
        <f>+ABS(Act!U22-Pred!U22)</f>
        <v>2.9157231592194996</v>
      </c>
      <c r="V22" s="2">
        <f>+ABS(Act!V22-Pred!V22)</f>
        <v>0.22378930981438394</v>
      </c>
      <c r="W22" s="2">
        <f>+ABS(Act!W22-Pred!W22)</f>
        <v>0</v>
      </c>
      <c r="X22" s="2">
        <f>+ABS(Act!X22-Pred!X22)</f>
        <v>2.3309749515701395</v>
      </c>
      <c r="Y22" s="2">
        <f>+ABS(Act!Y22-Pred!Y22)</f>
        <v>0.17423534455857315</v>
      </c>
    </row>
    <row r="24" spans="1:26" x14ac:dyDescent="0.25">
      <c r="A24" s="1" t="s">
        <v>0</v>
      </c>
      <c r="B24" s="1" t="s">
        <v>1</v>
      </c>
      <c r="C24" s="1" t="s">
        <v>2</v>
      </c>
      <c r="D24" s="1" t="s">
        <v>22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23</v>
      </c>
      <c r="K24" s="1" t="s">
        <v>24</v>
      </c>
      <c r="L24" s="1" t="s">
        <v>8</v>
      </c>
      <c r="M24" s="1" t="s">
        <v>25</v>
      </c>
      <c r="N24" s="1" t="s">
        <v>9</v>
      </c>
      <c r="O24" s="1" t="s">
        <v>10</v>
      </c>
      <c r="P24" s="1" t="s">
        <v>11</v>
      </c>
      <c r="Q24" s="1" t="s">
        <v>12</v>
      </c>
      <c r="R24" s="1" t="s">
        <v>13</v>
      </c>
      <c r="S24" s="1" t="s">
        <v>26</v>
      </c>
      <c r="T24" s="1" t="s">
        <v>14</v>
      </c>
      <c r="U24" s="1" t="s">
        <v>15</v>
      </c>
      <c r="V24" s="1" t="s">
        <v>27</v>
      </c>
      <c r="W24" s="1" t="s">
        <v>16</v>
      </c>
      <c r="X24" s="1" t="s">
        <v>28</v>
      </c>
      <c r="Y24" s="1" t="s">
        <v>29</v>
      </c>
    </row>
    <row r="25" spans="1:26" x14ac:dyDescent="0.25">
      <c r="A25">
        <v>1995</v>
      </c>
      <c r="B25">
        <f>+B2^2</f>
        <v>9.2567939304518232E-2</v>
      </c>
      <c r="C25">
        <f t="shared" ref="C25:Y25" si="0">+C2^2</f>
        <v>0.11485945645668</v>
      </c>
      <c r="D25">
        <f t="shared" si="0"/>
        <v>3.6033038518708516</v>
      </c>
      <c r="E25">
        <f t="shared" si="0"/>
        <v>8.9330763226578458E-2</v>
      </c>
      <c r="F25">
        <f t="shared" si="0"/>
        <v>0.2282016028747427</v>
      </c>
      <c r="G25">
        <f t="shared" si="0"/>
        <v>7.0227394023712639</v>
      </c>
      <c r="H25">
        <f t="shared" si="0"/>
        <v>0.48513257758841172</v>
      </c>
      <c r="I25">
        <f t="shared" si="0"/>
        <v>2.9727398305706733E-2</v>
      </c>
      <c r="J25">
        <f t="shared" si="0"/>
        <v>17.799466759554512</v>
      </c>
      <c r="K25">
        <f t="shared" si="0"/>
        <v>4.3197091264501469E-2</v>
      </c>
      <c r="L25">
        <f t="shared" si="0"/>
        <v>5.4131288843231067</v>
      </c>
      <c r="M25">
        <f t="shared" si="0"/>
        <v>1.1102698158464129E-5</v>
      </c>
      <c r="N25">
        <f t="shared" si="0"/>
        <v>5.2879975567329423</v>
      </c>
      <c r="O25">
        <f t="shared" si="0"/>
        <v>41.992071079439278</v>
      </c>
      <c r="P25">
        <f t="shared" si="0"/>
        <v>5.6801386394672306</v>
      </c>
      <c r="Q25">
        <f t="shared" si="0"/>
        <v>4.7481438007403669E-2</v>
      </c>
      <c r="R25">
        <f t="shared" si="0"/>
        <v>5.7573921201199674E-4</v>
      </c>
      <c r="S25">
        <f t="shared" si="0"/>
        <v>0.75060514091930175</v>
      </c>
      <c r="T25">
        <f t="shared" si="0"/>
        <v>4.0147159508386956</v>
      </c>
      <c r="U25">
        <f t="shared" si="0"/>
        <v>1.925548804781807</v>
      </c>
      <c r="V25">
        <f t="shared" si="0"/>
        <v>6.7686647342911355E-2</v>
      </c>
      <c r="W25">
        <f t="shared" si="0"/>
        <v>0</v>
      </c>
      <c r="X25">
        <f t="shared" si="0"/>
        <v>4.7134991562913049E-3</v>
      </c>
      <c r="Y25">
        <f t="shared" si="0"/>
        <v>6.9923430073142422E-6</v>
      </c>
      <c r="Z25">
        <v>1</v>
      </c>
    </row>
    <row r="26" spans="1:26" x14ac:dyDescent="0.25">
      <c r="A26">
        <v>1996</v>
      </c>
      <c r="B26">
        <f t="shared" ref="B26:Y26" si="1">+B3^2</f>
        <v>0.17466538699039133</v>
      </c>
      <c r="C26">
        <f t="shared" si="1"/>
        <v>2.0394773526405223</v>
      </c>
      <c r="D26">
        <f t="shared" si="1"/>
        <v>0.18721166230363961</v>
      </c>
      <c r="E26">
        <f t="shared" si="1"/>
        <v>0.59389122802430927</v>
      </c>
      <c r="F26">
        <f t="shared" si="1"/>
        <v>0.69801080262572146</v>
      </c>
      <c r="G26">
        <f t="shared" si="1"/>
        <v>9.7237638152473433</v>
      </c>
      <c r="H26">
        <f t="shared" si="1"/>
        <v>0.73055461823841983</v>
      </c>
      <c r="I26">
        <f t="shared" si="1"/>
        <v>2.4147426929859534E-4</v>
      </c>
      <c r="J26">
        <f t="shared" si="1"/>
        <v>16.593172577462795</v>
      </c>
      <c r="K26">
        <f t="shared" si="1"/>
        <v>5.2278632712500855E-2</v>
      </c>
      <c r="L26">
        <f t="shared" si="1"/>
        <v>1.69925630033976E-2</v>
      </c>
      <c r="M26">
        <f t="shared" si="1"/>
        <v>5.7463999180512974E-2</v>
      </c>
      <c r="N26">
        <f t="shared" si="1"/>
        <v>1.8595163173297281E-2</v>
      </c>
      <c r="O26">
        <f t="shared" si="1"/>
        <v>94.593561515374091</v>
      </c>
      <c r="P26">
        <f t="shared" si="1"/>
        <v>4.0952513812847072E-3</v>
      </c>
      <c r="Q26">
        <f t="shared" si="1"/>
        <v>5.4169475610355004E-2</v>
      </c>
      <c r="R26">
        <f t="shared" si="1"/>
        <v>0.39491776885002561</v>
      </c>
      <c r="S26">
        <f t="shared" si="1"/>
        <v>0.31734482196616048</v>
      </c>
      <c r="T26">
        <f t="shared" si="1"/>
        <v>2.5766827598619235</v>
      </c>
      <c r="U26">
        <f t="shared" si="1"/>
        <v>2.8509576948029377E-3</v>
      </c>
      <c r="V26">
        <f t="shared" si="1"/>
        <v>5.0630309845385345E-3</v>
      </c>
      <c r="W26">
        <f t="shared" si="1"/>
        <v>0</v>
      </c>
      <c r="X26">
        <f t="shared" si="1"/>
        <v>0.40919518059684623</v>
      </c>
      <c r="Y26">
        <f t="shared" si="1"/>
        <v>1.2151589929797157E-2</v>
      </c>
      <c r="Z26">
        <v>2</v>
      </c>
    </row>
    <row r="27" spans="1:26" x14ac:dyDescent="0.25">
      <c r="A27">
        <v>1997</v>
      </c>
      <c r="B27">
        <f t="shared" ref="B27:Y27" si="2">+B4^2</f>
        <v>0.35357021765891766</v>
      </c>
      <c r="C27">
        <f t="shared" si="2"/>
        <v>0.26088386331198304</v>
      </c>
      <c r="D27">
        <f t="shared" si="2"/>
        <v>0.21531747912282487</v>
      </c>
      <c r="E27">
        <f t="shared" si="2"/>
        <v>1.7650753409656127E-2</v>
      </c>
      <c r="F27">
        <f t="shared" si="2"/>
        <v>3.1464630603478969E-2</v>
      </c>
      <c r="G27">
        <f t="shared" si="2"/>
        <v>8.1384518675459052</v>
      </c>
      <c r="H27">
        <f t="shared" si="2"/>
        <v>0.43084938434775399</v>
      </c>
      <c r="I27">
        <f t="shared" si="2"/>
        <v>4.1531816422963866E-6</v>
      </c>
      <c r="J27">
        <f t="shared" si="2"/>
        <v>14.800797366330093</v>
      </c>
      <c r="K27">
        <f t="shared" si="2"/>
        <v>0.12185785359760741</v>
      </c>
      <c r="L27">
        <f t="shared" si="2"/>
        <v>0.10003668387475258</v>
      </c>
      <c r="M27">
        <f t="shared" si="2"/>
        <v>1.790111871652679E-2</v>
      </c>
      <c r="N27">
        <f t="shared" si="2"/>
        <v>5.7716696679629642E-2</v>
      </c>
      <c r="O27">
        <f t="shared" si="2"/>
        <v>84.717445940390007</v>
      </c>
      <c r="P27">
        <f t="shared" si="2"/>
        <v>7.8610191996897703</v>
      </c>
      <c r="Q27">
        <f t="shared" si="2"/>
        <v>6.6420969048702677E-2</v>
      </c>
      <c r="R27">
        <f t="shared" si="2"/>
        <v>7.3961566774857507E-5</v>
      </c>
      <c r="S27">
        <f t="shared" si="2"/>
        <v>0.33657887998898678</v>
      </c>
      <c r="T27">
        <f t="shared" si="2"/>
        <v>4.3466620921900008</v>
      </c>
      <c r="U27">
        <f t="shared" si="2"/>
        <v>1.8089701207071132</v>
      </c>
      <c r="V27">
        <f t="shared" si="2"/>
        <v>3.5722591897506418E-3</v>
      </c>
      <c r="W27">
        <f t="shared" si="2"/>
        <v>0</v>
      </c>
      <c r="X27">
        <f t="shared" si="2"/>
        <v>1.153988253546413</v>
      </c>
      <c r="Y27">
        <f t="shared" si="2"/>
        <v>6.0185980040511705E-2</v>
      </c>
      <c r="Z27">
        <v>3</v>
      </c>
    </row>
    <row r="28" spans="1:26" x14ac:dyDescent="0.25">
      <c r="A28">
        <v>1998</v>
      </c>
      <c r="B28">
        <f t="shared" ref="B28:Y28" si="3">+B5^2</f>
        <v>3.2086214277545703E-2</v>
      </c>
      <c r="C28">
        <f t="shared" si="3"/>
        <v>0.31220688922585688</v>
      </c>
      <c r="D28">
        <f t="shared" si="3"/>
        <v>2.5893174959970215</v>
      </c>
      <c r="E28">
        <f t="shared" si="3"/>
        <v>1.0302979109670025E-4</v>
      </c>
      <c r="F28">
        <f t="shared" si="3"/>
        <v>0.49865334464855288</v>
      </c>
      <c r="G28">
        <f t="shared" si="3"/>
        <v>3.1247944887465668</v>
      </c>
      <c r="H28">
        <f t="shared" si="3"/>
        <v>4.8911027553135136E-3</v>
      </c>
      <c r="I28">
        <f t="shared" si="3"/>
        <v>4.4498760681131958E-3</v>
      </c>
      <c r="J28">
        <f t="shared" si="3"/>
        <v>15.964991530567344</v>
      </c>
      <c r="K28">
        <f t="shared" si="3"/>
        <v>5.2730579044448826E-2</v>
      </c>
      <c r="L28">
        <f t="shared" si="3"/>
        <v>1.6356257436493564</v>
      </c>
      <c r="M28">
        <f t="shared" si="3"/>
        <v>7.9536006316198813E-3</v>
      </c>
      <c r="N28">
        <f t="shared" si="3"/>
        <v>0.26958626541522696</v>
      </c>
      <c r="O28">
        <f t="shared" si="3"/>
        <v>86.749997893536118</v>
      </c>
      <c r="P28">
        <f t="shared" si="3"/>
        <v>1.5950831050145973</v>
      </c>
      <c r="Q28">
        <f t="shared" si="3"/>
        <v>5.2534047963865231E-2</v>
      </c>
      <c r="R28">
        <f t="shared" si="3"/>
        <v>3.9999242925386194E-3</v>
      </c>
      <c r="S28">
        <f t="shared" si="3"/>
        <v>7.4336546977414805E-3</v>
      </c>
      <c r="T28">
        <f t="shared" si="3"/>
        <v>6.1571488598902597</v>
      </c>
      <c r="U28">
        <f t="shared" si="3"/>
        <v>4.6284256922455604</v>
      </c>
      <c r="V28">
        <f t="shared" si="3"/>
        <v>1.9134902903239912E-2</v>
      </c>
      <c r="W28">
        <f t="shared" si="3"/>
        <v>0</v>
      </c>
      <c r="X28">
        <f t="shared" si="3"/>
        <v>1.6170946293412227E-2</v>
      </c>
      <c r="Y28">
        <f t="shared" si="3"/>
        <v>5.5012437924203505E-4</v>
      </c>
      <c r="Z28">
        <v>4</v>
      </c>
    </row>
    <row r="29" spans="1:26" x14ac:dyDescent="0.25">
      <c r="A29">
        <v>1999</v>
      </c>
      <c r="B29">
        <f t="shared" ref="B29:Y29" si="4">+B6^2</f>
        <v>6.6480522788115248E-5</v>
      </c>
      <c r="C29">
        <f t="shared" si="4"/>
        <v>2.9427047746005655</v>
      </c>
      <c r="D29">
        <f t="shared" si="4"/>
        <v>0.1114392336635221</v>
      </c>
      <c r="E29">
        <f t="shared" si="4"/>
        <v>5.838066226861937E-2</v>
      </c>
      <c r="F29">
        <f t="shared" si="4"/>
        <v>0.1168139542144272</v>
      </c>
      <c r="G29">
        <f t="shared" si="4"/>
        <v>16.692370255545626</v>
      </c>
      <c r="H29">
        <f t="shared" si="4"/>
        <v>5.2827100182921825E-2</v>
      </c>
      <c r="I29">
        <f t="shared" si="4"/>
        <v>5.8934532660281126E-2</v>
      </c>
      <c r="J29">
        <f t="shared" si="4"/>
        <v>18.402373459764554</v>
      </c>
      <c r="K29">
        <f t="shared" si="4"/>
        <v>3.9444633134612479</v>
      </c>
      <c r="L29">
        <f t="shared" si="4"/>
        <v>0.63378123896451821</v>
      </c>
      <c r="M29">
        <f t="shared" si="4"/>
        <v>0.19040439170953721</v>
      </c>
      <c r="N29">
        <f t="shared" si="4"/>
        <v>5.1592369499964539</v>
      </c>
      <c r="O29">
        <f t="shared" si="4"/>
        <v>29.446592686905291</v>
      </c>
      <c r="P29">
        <f t="shared" si="4"/>
        <v>0.73765756903398993</v>
      </c>
      <c r="Q29">
        <f t="shared" si="4"/>
        <v>1.478565409990844E-4</v>
      </c>
      <c r="R29">
        <f t="shared" si="4"/>
        <v>0.62340332712143154</v>
      </c>
      <c r="S29">
        <f t="shared" si="4"/>
        <v>3.4213999028432789E-4</v>
      </c>
      <c r="T29">
        <f t="shared" si="4"/>
        <v>2.3100625034240663</v>
      </c>
      <c r="U29">
        <f t="shared" si="4"/>
        <v>5.9924420131038381E-2</v>
      </c>
      <c r="V29">
        <f t="shared" si="4"/>
        <v>3.7003749064133335E-3</v>
      </c>
      <c r="W29">
        <f t="shared" si="4"/>
        <v>0</v>
      </c>
      <c r="X29">
        <f t="shared" si="4"/>
        <v>0.29674805224647999</v>
      </c>
      <c r="Y29">
        <f t="shared" si="4"/>
        <v>3.636211591080931E-2</v>
      </c>
      <c r="Z29">
        <v>5</v>
      </c>
    </row>
    <row r="30" spans="1:26" x14ac:dyDescent="0.25">
      <c r="A30">
        <v>2000</v>
      </c>
      <c r="B30">
        <f t="shared" ref="B30:Y30" si="5">+B7^2</f>
        <v>4.9173939429620769E-2</v>
      </c>
      <c r="C30">
        <f t="shared" si="5"/>
        <v>2.3804427116584899E-3</v>
      </c>
      <c r="D30">
        <f t="shared" si="5"/>
        <v>0.51216419707687988</v>
      </c>
      <c r="E30">
        <f t="shared" si="5"/>
        <v>4.3210981633229853E-2</v>
      </c>
      <c r="F30">
        <f t="shared" si="5"/>
        <v>3.5034021469574207E-4</v>
      </c>
      <c r="G30">
        <f t="shared" si="5"/>
        <v>17.905563184516467</v>
      </c>
      <c r="H30">
        <f t="shared" si="5"/>
        <v>0.32666261799217233</v>
      </c>
      <c r="I30">
        <f t="shared" si="5"/>
        <v>3.1890471311616257E-2</v>
      </c>
      <c r="J30">
        <f t="shared" si="5"/>
        <v>15.764414867657305</v>
      </c>
      <c r="K30">
        <f t="shared" si="5"/>
        <v>1.182648281763369</v>
      </c>
      <c r="L30">
        <f t="shared" si="5"/>
        <v>32.433449349323574</v>
      </c>
      <c r="M30">
        <f t="shared" si="5"/>
        <v>2.718323459044375E-2</v>
      </c>
      <c r="N30">
        <f t="shared" si="5"/>
        <v>3.8950478788621843</v>
      </c>
      <c r="O30">
        <f t="shared" si="5"/>
        <v>67.758440230159664</v>
      </c>
      <c r="P30">
        <f t="shared" si="5"/>
        <v>1.0695472335546545</v>
      </c>
      <c r="Q30">
        <f t="shared" si="5"/>
        <v>1.4642505257935801E-2</v>
      </c>
      <c r="R30">
        <f t="shared" si="5"/>
        <v>5.0085947651010527E-3</v>
      </c>
      <c r="S30">
        <f t="shared" si="5"/>
        <v>5.3681607121675315E-2</v>
      </c>
      <c r="T30">
        <f t="shared" si="5"/>
        <v>3.6975275150642577E-3</v>
      </c>
      <c r="U30">
        <f t="shared" si="5"/>
        <v>1.6717283709793687E-10</v>
      </c>
      <c r="V30">
        <f t="shared" si="5"/>
        <v>2.0708115356501994E-2</v>
      </c>
      <c r="W30">
        <f t="shared" si="5"/>
        <v>0</v>
      </c>
      <c r="X30">
        <f t="shared" si="5"/>
        <v>3.1470243095216657E-4</v>
      </c>
      <c r="Y30">
        <f t="shared" si="5"/>
        <v>9.6057434467015368E-3</v>
      </c>
      <c r="Z30">
        <v>6</v>
      </c>
    </row>
    <row r="31" spans="1:26" x14ac:dyDescent="0.25">
      <c r="A31">
        <v>2001</v>
      </c>
      <c r="B31">
        <f t="shared" ref="B31:Y31" si="6">+B8^2</f>
        <v>0.30704171725186435</v>
      </c>
      <c r="C31">
        <f t="shared" si="6"/>
        <v>1.2095328034728994</v>
      </c>
      <c r="D31">
        <f t="shared" si="6"/>
        <v>0.19984046158781033</v>
      </c>
      <c r="E31">
        <f t="shared" si="6"/>
        <v>9.6746183840043132E-2</v>
      </c>
      <c r="F31">
        <f t="shared" si="6"/>
        <v>1.4170603103519342E-4</v>
      </c>
      <c r="G31">
        <f t="shared" si="6"/>
        <v>8.1529622974170504E-2</v>
      </c>
      <c r="H31">
        <f t="shared" si="6"/>
        <v>5.1440892701010613E-2</v>
      </c>
      <c r="I31">
        <f t="shared" si="6"/>
        <v>8.7227181393635146E-4</v>
      </c>
      <c r="J31">
        <f t="shared" si="6"/>
        <v>17.888137739957386</v>
      </c>
      <c r="K31">
        <f t="shared" si="6"/>
        <v>1.4007736774316299</v>
      </c>
      <c r="L31">
        <f t="shared" si="6"/>
        <v>0.82049749366278224</v>
      </c>
      <c r="M31">
        <f t="shared" si="6"/>
        <v>1.790634263007806E-4</v>
      </c>
      <c r="N31">
        <f t="shared" si="6"/>
        <v>0.44662271152360883</v>
      </c>
      <c r="O31">
        <f t="shared" si="6"/>
        <v>26.211248910551529</v>
      </c>
      <c r="P31">
        <f t="shared" si="6"/>
        <v>3.1428087805522651</v>
      </c>
      <c r="Q31">
        <f t="shared" si="6"/>
        <v>6.3511974478131688E-3</v>
      </c>
      <c r="R31">
        <f t="shared" si="6"/>
        <v>7.6151138714646793E-2</v>
      </c>
      <c r="S31">
        <f t="shared" si="6"/>
        <v>0.23917263081892395</v>
      </c>
      <c r="T31">
        <f t="shared" si="6"/>
        <v>3.7666159412857323</v>
      </c>
      <c r="U31">
        <f t="shared" si="6"/>
        <v>7.7763506145781355E-2</v>
      </c>
      <c r="V31">
        <f t="shared" si="6"/>
        <v>4.7812769634362953E-3</v>
      </c>
      <c r="W31">
        <f t="shared" si="6"/>
        <v>0</v>
      </c>
      <c r="X31">
        <f t="shared" si="6"/>
        <v>0.76670561684310812</v>
      </c>
      <c r="Y31">
        <f t="shared" si="6"/>
        <v>9.6349376655977936E-3</v>
      </c>
      <c r="Z31">
        <v>7</v>
      </c>
    </row>
    <row r="32" spans="1:26" x14ac:dyDescent="0.25">
      <c r="A32">
        <v>2002</v>
      </c>
      <c r="B32">
        <f t="shared" ref="B32:Y32" si="7">+B9^2</f>
        <v>4.2184138555287271E-2</v>
      </c>
      <c r="C32">
        <f t="shared" si="7"/>
        <v>9.1308263605297646E-2</v>
      </c>
      <c r="D32">
        <f t="shared" si="7"/>
        <v>0.1443637986817484</v>
      </c>
      <c r="E32">
        <f t="shared" si="7"/>
        <v>0.50580085585766499</v>
      </c>
      <c r="F32">
        <f t="shared" si="7"/>
        <v>9.0225389312248244E-2</v>
      </c>
      <c r="G32">
        <f t="shared" si="7"/>
        <v>1.7906096793636186</v>
      </c>
      <c r="H32">
        <f t="shared" si="7"/>
        <v>0.95041983258640506</v>
      </c>
      <c r="I32">
        <f t="shared" si="7"/>
        <v>7.1129713936171762E-3</v>
      </c>
      <c r="J32">
        <f t="shared" si="7"/>
        <v>18.338089435988216</v>
      </c>
      <c r="K32">
        <f t="shared" si="7"/>
        <v>3.7652334297121599</v>
      </c>
      <c r="L32">
        <f t="shared" si="7"/>
        <v>2.0582270582845594</v>
      </c>
      <c r="M32">
        <f t="shared" si="7"/>
        <v>4.5147092177887407E-5</v>
      </c>
      <c r="N32">
        <f t="shared" si="7"/>
        <v>0.30678012773486918</v>
      </c>
      <c r="O32">
        <f t="shared" si="7"/>
        <v>50.16022248837757</v>
      </c>
      <c r="P32">
        <f t="shared" si="7"/>
        <v>17.825912967674661</v>
      </c>
      <c r="Q32">
        <f t="shared" si="7"/>
        <v>2.1808172095443379E-3</v>
      </c>
      <c r="R32">
        <f t="shared" si="7"/>
        <v>0.38134007516939439</v>
      </c>
      <c r="S32">
        <f t="shared" si="7"/>
        <v>1.7811703100066034</v>
      </c>
      <c r="T32">
        <f t="shared" si="7"/>
        <v>9.1533448783348903E-2</v>
      </c>
      <c r="U32">
        <f t="shared" si="7"/>
        <v>1.4009010028504387</v>
      </c>
      <c r="V32">
        <f t="shared" si="7"/>
        <v>3.2770270094036275E-5</v>
      </c>
      <c r="W32">
        <f t="shared" si="7"/>
        <v>0</v>
      </c>
      <c r="X32">
        <f t="shared" si="7"/>
        <v>0.66718591921088488</v>
      </c>
      <c r="Y32">
        <f t="shared" si="7"/>
        <v>3.2780851043301189E-2</v>
      </c>
      <c r="Z32">
        <v>8</v>
      </c>
    </row>
    <row r="33" spans="1:27" x14ac:dyDescent="0.25">
      <c r="A33">
        <v>2003</v>
      </c>
      <c r="B33">
        <f t="shared" ref="B33:Y33" si="8">+B10^2</f>
        <v>0.17389836252763832</v>
      </c>
      <c r="C33">
        <f t="shared" si="8"/>
        <v>0.34677956209305438</v>
      </c>
      <c r="D33">
        <f t="shared" si="8"/>
        <v>4.3977516515518171E-2</v>
      </c>
      <c r="E33">
        <f t="shared" si="8"/>
        <v>1.9344709187215079</v>
      </c>
      <c r="F33">
        <f t="shared" si="8"/>
        <v>0.25581782682977622</v>
      </c>
      <c r="G33">
        <f t="shared" si="8"/>
        <v>4.0614976951762138E-2</v>
      </c>
      <c r="H33">
        <f t="shared" si="8"/>
        <v>0.39144305018051112</v>
      </c>
      <c r="I33">
        <f t="shared" si="8"/>
        <v>3.8311822633741873E-3</v>
      </c>
      <c r="J33">
        <f t="shared" si="8"/>
        <v>12.372955285072006</v>
      </c>
      <c r="K33">
        <f t="shared" si="8"/>
        <v>0.55507902767935591</v>
      </c>
      <c r="L33">
        <f t="shared" si="8"/>
        <v>9.4782979081086047</v>
      </c>
      <c r="M33">
        <f t="shared" si="8"/>
        <v>2.9899582545848224E-3</v>
      </c>
      <c r="N33">
        <f t="shared" si="8"/>
        <v>2.0037626892519409</v>
      </c>
      <c r="O33">
        <f t="shared" si="8"/>
        <v>51.363075087915185</v>
      </c>
      <c r="P33">
        <f t="shared" si="8"/>
        <v>11.003523351662826</v>
      </c>
      <c r="Q33">
        <f t="shared" si="8"/>
        <v>1.9038909884710839E-2</v>
      </c>
      <c r="R33">
        <f t="shared" si="8"/>
        <v>6.3577726471827814E-2</v>
      </c>
      <c r="S33">
        <f t="shared" si="8"/>
        <v>0.83541933652995704</v>
      </c>
      <c r="T33">
        <f t="shared" si="8"/>
        <v>0.14180023208658055</v>
      </c>
      <c r="U33">
        <f t="shared" si="8"/>
        <v>1.4691751457531426</v>
      </c>
      <c r="V33">
        <f t="shared" si="8"/>
        <v>1.5734426580635487E-2</v>
      </c>
      <c r="W33">
        <f t="shared" si="8"/>
        <v>0</v>
      </c>
      <c r="X33">
        <f t="shared" si="8"/>
        <v>0.19516591192855864</v>
      </c>
      <c r="Y33">
        <f t="shared" si="8"/>
        <v>2.5967726015479704E-2</v>
      </c>
      <c r="Z33">
        <v>9</v>
      </c>
    </row>
    <row r="34" spans="1:27" x14ac:dyDescent="0.25">
      <c r="A34">
        <v>2004</v>
      </c>
      <c r="B34">
        <f t="shared" ref="B34:Y34" si="9">+B11^2</f>
        <v>4.1809079670492117E-3</v>
      </c>
      <c r="C34">
        <f t="shared" si="9"/>
        <v>7.1360185419349093E-3</v>
      </c>
      <c r="D34">
        <f t="shared" si="9"/>
        <v>0.23142346905172051</v>
      </c>
      <c r="E34">
        <f t="shared" si="9"/>
        <v>0.25025028883999506</v>
      </c>
      <c r="F34">
        <f t="shared" si="9"/>
        <v>1.6172310089014541E-2</v>
      </c>
      <c r="G34">
        <f t="shared" si="9"/>
        <v>7.0603163280914649E-2</v>
      </c>
      <c r="H34">
        <f t="shared" si="9"/>
        <v>1.1182718492265167E-2</v>
      </c>
      <c r="I34">
        <f t="shared" si="9"/>
        <v>1.3187092913144821E-2</v>
      </c>
      <c r="J34">
        <f t="shared" si="9"/>
        <v>16.504787516921461</v>
      </c>
      <c r="K34">
        <f t="shared" si="9"/>
        <v>5.2032059296310634E-2</v>
      </c>
      <c r="L34">
        <f t="shared" si="9"/>
        <v>0.15379302760724667</v>
      </c>
      <c r="M34">
        <f t="shared" si="9"/>
        <v>8.8027644624758441E-7</v>
      </c>
      <c r="N34">
        <f t="shared" si="9"/>
        <v>3.7100473398696057</v>
      </c>
      <c r="O34">
        <f t="shared" si="9"/>
        <v>48.998774710759179</v>
      </c>
      <c r="P34">
        <f t="shared" si="9"/>
        <v>1.3603392964264733E-2</v>
      </c>
      <c r="Q34">
        <f t="shared" si="9"/>
        <v>2.2603688690483693E-3</v>
      </c>
      <c r="R34">
        <f t="shared" si="9"/>
        <v>3.922452269936829E-2</v>
      </c>
      <c r="S34">
        <f t="shared" si="9"/>
        <v>0.13988285333615</v>
      </c>
      <c r="T34">
        <f t="shared" si="9"/>
        <v>6.8358654270696809E-5</v>
      </c>
      <c r="U34">
        <f t="shared" si="9"/>
        <v>0.51933776827062961</v>
      </c>
      <c r="V34">
        <f t="shared" si="9"/>
        <v>8.9523474715680895E-2</v>
      </c>
      <c r="W34">
        <f t="shared" si="9"/>
        <v>0</v>
      </c>
      <c r="X34">
        <f t="shared" si="9"/>
        <v>0.10706970767535122</v>
      </c>
      <c r="Y34">
        <f t="shared" si="9"/>
        <v>2.2156515428674368E-2</v>
      </c>
      <c r="Z34">
        <v>10</v>
      </c>
    </row>
    <row r="35" spans="1:27" x14ac:dyDescent="0.25">
      <c r="A35">
        <v>2005</v>
      </c>
      <c r="B35">
        <f t="shared" ref="B35:Y35" si="10">+B12^2</f>
        <v>4.1750348535520019E-3</v>
      </c>
      <c r="C35">
        <f t="shared" si="10"/>
        <v>0.36283337634927043</v>
      </c>
      <c r="D35">
        <f t="shared" si="10"/>
        <v>1.3093765226443177</v>
      </c>
      <c r="E35">
        <f t="shared" si="10"/>
        <v>0.31674776834257196</v>
      </c>
      <c r="F35">
        <f t="shared" si="10"/>
        <v>4.6286437603136617E-2</v>
      </c>
      <c r="G35">
        <f t="shared" si="10"/>
        <v>16.500111838804514</v>
      </c>
      <c r="H35">
        <f t="shared" si="10"/>
        <v>0.85377423847818046</v>
      </c>
      <c r="I35">
        <f t="shared" si="10"/>
        <v>2.8286732665492643E-3</v>
      </c>
      <c r="J35">
        <f t="shared" si="10"/>
        <v>11.183378324409425</v>
      </c>
      <c r="K35">
        <f t="shared" si="10"/>
        <v>0.70884905763346995</v>
      </c>
      <c r="L35">
        <f t="shared" si="10"/>
        <v>1.4673732599565194E-2</v>
      </c>
      <c r="M35">
        <f t="shared" si="10"/>
        <v>5.2144669298756302E-2</v>
      </c>
      <c r="N35">
        <f t="shared" si="10"/>
        <v>0.93664432099577688</v>
      </c>
      <c r="O35">
        <f t="shared" si="10"/>
        <v>62.552940753840701</v>
      </c>
      <c r="P35">
        <f t="shared" si="10"/>
        <v>6.991275285221886</v>
      </c>
      <c r="Q35">
        <f t="shared" si="10"/>
        <v>0.14813292505014919</v>
      </c>
      <c r="R35">
        <f t="shared" si="10"/>
        <v>7.6913228558982957E-2</v>
      </c>
      <c r="S35">
        <f t="shared" si="10"/>
        <v>0.11354492215023965</v>
      </c>
      <c r="T35">
        <f t="shared" si="10"/>
        <v>0.62459526049417768</v>
      </c>
      <c r="U35">
        <f t="shared" si="10"/>
        <v>6.9659478607716721E-2</v>
      </c>
      <c r="V35">
        <f t="shared" si="10"/>
        <v>4.0024438207669081E-3</v>
      </c>
      <c r="W35">
        <f t="shared" si="10"/>
        <v>0</v>
      </c>
      <c r="X35">
        <f t="shared" si="10"/>
        <v>2.0027721144606977E-3</v>
      </c>
      <c r="Y35">
        <f t="shared" si="10"/>
        <v>0.10837436751112353</v>
      </c>
      <c r="Z35">
        <v>11</v>
      </c>
    </row>
    <row r="36" spans="1:27" x14ac:dyDescent="0.25">
      <c r="A36">
        <v>2006</v>
      </c>
      <c r="B36">
        <f t="shared" ref="B36:Y36" si="11">+B13^2</f>
        <v>2.5814091257809667E-2</v>
      </c>
      <c r="C36">
        <f t="shared" si="11"/>
        <v>1.1985223495557333</v>
      </c>
      <c r="D36">
        <f t="shared" si="11"/>
        <v>0.36129928185565002</v>
      </c>
      <c r="E36">
        <f t="shared" si="11"/>
        <v>0.12327691139004249</v>
      </c>
      <c r="F36">
        <f t="shared" si="11"/>
        <v>0.68648874419983441</v>
      </c>
      <c r="G36">
        <f t="shared" si="11"/>
        <v>9.5043343321978053</v>
      </c>
      <c r="H36">
        <f t="shared" si="11"/>
        <v>2.5100533114458545</v>
      </c>
      <c r="I36">
        <f t="shared" si="11"/>
        <v>3.6144839615386186E-3</v>
      </c>
      <c r="J36">
        <f t="shared" si="11"/>
        <v>12.317763195595781</v>
      </c>
      <c r="K36">
        <f t="shared" si="11"/>
        <v>0.32614410899958246</v>
      </c>
      <c r="L36">
        <f t="shared" si="11"/>
        <v>1.5187908898822986E-2</v>
      </c>
      <c r="M36">
        <f t="shared" si="11"/>
        <v>2.6401396641217857E-2</v>
      </c>
      <c r="N36">
        <f t="shared" si="11"/>
        <v>4.5904422147780642E-2</v>
      </c>
      <c r="O36">
        <f t="shared" si="11"/>
        <v>4.3147574254154417</v>
      </c>
      <c r="P36">
        <f t="shared" si="11"/>
        <v>1.2218046878753288</v>
      </c>
      <c r="Q36">
        <f t="shared" si="11"/>
        <v>2.1504598096066023E-2</v>
      </c>
      <c r="R36">
        <f t="shared" si="11"/>
        <v>3.4649072458619444E-2</v>
      </c>
      <c r="S36">
        <f t="shared" si="11"/>
        <v>0.63733521073234534</v>
      </c>
      <c r="T36">
        <f t="shared" si="11"/>
        <v>2.8728970948960511</v>
      </c>
      <c r="U36">
        <f t="shared" si="11"/>
        <v>8.7022891959443687</v>
      </c>
      <c r="V36">
        <f t="shared" si="11"/>
        <v>0.10238994286866204</v>
      </c>
      <c r="W36">
        <f t="shared" si="11"/>
        <v>0</v>
      </c>
      <c r="X36">
        <f t="shared" si="11"/>
        <v>0.15660222967559803</v>
      </c>
      <c r="Y36">
        <f t="shared" si="11"/>
        <v>1.3773813594326063E-2</v>
      </c>
      <c r="Z36">
        <v>12</v>
      </c>
    </row>
    <row r="37" spans="1:27" x14ac:dyDescent="0.25">
      <c r="A37">
        <v>2007</v>
      </c>
      <c r="B37">
        <f t="shared" ref="B37:Y37" si="12">+B14^2</f>
        <v>0.10536180661631472</v>
      </c>
      <c r="C37">
        <f t="shared" si="12"/>
        <v>1.6248884126235698E-3</v>
      </c>
      <c r="D37">
        <f t="shared" si="12"/>
        <v>6.0168171982783292E-2</v>
      </c>
      <c r="E37">
        <f t="shared" si="12"/>
        <v>4.8591724262909853E-3</v>
      </c>
      <c r="F37">
        <f t="shared" si="12"/>
        <v>1.6539197952002292E-2</v>
      </c>
      <c r="G37">
        <f t="shared" si="12"/>
        <v>2.4041363433872855</v>
      </c>
      <c r="H37">
        <f t="shared" si="12"/>
        <v>0.41619704328823343</v>
      </c>
      <c r="I37">
        <f t="shared" si="12"/>
        <v>2.0237543585209243E-3</v>
      </c>
      <c r="J37">
        <f t="shared" si="12"/>
        <v>13.782393608520357</v>
      </c>
      <c r="K37">
        <f t="shared" si="12"/>
        <v>2.2287078871379986</v>
      </c>
      <c r="L37">
        <f t="shared" si="12"/>
        <v>2.4312465508983854</v>
      </c>
      <c r="M37">
        <f t="shared" si="12"/>
        <v>2.0838580335440747E-2</v>
      </c>
      <c r="N37">
        <f t="shared" si="12"/>
        <v>1.1311783675530582</v>
      </c>
      <c r="O37">
        <f t="shared" si="12"/>
        <v>7.0953332008185326</v>
      </c>
      <c r="P37">
        <f t="shared" si="12"/>
        <v>11.502056714095458</v>
      </c>
      <c r="Q37">
        <f t="shared" si="12"/>
        <v>6.2762052406458504E-2</v>
      </c>
      <c r="R37">
        <f t="shared" si="12"/>
        <v>3.6871071830630832E-3</v>
      </c>
      <c r="S37">
        <f t="shared" si="12"/>
        <v>1.9968098906595559E-2</v>
      </c>
      <c r="T37">
        <f t="shared" si="12"/>
        <v>2.5141228149551975</v>
      </c>
      <c r="U37">
        <f t="shared" si="12"/>
        <v>2.1837874377233346</v>
      </c>
      <c r="V37">
        <f t="shared" si="12"/>
        <v>6.0177531163518004E-3</v>
      </c>
      <c r="W37">
        <f t="shared" si="12"/>
        <v>0</v>
      </c>
      <c r="X37">
        <f t="shared" si="12"/>
        <v>1.6679837246569433</v>
      </c>
      <c r="Y37">
        <f t="shared" si="12"/>
        <v>4.9248890542523092E-3</v>
      </c>
      <c r="Z37">
        <v>13</v>
      </c>
    </row>
    <row r="38" spans="1:27" x14ac:dyDescent="0.25">
      <c r="A38">
        <v>2008</v>
      </c>
      <c r="B38">
        <f t="shared" ref="B38:Y38" si="13">+B15^2</f>
        <v>0.23926328990808127</v>
      </c>
      <c r="C38">
        <f t="shared" si="13"/>
        <v>2.0208690380409262</v>
      </c>
      <c r="D38">
        <f t="shared" si="13"/>
        <v>0.75054411931985565</v>
      </c>
      <c r="E38">
        <f t="shared" si="13"/>
        <v>0.29191727851517302</v>
      </c>
      <c r="F38">
        <f t="shared" si="13"/>
        <v>8.9296818033562965E-3</v>
      </c>
      <c r="G38">
        <f t="shared" si="13"/>
        <v>26.410004335537405</v>
      </c>
      <c r="H38">
        <f t="shared" si="13"/>
        <v>0.50028097278837225</v>
      </c>
      <c r="I38">
        <f t="shared" si="13"/>
        <v>4.6826486937413415E-3</v>
      </c>
      <c r="J38">
        <f t="shared" si="13"/>
        <v>15.156211204188663</v>
      </c>
      <c r="K38">
        <f t="shared" si="13"/>
        <v>0.87268982410927054</v>
      </c>
      <c r="L38">
        <f t="shared" si="13"/>
        <v>1.2391362718145253</v>
      </c>
      <c r="M38">
        <f t="shared" si="13"/>
        <v>6.8326427973410556E-2</v>
      </c>
      <c r="N38">
        <f t="shared" si="13"/>
        <v>4.8466792072886165</v>
      </c>
      <c r="O38">
        <f t="shared" si="13"/>
        <v>63.16515559436715</v>
      </c>
      <c r="P38">
        <f t="shared" si="13"/>
        <v>17.256259104503979</v>
      </c>
      <c r="Q38">
        <f t="shared" si="13"/>
        <v>2.3295984136218204E-3</v>
      </c>
      <c r="R38">
        <f t="shared" si="13"/>
        <v>2.8057354581651395E-4</v>
      </c>
      <c r="S38">
        <f t="shared" si="13"/>
        <v>2.1340339394723365E-2</v>
      </c>
      <c r="T38">
        <f t="shared" si="13"/>
        <v>1.5819199776042283</v>
      </c>
      <c r="U38">
        <f t="shared" si="13"/>
        <v>5.8686874142136123</v>
      </c>
      <c r="V38">
        <f t="shared" si="13"/>
        <v>2.2998958358651869E-2</v>
      </c>
      <c r="W38">
        <f t="shared" si="13"/>
        <v>0</v>
      </c>
      <c r="X38">
        <f t="shared" si="13"/>
        <v>0.44218458941448058</v>
      </c>
      <c r="Y38">
        <f t="shared" si="13"/>
        <v>0.13094952323380568</v>
      </c>
      <c r="Z38">
        <v>14</v>
      </c>
    </row>
    <row r="39" spans="1:27" x14ac:dyDescent="0.25">
      <c r="A39">
        <v>2009</v>
      </c>
      <c r="B39">
        <f t="shared" ref="B39:Y39" si="14">+B16^2</f>
        <v>2.4736102394126956E-2</v>
      </c>
      <c r="C39">
        <f t="shared" si="14"/>
        <v>5.8945829983678744</v>
      </c>
      <c r="D39">
        <f t="shared" si="14"/>
        <v>0.24800486637194694</v>
      </c>
      <c r="E39">
        <f t="shared" si="14"/>
        <v>1.9294789666329473E-4</v>
      </c>
      <c r="F39">
        <f t="shared" si="14"/>
        <v>0.14549949115865626</v>
      </c>
      <c r="G39">
        <f t="shared" si="14"/>
        <v>8.5025080513301585</v>
      </c>
      <c r="H39">
        <f t="shared" si="14"/>
        <v>2.3557488137567778E-2</v>
      </c>
      <c r="I39">
        <f t="shared" si="14"/>
        <v>0.15439201481944581</v>
      </c>
      <c r="J39">
        <f t="shared" si="14"/>
        <v>13.479622573165491</v>
      </c>
      <c r="K39">
        <f t="shared" si="14"/>
        <v>0.37301885943040525</v>
      </c>
      <c r="L39">
        <f t="shared" si="14"/>
        <v>0.31935242271109582</v>
      </c>
      <c r="M39">
        <f t="shared" si="14"/>
        <v>3.2490002796145591E-2</v>
      </c>
      <c r="N39">
        <f t="shared" si="14"/>
        <v>0.51352612471993686</v>
      </c>
      <c r="O39">
        <f t="shared" si="14"/>
        <v>96.574808964423866</v>
      </c>
      <c r="P39">
        <f t="shared" si="14"/>
        <v>5.1378627771322387</v>
      </c>
      <c r="Q39">
        <f t="shared" si="14"/>
        <v>2.2538521271676354E-2</v>
      </c>
      <c r="R39">
        <f t="shared" si="14"/>
        <v>0.95053692942148438</v>
      </c>
      <c r="S39">
        <f t="shared" si="14"/>
        <v>0.20492521740021008</v>
      </c>
      <c r="T39">
        <f t="shared" si="14"/>
        <v>10.268202296233904</v>
      </c>
      <c r="U39">
        <f t="shared" si="14"/>
        <v>2.4531889438183605E-2</v>
      </c>
      <c r="V39">
        <f t="shared" si="14"/>
        <v>4.1543612457870444E-2</v>
      </c>
      <c r="W39">
        <f t="shared" si="14"/>
        <v>0</v>
      </c>
      <c r="X39">
        <f t="shared" si="14"/>
        <v>7.1990895776479089</v>
      </c>
      <c r="Y39">
        <f t="shared" si="14"/>
        <v>3.2678471792946476E-3</v>
      </c>
      <c r="Z39">
        <v>15</v>
      </c>
      <c r="AA39" t="s">
        <v>18</v>
      </c>
    </row>
    <row r="40" spans="1:27" x14ac:dyDescent="0.25">
      <c r="A40">
        <v>2010</v>
      </c>
      <c r="B40">
        <f t="shared" ref="B40:Y40" si="15">+B17^2</f>
        <v>1.3239773016500318</v>
      </c>
      <c r="C40">
        <f t="shared" si="15"/>
        <v>10.21557720408345</v>
      </c>
      <c r="D40">
        <f t="shared" si="15"/>
        <v>2.7047022975190974E-2</v>
      </c>
      <c r="E40">
        <f t="shared" si="15"/>
        <v>0.75652612628134253</v>
      </c>
      <c r="F40">
        <f t="shared" si="15"/>
        <v>0.22776830988195887</v>
      </c>
      <c r="G40">
        <f t="shared" si="15"/>
        <v>11.919029166693019</v>
      </c>
      <c r="H40">
        <f t="shared" si="15"/>
        <v>0.34783491141898326</v>
      </c>
      <c r="I40">
        <f t="shared" si="15"/>
        <v>0.15357787200466652</v>
      </c>
      <c r="J40">
        <f t="shared" si="15"/>
        <v>13.388633157953416</v>
      </c>
      <c r="K40">
        <f t="shared" si="15"/>
        <v>8.8191396654194918</v>
      </c>
      <c r="L40">
        <f t="shared" si="15"/>
        <v>20.02022126901262</v>
      </c>
      <c r="M40">
        <f t="shared" si="15"/>
        <v>0.45421060380189393</v>
      </c>
      <c r="N40">
        <f t="shared" si="15"/>
        <v>2.3554717152929949E-2</v>
      </c>
      <c r="O40">
        <f t="shared" si="15"/>
        <v>95.625940133196039</v>
      </c>
      <c r="P40">
        <f t="shared" si="15"/>
        <v>3.0876541091508922E-2</v>
      </c>
      <c r="Q40">
        <f t="shared" si="15"/>
        <v>0.656676595586275</v>
      </c>
      <c r="R40">
        <f t="shared" si="15"/>
        <v>0.49498214974796312</v>
      </c>
      <c r="S40">
        <f t="shared" si="15"/>
        <v>2.023531931136866</v>
      </c>
      <c r="T40">
        <f t="shared" si="15"/>
        <v>16.270619452326272</v>
      </c>
      <c r="U40">
        <f t="shared" si="15"/>
        <v>0.25512312655300956</v>
      </c>
      <c r="V40">
        <f t="shared" si="15"/>
        <v>1.5266615611283925</v>
      </c>
      <c r="W40">
        <f t="shared" si="15"/>
        <v>0</v>
      </c>
      <c r="X40">
        <f t="shared" si="15"/>
        <v>15.547639746770786</v>
      </c>
      <c r="Y40">
        <f t="shared" si="15"/>
        <v>4.8248900374587074E-2</v>
      </c>
      <c r="Z40">
        <v>16</v>
      </c>
    </row>
    <row r="41" spans="1:27" x14ac:dyDescent="0.25">
      <c r="A41">
        <v>2011</v>
      </c>
      <c r="B41">
        <f t="shared" ref="B41:Y41" si="16">+B18^2</f>
        <v>0.8386837228946683</v>
      </c>
      <c r="C41">
        <f t="shared" si="16"/>
        <v>10.357611234422837</v>
      </c>
      <c r="D41">
        <f t="shared" si="16"/>
        <v>0.87430946894047989</v>
      </c>
      <c r="E41">
        <f t="shared" si="16"/>
        <v>2.7174288509272024</v>
      </c>
      <c r="F41">
        <f t="shared" si="16"/>
        <v>4.6892556028184699E-4</v>
      </c>
      <c r="G41">
        <f t="shared" si="16"/>
        <v>17.921408112326031</v>
      </c>
      <c r="H41">
        <f t="shared" si="16"/>
        <v>2.3237339290388723</v>
      </c>
      <c r="I41">
        <f t="shared" si="16"/>
        <v>0.11430383064264826</v>
      </c>
      <c r="J41">
        <f t="shared" si="16"/>
        <v>9.0883809799919053</v>
      </c>
      <c r="K41">
        <f t="shared" si="16"/>
        <v>9.1021687953450598</v>
      </c>
      <c r="L41">
        <f t="shared" si="16"/>
        <v>4.1069966950441348</v>
      </c>
      <c r="M41">
        <f t="shared" si="16"/>
        <v>0.41101311807023178</v>
      </c>
      <c r="N41">
        <f t="shared" si="16"/>
        <v>1.0812872894039358</v>
      </c>
      <c r="O41">
        <f t="shared" si="16"/>
        <v>151.66278142114865</v>
      </c>
      <c r="P41">
        <f t="shared" si="16"/>
        <v>6.7232034688519612E-2</v>
      </c>
      <c r="Q41">
        <f t="shared" si="16"/>
        <v>1.2925177521481714</v>
      </c>
      <c r="R41">
        <f t="shared" si="16"/>
        <v>2.990035445527135</v>
      </c>
      <c r="S41">
        <f t="shared" si="16"/>
        <v>4.3350115716169037E-3</v>
      </c>
      <c r="T41">
        <f t="shared" si="16"/>
        <v>42.166194905734407</v>
      </c>
      <c r="U41">
        <f t="shared" si="16"/>
        <v>4.7011268417017718</v>
      </c>
      <c r="V41">
        <f t="shared" si="16"/>
        <v>1.1020771129692415</v>
      </c>
      <c r="W41">
        <f t="shared" si="16"/>
        <v>0</v>
      </c>
      <c r="X41">
        <f t="shared" si="16"/>
        <v>13.01451558574867</v>
      </c>
      <c r="Y41">
        <f t="shared" si="16"/>
        <v>1.3288963990900815E-4</v>
      </c>
      <c r="Z41">
        <v>17</v>
      </c>
    </row>
    <row r="42" spans="1:27" x14ac:dyDescent="0.25">
      <c r="A42">
        <v>2012</v>
      </c>
      <c r="B42">
        <f t="shared" ref="B42:Y42" si="17">+B19^2</f>
        <v>0.1734537836183154</v>
      </c>
      <c r="C42">
        <f t="shared" si="17"/>
        <v>6.0769351898455026</v>
      </c>
      <c r="D42">
        <f t="shared" si="17"/>
        <v>1.9194101264178278</v>
      </c>
      <c r="E42">
        <f t="shared" si="17"/>
        <v>7.6584486224038999</v>
      </c>
      <c r="F42">
        <f t="shared" si="17"/>
        <v>0.48449621167795265</v>
      </c>
      <c r="G42">
        <f t="shared" si="17"/>
        <v>9.5864906976335735</v>
      </c>
      <c r="H42">
        <f t="shared" si="17"/>
        <v>4.9627157790208383</v>
      </c>
      <c r="I42">
        <f t="shared" si="17"/>
        <v>0.29472749115670221</v>
      </c>
      <c r="J42">
        <f t="shared" si="17"/>
        <v>6.8800523770920767</v>
      </c>
      <c r="K42">
        <f t="shared" si="17"/>
        <v>3.9912509410387687</v>
      </c>
      <c r="L42">
        <f t="shared" si="17"/>
        <v>0.88343799289846114</v>
      </c>
      <c r="M42">
        <f t="shared" si="17"/>
        <v>7.7304723873315342E-2</v>
      </c>
      <c r="N42">
        <f t="shared" si="17"/>
        <v>2.0786091807444742</v>
      </c>
      <c r="O42">
        <f t="shared" si="17"/>
        <v>113.52199061025182</v>
      </c>
      <c r="P42">
        <f t="shared" si="17"/>
        <v>2.7355059324938567</v>
      </c>
      <c r="Q42">
        <f t="shared" si="17"/>
        <v>1.4729067063327792</v>
      </c>
      <c r="R42">
        <f t="shared" si="17"/>
        <v>0.23105618319604093</v>
      </c>
      <c r="S42">
        <f t="shared" si="17"/>
        <v>0.16449189978709897</v>
      </c>
      <c r="T42">
        <f t="shared" si="17"/>
        <v>31.525630905875342</v>
      </c>
      <c r="U42">
        <f t="shared" si="17"/>
        <v>2.9310651695325975</v>
      </c>
      <c r="V42">
        <f t="shared" si="17"/>
        <v>0.86811858788956897</v>
      </c>
      <c r="W42">
        <f t="shared" si="17"/>
        <v>0</v>
      </c>
      <c r="X42">
        <f t="shared" si="17"/>
        <v>11.643353391920156</v>
      </c>
      <c r="Y42">
        <f t="shared" si="17"/>
        <v>9.1547810774047257E-3</v>
      </c>
      <c r="Z42">
        <v>18</v>
      </c>
    </row>
    <row r="43" spans="1:27" x14ac:dyDescent="0.25">
      <c r="A43">
        <v>2013</v>
      </c>
      <c r="B43">
        <f t="shared" ref="B43:Y43" si="18">+B20^2</f>
        <v>6.0737850510745929E-5</v>
      </c>
      <c r="C43">
        <f t="shared" si="18"/>
        <v>0.25965310831975119</v>
      </c>
      <c r="D43">
        <f t="shared" si="18"/>
        <v>5.531636894958359E-2</v>
      </c>
      <c r="E43">
        <f t="shared" si="18"/>
        <v>3.5643779671692806</v>
      </c>
      <c r="F43">
        <f t="shared" si="18"/>
        <v>7.9443876619606987E-2</v>
      </c>
      <c r="G43">
        <f t="shared" si="18"/>
        <v>2.488979970580139</v>
      </c>
      <c r="H43">
        <f t="shared" si="18"/>
        <v>0.37362955157848149</v>
      </c>
      <c r="I43">
        <f t="shared" si="18"/>
        <v>0.25324645383430167</v>
      </c>
      <c r="J43">
        <f t="shared" si="18"/>
        <v>8.5152550329344834</v>
      </c>
      <c r="K43">
        <f t="shared" si="18"/>
        <v>3.9930723578551659E-2</v>
      </c>
      <c r="L43">
        <f t="shared" si="18"/>
        <v>22.330875459596101</v>
      </c>
      <c r="M43">
        <f t="shared" si="18"/>
        <v>5.2643938827984195E-3</v>
      </c>
      <c r="N43">
        <f t="shared" si="18"/>
        <v>5.7873624303239888</v>
      </c>
      <c r="O43">
        <f t="shared" si="18"/>
        <v>301.42265173385283</v>
      </c>
      <c r="P43">
        <f t="shared" si="18"/>
        <v>16.469407880952765</v>
      </c>
      <c r="Q43">
        <f t="shared" si="18"/>
        <v>2.5624272568415951</v>
      </c>
      <c r="R43">
        <f t="shared" si="18"/>
        <v>0.17209170528709111</v>
      </c>
      <c r="S43">
        <f t="shared" si="18"/>
        <v>2.2696782658925854E-2</v>
      </c>
      <c r="T43">
        <f t="shared" si="18"/>
        <v>101.41342161143238</v>
      </c>
      <c r="U43">
        <f t="shared" si="18"/>
        <v>12.57435968429788</v>
      </c>
      <c r="V43">
        <f t="shared" si="18"/>
        <v>8.7265350931453059E-2</v>
      </c>
      <c r="W43">
        <f t="shared" si="18"/>
        <v>0</v>
      </c>
      <c r="X43">
        <f t="shared" si="18"/>
        <v>4.0888145314073494</v>
      </c>
      <c r="Y43">
        <f t="shared" si="18"/>
        <v>1.0376808859080327E-3</v>
      </c>
      <c r="Z43">
        <v>19</v>
      </c>
    </row>
    <row r="44" spans="1:27" x14ac:dyDescent="0.25">
      <c r="A44">
        <v>2014</v>
      </c>
      <c r="B44">
        <f t="shared" ref="B44:Y44" si="19">+B21^2</f>
        <v>0.9299393658414099</v>
      </c>
      <c r="C44">
        <f t="shared" si="19"/>
        <v>3.1953499350500736</v>
      </c>
      <c r="D44">
        <f t="shared" si="19"/>
        <v>4.3557423242958526</v>
      </c>
      <c r="E44">
        <f t="shared" si="19"/>
        <v>1.5715646838688795</v>
      </c>
      <c r="F44">
        <f t="shared" si="19"/>
        <v>3.0675970749495133E-2</v>
      </c>
      <c r="G44">
        <f t="shared" si="19"/>
        <v>4.3913440565675775E-2</v>
      </c>
      <c r="H44">
        <f t="shared" si="19"/>
        <v>6.9463886473998429</v>
      </c>
      <c r="I44">
        <f t="shared" si="19"/>
        <v>0.97111650926475923</v>
      </c>
      <c r="J44">
        <f t="shared" si="19"/>
        <v>6.0612824754454024</v>
      </c>
      <c r="K44">
        <f t="shared" si="19"/>
        <v>0.81843327416629685</v>
      </c>
      <c r="L44">
        <f t="shared" si="19"/>
        <v>8.8664344745870043</v>
      </c>
      <c r="M44">
        <f t="shared" si="19"/>
        <v>0.69879053035084304</v>
      </c>
      <c r="N44">
        <f t="shared" si="19"/>
        <v>2.2189731666711503</v>
      </c>
      <c r="O44">
        <f t="shared" si="19"/>
        <v>188.58230756841138</v>
      </c>
      <c r="P44">
        <f t="shared" si="19"/>
        <v>1.3182055587811101</v>
      </c>
      <c r="Q44">
        <f t="shared" si="19"/>
        <v>3.1450983946278712</v>
      </c>
      <c r="R44">
        <f t="shared" si="19"/>
        <v>1.5509094423999848E-2</v>
      </c>
      <c r="S44">
        <f t="shared" si="19"/>
        <v>1.0790438456514317</v>
      </c>
      <c r="T44">
        <f t="shared" si="19"/>
        <v>68.509543904299065</v>
      </c>
      <c r="U44">
        <f t="shared" si="19"/>
        <v>0.92516486279383459</v>
      </c>
      <c r="V44">
        <f t="shared" si="19"/>
        <v>2.9431884277861448E-2</v>
      </c>
      <c r="W44">
        <f t="shared" si="19"/>
        <v>0</v>
      </c>
      <c r="X44">
        <f t="shared" si="19"/>
        <v>8.4482387482139938</v>
      </c>
      <c r="Y44">
        <f t="shared" si="19"/>
        <v>8.3918712463580108E-3</v>
      </c>
      <c r="Z44">
        <v>20</v>
      </c>
    </row>
    <row r="45" spans="1:27" x14ac:dyDescent="0.25">
      <c r="A45">
        <v>2015</v>
      </c>
      <c r="B45">
        <f t="shared" ref="B45:Y45" si="20">+B22^2</f>
        <v>0.76415731982582935</v>
      </c>
      <c r="C45">
        <f t="shared" si="20"/>
        <v>3.1487291350091993</v>
      </c>
      <c r="D45">
        <f t="shared" si="20"/>
        <v>5.8632587902903746</v>
      </c>
      <c r="E45">
        <f t="shared" si="20"/>
        <v>0.24073896629540911</v>
      </c>
      <c r="F45">
        <f t="shared" si="20"/>
        <v>0.67752513081168064</v>
      </c>
      <c r="G45">
        <f t="shared" si="20"/>
        <v>18.494907338626621</v>
      </c>
      <c r="H45">
        <f t="shared" si="20"/>
        <v>8.6110604798977715</v>
      </c>
      <c r="I45">
        <f t="shared" si="20"/>
        <v>2.0918334621434727</v>
      </c>
      <c r="J45">
        <f t="shared" si="20"/>
        <v>8.5140293659818997</v>
      </c>
      <c r="K45">
        <f t="shared" si="20"/>
        <v>2.1923460712307588</v>
      </c>
      <c r="L45">
        <f t="shared" si="20"/>
        <v>4.4912853524587382</v>
      </c>
      <c r="M45">
        <f t="shared" si="20"/>
        <v>0.19529776381721853</v>
      </c>
      <c r="N45">
        <f t="shared" si="20"/>
        <v>1.9438426506028819</v>
      </c>
      <c r="O45">
        <f t="shared" si="20"/>
        <v>195.2847602031419</v>
      </c>
      <c r="P45">
        <f t="shared" si="20"/>
        <v>0.61076178212326571</v>
      </c>
      <c r="Q45">
        <f t="shared" si="20"/>
        <v>4.0675893792030902</v>
      </c>
      <c r="R45">
        <f t="shared" si="20"/>
        <v>0.38933106074843488</v>
      </c>
      <c r="S45">
        <f t="shared" si="20"/>
        <v>0.52290031801157821</v>
      </c>
      <c r="T45">
        <f t="shared" si="20"/>
        <v>81.396524076646998</v>
      </c>
      <c r="U45">
        <f t="shared" si="20"/>
        <v>8.5014415412089406</v>
      </c>
      <c r="V45">
        <f t="shared" si="20"/>
        <v>5.0081655187198322E-2</v>
      </c>
      <c r="W45">
        <f t="shared" si="20"/>
        <v>0</v>
      </c>
      <c r="X45">
        <f t="shared" si="20"/>
        <v>5.4334442248474142</v>
      </c>
      <c r="Y45">
        <f t="shared" si="20"/>
        <v>3.0357955293444705E-2</v>
      </c>
      <c r="Z45">
        <v>21</v>
      </c>
      <c r="AA45" t="s">
        <v>17</v>
      </c>
    </row>
    <row r="47" spans="1:27" x14ac:dyDescent="0.25">
      <c r="B47" s="1" t="s">
        <v>1</v>
      </c>
      <c r="C47" s="1" t="s">
        <v>2</v>
      </c>
      <c r="D47" s="1" t="s">
        <v>22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23</v>
      </c>
      <c r="K47" s="1" t="s">
        <v>24</v>
      </c>
      <c r="L47" s="1" t="s">
        <v>8</v>
      </c>
      <c r="M47" s="1" t="s">
        <v>25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26</v>
      </c>
      <c r="T47" s="1" t="s">
        <v>14</v>
      </c>
      <c r="U47" s="1" t="s">
        <v>15</v>
      </c>
      <c r="V47" s="1" t="s">
        <v>27</v>
      </c>
      <c r="W47" s="1" t="s">
        <v>16</v>
      </c>
      <c r="X47" s="1" t="s">
        <v>28</v>
      </c>
      <c r="Y47" s="1" t="s">
        <v>29</v>
      </c>
    </row>
    <row r="48" spans="1:27" x14ac:dyDescent="0.25">
      <c r="B48">
        <f>+SUM(B40:B45)/(21-15)</f>
        <v>0.67171203861346085</v>
      </c>
      <c r="C48">
        <f t="shared" ref="C48:P48" si="21">+SUM(C40:C45)/(21-15)</f>
        <v>5.5423093011218016</v>
      </c>
      <c r="D48">
        <f t="shared" si="21"/>
        <v>2.1825140169782187</v>
      </c>
      <c r="E48">
        <f t="shared" si="21"/>
        <v>2.7515142028243358</v>
      </c>
      <c r="F48">
        <f t="shared" si="21"/>
        <v>0.25006307088349605</v>
      </c>
      <c r="G48">
        <f t="shared" si="21"/>
        <v>10.075788121070843</v>
      </c>
      <c r="H48">
        <f t="shared" si="21"/>
        <v>3.9275605497257984</v>
      </c>
      <c r="I48">
        <f t="shared" si="21"/>
        <v>0.64646760317442509</v>
      </c>
      <c r="J48" s="3">
        <f t="shared" si="21"/>
        <v>8.7412722315665299</v>
      </c>
      <c r="K48">
        <f t="shared" si="21"/>
        <v>4.160544911796487</v>
      </c>
      <c r="L48">
        <f t="shared" si="21"/>
        <v>10.116541873932844</v>
      </c>
      <c r="M48">
        <f t="shared" si="21"/>
        <v>0.30698018896605017</v>
      </c>
      <c r="N48">
        <f t="shared" si="21"/>
        <v>2.1889382391498935</v>
      </c>
      <c r="O48">
        <f t="shared" si="21"/>
        <v>174.35007194500045</v>
      </c>
      <c r="P48">
        <f t="shared" si="21"/>
        <v>3.5386649550218379</v>
      </c>
      <c r="Q48">
        <f>+SUM(Q40:Q45)/(21-15)</f>
        <v>2.1995360141232969</v>
      </c>
      <c r="R48">
        <f t="shared" ref="R48:Y48" si="22">+SUM(R40:R45)/(21-15)</f>
        <v>0.71550093982177743</v>
      </c>
      <c r="S48">
        <f t="shared" si="22"/>
        <v>0.6361666314695863</v>
      </c>
      <c r="T48">
        <f t="shared" si="22"/>
        <v>56.880322476052406</v>
      </c>
      <c r="U48">
        <f t="shared" si="22"/>
        <v>4.9813802043480058</v>
      </c>
      <c r="V48">
        <f t="shared" si="22"/>
        <v>0.61060602539728592</v>
      </c>
      <c r="W48">
        <f t="shared" si="22"/>
        <v>0</v>
      </c>
      <c r="X48">
        <f t="shared" si="22"/>
        <v>9.6960010381513957</v>
      </c>
      <c r="Y48">
        <f t="shared" si="22"/>
        <v>1.6220679752935258E-2</v>
      </c>
    </row>
    <row r="49" spans="1:25" x14ac:dyDescent="0.25">
      <c r="B49">
        <f>+SUM(B25:B39)/15</f>
        <v>0.10858570863436706</v>
      </c>
      <c r="C49">
        <f t="shared" ref="C49:Y49" si="23">+SUM(C25:C39)/15</f>
        <v>1.1203801384924585</v>
      </c>
      <c r="D49">
        <f t="shared" si="23"/>
        <v>0.70451680853640597</v>
      </c>
      <c r="E49">
        <f t="shared" si="23"/>
        <v>0.2884553162788962</v>
      </c>
      <c r="F49">
        <f t="shared" si="23"/>
        <v>0.18930636401071194</v>
      </c>
      <c r="G49">
        <f t="shared" si="23"/>
        <v>8.5274756905200526</v>
      </c>
      <c r="H49">
        <f t="shared" si="23"/>
        <v>0.51595112994689296</v>
      </c>
      <c r="I49">
        <f t="shared" si="23"/>
        <v>2.1186199952035117E-2</v>
      </c>
      <c r="J49">
        <f t="shared" si="23"/>
        <v>15.356570363010359</v>
      </c>
      <c r="K49">
        <f t="shared" si="23"/>
        <v>1.0453135788849239</v>
      </c>
      <c r="L49">
        <f t="shared" si="23"/>
        <v>3.7842284558482873</v>
      </c>
      <c r="M49">
        <f t="shared" si="23"/>
        <v>3.3622238241418662E-2</v>
      </c>
      <c r="N49">
        <f t="shared" si="23"/>
        <v>1.9086217214629955</v>
      </c>
      <c r="O49">
        <f t="shared" si="23"/>
        <v>54.37962843215157</v>
      </c>
      <c r="P49">
        <f t="shared" si="23"/>
        <v>6.0695098706549633</v>
      </c>
      <c r="Q49">
        <f t="shared" si="23"/>
        <v>3.4833018738556674E-2</v>
      </c>
      <c r="R49">
        <f t="shared" si="23"/>
        <v>0.1769559793354058</v>
      </c>
      <c r="S49">
        <f t="shared" si="23"/>
        <v>0.36391634426399322</v>
      </c>
      <c r="T49">
        <f t="shared" si="23"/>
        <v>2.7513816745809003</v>
      </c>
      <c r="U49">
        <f t="shared" si="23"/>
        <v>1.9161235223116471</v>
      </c>
      <c r="V49">
        <f t="shared" si="23"/>
        <v>2.7125999322367034E-2</v>
      </c>
      <c r="W49">
        <f t="shared" si="23"/>
        <v>0</v>
      </c>
      <c r="X49">
        <f t="shared" si="23"/>
        <v>0.87234137889584606</v>
      </c>
      <c r="Y49">
        <f t="shared" si="23"/>
        <v>3.1379534451728287E-2</v>
      </c>
    </row>
    <row r="51" spans="1:25" x14ac:dyDescent="0.25">
      <c r="A51" t="s">
        <v>19</v>
      </c>
      <c r="B51">
        <f>+B48/B49</f>
        <v>6.1860077818828723</v>
      </c>
      <c r="C51">
        <f t="shared" ref="C51:X51" si="24">+C48/C49</f>
        <v>4.9468114532798886</v>
      </c>
      <c r="D51">
        <f t="shared" si="24"/>
        <v>3.0978877871093933</v>
      </c>
      <c r="E51">
        <f t="shared" si="24"/>
        <v>9.5387883236792348</v>
      </c>
      <c r="F51">
        <f t="shared" si="24"/>
        <v>1.3209438160744886</v>
      </c>
      <c r="G51">
        <f t="shared" si="24"/>
        <v>1.1815674986059521</v>
      </c>
      <c r="H51">
        <f t="shared" si="24"/>
        <v>7.6122724067491889</v>
      </c>
      <c r="I51">
        <f t="shared" si="24"/>
        <v>30.513617573609576</v>
      </c>
      <c r="J51">
        <f t="shared" si="24"/>
        <v>0.56922034184284964</v>
      </c>
      <c r="K51">
        <f t="shared" si="24"/>
        <v>3.9801883337578947</v>
      </c>
      <c r="L51">
        <f t="shared" si="24"/>
        <v>2.673343322678726</v>
      </c>
      <c r="M51">
        <f t="shared" si="24"/>
        <v>9.1302722549829092</v>
      </c>
      <c r="N51">
        <f t="shared" si="24"/>
        <v>1.1468685567887333</v>
      </c>
      <c r="O51">
        <f t="shared" si="24"/>
        <v>3.2061651940585385</v>
      </c>
      <c r="P51">
        <f t="shared" si="24"/>
        <v>0.58302318151432198</v>
      </c>
      <c r="Q51">
        <f t="shared" si="24"/>
        <v>63.145144859025102</v>
      </c>
      <c r="R51">
        <f t="shared" si="24"/>
        <v>4.0433837981004475</v>
      </c>
      <c r="S51">
        <f t="shared" si="24"/>
        <v>1.7481122832122553</v>
      </c>
      <c r="T51">
        <f t="shared" si="24"/>
        <v>20.673366767522943</v>
      </c>
      <c r="U51">
        <f t="shared" si="24"/>
        <v>2.5997176833038278</v>
      </c>
      <c r="V51">
        <f t="shared" si="24"/>
        <v>22.509991913691607</v>
      </c>
      <c r="W51" t="e">
        <f t="shared" si="24"/>
        <v>#DIV/0!</v>
      </c>
      <c r="X51">
        <f t="shared" si="24"/>
        <v>11.114915872068311</v>
      </c>
      <c r="Y51">
        <f>+Y48/Y49</f>
        <v>0.51691906958937928</v>
      </c>
    </row>
    <row r="53" spans="1:25" x14ac:dyDescent="0.25">
      <c r="B53">
        <f>+IF(B51&gt;$H$51,1,0)</f>
        <v>0</v>
      </c>
      <c r="C53">
        <f t="shared" ref="C53:Y53" si="25">+IF(C51&gt;$H$51,1,0)</f>
        <v>0</v>
      </c>
      <c r="D53">
        <f t="shared" si="25"/>
        <v>0</v>
      </c>
      <c r="E53">
        <f t="shared" si="25"/>
        <v>1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1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1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1</v>
      </c>
      <c r="R53">
        <f t="shared" si="25"/>
        <v>0</v>
      </c>
      <c r="S53">
        <f t="shared" si="25"/>
        <v>0</v>
      </c>
      <c r="T53">
        <f t="shared" si="25"/>
        <v>1</v>
      </c>
      <c r="U53">
        <f t="shared" si="25"/>
        <v>0</v>
      </c>
      <c r="V53">
        <f t="shared" si="25"/>
        <v>1</v>
      </c>
      <c r="W53">
        <v>1</v>
      </c>
      <c r="X53">
        <f t="shared" si="25"/>
        <v>1</v>
      </c>
      <c r="Y53">
        <f t="shared" si="25"/>
        <v>0</v>
      </c>
    </row>
    <row r="55" spans="1:25" x14ac:dyDescent="0.25">
      <c r="C55">
        <f>+SUM(B53:Y53)</f>
        <v>8</v>
      </c>
      <c r="D55">
        <f>+COUNTA(B47:Y47)</f>
        <v>24</v>
      </c>
      <c r="F55" t="s">
        <v>20</v>
      </c>
      <c r="G55" s="6">
        <f>C55/D55</f>
        <v>0.33333333333333331</v>
      </c>
    </row>
    <row r="56" spans="1:25" x14ac:dyDescent="0.25">
      <c r="G5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E20" sqref="E20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 t="s">
        <v>7</v>
      </c>
    </row>
    <row r="3" spans="1:1" x14ac:dyDescent="0.25">
      <c r="A3" t="s">
        <v>27</v>
      </c>
    </row>
    <row r="4" spans="1:1" x14ac:dyDescent="0.25">
      <c r="A4" t="s">
        <v>14</v>
      </c>
    </row>
    <row r="5" spans="1:1" x14ac:dyDescent="0.25">
      <c r="A5" t="s">
        <v>3</v>
      </c>
    </row>
    <row r="6" spans="1:1" x14ac:dyDescent="0.25">
      <c r="A6" t="s">
        <v>28</v>
      </c>
    </row>
    <row r="7" spans="1:1" x14ac:dyDescent="0.25">
      <c r="A7" t="s">
        <v>25</v>
      </c>
    </row>
    <row r="8" spans="1:1" x14ac:dyDescent="0.25">
      <c r="A8" t="s">
        <v>1</v>
      </c>
    </row>
    <row r="9" spans="1:1" x14ac:dyDescent="0.25">
      <c r="A9" t="s">
        <v>6</v>
      </c>
    </row>
    <row r="10" spans="1:1" x14ac:dyDescent="0.25">
      <c r="A10" t="s">
        <v>2</v>
      </c>
    </row>
    <row r="11" spans="1:1" x14ac:dyDescent="0.25">
      <c r="A11" t="s">
        <v>13</v>
      </c>
    </row>
    <row r="12" spans="1:1" x14ac:dyDescent="0.25">
      <c r="A12" t="s">
        <v>22</v>
      </c>
    </row>
    <row r="13" spans="1:1" x14ac:dyDescent="0.25">
      <c r="A13" t="s">
        <v>24</v>
      </c>
    </row>
    <row r="14" spans="1:1" x14ac:dyDescent="0.25">
      <c r="A14" t="s">
        <v>15</v>
      </c>
    </row>
    <row r="15" spans="1:1" x14ac:dyDescent="0.25">
      <c r="A15" t="s">
        <v>10</v>
      </c>
    </row>
    <row r="16" spans="1:1" x14ac:dyDescent="0.25">
      <c r="A16" t="s">
        <v>8</v>
      </c>
    </row>
    <row r="17" spans="1:1" x14ac:dyDescent="0.25">
      <c r="A17" t="s">
        <v>16</v>
      </c>
    </row>
    <row r="18" spans="1:1" x14ac:dyDescent="0.25">
      <c r="A18" t="s">
        <v>26</v>
      </c>
    </row>
    <row r="19" spans="1:1" x14ac:dyDescent="0.25">
      <c r="A19" t="s">
        <v>4</v>
      </c>
    </row>
    <row r="20" spans="1:1" x14ac:dyDescent="0.25">
      <c r="A20" t="s">
        <v>5</v>
      </c>
    </row>
    <row r="21" spans="1:1" x14ac:dyDescent="0.25">
      <c r="A21" t="s">
        <v>9</v>
      </c>
    </row>
    <row r="22" spans="1:1" x14ac:dyDescent="0.25">
      <c r="A22" t="s">
        <v>29</v>
      </c>
    </row>
    <row r="23" spans="1:1" x14ac:dyDescent="0.25">
      <c r="A23" t="s">
        <v>11</v>
      </c>
    </row>
    <row r="24" spans="1:1" x14ac:dyDescent="0.25">
      <c r="A24" t="s">
        <v>23</v>
      </c>
    </row>
  </sheetData>
  <sortState ref="A1:B24">
    <sortCondition descending="1" ref="B1:B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" sqref="J2"/>
    </sheetView>
  </sheetViews>
  <sheetFormatPr baseColWidth="10" defaultRowHeight="15" x14ac:dyDescent="0.25"/>
  <cols>
    <col min="3" max="3" width="12.85546875" bestFit="1" customWidth="1"/>
  </cols>
  <sheetData>
    <row r="1" spans="1:10" x14ac:dyDescent="0.25">
      <c r="B1" s="1" t="s">
        <v>6</v>
      </c>
      <c r="C1" s="1" t="s">
        <v>21</v>
      </c>
    </row>
    <row r="2" spans="1:10" x14ac:dyDescent="0.25">
      <c r="A2" s="4">
        <v>1995</v>
      </c>
      <c r="B2">
        <v>29.029761780268959</v>
      </c>
      <c r="C2">
        <v>28.33324718775247</v>
      </c>
      <c r="D2">
        <f>+AVERAGE(B2:B22)</f>
        <v>21.403829535600437</v>
      </c>
      <c r="E2">
        <f>(B2-C2)^2</f>
        <v>0.48513257758841172</v>
      </c>
      <c r="F2">
        <f>(B2-$D$2)^2</f>
        <v>58.154842600275089</v>
      </c>
      <c r="H2">
        <f>+SUM(E2:E16)</f>
        <v>7.7392669492033939</v>
      </c>
      <c r="J2" s="5">
        <f>1-(H2/H3)</f>
        <v>0.9530663728492148</v>
      </c>
    </row>
    <row r="3" spans="1:10" x14ac:dyDescent="0.25">
      <c r="A3" s="4">
        <v>1996</v>
      </c>
      <c r="B3">
        <v>25.967265003540049</v>
      </c>
      <c r="C3">
        <v>26.821989882222319</v>
      </c>
      <c r="E3">
        <f t="shared" ref="E3:E22" si="0">(B3-C3)^2</f>
        <v>0.73055461823841983</v>
      </c>
      <c r="F3">
        <f t="shared" ref="F3:F22" si="1">(B3-$D$2)^2</f>
        <v>20.824943270049232</v>
      </c>
      <c r="H3">
        <f>+SUM(F2:F16)</f>
        <v>164.8981214330442</v>
      </c>
    </row>
    <row r="4" spans="1:10" x14ac:dyDescent="0.25">
      <c r="A4" s="4">
        <v>1997</v>
      </c>
      <c r="B4">
        <v>27.409188920218941</v>
      </c>
      <c r="C4">
        <v>26.752797737807299</v>
      </c>
      <c r="E4">
        <f t="shared" si="0"/>
        <v>0.43084938434775399</v>
      </c>
      <c r="F4">
        <f t="shared" si="1"/>
        <v>36.064341338425542</v>
      </c>
    </row>
    <row r="5" spans="1:10" x14ac:dyDescent="0.25">
      <c r="A5" s="4">
        <v>1998</v>
      </c>
      <c r="B5">
        <v>25.347427989463888</v>
      </c>
      <c r="C5">
        <v>25.417364408841159</v>
      </c>
      <c r="E5">
        <f t="shared" si="0"/>
        <v>4.8911027553135136E-3</v>
      </c>
      <c r="F5">
        <f t="shared" si="1"/>
        <v>15.551968765314205</v>
      </c>
    </row>
    <row r="6" spans="1:10" x14ac:dyDescent="0.25">
      <c r="A6" s="4">
        <v>1999</v>
      </c>
      <c r="B6">
        <v>24.81366622432418</v>
      </c>
      <c r="C6">
        <v>24.583824756823379</v>
      </c>
      <c r="E6">
        <f t="shared" si="0"/>
        <v>5.2827100182921825E-2</v>
      </c>
      <c r="F6">
        <f t="shared" si="1"/>
        <v>11.626986243766503</v>
      </c>
    </row>
    <row r="7" spans="1:10" x14ac:dyDescent="0.25">
      <c r="A7" s="4">
        <v>2000</v>
      </c>
      <c r="B7">
        <v>23.864050702401979</v>
      </c>
      <c r="C7">
        <v>24.435594767188039</v>
      </c>
      <c r="E7">
        <f t="shared" si="0"/>
        <v>0.32666261799217233</v>
      </c>
      <c r="F7">
        <f t="shared" si="1"/>
        <v>6.0526881895783413</v>
      </c>
    </row>
    <row r="8" spans="1:10" x14ac:dyDescent="0.25">
      <c r="A8" s="4">
        <v>2001</v>
      </c>
      <c r="B8">
        <v>24.576529455195089</v>
      </c>
      <c r="C8">
        <v>24.349723607164201</v>
      </c>
      <c r="E8">
        <f t="shared" si="0"/>
        <v>5.1440892701010613E-2</v>
      </c>
      <c r="F8">
        <f t="shared" si="1"/>
        <v>10.066024779795915</v>
      </c>
    </row>
    <row r="9" spans="1:10" x14ac:dyDescent="0.25">
      <c r="A9" s="4">
        <v>2002</v>
      </c>
      <c r="B9">
        <v>22.275955760562159</v>
      </c>
      <c r="C9">
        <v>23.25085054082637</v>
      </c>
      <c r="E9">
        <f t="shared" si="0"/>
        <v>0.95041983258640506</v>
      </c>
      <c r="F9">
        <f t="shared" si="1"/>
        <v>0.76060415226598388</v>
      </c>
    </row>
    <row r="10" spans="1:10" x14ac:dyDescent="0.25">
      <c r="A10" s="4">
        <v>2003</v>
      </c>
      <c r="B10">
        <v>21.805910760882259</v>
      </c>
      <c r="C10">
        <v>22.43156485875145</v>
      </c>
      <c r="E10">
        <f t="shared" si="0"/>
        <v>0.39144305018051112</v>
      </c>
      <c r="F10">
        <f t="shared" si="1"/>
        <v>0.16166931172413165</v>
      </c>
    </row>
    <row r="11" spans="1:10" x14ac:dyDescent="0.25">
      <c r="A11" s="4">
        <v>2004</v>
      </c>
      <c r="B11">
        <v>21.51770609927873</v>
      </c>
      <c r="C11">
        <v>21.623454472752108</v>
      </c>
      <c r="E11">
        <f t="shared" si="0"/>
        <v>1.1182718492265167E-2</v>
      </c>
      <c r="F11">
        <f t="shared" si="1"/>
        <v>1.2967871755176275E-2</v>
      </c>
    </row>
    <row r="12" spans="1:10" x14ac:dyDescent="0.25">
      <c r="A12" s="4">
        <v>2005</v>
      </c>
      <c r="B12">
        <v>20.033117120777529</v>
      </c>
      <c r="C12">
        <v>20.95711616757259</v>
      </c>
      <c r="E12">
        <f t="shared" si="0"/>
        <v>0.85377423847818046</v>
      </c>
      <c r="F12">
        <f t="shared" si="1"/>
        <v>1.878852524149647</v>
      </c>
    </row>
    <row r="13" spans="1:10" x14ac:dyDescent="0.25">
      <c r="A13" s="4">
        <v>2006</v>
      </c>
      <c r="B13">
        <v>21.326414632089229</v>
      </c>
      <c r="C13">
        <v>19.742099855459958</v>
      </c>
      <c r="E13">
        <f t="shared" si="0"/>
        <v>2.5100533114458545</v>
      </c>
      <c r="F13">
        <f t="shared" si="1"/>
        <v>5.9930672856496701E-3</v>
      </c>
    </row>
    <row r="14" spans="1:10" x14ac:dyDescent="0.25">
      <c r="A14" s="4">
        <v>2007</v>
      </c>
      <c r="B14">
        <v>19.904566107465062</v>
      </c>
      <c r="C14">
        <v>19.259432754360269</v>
      </c>
      <c r="E14">
        <f t="shared" si="0"/>
        <v>0.41619704328823343</v>
      </c>
      <c r="F14">
        <f t="shared" si="1"/>
        <v>2.2477908269442373</v>
      </c>
    </row>
    <row r="15" spans="1:10" x14ac:dyDescent="0.25">
      <c r="A15" s="4">
        <v>2008</v>
      </c>
      <c r="B15">
        <v>20.57729573298997</v>
      </c>
      <c r="C15">
        <v>19.869990301943119</v>
      </c>
      <c r="E15">
        <f t="shared" si="0"/>
        <v>0.50028097278837225</v>
      </c>
      <c r="F15">
        <f t="shared" si="1"/>
        <v>0.6831581268577176</v>
      </c>
    </row>
    <row r="16" spans="1:10" x14ac:dyDescent="0.25">
      <c r="A16" s="4">
        <v>2009</v>
      </c>
      <c r="B16">
        <v>20.506449813934712</v>
      </c>
      <c r="C16">
        <v>20.352965325671018</v>
      </c>
      <c r="E16">
        <f t="shared" si="0"/>
        <v>2.3557488137567778E-2</v>
      </c>
      <c r="F16">
        <f t="shared" si="1"/>
        <v>0.80529036485685468</v>
      </c>
    </row>
    <row r="17" spans="1:6" x14ac:dyDescent="0.25">
      <c r="A17">
        <v>2010</v>
      </c>
      <c r="B17">
        <v>18.840745145545739</v>
      </c>
      <c r="C17">
        <v>19.43052045141992</v>
      </c>
      <c r="E17">
        <f t="shared" si="0"/>
        <v>0.34783491141898326</v>
      </c>
      <c r="F17">
        <f t="shared" si="1"/>
        <v>6.5694015905420624</v>
      </c>
    </row>
    <row r="18" spans="1:6" x14ac:dyDescent="0.25">
      <c r="A18">
        <v>2011</v>
      </c>
      <c r="B18">
        <v>17.931629762966271</v>
      </c>
      <c r="C18">
        <v>19.45600961360681</v>
      </c>
      <c r="E18">
        <f t="shared" si="0"/>
        <v>2.3237339290388723</v>
      </c>
      <c r="F18">
        <f t="shared" si="1"/>
        <v>12.056171261080756</v>
      </c>
    </row>
    <row r="19" spans="1:6" x14ac:dyDescent="0.25">
      <c r="A19">
        <v>2012</v>
      </c>
      <c r="B19">
        <v>17.082644385523778</v>
      </c>
      <c r="C19">
        <v>19.310359757608111</v>
      </c>
      <c r="E19">
        <f t="shared" si="0"/>
        <v>4.9627157790208383</v>
      </c>
      <c r="F19">
        <f t="shared" si="1"/>
        <v>18.672641101243034</v>
      </c>
    </row>
    <row r="20" spans="1:6" x14ac:dyDescent="0.25">
      <c r="A20">
        <v>2013</v>
      </c>
      <c r="B20">
        <v>17.272156018781669</v>
      </c>
      <c r="C20">
        <v>17.883408463830751</v>
      </c>
      <c r="E20">
        <f t="shared" si="0"/>
        <v>0.37362955157848149</v>
      </c>
      <c r="F20">
        <f t="shared" si="1"/>
        <v>17.07072604958157</v>
      </c>
    </row>
    <row r="21" spans="1:6" x14ac:dyDescent="0.25">
      <c r="A21">
        <v>2014</v>
      </c>
      <c r="B21">
        <v>15.29086362177574</v>
      </c>
      <c r="C21">
        <v>17.926463866008511</v>
      </c>
      <c r="E21">
        <f t="shared" si="0"/>
        <v>6.9463886473998429</v>
      </c>
      <c r="F21">
        <f t="shared" si="1"/>
        <v>37.368352263582608</v>
      </c>
    </row>
    <row r="22" spans="1:6" x14ac:dyDescent="0.25">
      <c r="A22">
        <v>2015</v>
      </c>
      <c r="B22">
        <v>14.107075209623231</v>
      </c>
      <c r="C22">
        <v>17.041536059574678</v>
      </c>
      <c r="E22">
        <f t="shared" si="0"/>
        <v>8.6110604798977715</v>
      </c>
      <c r="F22">
        <f t="shared" si="1"/>
        <v>53.24262369366707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workbookViewId="0">
      <selection activeCell="H2" sqref="H2:H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23.60898848022309</v>
      </c>
      <c r="C2">
        <v>22.95859411452361</v>
      </c>
      <c r="D2">
        <v>22.554616279190839</v>
      </c>
      <c r="E2">
        <v>17.485873692331008</v>
      </c>
      <c r="F2">
        <v>18.421479384689981</v>
      </c>
      <c r="G2">
        <v>41.134244231011209</v>
      </c>
      <c r="H2">
        <v>28.33324718775247</v>
      </c>
      <c r="I2">
        <v>16.447074927919061</v>
      </c>
      <c r="J2">
        <v>7.8817159167191972</v>
      </c>
      <c r="K2">
        <v>34.776127798690389</v>
      </c>
      <c r="L2">
        <v>13.360532263513139</v>
      </c>
      <c r="M2">
        <v>8.4423810078830215</v>
      </c>
      <c r="N2">
        <v>40.82167172165569</v>
      </c>
      <c r="O2">
        <v>43.532433247223487</v>
      </c>
      <c r="P2">
        <v>18.871134554186419</v>
      </c>
      <c r="Q2">
        <v>10.657310953606011</v>
      </c>
      <c r="R2">
        <v>13.53517580844289</v>
      </c>
      <c r="S2">
        <v>13.886564630170859</v>
      </c>
      <c r="T2">
        <v>41.528758382618072</v>
      </c>
      <c r="U2">
        <v>31.323947186456181</v>
      </c>
      <c r="V2">
        <v>8.7295819799108401</v>
      </c>
      <c r="X2">
        <v>21.374488252831359</v>
      </c>
      <c r="Y2">
        <v>7.8790712922583639</v>
      </c>
    </row>
    <row r="3" spans="1:25" x14ac:dyDescent="0.25">
      <c r="A3">
        <v>1996</v>
      </c>
      <c r="B3">
        <v>23.32199266013447</v>
      </c>
      <c r="C3">
        <v>22.48999674322722</v>
      </c>
      <c r="D3">
        <v>23.283203614782298</v>
      </c>
      <c r="E3">
        <v>16.829800075203249</v>
      </c>
      <c r="F3">
        <v>17.304565790737691</v>
      </c>
      <c r="G3">
        <v>37.486621381222072</v>
      </c>
      <c r="H3">
        <v>26.821989882222319</v>
      </c>
      <c r="I3">
        <v>15.68118318466019</v>
      </c>
      <c r="J3">
        <v>7.5710474289361542</v>
      </c>
      <c r="K3">
        <v>35.058525190885227</v>
      </c>
      <c r="L3">
        <v>13.517779460495451</v>
      </c>
      <c r="M3">
        <v>8.4195101901448108</v>
      </c>
      <c r="N3">
        <v>38.87522938388917</v>
      </c>
      <c r="O3">
        <v>41.293836014704503</v>
      </c>
      <c r="P3">
        <v>18.635054249162959</v>
      </c>
      <c r="Q3">
        <v>10.602989125578731</v>
      </c>
      <c r="R3">
        <v>13.30620805857545</v>
      </c>
      <c r="S3">
        <v>13.779954457015849</v>
      </c>
      <c r="T3">
        <v>42.899041588031288</v>
      </c>
      <c r="U3">
        <v>32.010416320753372</v>
      </c>
      <c r="V3">
        <v>8.8198287069456001</v>
      </c>
      <c r="X3">
        <v>20.887029310479519</v>
      </c>
      <c r="Y3">
        <v>7.6812811635360569</v>
      </c>
    </row>
    <row r="4" spans="1:25" x14ac:dyDescent="0.25">
      <c r="A4">
        <v>1997</v>
      </c>
      <c r="B4">
        <v>21.78571441163049</v>
      </c>
      <c r="C4">
        <v>21.89890236909989</v>
      </c>
      <c r="D4">
        <v>22.489121512936858</v>
      </c>
      <c r="E4">
        <v>17.15595892036772</v>
      </c>
      <c r="F4">
        <v>16.724888445271059</v>
      </c>
      <c r="G4">
        <v>36.358941682307062</v>
      </c>
      <c r="H4">
        <v>26.752797737807299</v>
      </c>
      <c r="I4">
        <v>15.697116262187579</v>
      </c>
      <c r="J4">
        <v>7.4963860194444552</v>
      </c>
      <c r="K4">
        <v>33.292931792121848</v>
      </c>
      <c r="L4">
        <v>13.573077860342281</v>
      </c>
      <c r="M4">
        <v>8.5296823101573001</v>
      </c>
      <c r="N4">
        <v>37.867116906819767</v>
      </c>
      <c r="O4">
        <v>39.305529411675167</v>
      </c>
      <c r="P4">
        <v>17.827935278471891</v>
      </c>
      <c r="Q4">
        <v>10.48005560434458</v>
      </c>
      <c r="R4">
        <v>13.001944963229739</v>
      </c>
      <c r="S4">
        <v>13.95934834615686</v>
      </c>
      <c r="T4">
        <v>41.390395033776592</v>
      </c>
      <c r="U4">
        <v>30.13227503272871</v>
      </c>
      <c r="V4">
        <v>8.957742648423265</v>
      </c>
      <c r="X4">
        <v>21.163524167119359</v>
      </c>
      <c r="Y4">
        <v>7.7417137881418761</v>
      </c>
    </row>
    <row r="5" spans="1:25" x14ac:dyDescent="0.25">
      <c r="A5">
        <v>1998</v>
      </c>
      <c r="B5">
        <v>20.87330648869483</v>
      </c>
      <c r="C5">
        <v>21.54410586901048</v>
      </c>
      <c r="D5">
        <v>22.729188354337872</v>
      </c>
      <c r="E5">
        <v>16.4351051897109</v>
      </c>
      <c r="F5">
        <v>16.100391663236479</v>
      </c>
      <c r="G5">
        <v>34.321656615356233</v>
      </c>
      <c r="H5">
        <v>25.417364408841159</v>
      </c>
      <c r="I5">
        <v>14.994126116131961</v>
      </c>
      <c r="J5">
        <v>7.9042090900493163</v>
      </c>
      <c r="K5">
        <v>33.105848966060812</v>
      </c>
      <c r="L5">
        <v>13.17173773611229</v>
      </c>
      <c r="M5">
        <v>8.2130305884838766</v>
      </c>
      <c r="N5">
        <v>35.272771423049008</v>
      </c>
      <c r="O5">
        <v>37.030780334840621</v>
      </c>
      <c r="P5">
        <v>17.346802995557699</v>
      </c>
      <c r="Q5">
        <v>10.538271522582461</v>
      </c>
      <c r="R5">
        <v>13.333938033578161</v>
      </c>
      <c r="S5">
        <v>13.38618490273597</v>
      </c>
      <c r="T5">
        <v>39.512141159393671</v>
      </c>
      <c r="U5">
        <v>30.396620033345439</v>
      </c>
      <c r="V5">
        <v>8.843870239483465</v>
      </c>
      <c r="X5">
        <v>20.258945822260159</v>
      </c>
      <c r="Y5">
        <v>7.8807541104079126</v>
      </c>
    </row>
    <row r="6" spans="1:25" x14ac:dyDescent="0.25">
      <c r="A6">
        <v>1999</v>
      </c>
      <c r="B6">
        <v>20.55625277313538</v>
      </c>
      <c r="C6">
        <v>20.962391212700229</v>
      </c>
      <c r="D6">
        <v>22.753153696223141</v>
      </c>
      <c r="E6">
        <v>16.15480182218511</v>
      </c>
      <c r="F6">
        <v>15.6546699177406</v>
      </c>
      <c r="G6">
        <v>31.552560402518619</v>
      </c>
      <c r="H6">
        <v>24.583824756823379</v>
      </c>
      <c r="I6">
        <v>14.524602874204209</v>
      </c>
      <c r="J6">
        <v>7.966566314911554</v>
      </c>
      <c r="K6">
        <v>32.829987529742247</v>
      </c>
      <c r="L6">
        <v>12.913999181753059</v>
      </c>
      <c r="M6">
        <v>8.0173410780544661</v>
      </c>
      <c r="N6">
        <v>34.9704611160724</v>
      </c>
      <c r="O6">
        <v>41.071873182279283</v>
      </c>
      <c r="P6">
        <v>16.472581695665649</v>
      </c>
      <c r="Q6">
        <v>10.253529638289971</v>
      </c>
      <c r="R6">
        <v>13.22572324209041</v>
      </c>
      <c r="S6">
        <v>12.82006370324534</v>
      </c>
      <c r="T6">
        <v>39.551984999905237</v>
      </c>
      <c r="U6">
        <v>31.554495349390191</v>
      </c>
      <c r="V6">
        <v>8.4601063600948834</v>
      </c>
      <c r="X6">
        <v>19.704076986700269</v>
      </c>
      <c r="Y6">
        <v>7.7758778244855726</v>
      </c>
    </row>
    <row r="7" spans="1:25" x14ac:dyDescent="0.25">
      <c r="A7">
        <v>2000</v>
      </c>
      <c r="B7">
        <v>20.694801380408371</v>
      </c>
      <c r="C7">
        <v>22.103313402713201</v>
      </c>
      <c r="D7">
        <v>23.2023004817407</v>
      </c>
      <c r="E7">
        <v>17.000574398583719</v>
      </c>
      <c r="F7">
        <v>14.582766182913501</v>
      </c>
      <c r="G7">
        <v>32.488659231647183</v>
      </c>
      <c r="H7">
        <v>24.435594767188039</v>
      </c>
      <c r="I7">
        <v>14.33081269286148</v>
      </c>
      <c r="J7">
        <v>7.6424395155606861</v>
      </c>
      <c r="K7">
        <v>33.225386350871801</v>
      </c>
      <c r="L7">
        <v>13.55624199132202</v>
      </c>
      <c r="M7">
        <v>7.7303977737883018</v>
      </c>
      <c r="N7">
        <v>31.91566148830973</v>
      </c>
      <c r="O7">
        <v>40.967196653754911</v>
      </c>
      <c r="P7">
        <v>16.150094024769569</v>
      </c>
      <c r="Q7">
        <v>10.172411692338679</v>
      </c>
      <c r="R7">
        <v>13.0496369869751</v>
      </c>
      <c r="S7">
        <v>13.55225053777683</v>
      </c>
      <c r="T7">
        <v>41.028004778743579</v>
      </c>
      <c r="U7">
        <v>31.169124975600191</v>
      </c>
      <c r="V7">
        <v>9.0008978072308512</v>
      </c>
      <c r="X7">
        <v>20.283280109383011</v>
      </c>
      <c r="Y7">
        <v>7.7404483336107779</v>
      </c>
    </row>
    <row r="8" spans="1:25" x14ac:dyDescent="0.25">
      <c r="A8">
        <v>2001</v>
      </c>
      <c r="B8">
        <v>20.057529496539559</v>
      </c>
      <c r="C8">
        <v>21.196687531259609</v>
      </c>
      <c r="D8">
        <v>21.520398961057818</v>
      </c>
      <c r="E8">
        <v>16.808156844802799</v>
      </c>
      <c r="F8">
        <v>14.4746377293504</v>
      </c>
      <c r="G8">
        <v>30.53575835111689</v>
      </c>
      <c r="H8">
        <v>24.349723607164201</v>
      </c>
      <c r="I8">
        <v>14.269249130474259</v>
      </c>
      <c r="J8">
        <v>7.4282022859503494</v>
      </c>
      <c r="K8">
        <v>31.870027751131062</v>
      </c>
      <c r="L8">
        <v>12.74409697100757</v>
      </c>
      <c r="M8">
        <v>7.4037267440916024</v>
      </c>
      <c r="N8">
        <v>32.244048729040458</v>
      </c>
      <c r="O8">
        <v>41.417520199335627</v>
      </c>
      <c r="P8">
        <v>15.863035264738039</v>
      </c>
      <c r="Q8">
        <v>9.8813100976217747</v>
      </c>
      <c r="R8">
        <v>12.74863779833214</v>
      </c>
      <c r="S8">
        <v>13.27528156972391</v>
      </c>
      <c r="T8">
        <v>39.476743946032201</v>
      </c>
      <c r="U8">
        <v>30.27869599092292</v>
      </c>
      <c r="V8">
        <v>8.3065824804251776</v>
      </c>
      <c r="X8">
        <v>20.36339459610587</v>
      </c>
      <c r="Y8">
        <v>7.3300444697867686</v>
      </c>
    </row>
    <row r="9" spans="1:25" x14ac:dyDescent="0.25">
      <c r="A9">
        <v>2002</v>
      </c>
      <c r="B9">
        <v>20.007644306303</v>
      </c>
      <c r="C9">
        <v>21.57578130826246</v>
      </c>
      <c r="D9">
        <v>21.10411237128849</v>
      </c>
      <c r="E9">
        <v>16.440556632214271</v>
      </c>
      <c r="F9">
        <v>13.947860091287261</v>
      </c>
      <c r="G9">
        <v>29.514852500172079</v>
      </c>
      <c r="H9">
        <v>23.25085054082637</v>
      </c>
      <c r="I9">
        <v>14.12838449424523</v>
      </c>
      <c r="J9">
        <v>7.3637593224080566</v>
      </c>
      <c r="K9">
        <v>31.26843645846375</v>
      </c>
      <c r="L9">
        <v>12.693589024048929</v>
      </c>
      <c r="M9">
        <v>7.4556605625740753</v>
      </c>
      <c r="N9">
        <v>30.80923255589693</v>
      </c>
      <c r="O9">
        <v>40.283795468832153</v>
      </c>
      <c r="P9">
        <v>16.107698346449219</v>
      </c>
      <c r="Q9">
        <v>10.32981765096917</v>
      </c>
      <c r="R9">
        <v>12.25834272598123</v>
      </c>
      <c r="S9">
        <v>13.481405059630481</v>
      </c>
      <c r="T9">
        <v>39.981251404996023</v>
      </c>
      <c r="U9">
        <v>29.51333804050034</v>
      </c>
      <c r="V9">
        <v>8.5770199806634846</v>
      </c>
      <c r="X9">
        <v>20.01288756537339</v>
      </c>
      <c r="Y9">
        <v>7.1827043578915584</v>
      </c>
    </row>
    <row r="10" spans="1:25" x14ac:dyDescent="0.25">
      <c r="A10">
        <v>2003</v>
      </c>
      <c r="B10">
        <v>18.43812705180363</v>
      </c>
      <c r="C10">
        <v>20.738884053568299</v>
      </c>
      <c r="D10">
        <v>20.680173902559641</v>
      </c>
      <c r="E10">
        <v>16.24253904561726</v>
      </c>
      <c r="F10">
        <v>13.023624267316061</v>
      </c>
      <c r="G10">
        <v>26.365122875214411</v>
      </c>
      <c r="H10">
        <v>22.43156485875145</v>
      </c>
      <c r="I10">
        <v>14.102020749511819</v>
      </c>
      <c r="J10">
        <v>7.0836294622446641</v>
      </c>
      <c r="K10">
        <v>29.752966094924432</v>
      </c>
      <c r="L10">
        <v>12.76824580539739</v>
      </c>
      <c r="M10">
        <v>7.3628299470414724</v>
      </c>
      <c r="N10">
        <v>28.99279493825923</v>
      </c>
      <c r="O10">
        <v>37.545649145977492</v>
      </c>
      <c r="P10">
        <v>14.64715633795219</v>
      </c>
      <c r="Q10">
        <v>10.017352594253969</v>
      </c>
      <c r="R10">
        <v>11.99999161052167</v>
      </c>
      <c r="S10">
        <v>13.095873837602911</v>
      </c>
      <c r="T10">
        <v>37.169086233261673</v>
      </c>
      <c r="U10">
        <v>28.249177488907659</v>
      </c>
      <c r="V10">
        <v>8.5809780380341376</v>
      </c>
      <c r="X10">
        <v>18.65022254339183</v>
      </c>
      <c r="Y10">
        <v>7.2447742950899343</v>
      </c>
    </row>
    <row r="11" spans="1:25" x14ac:dyDescent="0.25">
      <c r="A11">
        <v>2004</v>
      </c>
      <c r="B11">
        <v>18.358507766266129</v>
      </c>
      <c r="C11">
        <v>20.092165589640121</v>
      </c>
      <c r="D11">
        <v>20.111898941390901</v>
      </c>
      <c r="E11">
        <v>15.741232613974519</v>
      </c>
      <c r="F11">
        <v>12.90278252676457</v>
      </c>
      <c r="G11">
        <v>25.156861943054938</v>
      </c>
      <c r="H11">
        <v>21.623454472752108</v>
      </c>
      <c r="I11">
        <v>13.51383232919733</v>
      </c>
      <c r="J11">
        <v>7.4094397335234916</v>
      </c>
      <c r="K11">
        <v>28.70149552158038</v>
      </c>
      <c r="L11">
        <v>12.49500278548396</v>
      </c>
      <c r="M11">
        <v>7.2497719611541216</v>
      </c>
      <c r="N11">
        <v>27.94907345114396</v>
      </c>
      <c r="O11">
        <v>35.817750365621777</v>
      </c>
      <c r="P11">
        <v>14.530947462863351</v>
      </c>
      <c r="Q11">
        <v>9.8700106092766422</v>
      </c>
      <c r="R11">
        <v>12.09866874636209</v>
      </c>
      <c r="S11">
        <v>12.82297666574237</v>
      </c>
      <c r="T11">
        <v>35.826019046506943</v>
      </c>
      <c r="U11">
        <v>27.556973476964131</v>
      </c>
      <c r="V11">
        <v>8.3506012352543522</v>
      </c>
      <c r="X11">
        <v>18.60956808009966</v>
      </c>
      <c r="Y11">
        <v>7.2605890560585538</v>
      </c>
    </row>
    <row r="12" spans="1:25" x14ac:dyDescent="0.25">
      <c r="A12">
        <v>2005</v>
      </c>
      <c r="B12">
        <v>17.80835860388294</v>
      </c>
      <c r="C12">
        <v>19.890494010953791</v>
      </c>
      <c r="D12">
        <v>19.489001284816581</v>
      </c>
      <c r="E12">
        <v>15.469185911893909</v>
      </c>
      <c r="F12">
        <v>12.61235988141544</v>
      </c>
      <c r="G12">
        <v>25.24954242740943</v>
      </c>
      <c r="H12">
        <v>20.95711616757259</v>
      </c>
      <c r="I12">
        <v>12.97133809092993</v>
      </c>
      <c r="J12">
        <v>7.1238681648460229</v>
      </c>
      <c r="K12">
        <v>28.097791205089791</v>
      </c>
      <c r="L12">
        <v>12.12423416508045</v>
      </c>
      <c r="M12">
        <v>7.0018537435985033</v>
      </c>
      <c r="N12">
        <v>25.414075713004522</v>
      </c>
      <c r="O12">
        <v>33.637824668268479</v>
      </c>
      <c r="P12">
        <v>13.8482507170842</v>
      </c>
      <c r="Q12">
        <v>9.8888720192334816</v>
      </c>
      <c r="R12">
        <v>12.017677774278891</v>
      </c>
      <c r="S12">
        <v>12.99133987832982</v>
      </c>
      <c r="T12">
        <v>34.428138742882538</v>
      </c>
      <c r="U12">
        <v>26.57398037135426</v>
      </c>
      <c r="V12">
        <v>8.187640526329119</v>
      </c>
      <c r="X12">
        <v>18.412988387548999</v>
      </c>
      <c r="Y12">
        <v>7.4530708317718508</v>
      </c>
    </row>
    <row r="13" spans="1:25" x14ac:dyDescent="0.25">
      <c r="A13">
        <v>2006</v>
      </c>
      <c r="B13">
        <v>16.6425035027086</v>
      </c>
      <c r="C13">
        <v>18.32767136832388</v>
      </c>
      <c r="D13">
        <v>19.397071130058169</v>
      </c>
      <c r="E13">
        <v>14.665569641396241</v>
      </c>
      <c r="F13">
        <v>11.89046543283842</v>
      </c>
      <c r="G13">
        <v>22.396156036506881</v>
      </c>
      <c r="H13">
        <v>19.742099855459958</v>
      </c>
      <c r="I13">
        <v>12.460380310364011</v>
      </c>
      <c r="J13">
        <v>7.2200357312165568</v>
      </c>
      <c r="K13">
        <v>25.088087853798339</v>
      </c>
      <c r="L13">
        <v>11.43069968480377</v>
      </c>
      <c r="M13">
        <v>6.7483799444824308</v>
      </c>
      <c r="N13">
        <v>22.809411088063008</v>
      </c>
      <c r="O13">
        <v>31.482563672958221</v>
      </c>
      <c r="P13">
        <v>13.50726671452278</v>
      </c>
      <c r="Q13">
        <v>9.7761225759144335</v>
      </c>
      <c r="R13">
        <v>11.98191472668567</v>
      </c>
      <c r="S13">
        <v>12.45766271857077</v>
      </c>
      <c r="T13">
        <v>29.78760202389147</v>
      </c>
      <c r="U13">
        <v>24.622654920051801</v>
      </c>
      <c r="V13">
        <v>8.0862829405975809</v>
      </c>
      <c r="X13">
        <v>17.993034904206421</v>
      </c>
      <c r="Y13">
        <v>7.3373977749092427</v>
      </c>
    </row>
    <row r="14" spans="1:25" x14ac:dyDescent="0.25">
      <c r="A14">
        <v>2007</v>
      </c>
      <c r="B14">
        <v>15.94684674679641</v>
      </c>
      <c r="C14">
        <v>18.47365572697267</v>
      </c>
      <c r="D14">
        <v>18.072518452510529</v>
      </c>
      <c r="E14">
        <v>13.975500695866391</v>
      </c>
      <c r="F14">
        <v>11.44751942075162</v>
      </c>
      <c r="G14">
        <v>21.307851157179918</v>
      </c>
      <c r="H14">
        <v>19.259432754360269</v>
      </c>
      <c r="I14">
        <v>11.898918240070509</v>
      </c>
      <c r="J14">
        <v>6.7912387232248559</v>
      </c>
      <c r="K14">
        <v>24.100093116172129</v>
      </c>
      <c r="L14">
        <v>11.212058408677301</v>
      </c>
      <c r="M14">
        <v>6.4953799067943452</v>
      </c>
      <c r="N14">
        <v>22.69806697932766</v>
      </c>
      <c r="O14">
        <v>30.530728198251101</v>
      </c>
      <c r="P14">
        <v>13.864710815539681</v>
      </c>
      <c r="Q14">
        <v>9.0282515175561198</v>
      </c>
      <c r="R14">
        <v>11.04010770043411</v>
      </c>
      <c r="S14">
        <v>11.72680827367884</v>
      </c>
      <c r="T14">
        <v>28.945130249334309</v>
      </c>
      <c r="U14">
        <v>23.99593972209896</v>
      </c>
      <c r="V14">
        <v>7.5938830675615101</v>
      </c>
      <c r="X14">
        <v>17.640520539552352</v>
      </c>
      <c r="Y14">
        <v>6.7210611453316442</v>
      </c>
    </row>
    <row r="15" spans="1:25" x14ac:dyDescent="0.25">
      <c r="A15">
        <v>2008</v>
      </c>
      <c r="B15">
        <v>16.47600671699033</v>
      </c>
      <c r="C15">
        <v>18.368840944060778</v>
      </c>
      <c r="D15">
        <v>17.900301700573319</v>
      </c>
      <c r="E15">
        <v>14.470157890965339</v>
      </c>
      <c r="F15">
        <v>11.774827839476201</v>
      </c>
      <c r="G15">
        <v>24.28456037132905</v>
      </c>
      <c r="H15">
        <v>19.869990301943119</v>
      </c>
      <c r="I15">
        <v>12.093175152185591</v>
      </c>
      <c r="J15">
        <v>7.3834101243171872</v>
      </c>
      <c r="K15">
        <v>24.984966975157711</v>
      </c>
      <c r="L15">
        <v>11.688516757113581</v>
      </c>
      <c r="M15">
        <v>6.5865491940598249</v>
      </c>
      <c r="N15">
        <v>23.287846878856168</v>
      </c>
      <c r="O15">
        <v>28.433775727674242</v>
      </c>
      <c r="P15">
        <v>13.49435830840723</v>
      </c>
      <c r="Q15">
        <v>9.3279681995779438</v>
      </c>
      <c r="R15">
        <v>11.30901217871534</v>
      </c>
      <c r="S15">
        <v>12.24368454531723</v>
      </c>
      <c r="T15">
        <v>29.691520215927401</v>
      </c>
      <c r="U15">
        <v>23.41280469864439</v>
      </c>
      <c r="V15">
        <v>7.8507563245089278</v>
      </c>
      <c r="X15">
        <v>17.397196401191259</v>
      </c>
      <c r="Y15">
        <v>7.0215407649234693</v>
      </c>
    </row>
    <row r="16" spans="1:25" x14ac:dyDescent="0.25">
      <c r="A16">
        <v>2009</v>
      </c>
      <c r="B16">
        <v>16.23903185972399</v>
      </c>
      <c r="C16">
        <v>17.359085133495132</v>
      </c>
      <c r="D16">
        <v>18.239917323719219</v>
      </c>
      <c r="E16">
        <v>14.718322774354951</v>
      </c>
      <c r="F16">
        <v>12.35959057799076</v>
      </c>
      <c r="G16">
        <v>24.281899958807578</v>
      </c>
      <c r="H16">
        <v>20.352965325671018</v>
      </c>
      <c r="I16">
        <v>12.60347013602131</v>
      </c>
      <c r="J16">
        <v>7.3189785869598989</v>
      </c>
      <c r="K16">
        <v>25.190997351818059</v>
      </c>
      <c r="L16">
        <v>11.58867315209854</v>
      </c>
      <c r="M16">
        <v>6.7489100546708194</v>
      </c>
      <c r="N16">
        <v>24.698155650728211</v>
      </c>
      <c r="O16">
        <v>27.89863043565229</v>
      </c>
      <c r="P16">
        <v>12.496668217288139</v>
      </c>
      <c r="Q16">
        <v>9.6561961018263922</v>
      </c>
      <c r="R16">
        <v>11.680935698397491</v>
      </c>
      <c r="S16">
        <v>12.229452341224819</v>
      </c>
      <c r="T16">
        <v>31.103034446543319</v>
      </c>
      <c r="U16">
        <v>23.173695783124149</v>
      </c>
      <c r="V16">
        <v>8.0883780766784348</v>
      </c>
      <c r="X16">
        <v>17.687406814995231</v>
      </c>
      <c r="Y16">
        <v>7.2618135675616902</v>
      </c>
    </row>
    <row r="17" spans="1:25" x14ac:dyDescent="0.25">
      <c r="A17">
        <v>2010</v>
      </c>
      <c r="B17">
        <v>14.7119735668264</v>
      </c>
      <c r="C17">
        <v>16.517522086555608</v>
      </c>
      <c r="D17">
        <v>18.29431351373022</v>
      </c>
      <c r="E17">
        <v>14.23286718165477</v>
      </c>
      <c r="F17">
        <v>11.26726991948088</v>
      </c>
      <c r="G17">
        <v>21.232298625039249</v>
      </c>
      <c r="H17">
        <v>19.43052045141992</v>
      </c>
      <c r="I17">
        <v>12.409793905351711</v>
      </c>
      <c r="J17">
        <v>7.1707995412599717</v>
      </c>
      <c r="K17">
        <v>23.191728908174689</v>
      </c>
      <c r="L17">
        <v>11.13893623777388</v>
      </c>
      <c r="M17">
        <v>6.2468487957146799</v>
      </c>
      <c r="N17">
        <v>21.879759510797498</v>
      </c>
      <c r="O17">
        <v>24.732699691181381</v>
      </c>
      <c r="P17">
        <v>11.47328468546243</v>
      </c>
      <c r="Q17">
        <v>9.4117982011671231</v>
      </c>
      <c r="R17">
        <v>11.25398362229271</v>
      </c>
      <c r="S17">
        <v>12.170530982950201</v>
      </c>
      <c r="T17">
        <v>28.766385616309989</v>
      </c>
      <c r="U17">
        <v>21.792917735609439</v>
      </c>
      <c r="V17">
        <v>8.4794723069277254</v>
      </c>
      <c r="X17">
        <v>17.466105351076578</v>
      </c>
      <c r="Y17">
        <v>6.9511432357269047</v>
      </c>
    </row>
    <row r="18" spans="1:25" x14ac:dyDescent="0.25">
      <c r="A18">
        <v>2011</v>
      </c>
      <c r="B18">
        <v>15.19397783631409</v>
      </c>
      <c r="C18">
        <v>16.945602252458318</v>
      </c>
      <c r="D18">
        <v>17.693105330901329</v>
      </c>
      <c r="E18">
        <v>14.40190043886586</v>
      </c>
      <c r="F18">
        <v>11.25321747811862</v>
      </c>
      <c r="G18">
        <v>21.681366574429269</v>
      </c>
      <c r="H18">
        <v>19.45600961360681</v>
      </c>
      <c r="I18">
        <v>12.616935509727121</v>
      </c>
      <c r="J18">
        <v>7.4607028541264668</v>
      </c>
      <c r="K18">
        <v>22.470088867285011</v>
      </c>
      <c r="L18">
        <v>11.16440156690039</v>
      </c>
      <c r="M18">
        <v>6.6950373321240253</v>
      </c>
      <c r="N18">
        <v>21.482546059732311</v>
      </c>
      <c r="O18">
        <v>23.03447129275548</v>
      </c>
      <c r="P18">
        <v>11.508621562343951</v>
      </c>
      <c r="Q18">
        <v>9.3245805180298316</v>
      </c>
      <c r="R18">
        <v>11.14959966744032</v>
      </c>
      <c r="S18">
        <v>12.431879322299499</v>
      </c>
      <c r="T18">
        <v>29.528021795939779</v>
      </c>
      <c r="U18">
        <v>20.201879434508971</v>
      </c>
      <c r="V18">
        <v>8.3362620912984351</v>
      </c>
      <c r="X18">
        <v>17.361148374345369</v>
      </c>
      <c r="Y18">
        <v>7.4491750556278662</v>
      </c>
    </row>
    <row r="19" spans="1:25" x14ac:dyDescent="0.25">
      <c r="A19">
        <v>2012</v>
      </c>
      <c r="B19">
        <v>15.471408477592441</v>
      </c>
      <c r="C19">
        <v>16.936085734632311</v>
      </c>
      <c r="D19">
        <v>17.754763269322169</v>
      </c>
      <c r="E19">
        <v>13.94105259375957</v>
      </c>
      <c r="F19">
        <v>11.84535417773273</v>
      </c>
      <c r="G19">
        <v>22.03149908457149</v>
      </c>
      <c r="H19">
        <v>19.310359757608111</v>
      </c>
      <c r="I19">
        <v>13.147954469854239</v>
      </c>
      <c r="J19">
        <v>7.4428102825424096</v>
      </c>
      <c r="K19">
        <v>22.850966878574699</v>
      </c>
      <c r="L19">
        <v>11.508023521079689</v>
      </c>
      <c r="M19">
        <v>7.2173296259698869</v>
      </c>
      <c r="N19">
        <v>21.545327384033929</v>
      </c>
      <c r="O19">
        <v>22.011825273681279</v>
      </c>
      <c r="P19">
        <v>11.832683272637411</v>
      </c>
      <c r="Q19">
        <v>9.872572750776806</v>
      </c>
      <c r="R19">
        <v>11.42279924345627</v>
      </c>
      <c r="S19">
        <v>12.697318632242521</v>
      </c>
      <c r="T19">
        <v>27.626594449382349</v>
      </c>
      <c r="U19">
        <v>20.898587082504282</v>
      </c>
      <c r="V19">
        <v>8.9170426985507234</v>
      </c>
      <c r="X19">
        <v>17.078058546895051</v>
      </c>
      <c r="Y19">
        <v>7.5384908136110846</v>
      </c>
    </row>
    <row r="20" spans="1:25" x14ac:dyDescent="0.25">
      <c r="A20">
        <v>2013</v>
      </c>
      <c r="B20">
        <v>15.970690674110291</v>
      </c>
      <c r="C20">
        <v>17.49322357158572</v>
      </c>
      <c r="D20">
        <v>17.34503131586537</v>
      </c>
      <c r="E20">
        <v>13.98237621149498</v>
      </c>
      <c r="F20">
        <v>11.791947721679801</v>
      </c>
      <c r="G20">
        <v>19.11450972485671</v>
      </c>
      <c r="H20">
        <v>17.883408463830751</v>
      </c>
      <c r="I20">
        <v>12.555999134554201</v>
      </c>
      <c r="J20">
        <v>8.0277183824093932</v>
      </c>
      <c r="K20">
        <v>22.37531412821015</v>
      </c>
      <c r="L20">
        <v>11.58298877439986</v>
      </c>
      <c r="M20">
        <v>7.5329935218071622</v>
      </c>
      <c r="N20">
        <v>22.432214513049651</v>
      </c>
      <c r="O20">
        <v>21.296975685442732</v>
      </c>
      <c r="P20">
        <v>11.86025264883023</v>
      </c>
      <c r="Q20">
        <v>10.0725588488702</v>
      </c>
      <c r="R20">
        <v>12.03492954393545</v>
      </c>
      <c r="S20">
        <v>12.816845650583421</v>
      </c>
      <c r="T20">
        <v>31.367398994207189</v>
      </c>
      <c r="U20">
        <v>19.345999417273511</v>
      </c>
      <c r="V20">
        <v>9.0523774260262044</v>
      </c>
      <c r="X20">
        <v>15.96500142377506</v>
      </c>
      <c r="Y20">
        <v>7.9955054726322263</v>
      </c>
    </row>
    <row r="21" spans="1:25" x14ac:dyDescent="0.25">
      <c r="A21">
        <v>2014</v>
      </c>
      <c r="B21">
        <v>15.17586251304782</v>
      </c>
      <c r="C21">
        <v>16.163360705409989</v>
      </c>
      <c r="D21">
        <v>15.82658205932327</v>
      </c>
      <c r="E21">
        <v>13.69148646342242</v>
      </c>
      <c r="F21">
        <v>11.95601172042449</v>
      </c>
      <c r="G21">
        <v>19.616054665304379</v>
      </c>
      <c r="H21">
        <v>17.926463866008511</v>
      </c>
      <c r="I21">
        <v>12.18887109469474</v>
      </c>
      <c r="J21">
        <v>7.9048402934068598</v>
      </c>
      <c r="K21">
        <v>21.35557449631758</v>
      </c>
      <c r="L21">
        <v>11.47359087940284</v>
      </c>
      <c r="M21">
        <v>7.9735475024581364</v>
      </c>
      <c r="N21">
        <v>21.658139819363502</v>
      </c>
      <c r="O21">
        <v>19.701743923028658</v>
      </c>
      <c r="P21">
        <v>11.615232098591139</v>
      </c>
      <c r="Q21">
        <v>9.7929531129604044</v>
      </c>
      <c r="R21">
        <v>11.22785298225482</v>
      </c>
      <c r="S21">
        <v>12.69438775086053</v>
      </c>
      <c r="T21">
        <v>27.978793282190679</v>
      </c>
      <c r="U21">
        <v>18.917373655617169</v>
      </c>
      <c r="V21">
        <v>8.6823134012258443</v>
      </c>
      <c r="X21">
        <v>16.12105510110003</v>
      </c>
      <c r="Y21">
        <v>7.9964476700872531</v>
      </c>
    </row>
    <row r="22" spans="1:25" x14ac:dyDescent="0.25">
      <c r="A22">
        <v>2015</v>
      </c>
      <c r="B22">
        <v>14.34595405852404</v>
      </c>
      <c r="C22">
        <v>15.798363952949069</v>
      </c>
      <c r="D22">
        <v>16.045877830601111</v>
      </c>
      <c r="E22">
        <v>13.394170474323751</v>
      </c>
      <c r="F22">
        <v>11.300431308138361</v>
      </c>
      <c r="G22">
        <v>19.982745177791319</v>
      </c>
      <c r="H22">
        <v>17.041536059574678</v>
      </c>
      <c r="I22">
        <v>11.46439209493281</v>
      </c>
      <c r="J22">
        <v>8.0382503043970601</v>
      </c>
      <c r="K22">
        <v>21.375180129006139</v>
      </c>
      <c r="L22">
        <v>10.84442988566841</v>
      </c>
      <c r="M22">
        <v>7.3038624891341328</v>
      </c>
      <c r="N22">
        <v>19.240037846796849</v>
      </c>
      <c r="O22">
        <v>18.560937130219159</v>
      </c>
      <c r="P22">
        <v>11.11997295769317</v>
      </c>
      <c r="Q22">
        <v>9.6476195217855114</v>
      </c>
      <c r="R22">
        <v>11.458997212075889</v>
      </c>
      <c r="S22">
        <v>12.534020831553629</v>
      </c>
      <c r="T22">
        <v>27.58293944854066</v>
      </c>
      <c r="U22">
        <v>18.674018541520081</v>
      </c>
      <c r="V22">
        <v>8.3801214841821015</v>
      </c>
      <c r="X22">
        <v>15.92615680898367</v>
      </c>
      <c r="Y22">
        <v>7.8640153343298138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J1" workbookViewId="0">
      <selection activeCell="W2" sqref="W2:W22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23</v>
      </c>
      <c r="K1" s="1" t="s">
        <v>24</v>
      </c>
      <c r="L1" s="1" t="s">
        <v>8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26</v>
      </c>
      <c r="T1" s="1" t="s">
        <v>14</v>
      </c>
      <c r="U1" s="1" t="s">
        <v>15</v>
      </c>
      <c r="V1" s="1" t="s">
        <v>27</v>
      </c>
      <c r="W1" s="1" t="s">
        <v>16</v>
      </c>
      <c r="X1" s="1" t="s">
        <v>28</v>
      </c>
      <c r="Y1" s="1" t="s">
        <v>29</v>
      </c>
    </row>
    <row r="2" spans="1:25" x14ac:dyDescent="0.25">
      <c r="A2">
        <v>1995</v>
      </c>
      <c r="B2">
        <v>23.91323827776537</v>
      </c>
      <c r="C2">
        <v>22.61968489886744</v>
      </c>
      <c r="D2">
        <v>20.65637924133944</v>
      </c>
      <c r="E2">
        <v>17.784756216454749</v>
      </c>
      <c r="F2">
        <v>18.899183898877091</v>
      </c>
      <c r="G2">
        <v>43.784289400884973</v>
      </c>
      <c r="H2">
        <v>29.029761780268959</v>
      </c>
      <c r="I2">
        <v>16.619491279538352</v>
      </c>
      <c r="J2">
        <v>3.662774490300182</v>
      </c>
      <c r="K2">
        <v>34.56828869923001</v>
      </c>
      <c r="L2">
        <v>11.03391908459338</v>
      </c>
      <c r="M2">
        <v>8.4390489367315507</v>
      </c>
      <c r="N2">
        <v>43.121236366698952</v>
      </c>
      <c r="O2">
        <v>50.012562187255412</v>
      </c>
      <c r="P2">
        <v>16.487830410887199</v>
      </c>
      <c r="Q2">
        <v>10.43940859472157</v>
      </c>
      <c r="R2">
        <v>13.511181242141079</v>
      </c>
      <c r="S2">
        <v>13.02018991855971</v>
      </c>
      <c r="T2">
        <v>43.532433992800193</v>
      </c>
      <c r="U2">
        <v>29.93630573248408</v>
      </c>
      <c r="V2">
        <v>8.4694154037660336</v>
      </c>
      <c r="X2">
        <v>21.443143180959581</v>
      </c>
      <c r="Y2">
        <v>7.8817155961378971</v>
      </c>
    </row>
    <row r="3" spans="1:25" x14ac:dyDescent="0.25">
      <c r="A3">
        <v>1996</v>
      </c>
      <c r="B3">
        <v>23.73992254299808</v>
      </c>
      <c r="C3">
        <v>21.06189403241104</v>
      </c>
      <c r="D3">
        <v>23.715883244882491</v>
      </c>
      <c r="E3">
        <v>16.059156689437621</v>
      </c>
      <c r="F3">
        <v>18.140036198726939</v>
      </c>
      <c r="G3">
        <v>40.604916398574879</v>
      </c>
      <c r="H3">
        <v>25.967265003540049</v>
      </c>
      <c r="I3">
        <v>15.69672262703431</v>
      </c>
      <c r="J3">
        <v>3.497575620090192</v>
      </c>
      <c r="K3">
        <v>35.287170402320982</v>
      </c>
      <c r="L3">
        <v>13.387423935091279</v>
      </c>
      <c r="M3">
        <v>8.6592266876590891</v>
      </c>
      <c r="N3">
        <v>39.011593467039013</v>
      </c>
      <c r="O3">
        <v>51.019758156865322</v>
      </c>
      <c r="P3">
        <v>18.57106009801393</v>
      </c>
      <c r="Q3">
        <v>10.83573249414238</v>
      </c>
      <c r="R3">
        <v>12.677783227072091</v>
      </c>
      <c r="S3">
        <v>13.216620788604169</v>
      </c>
      <c r="T3">
        <v>41.29383669149567</v>
      </c>
      <c r="U3">
        <v>32.063810680893774</v>
      </c>
      <c r="V3">
        <v>8.8909836855805384</v>
      </c>
      <c r="X3">
        <v>21.526712967138689</v>
      </c>
      <c r="Y3">
        <v>7.5710469132787201</v>
      </c>
    </row>
    <row r="4" spans="1:25" x14ac:dyDescent="0.25">
      <c r="A4">
        <v>1997</v>
      </c>
      <c r="B4">
        <v>21.191096704478309</v>
      </c>
      <c r="C4">
        <v>22.40967028441171</v>
      </c>
      <c r="D4">
        <v>22.025098367907621</v>
      </c>
      <c r="E4">
        <v>17.023102782347468</v>
      </c>
      <c r="F4">
        <v>16.54750572175076</v>
      </c>
      <c r="G4">
        <v>39.211738882871082</v>
      </c>
      <c r="H4">
        <v>27.409188920218941</v>
      </c>
      <c r="I4">
        <v>15.6991541978201</v>
      </c>
      <c r="J4">
        <v>3.6492055757519459</v>
      </c>
      <c r="K4">
        <v>32.943850349479007</v>
      </c>
      <c r="L4">
        <v>13.256792097345031</v>
      </c>
      <c r="M4">
        <v>8.6634773725345298</v>
      </c>
      <c r="N4">
        <v>37.626873911750963</v>
      </c>
      <c r="O4">
        <v>48.509737467797649</v>
      </c>
      <c r="P4">
        <v>20.6316861946001</v>
      </c>
      <c r="Q4">
        <v>10.73777826351273</v>
      </c>
      <c r="R4">
        <v>12.99334487213866</v>
      </c>
      <c r="S4">
        <v>13.37919415976415</v>
      </c>
      <c r="T4">
        <v>39.305530028029217</v>
      </c>
      <c r="U4">
        <v>31.477254631349862</v>
      </c>
      <c r="V4">
        <v>9.0175110279374415</v>
      </c>
      <c r="X4">
        <v>20.089285714285719</v>
      </c>
      <c r="Y4">
        <v>7.4963854774223186</v>
      </c>
    </row>
    <row r="5" spans="1:25" x14ac:dyDescent="0.25">
      <c r="A5">
        <v>1998</v>
      </c>
      <c r="B5">
        <v>20.694180236354349</v>
      </c>
      <c r="C5">
        <v>20.985351102385749</v>
      </c>
      <c r="D5">
        <v>24.338323990633651</v>
      </c>
      <c r="E5">
        <v>16.44525554887187</v>
      </c>
      <c r="F5">
        <v>15.394237753207969</v>
      </c>
      <c r="G5">
        <v>36.089365440006539</v>
      </c>
      <c r="H5">
        <v>25.347427989463888</v>
      </c>
      <c r="I5">
        <v>14.927418724726561</v>
      </c>
      <c r="J5">
        <v>3.9085875450869629</v>
      </c>
      <c r="K5">
        <v>33.335480364272051</v>
      </c>
      <c r="L5">
        <v>11.89282188913511</v>
      </c>
      <c r="M5">
        <v>8.3022135500383119</v>
      </c>
      <c r="N5">
        <v>35.791988396399482</v>
      </c>
      <c r="O5">
        <v>46.344748226858293</v>
      </c>
      <c r="P5">
        <v>16.083837000364401</v>
      </c>
      <c r="Q5">
        <v>10.30906845112864</v>
      </c>
      <c r="R5">
        <v>13.27069307889766</v>
      </c>
      <c r="S5">
        <v>13.29996625801372</v>
      </c>
      <c r="T5">
        <v>37.030780875216813</v>
      </c>
      <c r="U5">
        <v>32.547997659947882</v>
      </c>
      <c r="V5">
        <v>8.7055412732354664</v>
      </c>
      <c r="X5">
        <v>20.38611085791624</v>
      </c>
      <c r="Y5">
        <v>7.9042088408314761</v>
      </c>
    </row>
    <row r="6" spans="1:25" x14ac:dyDescent="0.25">
      <c r="A6">
        <v>1999</v>
      </c>
      <c r="B6">
        <v>20.56440633203859</v>
      </c>
      <c r="C6">
        <v>19.246959845783859</v>
      </c>
      <c r="D6">
        <v>23.086978850553251</v>
      </c>
      <c r="E6">
        <v>16.396422728293459</v>
      </c>
      <c r="F6">
        <v>15.312889353321809</v>
      </c>
      <c r="G6">
        <v>35.638190128221332</v>
      </c>
      <c r="H6">
        <v>24.81366622432418</v>
      </c>
      <c r="I6">
        <v>14.281838517964911</v>
      </c>
      <c r="J6">
        <v>3.6767675480968962</v>
      </c>
      <c r="K6">
        <v>34.816054828063542</v>
      </c>
      <c r="L6">
        <v>12.117895395199749</v>
      </c>
      <c r="M6">
        <v>7.5809875611561406</v>
      </c>
      <c r="N6">
        <v>32.699065740978831</v>
      </c>
      <c r="O6">
        <v>46.498344658930137</v>
      </c>
      <c r="P6">
        <v>17.331451632870341</v>
      </c>
      <c r="Q6">
        <v>10.24137001078749</v>
      </c>
      <c r="R6">
        <v>14.01528218676866</v>
      </c>
      <c r="S6">
        <v>12.838560729770821</v>
      </c>
      <c r="T6">
        <v>41.071873977240116</v>
      </c>
      <c r="U6">
        <v>31.309700700488222</v>
      </c>
      <c r="V6">
        <v>8.5209370670315394</v>
      </c>
      <c r="X6">
        <v>19.159331126462231</v>
      </c>
      <c r="Y6">
        <v>7.9665663556320716</v>
      </c>
    </row>
    <row r="7" spans="1:25" x14ac:dyDescent="0.25">
      <c r="A7">
        <v>2000</v>
      </c>
      <c r="B7">
        <v>20.916553357692951</v>
      </c>
      <c r="C7">
        <v>22.15210318352495</v>
      </c>
      <c r="D7">
        <v>22.48664400194269</v>
      </c>
      <c r="E7">
        <v>16.792701885650359</v>
      </c>
      <c r="F7">
        <v>14.56404880556795</v>
      </c>
      <c r="G7">
        <v>28.25716266606705</v>
      </c>
      <c r="H7">
        <v>23.864050702401979</v>
      </c>
      <c r="I7">
        <v>14.152233659065191</v>
      </c>
      <c r="J7">
        <v>3.6719968616923162</v>
      </c>
      <c r="K7">
        <v>34.312882687308559</v>
      </c>
      <c r="L7">
        <v>19.251279247506002</v>
      </c>
      <c r="M7">
        <v>7.5655243842118036</v>
      </c>
      <c r="N7">
        <v>33.889249053851778</v>
      </c>
      <c r="O7">
        <v>49.198748161834033</v>
      </c>
      <c r="P7">
        <v>15.11590485756917</v>
      </c>
      <c r="Q7">
        <v>10.051405472424429</v>
      </c>
      <c r="R7">
        <v>12.978865560784151</v>
      </c>
      <c r="S7">
        <v>13.320557622214711</v>
      </c>
      <c r="T7">
        <v>40.967197480537983</v>
      </c>
      <c r="U7">
        <v>31.169112046066669</v>
      </c>
      <c r="V7">
        <v>8.8569946614816981</v>
      </c>
      <c r="X7">
        <v>20.265540255072668</v>
      </c>
      <c r="Y7">
        <v>7.6424394388782</v>
      </c>
    </row>
    <row r="8" spans="1:25" x14ac:dyDescent="0.25">
      <c r="A8">
        <v>2001</v>
      </c>
      <c r="B8">
        <v>19.503416044932521</v>
      </c>
      <c r="C8">
        <v>22.296475148698949</v>
      </c>
      <c r="D8">
        <v>21.073363770510351</v>
      </c>
      <c r="E8">
        <v>16.497116358949199</v>
      </c>
      <c r="F8">
        <v>14.48654176358402</v>
      </c>
      <c r="G8">
        <v>30.25022442498171</v>
      </c>
      <c r="H8">
        <v>24.576529455195089</v>
      </c>
      <c r="I8">
        <v>14.23971488232171</v>
      </c>
      <c r="J8">
        <v>3.1987652383094471</v>
      </c>
      <c r="K8">
        <v>30.686484901280821</v>
      </c>
      <c r="L8">
        <v>13.64991013809159</v>
      </c>
      <c r="M8">
        <v>7.4171082023940738</v>
      </c>
      <c r="N8">
        <v>31.575750358906571</v>
      </c>
      <c r="O8">
        <v>46.537212466508677</v>
      </c>
      <c r="P8">
        <v>17.63583214553185</v>
      </c>
      <c r="Q8">
        <v>9.8016156972675894</v>
      </c>
      <c r="R8">
        <v>13.02459275609635</v>
      </c>
      <c r="S8">
        <v>12.786228780324929</v>
      </c>
      <c r="T8">
        <v>41.417521094827428</v>
      </c>
      <c r="U8">
        <v>30.557557078466129</v>
      </c>
      <c r="V8">
        <v>8.2374357020227365</v>
      </c>
      <c r="X8">
        <v>19.487777318499319</v>
      </c>
      <c r="Y8">
        <v>7.4282021881057974</v>
      </c>
    </row>
    <row r="9" spans="1:25" x14ac:dyDescent="0.25">
      <c r="A9">
        <v>2002</v>
      </c>
      <c r="B9">
        <v>20.213032082364009</v>
      </c>
      <c r="C9">
        <v>21.273608735706151</v>
      </c>
      <c r="D9">
        <v>20.724160007587791</v>
      </c>
      <c r="E9">
        <v>15.7293598550438</v>
      </c>
      <c r="F9">
        <v>13.647484677326251</v>
      </c>
      <c r="G9">
        <v>28.17671585566838</v>
      </c>
      <c r="H9">
        <v>22.275955760562159</v>
      </c>
      <c r="I9">
        <v>14.2127229279135</v>
      </c>
      <c r="J9">
        <v>3.0814597724012831</v>
      </c>
      <c r="K9">
        <v>29.328015517092481</v>
      </c>
      <c r="L9">
        <v>11.25893678106997</v>
      </c>
      <c r="M9">
        <v>7.4623797211655871</v>
      </c>
      <c r="N9">
        <v>30.255355197870021</v>
      </c>
      <c r="O9">
        <v>47.366183659857661</v>
      </c>
      <c r="P9">
        <v>20.329772832726629</v>
      </c>
      <c r="Q9">
        <v>10.3765168716216</v>
      </c>
      <c r="R9">
        <v>11.64081533778748</v>
      </c>
      <c r="S9">
        <v>14.81600998619362</v>
      </c>
      <c r="T9">
        <v>40.283796358322547</v>
      </c>
      <c r="U9">
        <v>28.329741401923481</v>
      </c>
      <c r="V9">
        <v>8.5712954483599653</v>
      </c>
      <c r="X9">
        <v>20.829702060354279</v>
      </c>
      <c r="Y9">
        <v>7.3637591867233274</v>
      </c>
    </row>
    <row r="10" spans="1:25" x14ac:dyDescent="0.25">
      <c r="A10">
        <v>2003</v>
      </c>
      <c r="B10">
        <v>18.85513827770485</v>
      </c>
      <c r="C10">
        <v>21.327763975193289</v>
      </c>
      <c r="D10">
        <v>20.47046573267702</v>
      </c>
      <c r="E10">
        <v>17.633391632601771</v>
      </c>
      <c r="F10">
        <v>12.51783989939849</v>
      </c>
      <c r="G10">
        <v>26.163591297163322</v>
      </c>
      <c r="H10">
        <v>21.805910760882259</v>
      </c>
      <c r="I10">
        <v>14.163917294353791</v>
      </c>
      <c r="J10">
        <v>3.5661082775078889</v>
      </c>
      <c r="K10">
        <v>29.007929835619318</v>
      </c>
      <c r="L10">
        <v>9.6895613610106963</v>
      </c>
      <c r="M10">
        <v>7.4175104577796214</v>
      </c>
      <c r="N10">
        <v>27.577251689449099</v>
      </c>
      <c r="O10">
        <v>44.712452832971799</v>
      </c>
      <c r="P10">
        <v>11.330000424875021</v>
      </c>
      <c r="Q10">
        <v>9.8793710379331667</v>
      </c>
      <c r="R10">
        <v>11.747845370272429</v>
      </c>
      <c r="S10">
        <v>14.009886603668001</v>
      </c>
      <c r="T10">
        <v>37.545649949100813</v>
      </c>
      <c r="U10">
        <v>29.461272842315609</v>
      </c>
      <c r="V10">
        <v>8.7064149806811724</v>
      </c>
      <c r="X10">
        <v>18.208446681750932</v>
      </c>
      <c r="Y10">
        <v>7.0836292485775463</v>
      </c>
    </row>
    <row r="11" spans="1:25" x14ac:dyDescent="0.25">
      <c r="A11">
        <v>2004</v>
      </c>
      <c r="B11">
        <v>18.293847825289902</v>
      </c>
      <c r="C11">
        <v>20.17664054771608</v>
      </c>
      <c r="D11">
        <v>20.592963873652359</v>
      </c>
      <c r="E11">
        <v>16.24148284020135</v>
      </c>
      <c r="F11">
        <v>13.02995292461334</v>
      </c>
      <c r="G11">
        <v>24.8911493854275</v>
      </c>
      <c r="H11">
        <v>21.51770609927873</v>
      </c>
      <c r="I11">
        <v>13.628667397504641</v>
      </c>
      <c r="J11">
        <v>3.346831271350271</v>
      </c>
      <c r="K11">
        <v>28.47339015273451</v>
      </c>
      <c r="L11">
        <v>12.88716732698057</v>
      </c>
      <c r="M11">
        <v>7.248833730667382</v>
      </c>
      <c r="N11">
        <v>26.022925133939491</v>
      </c>
      <c r="O11">
        <v>42.817662844414578</v>
      </c>
      <c r="P11">
        <v>14.41431387865938</v>
      </c>
      <c r="Q11">
        <v>9.9175539460237445</v>
      </c>
      <c r="R11">
        <v>12.29672056457987</v>
      </c>
      <c r="S11">
        <v>13.19698582784425</v>
      </c>
      <c r="T11">
        <v>35.817751117245592</v>
      </c>
      <c r="U11">
        <v>26.836322543244741</v>
      </c>
      <c r="V11">
        <v>8.6498059723754093</v>
      </c>
      <c r="X11">
        <v>18.282353001481098</v>
      </c>
      <c r="Y11">
        <v>7.4094397041212154</v>
      </c>
    </row>
    <row r="12" spans="1:25" x14ac:dyDescent="0.25">
      <c r="A12">
        <v>2005</v>
      </c>
      <c r="B12">
        <v>17.872973113503861</v>
      </c>
      <c r="C12">
        <v>20.492850530258821</v>
      </c>
      <c r="D12">
        <v>20.63328119927996</v>
      </c>
      <c r="E12">
        <v>16.03198940188182</v>
      </c>
      <c r="F12">
        <v>12.397217050711889</v>
      </c>
      <c r="G12">
        <v>21.187509458709581</v>
      </c>
      <c r="H12">
        <v>20.033117120777529</v>
      </c>
      <c r="I12">
        <v>13.024523363953101</v>
      </c>
      <c r="J12">
        <v>3.7797123185360122</v>
      </c>
      <c r="K12">
        <v>27.255859463418609</v>
      </c>
      <c r="L12">
        <v>12.003098981918971</v>
      </c>
      <c r="M12">
        <v>6.7735016704772892</v>
      </c>
      <c r="N12">
        <v>26.381879577946059</v>
      </c>
      <c r="O12">
        <v>41.546866377214052</v>
      </c>
      <c r="P12">
        <v>11.20414873621775</v>
      </c>
      <c r="Q12">
        <v>10.273752422800809</v>
      </c>
      <c r="R12">
        <v>12.295010117432341</v>
      </c>
      <c r="S12">
        <v>12.654375604036179</v>
      </c>
      <c r="T12">
        <v>33.637825349035403</v>
      </c>
      <c r="U12">
        <v>26.310049549721551</v>
      </c>
      <c r="V12">
        <v>8.2509053966820005</v>
      </c>
      <c r="X12">
        <v>18.368236045549271</v>
      </c>
      <c r="Y12">
        <v>7.1238682079804789</v>
      </c>
    </row>
    <row r="13" spans="1:25" x14ac:dyDescent="0.25">
      <c r="A13">
        <v>2006</v>
      </c>
      <c r="B13">
        <v>16.48183586048463</v>
      </c>
      <c r="C13">
        <v>19.422441823513338</v>
      </c>
      <c r="D13">
        <v>18.795989370348519</v>
      </c>
      <c r="E13">
        <v>14.314461522165081</v>
      </c>
      <c r="F13">
        <v>12.71901159582503</v>
      </c>
      <c r="G13">
        <v>19.313245993674329</v>
      </c>
      <c r="H13">
        <v>21.326414632089229</v>
      </c>
      <c r="I13">
        <v>12.400259731844351</v>
      </c>
      <c r="J13">
        <v>3.7103686251229062</v>
      </c>
      <c r="K13">
        <v>25.659178134751869</v>
      </c>
      <c r="L13">
        <v>11.30746045039028</v>
      </c>
      <c r="M13">
        <v>6.585894878580306</v>
      </c>
      <c r="N13">
        <v>23.023664261079841</v>
      </c>
      <c r="O13">
        <v>33.55976309174676</v>
      </c>
      <c r="P13">
        <v>14.612619458164071</v>
      </c>
      <c r="Q13">
        <v>9.9227670374398045</v>
      </c>
      <c r="R13">
        <v>12.16805733991171</v>
      </c>
      <c r="S13">
        <v>13.25599548799236</v>
      </c>
      <c r="T13">
        <v>31.482564293352372</v>
      </c>
      <c r="U13">
        <v>27.572619190334471</v>
      </c>
      <c r="V13">
        <v>7.7662986552511564</v>
      </c>
      <c r="X13">
        <v>18.388764900132429</v>
      </c>
      <c r="Y13">
        <v>7.220035883333118</v>
      </c>
    </row>
    <row r="14" spans="1:25" x14ac:dyDescent="0.25">
      <c r="A14">
        <v>2007</v>
      </c>
      <c r="B14">
        <v>16.27144158134606</v>
      </c>
      <c r="C14">
        <v>18.513965631619339</v>
      </c>
      <c r="D14">
        <v>18.317810466206009</v>
      </c>
      <c r="E14">
        <v>14.0452084603284</v>
      </c>
      <c r="F14">
        <v>11.3189146076535</v>
      </c>
      <c r="G14">
        <v>19.757323394323901</v>
      </c>
      <c r="H14">
        <v>19.904566107465062</v>
      </c>
      <c r="I14">
        <v>11.94390439748055</v>
      </c>
      <c r="J14">
        <v>3.0787740959832228</v>
      </c>
      <c r="K14">
        <v>25.59297887440616</v>
      </c>
      <c r="L14">
        <v>12.77130391561275</v>
      </c>
      <c r="M14">
        <v>6.6397356490959272</v>
      </c>
      <c r="N14">
        <v>21.634498285000369</v>
      </c>
      <c r="O14">
        <v>33.19443486393682</v>
      </c>
      <c r="P14">
        <v>17.25617903949453</v>
      </c>
      <c r="Q14">
        <v>8.7777279609662084</v>
      </c>
      <c r="R14">
        <v>10.979386145916269</v>
      </c>
      <c r="S14">
        <v>11.86811679750736</v>
      </c>
      <c r="T14">
        <v>30.53072881610813</v>
      </c>
      <c r="U14">
        <v>22.518175384417429</v>
      </c>
      <c r="V14">
        <v>7.6714572457160468</v>
      </c>
      <c r="X14">
        <v>18.932024981920609</v>
      </c>
      <c r="Y14">
        <v>6.7912386991095604</v>
      </c>
    </row>
    <row r="15" spans="1:25" x14ac:dyDescent="0.25">
      <c r="A15">
        <v>2008</v>
      </c>
      <c r="B15">
        <v>15.98686124792404</v>
      </c>
      <c r="C15">
        <v>19.790413678056801</v>
      </c>
      <c r="D15">
        <v>18.766641194836311</v>
      </c>
      <c r="E15">
        <v>13.9298641944306</v>
      </c>
      <c r="F15">
        <v>11.680330845855471</v>
      </c>
      <c r="G15">
        <v>19.1454938864957</v>
      </c>
      <c r="H15">
        <v>20.57729573298997</v>
      </c>
      <c r="I15">
        <v>12.02474527060056</v>
      </c>
      <c r="J15">
        <v>3.4903122313547379</v>
      </c>
      <c r="K15">
        <v>25.919145664761189</v>
      </c>
      <c r="L15">
        <v>12.801681736716571</v>
      </c>
      <c r="M15">
        <v>6.8479424379920477</v>
      </c>
      <c r="N15">
        <v>25.489364357162579</v>
      </c>
      <c r="O15">
        <v>36.381426675870642</v>
      </c>
      <c r="P15">
        <v>9.3402929376524586</v>
      </c>
      <c r="Q15">
        <v>9.2797022859988783</v>
      </c>
      <c r="R15">
        <v>11.29226184899272</v>
      </c>
      <c r="S15">
        <v>12.09760121500633</v>
      </c>
      <c r="T15">
        <v>28.43377621271998</v>
      </c>
      <c r="U15">
        <v>20.99026730693841</v>
      </c>
      <c r="V15">
        <v>8.0024103991612492</v>
      </c>
      <c r="X15">
        <v>18.062166016598219</v>
      </c>
      <c r="Y15">
        <v>7.3834102486241617</v>
      </c>
    </row>
    <row r="16" spans="1:25" x14ac:dyDescent="0.25">
      <c r="A16">
        <v>2009</v>
      </c>
      <c r="B16">
        <v>16.081754708191649</v>
      </c>
      <c r="C16">
        <v>19.78696136558932</v>
      </c>
      <c r="D16">
        <v>18.737918193569811</v>
      </c>
      <c r="E16">
        <v>14.732213342977699</v>
      </c>
      <c r="F16">
        <v>11.97814662252855</v>
      </c>
      <c r="G16">
        <v>21.365993915854521</v>
      </c>
      <c r="H16">
        <v>20.506449813934712</v>
      </c>
      <c r="I16">
        <v>12.21054264293964</v>
      </c>
      <c r="J16">
        <v>3.6475180365569</v>
      </c>
      <c r="K16">
        <v>25.801750050895521</v>
      </c>
      <c r="L16">
        <v>12.15378590430919</v>
      </c>
      <c r="M16">
        <v>6.9291598890567228</v>
      </c>
      <c r="N16">
        <v>25.414763022110851</v>
      </c>
      <c r="O16">
        <v>37.725878726217857</v>
      </c>
      <c r="P16">
        <v>10.22998280084142</v>
      </c>
      <c r="Q16">
        <v>9.8063244511534808</v>
      </c>
      <c r="R16">
        <v>12.655890532952141</v>
      </c>
      <c r="S16">
        <v>12.682139007032649</v>
      </c>
      <c r="T16">
        <v>27.89863086767971</v>
      </c>
      <c r="U16">
        <v>23.017069190751769</v>
      </c>
      <c r="V16">
        <v>7.8845555743440006</v>
      </c>
      <c r="X16">
        <v>15.00429489454765</v>
      </c>
      <c r="Y16">
        <v>7.3189786546279638</v>
      </c>
    </row>
    <row r="17" spans="1:25" x14ac:dyDescent="0.25">
      <c r="A17">
        <v>2010</v>
      </c>
      <c r="B17">
        <v>15.862615692619659</v>
      </c>
      <c r="C17">
        <v>19.71370374661241</v>
      </c>
      <c r="D17">
        <v>18.45877330509331</v>
      </c>
      <c r="E17">
        <v>15.102652285161</v>
      </c>
      <c r="F17">
        <v>10.79001913647266</v>
      </c>
      <c r="G17">
        <v>17.779903924734398</v>
      </c>
      <c r="H17">
        <v>18.840745145545739</v>
      </c>
      <c r="I17">
        <v>12.80168403281688</v>
      </c>
      <c r="J17">
        <v>3.511751419418252</v>
      </c>
      <c r="K17">
        <v>26.161432540764899</v>
      </c>
      <c r="L17">
        <v>15.61333242821261</v>
      </c>
      <c r="M17">
        <v>6.9208002804685114</v>
      </c>
      <c r="N17">
        <v>22.033234971874929</v>
      </c>
      <c r="O17">
        <v>34.511551368816953</v>
      </c>
      <c r="P17">
        <v>11.29756746635312</v>
      </c>
      <c r="Q17">
        <v>10.222154046204521</v>
      </c>
      <c r="R17">
        <v>11.95753330053012</v>
      </c>
      <c r="S17">
        <v>13.5930400096832</v>
      </c>
      <c r="T17">
        <v>24.73270002465485</v>
      </c>
      <c r="U17">
        <v>21.2878205899503</v>
      </c>
      <c r="V17">
        <v>7.24389084011609</v>
      </c>
      <c r="X17">
        <v>13.52305580196224</v>
      </c>
      <c r="Y17">
        <v>7.1707995590471931</v>
      </c>
    </row>
    <row r="18" spans="1:25" x14ac:dyDescent="0.25">
      <c r="A18">
        <v>2011</v>
      </c>
      <c r="B18">
        <v>16.109774605742039</v>
      </c>
      <c r="C18">
        <v>20.163926542274812</v>
      </c>
      <c r="D18">
        <v>16.758060161435981</v>
      </c>
      <c r="E18">
        <v>16.05036301075738</v>
      </c>
      <c r="F18">
        <v>11.23156278901252</v>
      </c>
      <c r="G18">
        <v>17.447998162357621</v>
      </c>
      <c r="H18">
        <v>17.931629762966271</v>
      </c>
      <c r="I18">
        <v>12.95502400501001</v>
      </c>
      <c r="J18">
        <v>4.4460086772667466</v>
      </c>
      <c r="K18">
        <v>25.487068945997009</v>
      </c>
      <c r="L18">
        <v>9.1378289195363394</v>
      </c>
      <c r="M18">
        <v>7.3361403800579996</v>
      </c>
      <c r="N18">
        <v>22.522395707231379</v>
      </c>
      <c r="O18">
        <v>35.349615685784279</v>
      </c>
      <c r="P18">
        <v>11.24933015352268</v>
      </c>
      <c r="Q18">
        <v>10.46147002547907</v>
      </c>
      <c r="R18">
        <v>12.87877156332781</v>
      </c>
      <c r="S18">
        <v>12.497720127060809</v>
      </c>
      <c r="T18">
        <v>23.034471541592438</v>
      </c>
      <c r="U18">
        <v>22.370087644460629</v>
      </c>
      <c r="V18">
        <v>7.2864634853890724</v>
      </c>
      <c r="X18">
        <v>13.75358471090869</v>
      </c>
      <c r="Y18">
        <v>7.4607028325128084</v>
      </c>
    </row>
    <row r="19" spans="1:25" x14ac:dyDescent="0.25">
      <c r="A19">
        <v>2012</v>
      </c>
      <c r="B19">
        <v>15.887886308477009</v>
      </c>
      <c r="C19">
        <v>19.401229785158669</v>
      </c>
      <c r="D19">
        <v>19.140191046731669</v>
      </c>
      <c r="E19">
        <v>16.708442812432011</v>
      </c>
      <c r="F19">
        <v>12.541411798679411</v>
      </c>
      <c r="G19">
        <v>18.93529322939429</v>
      </c>
      <c r="H19">
        <v>17.082644385523778</v>
      </c>
      <c r="I19">
        <v>12.605066367979919</v>
      </c>
      <c r="J19">
        <v>4.8198248885510369</v>
      </c>
      <c r="K19">
        <v>24.84877841649282</v>
      </c>
      <c r="L19">
        <v>12.44793734313917</v>
      </c>
      <c r="M19">
        <v>7.4953668966249474</v>
      </c>
      <c r="N19">
        <v>22.987065633767379</v>
      </c>
      <c r="O19">
        <v>32.666495170503602</v>
      </c>
      <c r="P19">
        <v>10.17874677673019</v>
      </c>
      <c r="Q19">
        <v>11.086206429583051</v>
      </c>
      <c r="R19">
        <v>10.9421162052741</v>
      </c>
      <c r="S19">
        <v>13.10289464211872</v>
      </c>
      <c r="T19">
        <v>22.011825450939462</v>
      </c>
      <c r="U19">
        <v>22.61062247043661</v>
      </c>
      <c r="V19">
        <v>7.9853138818397831</v>
      </c>
      <c r="X19">
        <v>13.665822712149721</v>
      </c>
      <c r="Y19">
        <v>7.4428101934343491</v>
      </c>
    </row>
    <row r="20" spans="1:25" x14ac:dyDescent="0.25">
      <c r="A20">
        <v>2013</v>
      </c>
      <c r="B20">
        <v>15.97848412331528</v>
      </c>
      <c r="C20">
        <v>18.002785254132348</v>
      </c>
      <c r="D20">
        <v>17.109836994187351</v>
      </c>
      <c r="E20">
        <v>15.870332240423959</v>
      </c>
      <c r="F20">
        <v>11.5100898202124</v>
      </c>
      <c r="G20">
        <v>17.536859582847988</v>
      </c>
      <c r="H20">
        <v>17.272156018781669</v>
      </c>
      <c r="I20">
        <v>13.059235116807359</v>
      </c>
      <c r="J20">
        <v>5.1096273912073569</v>
      </c>
      <c r="K20">
        <v>22.17548739431663</v>
      </c>
      <c r="L20">
        <v>16.308544345927519</v>
      </c>
      <c r="M20">
        <v>7.4604373788363674</v>
      </c>
      <c r="N20">
        <v>20.026520760652229</v>
      </c>
      <c r="O20">
        <v>38.658503605929823</v>
      </c>
      <c r="P20">
        <v>7.8020008231110856</v>
      </c>
      <c r="Q20">
        <v>11.673317186921761</v>
      </c>
      <c r="R20">
        <v>11.620090171060729</v>
      </c>
      <c r="S20">
        <v>12.666191136349941</v>
      </c>
      <c r="T20">
        <v>21.296975884355628</v>
      </c>
      <c r="U20">
        <v>22.892033777555131</v>
      </c>
      <c r="V20">
        <v>8.7569703324562411</v>
      </c>
      <c r="X20">
        <v>13.94291969164667</v>
      </c>
      <c r="Y20">
        <v>8.0277185272205145</v>
      </c>
    </row>
    <row r="21" spans="1:25" x14ac:dyDescent="0.25">
      <c r="A21">
        <v>2014</v>
      </c>
      <c r="B21">
        <v>16.140196151287931</v>
      </c>
      <c r="C21">
        <v>17.950914882225359</v>
      </c>
      <c r="D21">
        <v>17.913623583657621</v>
      </c>
      <c r="E21">
        <v>14.94510709338544</v>
      </c>
      <c r="F21">
        <v>11.780866150256429</v>
      </c>
      <c r="G21">
        <v>19.406499325201398</v>
      </c>
      <c r="H21">
        <v>15.29086362177574</v>
      </c>
      <c r="I21">
        <v>13.17432353355963</v>
      </c>
      <c r="J21">
        <v>5.4428730971498904</v>
      </c>
      <c r="K21">
        <v>20.450901475737052</v>
      </c>
      <c r="L21">
        <v>14.45124674846948</v>
      </c>
      <c r="M21">
        <v>7.1376105847718536</v>
      </c>
      <c r="N21">
        <v>20.168517999346371</v>
      </c>
      <c r="O21">
        <v>33.434271278486989</v>
      </c>
      <c r="P21">
        <v>12.76336343201128</v>
      </c>
      <c r="Q21">
        <v>11.56639563941224</v>
      </c>
      <c r="R21">
        <v>11.35238849696448</v>
      </c>
      <c r="S21">
        <v>11.65561739815911</v>
      </c>
      <c r="T21">
        <v>19.701744055304381</v>
      </c>
      <c r="U21">
        <v>19.879228562967459</v>
      </c>
      <c r="V21">
        <v>8.8538706344684606</v>
      </c>
      <c r="X21">
        <v>13.21446969065464</v>
      </c>
      <c r="Y21">
        <v>7.9048405129085806</v>
      </c>
    </row>
    <row r="22" spans="1:25" x14ac:dyDescent="0.25">
      <c r="A22">
        <v>2015</v>
      </c>
      <c r="B22">
        <v>15.220114981824681</v>
      </c>
      <c r="C22">
        <v>17.57282982610899</v>
      </c>
      <c r="D22">
        <v>18.467294521360959</v>
      </c>
      <c r="E22">
        <v>13.884822047535749</v>
      </c>
      <c r="F22">
        <v>10.47731216074129</v>
      </c>
      <c r="G22">
        <v>15.682174594877161</v>
      </c>
      <c r="H22">
        <v>14.107075209623231</v>
      </c>
      <c r="I22">
        <v>12.91070930154534</v>
      </c>
      <c r="J22">
        <v>5.1203693325303359</v>
      </c>
      <c r="K22">
        <v>19.89452281847451</v>
      </c>
      <c r="L22">
        <v>12.963695171671731</v>
      </c>
      <c r="M22">
        <v>6.8619374232946644</v>
      </c>
      <c r="N22">
        <v>20.63425542329016</v>
      </c>
      <c r="O22">
        <v>32.535369505208202</v>
      </c>
      <c r="P22">
        <v>11.901485454153249</v>
      </c>
      <c r="Q22">
        <v>11.664446083293241</v>
      </c>
      <c r="R22">
        <v>12.082961202021171</v>
      </c>
      <c r="S22">
        <v>11.81090236407297</v>
      </c>
      <c r="T22">
        <v>18.560937227489781</v>
      </c>
      <c r="U22">
        <v>21.58974170073958</v>
      </c>
      <c r="V22">
        <v>8.1563321743677175</v>
      </c>
      <c r="X22">
        <v>13.595181857413531</v>
      </c>
      <c r="Y22">
        <v>8.038250678888387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RMSPE</vt:lpstr>
      <vt:lpstr>R2</vt:lpstr>
      <vt:lpstr>Pred</vt:lpstr>
      <vt:lpstr>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Raczkowski</dc:creator>
  <cp:lastModifiedBy>Karen Raczkowski</cp:lastModifiedBy>
  <dcterms:created xsi:type="dcterms:W3CDTF">2019-06-06T22:12:23Z</dcterms:created>
  <dcterms:modified xsi:type="dcterms:W3CDTF">2019-06-08T17:35:50Z</dcterms:modified>
</cp:coreProperties>
</file>