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en\Desktop\Tesis_Maestría\Modelos_A\Inferencia\"/>
    </mc:Choice>
  </mc:AlternateContent>
  <bookViews>
    <workbookView xWindow="0" yWindow="0" windowWidth="20490" windowHeight="7755" activeTab="1"/>
  </bookViews>
  <sheets>
    <sheet name="Hoja1" sheetId="1" r:id="rId1"/>
    <sheet name="RMSPE" sheetId="5" r:id="rId2"/>
    <sheet name="R2" sheetId="4" r:id="rId3"/>
    <sheet name="Act" sheetId="2" r:id="rId4"/>
    <sheet name="Pred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5" i="1" l="1"/>
  <c r="D55" i="1"/>
  <c r="C55" i="1"/>
  <c r="J2" i="4"/>
  <c r="H3" i="4"/>
  <c r="H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" i="4"/>
  <c r="E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D2" i="4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B53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B51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B49" i="1"/>
  <c r="Q48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B48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B38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B39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B40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B41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B42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B43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B44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B45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B25" i="1"/>
  <c r="B3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B2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B2" i="1"/>
</calcChain>
</file>

<file path=xl/sharedStrings.xml><?xml version="1.0" encoding="utf-8"?>
<sst xmlns="http://schemas.openxmlformats.org/spreadsheetml/2006/main" count="106" uniqueCount="22">
  <si>
    <t>years</t>
  </si>
  <si>
    <t>Austria</t>
  </si>
  <si>
    <t>Belgium</t>
  </si>
  <si>
    <t>Czech</t>
  </si>
  <si>
    <t>Denmark</t>
  </si>
  <si>
    <t>Estonia</t>
  </si>
  <si>
    <t>Finland</t>
  </si>
  <si>
    <t>Germany</t>
  </si>
  <si>
    <t>Iceland</t>
  </si>
  <si>
    <t>Latvia</t>
  </si>
  <si>
    <t>Lithuania</t>
  </si>
  <si>
    <t>Luxembourg</t>
  </si>
  <si>
    <t>Netherlands</t>
  </si>
  <si>
    <t>Norway</t>
  </si>
  <si>
    <t>Russia</t>
  </si>
  <si>
    <t>Slovenia</t>
  </si>
  <si>
    <t>Sweden</t>
  </si>
  <si>
    <t>T</t>
  </si>
  <si>
    <t>T0</t>
  </si>
  <si>
    <t>RMSPEj</t>
  </si>
  <si>
    <t>p</t>
  </si>
  <si>
    <t>Finland synth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</si>
</sst>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Font="1"/>
    <xf numFmtId="165" fontId="0" fillId="0" borderId="0" xfId="0" applyNumberFormat="1"/>
    <xf numFmtId="0" fontId="0" fillId="2" borderId="0" xfId="0" applyFill="1"/>
    <xf numFmtId="10" fontId="0" fillId="3" borderId="0" xfId="1" applyNumberFormat="1" applyFont="1" applyFill="1"/>
    <xf numFmtId="0" fontId="0" fillId="3" borderId="0" xfId="0" applyFill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1">
                <a:lumMod val="75000"/>
              </a:schemeClr>
            </a:solidFill>
            <a:ln>
              <a:solidFill>
                <a:schemeClr val="bg1">
                  <a:lumMod val="75000"/>
                </a:schemeClr>
              </a:solidFill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00B0F0"/>
              </a:solidFill>
              <a:ln>
                <a:solidFill>
                  <a:srgbClr val="00B0F0"/>
                </a:solidFill>
              </a:ln>
              <a:effectLst/>
            </c:spPr>
          </c:dPt>
          <c:cat>
            <c:strRef>
              <c:f>RMSPE!$A$1:$A$16</c:f>
              <c:strCache>
                <c:ptCount val="16"/>
                <c:pt idx="0">
                  <c:v>Austria</c:v>
                </c:pt>
                <c:pt idx="1">
                  <c:v>Finland</c:v>
                </c:pt>
                <c:pt idx="2">
                  <c:v>Norway</c:v>
                </c:pt>
                <c:pt idx="3">
                  <c:v>Czech</c:v>
                </c:pt>
                <c:pt idx="4">
                  <c:v>Iceland</c:v>
                </c:pt>
                <c:pt idx="5">
                  <c:v>Belgium</c:v>
                </c:pt>
                <c:pt idx="6">
                  <c:v>Sweden</c:v>
                </c:pt>
                <c:pt idx="7">
                  <c:v>Denmark</c:v>
                </c:pt>
                <c:pt idx="8">
                  <c:v>Latvia</c:v>
                </c:pt>
                <c:pt idx="9">
                  <c:v>Lithuania</c:v>
                </c:pt>
                <c:pt idx="10">
                  <c:v>Luxembourg</c:v>
                </c:pt>
                <c:pt idx="11">
                  <c:v>Slovenia</c:v>
                </c:pt>
                <c:pt idx="12">
                  <c:v>Netherlands</c:v>
                </c:pt>
                <c:pt idx="13">
                  <c:v>Estonia</c:v>
                </c:pt>
                <c:pt idx="14">
                  <c:v>Germany</c:v>
                </c:pt>
                <c:pt idx="15">
                  <c:v>Russia</c:v>
                </c:pt>
              </c:strCache>
            </c:strRef>
          </c:cat>
          <c:val>
            <c:numRef>
              <c:f>RMSPE!$B$1:$B$16</c:f>
              <c:numCache>
                <c:formatCode>General</c:formatCode>
                <c:ptCount val="16"/>
                <c:pt idx="0">
                  <c:v>7.9140977041229581</c:v>
                </c:pt>
                <c:pt idx="1">
                  <c:v>3.478342089194614</c:v>
                </c:pt>
                <c:pt idx="2">
                  <c:v>3.4640764179447121</c:v>
                </c:pt>
                <c:pt idx="3">
                  <c:v>2.8173165555705086</c:v>
                </c:pt>
                <c:pt idx="4">
                  <c:v>2.3274857434301586</c:v>
                </c:pt>
                <c:pt idx="5">
                  <c:v>2.1520461310468026</c:v>
                </c:pt>
                <c:pt idx="6">
                  <c:v>1.5845513073584736</c:v>
                </c:pt>
                <c:pt idx="7">
                  <c:v>1.0950653491953806</c:v>
                </c:pt>
                <c:pt idx="8">
                  <c:v>1.0416906405730721</c:v>
                </c:pt>
                <c:pt idx="9">
                  <c:v>0.99647020074254256</c:v>
                </c:pt>
                <c:pt idx="10">
                  <c:v>0.91901321898807808</c:v>
                </c:pt>
                <c:pt idx="11">
                  <c:v>0.47642299852097975</c:v>
                </c:pt>
                <c:pt idx="12">
                  <c:v>0.4429849842549094</c:v>
                </c:pt>
                <c:pt idx="13">
                  <c:v>0.35437894236599893</c:v>
                </c:pt>
                <c:pt idx="14">
                  <c:v>0.33627466126551409</c:v>
                </c:pt>
                <c:pt idx="15">
                  <c:v>8.0804474354183739E-2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2044368"/>
        <c:axId val="312042016"/>
      </c:barChart>
      <c:catAx>
        <c:axId val="312044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AR"/>
          </a:p>
        </c:txPr>
        <c:crossAx val="312042016"/>
        <c:crosses val="autoZero"/>
        <c:auto val="1"/>
        <c:lblAlgn val="ctr"/>
        <c:lblOffset val="100"/>
        <c:noMultiLvlLbl val="0"/>
      </c:catAx>
      <c:valAx>
        <c:axId val="31204201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AR"/>
          </a:p>
        </c:txPr>
        <c:crossAx val="312044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428625</xdr:colOff>
      <xdr:row>1</xdr:row>
      <xdr:rowOff>90487</xdr:rowOff>
    </xdr:from>
    <xdr:to>
      <xdr:col>9</xdr:col>
      <xdr:colOff>47625</xdr:colOff>
      <xdr:row>15</xdr:row>
      <xdr:rowOff>166687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"/>
  <sheetViews>
    <sheetView workbookViewId="0">
      <selection activeCell="J58" sqref="J58"/>
    </sheetView>
  </sheetViews>
  <sheetFormatPr baseColWidth="10" defaultColWidth="7.140625" defaultRowHeight="15" x14ac:dyDescent="0.25"/>
  <cols>
    <col min="10" max="10" width="7.5703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1995</v>
      </c>
      <c r="B2" s="2">
        <f>+ABS(Act!B2-Pred!B2)</f>
        <v>0.21869687540073102</v>
      </c>
      <c r="C2" s="2">
        <f>+ABS(Act!C2-Pred!C2)</f>
        <v>0.59546002118910835</v>
      </c>
      <c r="D2" s="2">
        <f>+ABS(Act!D2-Pred!D2)</f>
        <v>1.3277094298651093E-2</v>
      </c>
      <c r="E2" s="2">
        <f>+ABS(Act!E2-Pred!E2)</f>
        <v>1.9441791576419512</v>
      </c>
      <c r="F2" s="2">
        <f>+ABS(Act!F2-Pred!F2)</f>
        <v>6.5056490577849004</v>
      </c>
      <c r="G2" s="2">
        <f>+ABS(Act!G2-Pred!G2)</f>
        <v>2.2835457934178294E-2</v>
      </c>
      <c r="H2" s="2">
        <f>+ABS(Act!H2-Pred!H2)</f>
        <v>1.0437226302674123</v>
      </c>
      <c r="I2" s="2">
        <f>+ABS(Act!I2-Pred!I2)</f>
        <v>2.7300282850515689</v>
      </c>
      <c r="J2" s="2">
        <f>+ABS(Act!J2-Pred!J2)</f>
        <v>2.1243239082129008</v>
      </c>
      <c r="K2" s="2">
        <f>+ABS(Act!K2-Pred!K2)</f>
        <v>8.0256111516490947</v>
      </c>
      <c r="L2" s="2">
        <f>+ABS(Act!L2-Pred!L2)</f>
        <v>3.5329954696093715</v>
      </c>
      <c r="M2" s="2">
        <f>+ABS(Act!M2-Pred!M2)</f>
        <v>4.0819634240149192</v>
      </c>
      <c r="N2" s="2">
        <f>+ABS(Act!N2-Pred!N2)</f>
        <v>0.38790137578482842</v>
      </c>
      <c r="O2" s="2">
        <f>+ABS(Act!O2-Pred!O2)</f>
        <v>3.7182812128456462</v>
      </c>
      <c r="P2" s="2">
        <f>+ABS(Act!P2-Pred!P2)</f>
        <v>3.505626696613497</v>
      </c>
      <c r="Q2" s="2">
        <f>+ABS(Act!Q2-Pred!Q2)</f>
        <v>0.46320637512494045</v>
      </c>
    </row>
    <row r="3" spans="1:17" x14ac:dyDescent="0.25">
      <c r="A3">
        <v>1996</v>
      </c>
      <c r="B3" s="2">
        <f>+ABS(Act!B3-Pred!B3)</f>
        <v>0.49065660165075187</v>
      </c>
      <c r="C3" s="2">
        <f>+ABS(Act!C3-Pred!C3)</f>
        <v>1.6857144370816819</v>
      </c>
      <c r="D3" s="2">
        <f>+ABS(Act!D3-Pred!D3)</f>
        <v>1.6469451191393993</v>
      </c>
      <c r="E3" s="2">
        <f>+ABS(Act!E3-Pred!E3)</f>
        <v>1.2062344868294588</v>
      </c>
      <c r="F3" s="2">
        <f>+ABS(Act!F3-Pred!F3)</f>
        <v>5.5500030428649367</v>
      </c>
      <c r="G3" s="2">
        <f>+ABS(Act!G3-Pred!G3)</f>
        <v>0.92490801517218202</v>
      </c>
      <c r="H3" s="2">
        <f>+ABS(Act!H3-Pred!H3)</f>
        <v>7.5007377545340148E-2</v>
      </c>
      <c r="I3" s="2">
        <f>+ABS(Act!I3-Pred!I3)</f>
        <v>0.47697544268234893</v>
      </c>
      <c r="J3" s="2">
        <f>+ABS(Act!J3-Pred!J3)</f>
        <v>0.23465129853139644</v>
      </c>
      <c r="K3" s="2">
        <f>+ABS(Act!K3-Pred!K3)</f>
        <v>12.594723051974505</v>
      </c>
      <c r="L3" s="2">
        <f>+ABS(Act!L3-Pred!L3)</f>
        <v>0.70723778290816952</v>
      </c>
      <c r="M3" s="2">
        <f>+ABS(Act!M3-Pred!M3)</f>
        <v>3.7832520523191491</v>
      </c>
      <c r="N3" s="2">
        <f>+ABS(Act!N3-Pred!N3)</f>
        <v>1.22069679266483</v>
      </c>
      <c r="O3" s="2">
        <f>+ABS(Act!O3-Pred!O3)</f>
        <v>2.6169045072419408</v>
      </c>
      <c r="P3" s="2">
        <f>+ABS(Act!P3-Pred!P3)</f>
        <v>1.6357770082427052</v>
      </c>
      <c r="Q3" s="2">
        <f>+ABS(Act!Q3-Pred!Q3)</f>
        <v>0.39663453250677883</v>
      </c>
    </row>
    <row r="4" spans="1:17" x14ac:dyDescent="0.25">
      <c r="A4">
        <v>1997</v>
      </c>
      <c r="B4" s="2">
        <f>+ABS(Act!B4-Pred!B4)</f>
        <v>0.72074340562670258</v>
      </c>
      <c r="C4" s="2">
        <f>+ABS(Act!C4-Pred!C4)</f>
        <v>0.53411430709424934</v>
      </c>
      <c r="D4" s="2">
        <f>+ABS(Act!D4-Pred!D4)</f>
        <v>0.47802334561983173</v>
      </c>
      <c r="E4" s="2">
        <f>+ABS(Act!E4-Pred!E4)</f>
        <v>0.66878692201807155</v>
      </c>
      <c r="F4" s="2">
        <f>+ABS(Act!F4-Pred!F4)</f>
        <v>5.5002959910109794</v>
      </c>
      <c r="G4" s="2">
        <f>+ABS(Act!G4-Pred!G4)</f>
        <v>0.8883146236107109</v>
      </c>
      <c r="H4" s="2">
        <f>+ABS(Act!H4-Pred!H4)</f>
        <v>0.6645435214249904</v>
      </c>
      <c r="I4" s="2">
        <f>+ABS(Act!I4-Pred!I4)</f>
        <v>2.1370128555897594E-3</v>
      </c>
      <c r="J4" s="2">
        <f>+ABS(Act!J4-Pred!J4)</f>
        <v>0.31017192211320577</v>
      </c>
      <c r="K4" s="2">
        <f>+ABS(Act!K4-Pred!K4)</f>
        <v>11.421868814208977</v>
      </c>
      <c r="L4" s="2">
        <f>+ABS(Act!L4-Pred!L4)</f>
        <v>2.8212483985484411</v>
      </c>
      <c r="M4" s="2">
        <f>+ABS(Act!M4-Pred!M4)</f>
        <v>4.2267340542663092</v>
      </c>
      <c r="N4" s="2">
        <f>+ABS(Act!N4-Pred!N4)</f>
        <v>0.55278493102004944</v>
      </c>
      <c r="O4" s="2">
        <f>+ABS(Act!O4-Pred!O4)</f>
        <v>2.6407905422064744</v>
      </c>
      <c r="P4" s="2">
        <f>+ABS(Act!P4-Pred!P4)</f>
        <v>0.31231758754069006</v>
      </c>
      <c r="Q4" s="2">
        <f>+ABS(Act!Q4-Pred!Q4)</f>
        <v>0.75655503240581012</v>
      </c>
    </row>
    <row r="5" spans="1:17" x14ac:dyDescent="0.25">
      <c r="A5">
        <v>1998</v>
      </c>
      <c r="B5" s="2">
        <f>+ABS(Act!B5-Pred!B5)</f>
        <v>7.8174810619920265E-2</v>
      </c>
      <c r="C5" s="2">
        <f>+ABS(Act!C5-Pred!C5)</f>
        <v>0.51153921848218076</v>
      </c>
      <c r="D5" s="2">
        <f>+ABS(Act!D5-Pred!D5)</f>
        <v>0.58188744034347906</v>
      </c>
      <c r="E5" s="2">
        <f>+ABS(Act!E5-Pred!E5)</f>
        <v>0.41856265143690052</v>
      </c>
      <c r="F5" s="2">
        <f>+ABS(Act!F5-Pred!F5)</f>
        <v>4.2412701130251982</v>
      </c>
      <c r="G5" s="2">
        <f>+ABS(Act!G5-Pred!G5)</f>
        <v>0.12504744425045899</v>
      </c>
      <c r="H5" s="2">
        <f>+ABS(Act!H5-Pred!H5)</f>
        <v>0.52846920556260102</v>
      </c>
      <c r="I5" s="2">
        <f>+ABS(Act!I5-Pred!I5)</f>
        <v>1.59195728760211</v>
      </c>
      <c r="J5" s="2">
        <f>+ABS(Act!J5-Pred!J5)</f>
        <v>0.4660281632565102</v>
      </c>
      <c r="K5" s="2">
        <f>+ABS(Act!K5-Pred!K5)</f>
        <v>10.993608426241053</v>
      </c>
      <c r="L5" s="2">
        <f>+ABS(Act!L5-Pred!L5)</f>
        <v>0.64988169296618992</v>
      </c>
      <c r="M5" s="2">
        <f>+ABS(Act!M5-Pred!M5)</f>
        <v>3.7772668970317902</v>
      </c>
      <c r="N5" s="2">
        <f>+ABS(Act!N5-Pred!N5)</f>
        <v>0.35323836400275965</v>
      </c>
      <c r="O5" s="2">
        <f>+ABS(Act!O5-Pred!O5)</f>
        <v>2.4541978925136618</v>
      </c>
      <c r="P5" s="2">
        <f>+ABS(Act!P5-Pred!P5)</f>
        <v>2.4889831139159533</v>
      </c>
      <c r="Q5" s="2">
        <f>+ABS(Act!Q5-Pred!Q5)</f>
        <v>0.36213428361612898</v>
      </c>
    </row>
    <row r="6" spans="1:17" x14ac:dyDescent="0.25">
      <c r="A6">
        <v>1999</v>
      </c>
      <c r="B6" s="2">
        <f>+ABS(Act!B6-Pred!B6)</f>
        <v>0.61486217186021008</v>
      </c>
      <c r="C6" s="2">
        <f>+ABS(Act!C6-Pred!C6)</f>
        <v>2.1148935420382706</v>
      </c>
      <c r="D6" s="2">
        <f>+ABS(Act!D6-Pred!D6)</f>
        <v>1.8610141814029646E-2</v>
      </c>
      <c r="E6" s="2">
        <f>+ABS(Act!E6-Pred!E6)</f>
        <v>0.68200538995129989</v>
      </c>
      <c r="F6" s="2">
        <f>+ABS(Act!F6-Pred!F6)</f>
        <v>4.2370997980691811</v>
      </c>
      <c r="G6" s="2">
        <f>+ABS(Act!G6-Pred!G6)</f>
        <v>0.49708958623196153</v>
      </c>
      <c r="H6" s="2">
        <f>+ABS(Act!H6-Pred!H6)</f>
        <v>0.48512284946010986</v>
      </c>
      <c r="I6" s="2">
        <f>+ABS(Act!I6-Pred!I6)</f>
        <v>2.0425694826300216</v>
      </c>
      <c r="J6" s="2">
        <f>+ABS(Act!J6-Pred!J6)</f>
        <v>2.2862276820230818</v>
      </c>
      <c r="K6" s="2">
        <f>+ABS(Act!K6-Pred!K6)</f>
        <v>13.791776322579544</v>
      </c>
      <c r="L6" s="2">
        <f>+ABS(Act!L6-Pred!L6)</f>
        <v>0.84022295255002888</v>
      </c>
      <c r="M6" s="2">
        <f>+ABS(Act!M6-Pred!M6)</f>
        <v>3.9487150757824896</v>
      </c>
      <c r="N6" s="2">
        <f>+ABS(Act!N6-Pred!N6)</f>
        <v>1.0601202593098993</v>
      </c>
      <c r="O6" s="2">
        <f>+ABS(Act!O6-Pred!O6)</f>
        <v>6.6819827498178839</v>
      </c>
      <c r="P6" s="2">
        <f>+ABS(Act!P6-Pred!P6)</f>
        <v>1.2770159214332502</v>
      </c>
      <c r="Q6" s="2">
        <f>+ABS(Act!Q6-Pred!Q6)</f>
        <v>1.05531693602296</v>
      </c>
    </row>
    <row r="7" spans="1:17" x14ac:dyDescent="0.25">
      <c r="A7">
        <v>2000</v>
      </c>
      <c r="B7" s="2">
        <f>+ABS(Act!B7-Pred!B7)</f>
        <v>0.36076863230580258</v>
      </c>
      <c r="C7" s="2">
        <f>+ABS(Act!C7-Pred!C7)</f>
        <v>1.3062288746794515</v>
      </c>
      <c r="D7" s="2">
        <f>+ABS(Act!D7-Pred!D7)</f>
        <v>9.596701327993884E-2</v>
      </c>
      <c r="E7" s="2">
        <f>+ABS(Act!E7-Pred!E7)</f>
        <v>0.9248861167808311</v>
      </c>
      <c r="F7" s="2">
        <f>+ABS(Act!F7-Pred!F7)</f>
        <v>3.524068843071511</v>
      </c>
      <c r="G7" s="2">
        <f>+ABS(Act!G7-Pred!G7)</f>
        <v>0.62730331863793154</v>
      </c>
      <c r="H7" s="2">
        <f>+ABS(Act!H7-Pred!H7)</f>
        <v>0.49707923903511997</v>
      </c>
      <c r="I7" s="2">
        <f>+ABS(Act!I7-Pred!I7)</f>
        <v>6.0178518435196011</v>
      </c>
      <c r="J7" s="2">
        <f>+ABS(Act!J7-Pred!J7)</f>
        <v>2.2384207455996581</v>
      </c>
      <c r="K7" s="2">
        <f>+ABS(Act!K7-Pred!K7)</f>
        <v>16.07064563753535</v>
      </c>
      <c r="L7" s="2">
        <f>+ABS(Act!L7-Pred!L7)</f>
        <v>1.1358667688069488</v>
      </c>
      <c r="M7" s="2">
        <f>+ABS(Act!M7-Pred!M7)</f>
        <v>6.4974704870730324</v>
      </c>
      <c r="N7" s="2">
        <f>+ABS(Act!N7-Pred!N7)</f>
        <v>3.2577712254695896</v>
      </c>
      <c r="O7" s="2">
        <f>+ABS(Act!O7-Pred!O7)</f>
        <v>8.8826708155996315</v>
      </c>
      <c r="P7" s="2">
        <f>+ABS(Act!P7-Pred!P7)</f>
        <v>7.3029586684850045E-2</v>
      </c>
      <c r="Q7" s="2">
        <f>+ABS(Act!Q7-Pred!Q7)</f>
        <v>1.1795577724882715</v>
      </c>
    </row>
    <row r="8" spans="1:17" x14ac:dyDescent="0.25">
      <c r="A8">
        <v>2001</v>
      </c>
      <c r="B8" s="2">
        <f>+ABS(Act!B8-Pred!B8)</f>
        <v>1.0813271669536277</v>
      </c>
      <c r="C8" s="2">
        <f>+ABS(Act!C8-Pred!C8)</f>
        <v>0.56265489784957978</v>
      </c>
      <c r="D8" s="2">
        <f>+ABS(Act!D8-Pred!D8)</f>
        <v>6.5555205256870863E-2</v>
      </c>
      <c r="E8" s="2">
        <f>+ABS(Act!E8-Pred!E8)</f>
        <v>1.7075137461205099</v>
      </c>
      <c r="F8" s="2">
        <f>+ABS(Act!F8-Pred!F8)</f>
        <v>0.54212133086350889</v>
      </c>
      <c r="G8" s="2">
        <f>+ABS(Act!G8-Pred!G8)</f>
        <v>0.13115047182503048</v>
      </c>
      <c r="H8" s="2">
        <f>+ABS(Act!H8-Pred!H8)</f>
        <v>9.9828410154779945E-2</v>
      </c>
      <c r="I8" s="2">
        <f>+ABS(Act!I8-Pred!I8)</f>
        <v>0.36801702667577985</v>
      </c>
      <c r="J8" s="2">
        <f>+ABS(Act!J8-Pred!J8)</f>
        <v>0.67663051054347179</v>
      </c>
      <c r="K8" s="2">
        <f>+ABS(Act!K8-Pred!K8)</f>
        <v>15.227629533572308</v>
      </c>
      <c r="L8" s="2">
        <f>+ABS(Act!L8-Pred!L8)</f>
        <v>1.6478665076965395</v>
      </c>
      <c r="M8" s="2">
        <f>+ABS(Act!M8-Pred!M8)</f>
        <v>4.8029971278993404</v>
      </c>
      <c r="N8" s="2">
        <f>+ABS(Act!N8-Pred!N8)</f>
        <v>0.54864374913575986</v>
      </c>
      <c r="O8" s="2">
        <f>+ABS(Act!O8-Pred!O8)</f>
        <v>9.6124367334688472</v>
      </c>
      <c r="P8" s="2">
        <f>+ABS(Act!P8-Pred!P8)</f>
        <v>1.1843252378747096</v>
      </c>
      <c r="Q8" s="2">
        <f>+ABS(Act!Q8-Pred!Q8)</f>
        <v>0.58024224285588133</v>
      </c>
    </row>
    <row r="9" spans="1:17" x14ac:dyDescent="0.25">
      <c r="A9">
        <v>2002</v>
      </c>
      <c r="B9" s="2">
        <f>+ABS(Act!B9-Pred!B9)</f>
        <v>0.53034697024691013</v>
      </c>
      <c r="C9" s="2">
        <f>+ABS(Act!C9-Pred!C9)</f>
        <v>0.80426253294316297</v>
      </c>
      <c r="D9" s="2">
        <f>+ABS(Act!D9-Pred!D9)</f>
        <v>0.54300190139867155</v>
      </c>
      <c r="E9" s="2">
        <f>+ABS(Act!E9-Pred!E9)</f>
        <v>2.9207177402371194</v>
      </c>
      <c r="F9" s="2">
        <f>+ABS(Act!F9-Pred!F9)</f>
        <v>1.972277574410608</v>
      </c>
      <c r="G9" s="2">
        <f>+ABS(Act!G9-Pred!G9)</f>
        <v>1.2328534769574198</v>
      </c>
      <c r="H9" s="2">
        <f>+ABS(Act!H9-Pred!H9)</f>
        <v>0.53321097787418026</v>
      </c>
      <c r="I9" s="2">
        <f>+ABS(Act!I9-Pred!I9)</f>
        <v>0.64919618001666102</v>
      </c>
      <c r="J9" s="2">
        <f>+ABS(Act!J9-Pred!J9)</f>
        <v>0.50167300829263795</v>
      </c>
      <c r="K9" s="2">
        <f>+ABS(Act!K9-Pred!K9)</f>
        <v>17.466479264335941</v>
      </c>
      <c r="L9" s="2">
        <f>+ABS(Act!L9-Pred!L9)</f>
        <v>4.9580427871706192</v>
      </c>
      <c r="M9" s="2">
        <f>+ABS(Act!M9-Pred!M9)</f>
        <v>3.0356303904102404</v>
      </c>
      <c r="N9" s="2">
        <f>+ABS(Act!N9-Pred!N9)</f>
        <v>0.62491609450663965</v>
      </c>
      <c r="O9" s="2">
        <f>+ABS(Act!O9-Pred!O9)</f>
        <v>8.9418826366408766</v>
      </c>
      <c r="P9" s="2">
        <f>+ABS(Act!P9-Pred!P9)</f>
        <v>1.7966679646855681</v>
      </c>
      <c r="Q9" s="2">
        <f>+ABS(Act!Q9-Pred!Q9)</f>
        <v>0.6445404581550811</v>
      </c>
    </row>
    <row r="10" spans="1:17" x14ac:dyDescent="0.25">
      <c r="A10">
        <v>2003</v>
      </c>
      <c r="B10" s="2">
        <f>+ABS(Act!B10-Pred!B10)</f>
        <v>0.53678225814200076</v>
      </c>
      <c r="C10" s="2">
        <f>+ABS(Act!C10-Pred!C10)</f>
        <v>1.4570406637840172</v>
      </c>
      <c r="D10" s="2">
        <f>+ABS(Act!D10-Pred!D10)</f>
        <v>1.5327369612961022</v>
      </c>
      <c r="E10" s="2">
        <f>+ABS(Act!E10-Pred!E10)</f>
        <v>0.846880086711149</v>
      </c>
      <c r="F10" s="2">
        <f>+ABS(Act!F10-Pred!F10)</f>
        <v>1.0796308694903978</v>
      </c>
      <c r="G10" s="2">
        <f>+ABS(Act!G10-Pred!G10)</f>
        <v>0.40939996390155997</v>
      </c>
      <c r="H10" s="2">
        <f>+ABS(Act!H10-Pred!H10)</f>
        <v>0.25693812500647084</v>
      </c>
      <c r="I10" s="2">
        <f>+ABS(Act!I10-Pred!I10)</f>
        <v>2.324130197388234</v>
      </c>
      <c r="J10" s="2">
        <f>+ABS(Act!J10-Pred!J10)</f>
        <v>1.4605471942315091</v>
      </c>
      <c r="K10" s="2">
        <f>+ABS(Act!K10-Pred!K10)</f>
        <v>17.17078755466828</v>
      </c>
      <c r="L10" s="2">
        <f>+ABS(Act!L10-Pred!L10)</f>
        <v>2.9866627692946501</v>
      </c>
      <c r="M10" s="2">
        <f>+ABS(Act!M10-Pred!M10)</f>
        <v>3.2641348892636639</v>
      </c>
      <c r="N10" s="2">
        <f>+ABS(Act!N10-Pred!N10)</f>
        <v>0.67782100527697864</v>
      </c>
      <c r="O10" s="2">
        <f>+ABS(Act!O10-Pred!O10)</f>
        <v>8.2068157634958325</v>
      </c>
      <c r="P10" s="2">
        <f>+ABS(Act!P10-Pred!P10)</f>
        <v>1.165858646408779</v>
      </c>
      <c r="Q10" s="2">
        <f>+ABS(Act!Q10-Pred!Q10)</f>
        <v>0.20813579589503028</v>
      </c>
    </row>
    <row r="11" spans="1:17" x14ac:dyDescent="0.25">
      <c r="A11">
        <v>2004</v>
      </c>
      <c r="B11" s="2">
        <f>+ABS(Act!B11-Pred!B11)</f>
        <v>0.11354052987790197</v>
      </c>
      <c r="C11" s="2">
        <f>+ABS(Act!C11-Pred!C11)</f>
        <v>0.10859648453016035</v>
      </c>
      <c r="D11" s="2">
        <f>+ABS(Act!D11-Pred!D11)</f>
        <v>0.83334487560522064</v>
      </c>
      <c r="E11" s="2">
        <f>+ABS(Act!E11-Pred!E11)</f>
        <v>1.5886422892426104</v>
      </c>
      <c r="F11" s="2">
        <f>+ABS(Act!F11-Pred!F11)</f>
        <v>1.2866253671033085</v>
      </c>
      <c r="G11" s="2">
        <f>+ABS(Act!G11-Pred!G11)</f>
        <v>0.10716660141779144</v>
      </c>
      <c r="H11" s="2">
        <f>+ABS(Act!H11-Pred!H11)</f>
        <v>5.6306368794679429E-2</v>
      </c>
      <c r="I11" s="2">
        <f>+ABS(Act!I11-Pred!I11)</f>
        <v>0.37177503362087094</v>
      </c>
      <c r="J11" s="2">
        <f>+ABS(Act!J11-Pred!J11)</f>
        <v>1.8825927934305184</v>
      </c>
      <c r="K11" s="2">
        <f>+ABS(Act!K11-Pred!K11)</f>
        <v>16.859888086986778</v>
      </c>
      <c r="L11" s="2">
        <f>+ABS(Act!L11-Pred!L11)</f>
        <v>9.3870516977380802E-2</v>
      </c>
      <c r="M11" s="2">
        <f>+ABS(Act!M11-Pred!M11)</f>
        <v>4.0270632792725358</v>
      </c>
      <c r="N11" s="2">
        <f>+ABS(Act!N11-Pred!N11)</f>
        <v>0.63775278870044971</v>
      </c>
      <c r="O11" s="2">
        <f>+ABS(Act!O11-Pred!O11)</f>
        <v>7.7118837842904036</v>
      </c>
      <c r="P11" s="2">
        <f>+ABS(Act!P11-Pred!P11)</f>
        <v>0.41094939036105771</v>
      </c>
      <c r="Q11" s="2">
        <f>+ABS(Act!Q11-Pred!Q11)</f>
        <v>0.12796028085127098</v>
      </c>
    </row>
    <row r="12" spans="1:17" x14ac:dyDescent="0.25">
      <c r="A12">
        <v>2005</v>
      </c>
      <c r="B12" s="2">
        <f>+ABS(Act!B12-Pred!B12)</f>
        <v>0.62284229111914158</v>
      </c>
      <c r="C12" s="2">
        <f>+ABS(Act!C12-Pred!C12)</f>
        <v>1.3631578237675299</v>
      </c>
      <c r="D12" s="2">
        <f>+ABS(Act!D12-Pred!D12)</f>
        <v>0.76211044790515992</v>
      </c>
      <c r="E12" s="2">
        <f>+ABS(Act!E12-Pred!E12)</f>
        <v>1.5892305534201601</v>
      </c>
      <c r="F12" s="2">
        <f>+ABS(Act!F12-Pred!F12)</f>
        <v>4.2523342975788196</v>
      </c>
      <c r="G12" s="2">
        <f>+ABS(Act!G12-Pred!G12)</f>
        <v>1.1532525789531114</v>
      </c>
      <c r="H12" s="2">
        <f>+ABS(Act!H12-Pred!H12)</f>
        <v>0.65276786831507927</v>
      </c>
      <c r="I12" s="2">
        <f>+ABS(Act!I12-Pred!I12)</f>
        <v>0.51940378492176897</v>
      </c>
      <c r="J12" s="2">
        <f>+ABS(Act!J12-Pred!J12)</f>
        <v>1.0151693610495691</v>
      </c>
      <c r="K12" s="2">
        <f>+ABS(Act!K12-Pred!K12)</f>
        <v>15.640477575435003</v>
      </c>
      <c r="L12" s="2">
        <f>+ABS(Act!L12-Pred!L12)</f>
        <v>2.792114243554531</v>
      </c>
      <c r="M12" s="2">
        <f>+ABS(Act!M12-Pred!M12)</f>
        <v>3.0950403885109914</v>
      </c>
      <c r="N12" s="2">
        <f>+ABS(Act!N12-Pred!N12)</f>
        <v>0.48636860363882839</v>
      </c>
      <c r="O12" s="2">
        <f>+ABS(Act!O12-Pred!O12)</f>
        <v>7.584187880762034</v>
      </c>
      <c r="P12" s="2">
        <f>+ABS(Act!P12-Pred!P12)</f>
        <v>0.20604618699254829</v>
      </c>
      <c r="Q12" s="2">
        <f>+ABS(Act!Q12-Pred!Q12)</f>
        <v>0.81374281714536068</v>
      </c>
    </row>
    <row r="13" spans="1:17" x14ac:dyDescent="0.25">
      <c r="A13">
        <v>2006</v>
      </c>
      <c r="B13" s="2">
        <f>+ABS(Act!B13-Pred!B13)</f>
        <v>0.97666336880246973</v>
      </c>
      <c r="C13" s="2">
        <f>+ABS(Act!C13-Pred!C13)</f>
        <v>1.656498481561357</v>
      </c>
      <c r="D13" s="2">
        <f>+ABS(Act!D13-Pred!D13)</f>
        <v>0.52910651505063022</v>
      </c>
      <c r="E13" s="2">
        <f>+ABS(Act!E13-Pred!E13)</f>
        <v>1.9055036305231496</v>
      </c>
      <c r="F13" s="2">
        <f>+ABS(Act!F13-Pred!F13)</f>
        <v>4.1828313287845411</v>
      </c>
      <c r="G13" s="2">
        <f>+ABS(Act!G13-Pred!G13)</f>
        <v>1.6410733228333783</v>
      </c>
      <c r="H13" s="2">
        <f>+ABS(Act!H13-Pred!H13)</f>
        <v>0.61043000201102871</v>
      </c>
      <c r="I13" s="2">
        <f>+ABS(Act!I13-Pred!I13)</f>
        <v>1.0619098779118303</v>
      </c>
      <c r="J13" s="2">
        <f>+ABS(Act!J13-Pred!J13)</f>
        <v>1.0411526178259578E-2</v>
      </c>
      <c r="K13" s="2">
        <f>+ABS(Act!K13-Pred!K13)</f>
        <v>10.547310470426961</v>
      </c>
      <c r="L13" s="2">
        <f>+ABS(Act!L13-Pred!L13)</f>
        <v>0.68908849923883153</v>
      </c>
      <c r="M13" s="2">
        <f>+ABS(Act!M13-Pred!M13)</f>
        <v>2.681706874133706</v>
      </c>
      <c r="N13" s="2">
        <f>+ABS(Act!N13-Pred!N13)</f>
        <v>9.5053375067569945E-2</v>
      </c>
      <c r="O13" s="2">
        <f>+ABS(Act!O13-Pred!O13)</f>
        <v>8.9094040826688605</v>
      </c>
      <c r="P13" s="2">
        <f>+ABS(Act!P13-Pred!P13)</f>
        <v>4.8557856082215807</v>
      </c>
      <c r="Q13" s="2">
        <f>+ABS(Act!Q13-Pred!Q13)</f>
        <v>0.4462985632172991</v>
      </c>
    </row>
    <row r="14" spans="1:17" x14ac:dyDescent="0.25">
      <c r="A14">
        <v>2007</v>
      </c>
      <c r="B14" s="2">
        <f>+ABS(Act!B14-Pred!B14)</f>
        <v>0.47328287853474116</v>
      </c>
      <c r="C14" s="2">
        <f>+ABS(Act!C14-Pred!C14)</f>
        <v>0.86663604430519925</v>
      </c>
      <c r="D14" s="2">
        <f>+ABS(Act!D14-Pred!D14)</f>
        <v>0.51195877865663952</v>
      </c>
      <c r="E14" s="2">
        <f>+ABS(Act!E14-Pred!E14)</f>
        <v>3.5897381706934404</v>
      </c>
      <c r="F14" s="2">
        <f>+ABS(Act!F14-Pred!F14)</f>
        <v>2.8429337364399281</v>
      </c>
      <c r="G14" s="2">
        <f>+ABS(Act!G14-Pred!G14)</f>
        <v>1.0733407162910318</v>
      </c>
      <c r="H14" s="2">
        <f>+ABS(Act!H14-Pred!H14)</f>
        <v>5.1399105772860665E-2</v>
      </c>
      <c r="I14" s="2">
        <f>+ABS(Act!I14-Pred!I14)</f>
        <v>1.5828275770077695</v>
      </c>
      <c r="J14" s="2">
        <f>+ABS(Act!J14-Pred!J14)</f>
        <v>1.1377540484978006</v>
      </c>
      <c r="K14" s="2">
        <f>+ABS(Act!K14-Pred!K14)</f>
        <v>11.643199800425489</v>
      </c>
      <c r="L14" s="2">
        <f>+ABS(Act!L14-Pred!L14)</f>
        <v>4.5028257941997296</v>
      </c>
      <c r="M14" s="2">
        <f>+ABS(Act!M14-Pred!M14)</f>
        <v>4.0792794126608509</v>
      </c>
      <c r="N14" s="2">
        <f>+ABS(Act!N14-Pred!N14)</f>
        <v>1.5987406893213905</v>
      </c>
      <c r="O14" s="2">
        <f>+ABS(Act!O14-Pred!O14)</f>
        <v>7.9442086112704295</v>
      </c>
      <c r="P14" s="2">
        <f>+ABS(Act!P14-Pred!P14)</f>
        <v>6.8303709429137882E-2</v>
      </c>
      <c r="Q14" s="2">
        <f>+ABS(Act!Q14-Pred!Q14)</f>
        <v>0.73636072395361118</v>
      </c>
    </row>
    <row r="15" spans="1:17" x14ac:dyDescent="0.25">
      <c r="A15">
        <v>2008</v>
      </c>
      <c r="B15" s="2">
        <f>+ABS(Act!B15-Pred!B15)</f>
        <v>0.77315068062763892</v>
      </c>
      <c r="C15" s="2">
        <f>+ABS(Act!C15-Pred!C15)</f>
        <v>1.58721764332536</v>
      </c>
      <c r="D15" s="2">
        <f>+ABS(Act!D15-Pred!D15)</f>
        <v>0.26922033410303925</v>
      </c>
      <c r="E15" s="2">
        <f>+ABS(Act!E15-Pred!E15)</f>
        <v>1.2422555596522695</v>
      </c>
      <c r="F15" s="2">
        <f>+ABS(Act!F15-Pred!F15)</f>
        <v>3.9309294527128316</v>
      </c>
      <c r="G15" s="2">
        <f>+ABS(Act!G15-Pred!G15)</f>
        <v>0.73758415206917149</v>
      </c>
      <c r="H15" s="2">
        <f>+ABS(Act!H15-Pred!H15)</f>
        <v>0.10077786845844017</v>
      </c>
      <c r="I15" s="2">
        <f>+ABS(Act!I15-Pred!I15)</f>
        <v>1.2735938853430202</v>
      </c>
      <c r="J15" s="2">
        <f>+ABS(Act!J15-Pred!J15)</f>
        <v>2.1256775706725897</v>
      </c>
      <c r="K15" s="2">
        <f>+ABS(Act!K15-Pred!K15)</f>
        <v>11.795419176798042</v>
      </c>
      <c r="L15" s="2">
        <f>+ABS(Act!L15-Pred!L15)</f>
        <v>3.7592386644798221</v>
      </c>
      <c r="M15" s="2">
        <f>+ABS(Act!M15-Pred!M15)</f>
        <v>3.3723131244166318</v>
      </c>
      <c r="N15" s="2">
        <f>+ABS(Act!N15-Pred!N15)</f>
        <v>1.5060805920126796</v>
      </c>
      <c r="O15" s="2">
        <f>+ABS(Act!O15-Pred!O15)</f>
        <v>5.2601411922896908</v>
      </c>
      <c r="P15" s="2">
        <f>+ABS(Act!P15-Pred!P15)</f>
        <v>2.4424722139600696</v>
      </c>
      <c r="Q15" s="2">
        <f>+ABS(Act!Q15-Pred!Q15)</f>
        <v>0.7860838746314105</v>
      </c>
    </row>
    <row r="16" spans="1:17" x14ac:dyDescent="0.25">
      <c r="A16">
        <v>2009</v>
      </c>
      <c r="B16" s="2">
        <f>+ABS(Act!B16-Pred!B16)</f>
        <v>0.42755191524253888</v>
      </c>
      <c r="C16" s="2">
        <f>+ABS(Act!C16-Pred!C16)</f>
        <v>1.3966357941488887</v>
      </c>
      <c r="D16" s="2">
        <f>+ABS(Act!D16-Pred!D16)</f>
        <v>0.56813367291117878</v>
      </c>
      <c r="E16" s="2">
        <f>+ABS(Act!E16-Pred!E16)</f>
        <v>1.5531390292470491</v>
      </c>
      <c r="F16" s="2">
        <f>+ABS(Act!F16-Pred!F16)</f>
        <v>1.7331086776239779</v>
      </c>
      <c r="G16" s="2">
        <f>+ABS(Act!G16-Pred!G16)</f>
        <v>0.30437937732202158</v>
      </c>
      <c r="H16" s="2">
        <f>+ABS(Act!H16-Pred!H16)</f>
        <v>0.27687382301158969</v>
      </c>
      <c r="I16" s="2">
        <f>+ABS(Act!I16-Pred!I16)</f>
        <v>0.69999336901442888</v>
      </c>
      <c r="J16" s="2">
        <f>+ABS(Act!J16-Pred!J16)</f>
        <v>0.67132999711853003</v>
      </c>
      <c r="K16" s="2">
        <f>+ABS(Act!K16-Pred!K16)</f>
        <v>12.906654802014788</v>
      </c>
      <c r="L16" s="2">
        <f>+ABS(Act!L16-Pred!L16)</f>
        <v>3.1080335967542609</v>
      </c>
      <c r="M16" s="2">
        <f>+ABS(Act!M16-Pred!M16)</f>
        <v>3.1210296754706484</v>
      </c>
      <c r="N16" s="2">
        <f>+ABS(Act!N16-Pred!N16)</f>
        <v>0.13049359672598015</v>
      </c>
      <c r="O16" s="2">
        <f>+ABS(Act!O16-Pred!O16)</f>
        <v>3.3499352856395213</v>
      </c>
      <c r="P16" s="2">
        <f>+ABS(Act!P16-Pred!P16)</f>
        <v>0.9667684210683305</v>
      </c>
      <c r="Q16" s="2">
        <f>+ABS(Act!Q16-Pred!Q16)</f>
        <v>0.3874678513946499</v>
      </c>
    </row>
    <row r="17" spans="1:18" x14ac:dyDescent="0.25">
      <c r="A17">
        <v>2010</v>
      </c>
      <c r="B17" s="2">
        <f>+ABS(Act!B17-Pred!B17)</f>
        <v>1.633211656097739</v>
      </c>
      <c r="C17" s="2">
        <f>+ABS(Act!C17-Pred!C17)</f>
        <v>1.1191550375391301</v>
      </c>
      <c r="D17" s="2">
        <f>+ABS(Act!D17-Pred!D17)</f>
        <v>0.87551342771977048</v>
      </c>
      <c r="E17" s="2">
        <f>+ABS(Act!E17-Pred!E17)</f>
        <v>2.5797772655190698</v>
      </c>
      <c r="F17" s="2">
        <f>+ABS(Act!F17-Pred!F17)</f>
        <v>2.9495668072377619</v>
      </c>
      <c r="G17" s="2">
        <f>+ABS(Act!G17-Pred!G17)</f>
        <v>0.30782507574669893</v>
      </c>
      <c r="H17" s="2">
        <f>+ABS(Act!H17-Pred!H17)</f>
        <v>0.35849560444020945</v>
      </c>
      <c r="I17" s="2">
        <f>+ABS(Act!I17-Pred!I17)</f>
        <v>3.4405629199812502</v>
      </c>
      <c r="J17" s="2">
        <f>+ABS(Act!J17-Pred!J17)</f>
        <v>0.25145603428138941</v>
      </c>
      <c r="K17" s="2">
        <f>+ABS(Act!K17-Pred!K17)</f>
        <v>12.928219723466633</v>
      </c>
      <c r="L17" s="2">
        <f>+ABS(Act!L17-Pred!L17)</f>
        <v>1.105853980731359</v>
      </c>
      <c r="M17" s="2">
        <f>+ABS(Act!M17-Pred!M17)</f>
        <v>4.0521445977340989</v>
      </c>
      <c r="N17" s="2">
        <f>+ABS(Act!N17-Pred!N17)</f>
        <v>2.1746156252611204</v>
      </c>
      <c r="O17" s="2">
        <f>+ABS(Act!O17-Pred!O17)</f>
        <v>2.7243449908752702</v>
      </c>
      <c r="P17" s="2">
        <f>+ABS(Act!P17-Pred!P17)</f>
        <v>1.3833482975484799</v>
      </c>
      <c r="Q17" s="2">
        <f>+ABS(Act!Q17-Pred!Q17)</f>
        <v>6.2690685785669942E-2</v>
      </c>
    </row>
    <row r="18" spans="1:18" x14ac:dyDescent="0.25">
      <c r="A18">
        <v>2011</v>
      </c>
      <c r="B18" s="2">
        <f>+ABS(Act!B18-Pred!B18)</f>
        <v>1.6832335770381892</v>
      </c>
      <c r="C18" s="2">
        <f>+ABS(Act!C18-Pred!C18)</f>
        <v>3.2179383308943521</v>
      </c>
      <c r="D18" s="2">
        <f>+ABS(Act!D18-Pred!D18)</f>
        <v>1.4744925089994503</v>
      </c>
      <c r="E18" s="2">
        <f>+ABS(Act!E18-Pred!E18)</f>
        <v>1.4629372098155802</v>
      </c>
      <c r="F18" s="2">
        <f>+ABS(Act!F18-Pred!F18)</f>
        <v>3.1835722292413777</v>
      </c>
      <c r="G18" s="2">
        <f>+ABS(Act!G18-Pred!G18)</f>
        <v>0.54883321383475803</v>
      </c>
      <c r="H18" s="2">
        <f>+ABS(Act!H18-Pred!H18)</f>
        <v>0.48047912038098062</v>
      </c>
      <c r="I18" s="2">
        <f>+ABS(Act!I18-Pred!I18)</f>
        <v>3.9431075235084805</v>
      </c>
      <c r="J18" s="2">
        <f>+ABS(Act!J18-Pred!J18)</f>
        <v>0.9765914626112604</v>
      </c>
      <c r="K18" s="2">
        <f>+ABS(Act!K18-Pred!K18)</f>
        <v>13.333110891930438</v>
      </c>
      <c r="L18" s="2">
        <f>+ABS(Act!L18-Pred!L18)</f>
        <v>1.5663526708921314</v>
      </c>
      <c r="M18" s="2">
        <f>+ABS(Act!M18-Pred!M18)</f>
        <v>1.9893132460949499</v>
      </c>
      <c r="N18" s="2">
        <f>+ABS(Act!N18-Pred!N18)</f>
        <v>2.2875867719380398</v>
      </c>
      <c r="O18" s="2">
        <f>+ABS(Act!O18-Pred!O18)</f>
        <v>0.86749095620889705</v>
      </c>
      <c r="P18" s="2">
        <f>+ABS(Act!P18-Pred!P18)</f>
        <v>0.76397324093418106</v>
      </c>
      <c r="Q18" s="2">
        <f>+ABS(Act!Q18-Pred!Q18)</f>
        <v>1.1136000240479902</v>
      </c>
    </row>
    <row r="19" spans="1:18" x14ac:dyDescent="0.25">
      <c r="A19">
        <v>2012</v>
      </c>
      <c r="B19" s="2">
        <f>+ABS(Act!B19-Pred!B19)</f>
        <v>0.74146000800199907</v>
      </c>
      <c r="C19" s="2">
        <f>+ABS(Act!C19-Pred!C19)</f>
        <v>2.0712566923981299</v>
      </c>
      <c r="D19" s="2">
        <f>+ABS(Act!D19-Pred!D19)</f>
        <v>2.1191958422689119</v>
      </c>
      <c r="E19" s="2">
        <f>+ABS(Act!E19-Pred!E19)</f>
        <v>0.20691603008076953</v>
      </c>
      <c r="F19" s="2">
        <f>+ABS(Act!F19-Pred!F19)</f>
        <v>1.5494526499160983</v>
      </c>
      <c r="G19" s="2">
        <f>+ABS(Act!G19-Pred!G19)</f>
        <v>1.4006209055852707</v>
      </c>
      <c r="H19" s="2">
        <f>+ABS(Act!H19-Pred!H19)</f>
        <v>0.21804464680027102</v>
      </c>
      <c r="I19" s="2">
        <f>+ABS(Act!I19-Pred!I19)</f>
        <v>1.27107788265727</v>
      </c>
      <c r="J19" s="2">
        <f>+ABS(Act!J19-Pred!J19)</f>
        <v>1.5363832198151286</v>
      </c>
      <c r="K19" s="2">
        <f>+ABS(Act!K19-Pred!K19)</f>
        <v>10.149920215236023</v>
      </c>
      <c r="L19" s="2">
        <f>+ABS(Act!L19-Pred!L19)</f>
        <v>3.5173226894143408</v>
      </c>
      <c r="M19" s="2">
        <f>+ABS(Act!M19-Pred!M19)</f>
        <v>2.3199763945616301</v>
      </c>
      <c r="N19" s="2">
        <f>+ABS(Act!N19-Pred!N19)</f>
        <v>1.5835088572113705</v>
      </c>
      <c r="O19" s="2">
        <f>+ABS(Act!O19-Pred!O19)</f>
        <v>3.4393197403531417E-2</v>
      </c>
      <c r="P19" s="2">
        <f>+ABS(Act!P19-Pred!P19)</f>
        <v>0.59701301989145961</v>
      </c>
      <c r="Q19" s="2">
        <f>+ABS(Act!Q19-Pred!Q19)</f>
        <v>0.9891345495038113</v>
      </c>
    </row>
    <row r="20" spans="1:18" x14ac:dyDescent="0.25">
      <c r="A20">
        <v>2013</v>
      </c>
      <c r="B20" s="2">
        <f>+ABS(Act!B20-Pred!B20)</f>
        <v>1.6669461107158892</v>
      </c>
      <c r="C20" s="2">
        <f>+ABS(Act!C20-Pred!C20)</f>
        <v>1.113794364237723</v>
      </c>
      <c r="D20" s="2">
        <f>+ABS(Act!D20-Pred!D20)</f>
        <v>1.0774635774739689</v>
      </c>
      <c r="E20" s="2">
        <f>+ABS(Act!E20-Pred!E20)</f>
        <v>1.1245368849211399</v>
      </c>
      <c r="F20" s="2">
        <f>+ABS(Act!F20-Pred!F20)</f>
        <v>1.1822980422898723</v>
      </c>
      <c r="G20" s="2">
        <f>+ABS(Act!G20-Pred!G20)</f>
        <v>0.19472448592749103</v>
      </c>
      <c r="H20" s="2">
        <f>+ABS(Act!H20-Pred!H20)</f>
        <v>0.15282088473650113</v>
      </c>
      <c r="I20" s="2">
        <f>+ABS(Act!I20-Pred!I20)</f>
        <v>4.511333706544379</v>
      </c>
      <c r="J20" s="2">
        <f>+ABS(Act!J20-Pred!J20)</f>
        <v>2.1093996180653498</v>
      </c>
      <c r="K20" s="2">
        <f>+ABS(Act!K20-Pred!K20)</f>
        <v>18.702733323414673</v>
      </c>
      <c r="L20" s="2">
        <f>+ABS(Act!L20-Pred!L20)</f>
        <v>5.0024963709628247</v>
      </c>
      <c r="M20" s="2">
        <f>+ABS(Act!M20-Pred!M20)</f>
        <v>2.9516476174589492</v>
      </c>
      <c r="N20" s="2">
        <f>+ABS(Act!N20-Pred!N20)</f>
        <v>3.2670890784229112</v>
      </c>
      <c r="O20" s="2">
        <f>+ABS(Act!O20-Pred!O20)</f>
        <v>1.8446584553777505</v>
      </c>
      <c r="P20" s="2">
        <f>+ABS(Act!P20-Pred!P20)</f>
        <v>1.3667008455801799</v>
      </c>
      <c r="Q20" s="2">
        <f>+ABS(Act!Q20-Pred!Q20)</f>
        <v>1.1339857213850308</v>
      </c>
    </row>
    <row r="21" spans="1:18" x14ac:dyDescent="0.25">
      <c r="A21">
        <v>2014</v>
      </c>
      <c r="B21" s="2">
        <f>+ABS(Act!B21-Pred!B21)</f>
        <v>2.0853974820042414</v>
      </c>
      <c r="C21" s="2">
        <f>+ABS(Act!C21-Pred!C21)</f>
        <v>0.71159150233276947</v>
      </c>
      <c r="D21" s="2">
        <f>+ABS(Act!D21-Pred!D21)</f>
        <v>0.5307243722905497</v>
      </c>
      <c r="E21" s="2">
        <f>+ABS(Act!E21-Pred!E21)</f>
        <v>1.5670735250518106</v>
      </c>
      <c r="F21" s="2">
        <f>+ABS(Act!F21-Pred!F21)</f>
        <v>0.65652038190873796</v>
      </c>
      <c r="G21" s="2">
        <f>+ABS(Act!G21-Pred!G21)</f>
        <v>1.9464639247879294</v>
      </c>
      <c r="H21" s="2">
        <f>+ABS(Act!H21-Pred!H21)</f>
        <v>0.19835612971660943</v>
      </c>
      <c r="I21" s="2">
        <f>+ABS(Act!I21-Pred!I21)</f>
        <v>2.9157460649913887</v>
      </c>
      <c r="J21" s="2">
        <f>+ABS(Act!J21-Pred!J21)</f>
        <v>1.1801006554063491</v>
      </c>
      <c r="K21" s="2">
        <f>+ABS(Act!K21-Pred!K21)</f>
        <v>13.428677333246309</v>
      </c>
      <c r="L21" s="2">
        <f>+ABS(Act!L21-Pred!L21)</f>
        <v>0.26502806265781942</v>
      </c>
      <c r="M21" s="2">
        <f>+ABS(Act!M21-Pred!M21)</f>
        <v>2.2739131847397793</v>
      </c>
      <c r="N21" s="2">
        <f>+ABS(Act!N21-Pred!N21)</f>
        <v>2.1396604875976095</v>
      </c>
      <c r="O21" s="2">
        <f>+ABS(Act!O21-Pred!O21)</f>
        <v>2.7609296154588883</v>
      </c>
      <c r="P21" s="2">
        <f>+ABS(Act!P21-Pred!P21)</f>
        <v>2.5748706203059299</v>
      </c>
      <c r="Q21" s="2">
        <f>+ABS(Act!Q21-Pred!Q21)</f>
        <v>0.59662048975730997</v>
      </c>
    </row>
    <row r="22" spans="1:18" x14ac:dyDescent="0.25">
      <c r="A22">
        <v>2015</v>
      </c>
      <c r="B22" s="2">
        <f>+ABS(Act!B22-Pred!B22)</f>
        <v>1.9951621619022113</v>
      </c>
      <c r="C22" s="2">
        <f>+ABS(Act!C22-Pred!C22)</f>
        <v>1.4210612519979691</v>
      </c>
      <c r="D22" s="2">
        <f>+ABS(Act!D22-Pred!D22)</f>
        <v>0.55724871123830155</v>
      </c>
      <c r="E22" s="2">
        <f>+ABS(Act!E22-Pred!E22)</f>
        <v>2.6632203210871808</v>
      </c>
      <c r="F22" s="2">
        <f>+ABS(Act!F22-Pred!F22)</f>
        <v>2.8710060400604398</v>
      </c>
      <c r="G22" s="2">
        <f>+ABS(Act!G22-Pred!G22)</f>
        <v>2.7370873695979707</v>
      </c>
      <c r="H22" s="2">
        <f>+ABS(Act!H22-Pred!H22)</f>
        <v>8.8789471120859886E-2</v>
      </c>
      <c r="I22" s="2">
        <f>+ABS(Act!I22-Pred!I22)</f>
        <v>0.7283882780736004</v>
      </c>
      <c r="J22" s="2">
        <f>+ABS(Act!J22-Pred!J22)</f>
        <v>1.6674963136508509</v>
      </c>
      <c r="K22" s="2">
        <f>+ABS(Act!K22-Pred!K22)</f>
        <v>12.343249721626062</v>
      </c>
      <c r="L22" s="2">
        <f>+ABS(Act!L22-Pred!L22)</f>
        <v>3.1427885141550149E-2</v>
      </c>
      <c r="M22" s="2">
        <f>+ABS(Act!M22-Pred!M22)</f>
        <v>1.3881500327874292</v>
      </c>
      <c r="N22" s="2">
        <f>+ABS(Act!N22-Pred!N22)</f>
        <v>0.78610741665341877</v>
      </c>
      <c r="O22" s="2">
        <f>+ABS(Act!O22-Pred!O22)</f>
        <v>1.8088988243061301</v>
      </c>
      <c r="P22" s="2">
        <f>+ABS(Act!P22-Pred!P22)</f>
        <v>4.7992338243290078E-2</v>
      </c>
      <c r="Q22" s="2">
        <f>+ABS(Act!Q22-Pred!Q22)</f>
        <v>0.54408886351480135</v>
      </c>
    </row>
    <row r="24" spans="1:18" x14ac:dyDescent="0.25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  <c r="H24" s="1" t="s">
        <v>7</v>
      </c>
      <c r="I24" s="1" t="s">
        <v>8</v>
      </c>
      <c r="J24" s="1" t="s">
        <v>9</v>
      </c>
      <c r="K24" s="1" t="s">
        <v>10</v>
      </c>
      <c r="L24" s="1" t="s">
        <v>11</v>
      </c>
      <c r="M24" s="1" t="s">
        <v>12</v>
      </c>
      <c r="N24" s="1" t="s">
        <v>13</v>
      </c>
      <c r="O24" s="1" t="s">
        <v>14</v>
      </c>
      <c r="P24" s="1" t="s">
        <v>15</v>
      </c>
      <c r="Q24" s="1" t="s">
        <v>16</v>
      </c>
    </row>
    <row r="25" spans="1:18" x14ac:dyDescent="0.25">
      <c r="A25">
        <v>1995</v>
      </c>
      <c r="B25">
        <f>+B2^2</f>
        <v>4.7828323310042865E-2</v>
      </c>
      <c r="C25">
        <f t="shared" ref="C25:Q25" si="0">+C2^2</f>
        <v>0.35457263683453338</v>
      </c>
      <c r="D25">
        <f t="shared" si="0"/>
        <v>1.7628123301527337E-4</v>
      </c>
      <c r="E25">
        <f t="shared" si="0"/>
        <v>3.7798325970093667</v>
      </c>
      <c r="F25">
        <f t="shared" si="0"/>
        <v>42.323469663057566</v>
      </c>
      <c r="G25">
        <f t="shared" si="0"/>
        <v>5.2145813906362643E-4</v>
      </c>
      <c r="H25">
        <f t="shared" si="0"/>
        <v>1.0893569289323255</v>
      </c>
      <c r="I25">
        <f t="shared" si="0"/>
        <v>7.4530544371816108</v>
      </c>
      <c r="J25">
        <f t="shared" si="0"/>
        <v>4.512752067004933</v>
      </c>
      <c r="K25">
        <f t="shared" si="0"/>
        <v>64.410434357474301</v>
      </c>
      <c r="L25">
        <f t="shared" si="0"/>
        <v>12.482056988280343</v>
      </c>
      <c r="M25">
        <f t="shared" si="0"/>
        <v>16.662425394995601</v>
      </c>
      <c r="N25">
        <f t="shared" si="0"/>
        <v>0.15046747733576268</v>
      </c>
      <c r="O25">
        <f t="shared" si="0"/>
        <v>13.82561517780089</v>
      </c>
      <c r="P25">
        <f t="shared" si="0"/>
        <v>12.28941853600926</v>
      </c>
      <c r="Q25">
        <f t="shared" si="0"/>
        <v>0.21456014595638706</v>
      </c>
      <c r="R25">
        <v>1</v>
      </c>
    </row>
    <row r="26" spans="1:18" x14ac:dyDescent="0.25">
      <c r="A26">
        <v>1996</v>
      </c>
      <c r="B26">
        <f t="shared" ref="B26:Q26" si="1">+B3^2</f>
        <v>0.24074390074346461</v>
      </c>
      <c r="C26">
        <f t="shared" si="1"/>
        <v>2.8416331633856116</v>
      </c>
      <c r="D26">
        <f t="shared" si="1"/>
        <v>2.7124282254570904</v>
      </c>
      <c r="E26">
        <f t="shared" si="1"/>
        <v>1.4550016372167278</v>
      </c>
      <c r="F26">
        <f t="shared" si="1"/>
        <v>30.802533775810058</v>
      </c>
      <c r="G26">
        <f t="shared" si="1"/>
        <v>0.8554548365297453</v>
      </c>
      <c r="H26">
        <f t="shared" si="1"/>
        <v>5.6261066862291972E-3</v>
      </c>
      <c r="I26">
        <f t="shared" si="1"/>
        <v>0.22750557292202273</v>
      </c>
      <c r="J26">
        <f t="shared" si="1"/>
        <v>5.5061231902470531E-2</v>
      </c>
      <c r="K26">
        <f t="shared" si="1"/>
        <v>158.62704875593798</v>
      </c>
      <c r="L26">
        <f t="shared" si="1"/>
        <v>0.50018528157286313</v>
      </c>
      <c r="M26">
        <f t="shared" si="1"/>
        <v>14.312996091377054</v>
      </c>
      <c r="N26">
        <f t="shared" si="1"/>
        <v>1.4901006596222031</v>
      </c>
      <c r="O26">
        <f t="shared" si="1"/>
        <v>6.8481892000231852</v>
      </c>
      <c r="P26">
        <f t="shared" si="1"/>
        <v>2.6757664206954552</v>
      </c>
      <c r="Q26">
        <f t="shared" si="1"/>
        <v>0.15731895237687099</v>
      </c>
      <c r="R26">
        <v>2</v>
      </c>
    </row>
    <row r="27" spans="1:18" x14ac:dyDescent="0.25">
      <c r="A27">
        <v>1997</v>
      </c>
      <c r="B27">
        <f t="shared" ref="B27:Q27" si="2">+B4^2</f>
        <v>0.51947105675437755</v>
      </c>
      <c r="C27">
        <f t="shared" si="2"/>
        <v>0.28527809304277008</v>
      </c>
      <c r="D27">
        <f t="shared" si="2"/>
        <v>0.22850631895757709</v>
      </c>
      <c r="E27">
        <f t="shared" si="2"/>
        <v>0.44727594706240614</v>
      </c>
      <c r="F27">
        <f t="shared" si="2"/>
        <v>30.253255988731453</v>
      </c>
      <c r="G27">
        <f t="shared" si="2"/>
        <v>0.78910287052063899</v>
      </c>
      <c r="H27">
        <f t="shared" si="2"/>
        <v>0.44161809186792667</v>
      </c>
      <c r="I27">
        <f t="shared" si="2"/>
        <v>4.5668239449558975E-6</v>
      </c>
      <c r="J27">
        <f t="shared" si="2"/>
        <v>9.620662126740058E-2</v>
      </c>
      <c r="K27">
        <f t="shared" si="2"/>
        <v>130.45908720899959</v>
      </c>
      <c r="L27">
        <f t="shared" si="2"/>
        <v>7.9594425263121433</v>
      </c>
      <c r="M27">
        <f t="shared" si="2"/>
        <v>17.865280765494511</v>
      </c>
      <c r="N27">
        <f t="shared" si="2"/>
        <v>0.30557117996284083</v>
      </c>
      <c r="O27">
        <f t="shared" si="2"/>
        <v>6.9737746878071647</v>
      </c>
      <c r="P27">
        <f t="shared" si="2"/>
        <v>9.7542275487236596E-2</v>
      </c>
      <c r="Q27">
        <f t="shared" si="2"/>
        <v>0.57237551705855638</v>
      </c>
      <c r="R27">
        <v>3</v>
      </c>
    </row>
    <row r="28" spans="1:18" x14ac:dyDescent="0.25">
      <c r="A28">
        <v>1998</v>
      </c>
      <c r="B28">
        <f t="shared" ref="B28:Q28" si="3">+B5^2</f>
        <v>6.1113010154603981E-3</v>
      </c>
      <c r="C28">
        <f t="shared" si="3"/>
        <v>0.26167237204536026</v>
      </c>
      <c r="D28">
        <f t="shared" si="3"/>
        <v>0.33859299322948588</v>
      </c>
      <c r="E28">
        <f t="shared" si="3"/>
        <v>0.17519469317788827</v>
      </c>
      <c r="F28">
        <f t="shared" si="3"/>
        <v>17.988372171640776</v>
      </c>
      <c r="G28">
        <f t="shared" si="3"/>
        <v>1.5636863313571649E-2</v>
      </c>
      <c r="H28">
        <f t="shared" si="3"/>
        <v>0.27927970122796664</v>
      </c>
      <c r="I28">
        <f t="shared" si="3"/>
        <v>2.534328005549467</v>
      </c>
      <c r="J28">
        <f t="shared" si="3"/>
        <v>0.21718224894823651</v>
      </c>
      <c r="K28">
        <f t="shared" si="3"/>
        <v>120.85942622951829</v>
      </c>
      <c r="L28">
        <f t="shared" si="3"/>
        <v>0.42234621485260115</v>
      </c>
      <c r="M28">
        <f t="shared" si="3"/>
        <v>14.267745211412169</v>
      </c>
      <c r="N28">
        <f t="shared" si="3"/>
        <v>0.12477734180334613</v>
      </c>
      <c r="O28">
        <f t="shared" si="3"/>
        <v>6.0230872956184989</v>
      </c>
      <c r="P28">
        <f t="shared" si="3"/>
        <v>6.1950369413587554</v>
      </c>
      <c r="Q28">
        <f t="shared" si="3"/>
        <v>0.13114123937016695</v>
      </c>
      <c r="R28">
        <v>4</v>
      </c>
    </row>
    <row r="29" spans="1:18" x14ac:dyDescent="0.25">
      <c r="A29">
        <v>1999</v>
      </c>
      <c r="B29">
        <f t="shared" ref="B29:Q29" si="4">+B6^2</f>
        <v>0.37805549038465452</v>
      </c>
      <c r="C29">
        <f t="shared" si="4"/>
        <v>4.4727746941551825</v>
      </c>
      <c r="D29">
        <f t="shared" si="4"/>
        <v>3.4633737833829467E-4</v>
      </c>
      <c r="E29">
        <f t="shared" si="4"/>
        <v>0.46513135192262461</v>
      </c>
      <c r="F29">
        <f t="shared" si="4"/>
        <v>17.953014698797894</v>
      </c>
      <c r="G29">
        <f t="shared" si="4"/>
        <v>0.24709805674026272</v>
      </c>
      <c r="H29">
        <f t="shared" si="4"/>
        <v>0.23534417906829641</v>
      </c>
      <c r="I29">
        <f t="shared" si="4"/>
        <v>4.1720900913714738</v>
      </c>
      <c r="J29">
        <f t="shared" si="4"/>
        <v>5.226837014048634</v>
      </c>
      <c r="K29">
        <f t="shared" si="4"/>
        <v>190.21309413206572</v>
      </c>
      <c r="L29">
        <f t="shared" si="4"/>
        <v>0.7059746099918881</v>
      </c>
      <c r="M29">
        <f t="shared" si="4"/>
        <v>15.592350749711912</v>
      </c>
      <c r="N29">
        <f t="shared" si="4"/>
        <v>1.1238549641992881</v>
      </c>
      <c r="O29">
        <f t="shared" si="4"/>
        <v>44.648893468863768</v>
      </c>
      <c r="P29">
        <f t="shared" si="4"/>
        <v>1.630769663594013</v>
      </c>
      <c r="Q29">
        <f t="shared" si="4"/>
        <v>1.1136938354568882</v>
      </c>
      <c r="R29">
        <v>5</v>
      </c>
    </row>
    <row r="30" spans="1:18" x14ac:dyDescent="0.25">
      <c r="A30">
        <v>2000</v>
      </c>
      <c r="B30">
        <f t="shared" ref="B30:Q30" si="5">+B7^2</f>
        <v>0.13015400605579938</v>
      </c>
      <c r="C30">
        <f t="shared" si="5"/>
        <v>1.7062338730463462</v>
      </c>
      <c r="D30">
        <f t="shared" si="5"/>
        <v>9.2096676378719579E-3</v>
      </c>
      <c r="E30">
        <f t="shared" si="5"/>
        <v>0.85541432901392511</v>
      </c>
      <c r="F30">
        <f t="shared" si="5"/>
        <v>12.419061210707378</v>
      </c>
      <c r="G30">
        <f t="shared" si="5"/>
        <v>0.39350945357416228</v>
      </c>
      <c r="H30">
        <f t="shared" si="5"/>
        <v>0.24708776987973394</v>
      </c>
      <c r="I30">
        <f t="shared" si="5"/>
        <v>36.214540810552265</v>
      </c>
      <c r="J30">
        <f t="shared" si="5"/>
        <v>5.0105274343309292</v>
      </c>
      <c r="K30">
        <f t="shared" si="5"/>
        <v>258.26565120723399</v>
      </c>
      <c r="L30">
        <f t="shared" si="5"/>
        <v>1.2901933164799384</v>
      </c>
      <c r="M30">
        <f t="shared" si="5"/>
        <v>42.217122730385071</v>
      </c>
      <c r="N30">
        <f t="shared" si="5"/>
        <v>10.613073357497631</v>
      </c>
      <c r="O30">
        <f t="shared" si="5"/>
        <v>78.901840818305416</v>
      </c>
      <c r="P30">
        <f t="shared" si="5"/>
        <v>5.3333205313600271E-3</v>
      </c>
      <c r="Q30">
        <f t="shared" si="5"/>
        <v>1.3913565386374929</v>
      </c>
      <c r="R30">
        <v>6</v>
      </c>
    </row>
    <row r="31" spans="1:18" x14ac:dyDescent="0.25">
      <c r="A31">
        <v>2001</v>
      </c>
      <c r="B31">
        <f t="shared" ref="B31:Q31" si="6">+B8^2</f>
        <v>1.1692684419919588</v>
      </c>
      <c r="C31">
        <f t="shared" si="6"/>
        <v>0.31658053407412107</v>
      </c>
      <c r="D31">
        <f t="shared" si="6"/>
        <v>4.297484936270469E-3</v>
      </c>
      <c r="E31">
        <f t="shared" si="6"/>
        <v>2.9156031931904969</v>
      </c>
      <c r="F31">
        <f t="shared" si="6"/>
        <v>0.29389553737722207</v>
      </c>
      <c r="G31">
        <f t="shared" si="6"/>
        <v>1.7200446259928115E-2</v>
      </c>
      <c r="H31">
        <f t="shared" si="6"/>
        <v>9.9657114740309711E-3</v>
      </c>
      <c r="I31">
        <f t="shared" si="6"/>
        <v>0.13543653192328164</v>
      </c>
      <c r="J31">
        <f t="shared" si="6"/>
        <v>0.45782884779831928</v>
      </c>
      <c r="K31">
        <f t="shared" si="6"/>
        <v>231.88070121172359</v>
      </c>
      <c r="L31">
        <f t="shared" si="6"/>
        <v>2.7154640271879895</v>
      </c>
      <c r="M31">
        <f t="shared" si="6"/>
        <v>23.068781410609311</v>
      </c>
      <c r="N31">
        <f t="shared" si="6"/>
        <v>0.3010099634657426</v>
      </c>
      <c r="O31">
        <f t="shared" si="6"/>
        <v>92.398939954941241</v>
      </c>
      <c r="P31">
        <f t="shared" si="6"/>
        <v>1.4026262690669873</v>
      </c>
      <c r="Q31">
        <f t="shared" si="6"/>
        <v>0.33668106039442358</v>
      </c>
      <c r="R31">
        <v>7</v>
      </c>
    </row>
    <row r="32" spans="1:18" x14ac:dyDescent="0.25">
      <c r="A32">
        <v>2002</v>
      </c>
      <c r="B32">
        <f t="shared" ref="B32:Q32" si="7">+B9^2</f>
        <v>0.28126790885007696</v>
      </c>
      <c r="C32">
        <f t="shared" si="7"/>
        <v>0.64683822189615225</v>
      </c>
      <c r="D32">
        <f t="shared" si="7"/>
        <v>0.29485106492257263</v>
      </c>
      <c r="E32">
        <f t="shared" si="7"/>
        <v>8.5305921181358251</v>
      </c>
      <c r="F32">
        <f t="shared" si="7"/>
        <v>3.8898788305229917</v>
      </c>
      <c r="G32">
        <f t="shared" si="7"/>
        <v>1.5199276956459991</v>
      </c>
      <c r="H32">
        <f t="shared" si="7"/>
        <v>0.28431394692553957</v>
      </c>
      <c r="I32">
        <f t="shared" si="7"/>
        <v>0.42145568014822493</v>
      </c>
      <c r="J32">
        <f t="shared" si="7"/>
        <v>0.25167580724938521</v>
      </c>
      <c r="K32">
        <f t="shared" si="7"/>
        <v>305.07789789147739</v>
      </c>
      <c r="L32">
        <f t="shared" si="7"/>
        <v>24.582188279414602</v>
      </c>
      <c r="M32">
        <f t="shared" si="7"/>
        <v>9.215051867182229</v>
      </c>
      <c r="N32">
        <f t="shared" si="7"/>
        <v>0.39052012517343138</v>
      </c>
      <c r="O32">
        <f t="shared" si="7"/>
        <v>79.957265087459589</v>
      </c>
      <c r="P32">
        <f t="shared" si="7"/>
        <v>3.2280157753273819</v>
      </c>
      <c r="Q32">
        <f t="shared" si="7"/>
        <v>0.41543240219876187</v>
      </c>
      <c r="R32">
        <v>8</v>
      </c>
    </row>
    <row r="33" spans="1:19" x14ac:dyDescent="0.25">
      <c r="A33">
        <v>2003</v>
      </c>
      <c r="B33">
        <f t="shared" ref="B33:Q33" si="8">+B10^2</f>
        <v>0.28813519265602555</v>
      </c>
      <c r="C33">
        <f t="shared" si="8"/>
        <v>2.1229674959201694</v>
      </c>
      <c r="D33">
        <f t="shared" si="8"/>
        <v>2.3492825925232088</v>
      </c>
      <c r="E33">
        <f t="shared" si="8"/>
        <v>0.71720588126788321</v>
      </c>
      <c r="F33">
        <f t="shared" si="8"/>
        <v>1.1656028143565924</v>
      </c>
      <c r="G33">
        <f t="shared" si="8"/>
        <v>0.1676083304425986</v>
      </c>
      <c r="H33">
        <f t="shared" si="8"/>
        <v>6.6017200081840838E-2</v>
      </c>
      <c r="I33">
        <f t="shared" si="8"/>
        <v>5.4015811744118718</v>
      </c>
      <c r="J33">
        <f t="shared" si="8"/>
        <v>2.1331981065775336</v>
      </c>
      <c r="K33">
        <f t="shared" si="8"/>
        <v>294.83594524755108</v>
      </c>
      <c r="L33">
        <f t="shared" si="8"/>
        <v>8.9201544974907883</v>
      </c>
      <c r="M33">
        <f t="shared" si="8"/>
        <v>10.654576575308312</v>
      </c>
      <c r="N33">
        <f t="shared" si="8"/>
        <v>0.45944131519469389</v>
      </c>
      <c r="O33">
        <f t="shared" si="8"/>
        <v>67.35182497596368</v>
      </c>
      <c r="P33">
        <f t="shared" si="8"/>
        <v>1.3592263834061105</v>
      </c>
      <c r="Q33">
        <f t="shared" si="8"/>
        <v>4.3320509532857703E-2</v>
      </c>
      <c r="R33">
        <v>9</v>
      </c>
    </row>
    <row r="34" spans="1:19" x14ac:dyDescent="0.25">
      <c r="A34">
        <v>2004</v>
      </c>
      <c r="B34">
        <f t="shared" ref="B34:Q34" si="9">+B11^2</f>
        <v>1.2891451924954752E-2</v>
      </c>
      <c r="C34">
        <f t="shared" si="9"/>
        <v>1.1793196452309357E-2</v>
      </c>
      <c r="D34">
        <f t="shared" si="9"/>
        <v>0.69446368169748063</v>
      </c>
      <c r="E34">
        <f t="shared" si="9"/>
        <v>2.5237843231700019</v>
      </c>
      <c r="F34">
        <f t="shared" si="9"/>
        <v>1.6554048352737234</v>
      </c>
      <c r="G34">
        <f t="shared" si="9"/>
        <v>1.1484680459439778E-2</v>
      </c>
      <c r="H34">
        <f t="shared" si="9"/>
        <v>3.1704071668424492E-3</v>
      </c>
      <c r="I34">
        <f t="shared" si="9"/>
        <v>0.13821667562379972</v>
      </c>
      <c r="J34">
        <f t="shared" si="9"/>
        <v>3.5441556258765226</v>
      </c>
      <c r="K34">
        <f t="shared" si="9"/>
        <v>284.2558263057187</v>
      </c>
      <c r="L34">
        <f t="shared" si="9"/>
        <v>8.8116739576007373E-3</v>
      </c>
      <c r="M34">
        <f t="shared" si="9"/>
        <v>16.21723865526527</v>
      </c>
      <c r="N34">
        <f t="shared" si="9"/>
        <v>0.40672861949520045</v>
      </c>
      <c r="O34">
        <f t="shared" si="9"/>
        <v>59.473151502401272</v>
      </c>
      <c r="P34">
        <f t="shared" si="9"/>
        <v>0.16887940143812499</v>
      </c>
      <c r="Q34">
        <f t="shared" si="9"/>
        <v>1.6373833475536146E-2</v>
      </c>
      <c r="R34">
        <v>10</v>
      </c>
    </row>
    <row r="35" spans="1:19" x14ac:dyDescent="0.25">
      <c r="A35">
        <v>2005</v>
      </c>
      <c r="B35">
        <f t="shared" ref="B35:Q35" si="10">+B12^2</f>
        <v>0.38793251960654151</v>
      </c>
      <c r="C35">
        <f t="shared" si="10"/>
        <v>1.8581992524986282</v>
      </c>
      <c r="D35">
        <f t="shared" si="10"/>
        <v>0.58081233480620342</v>
      </c>
      <c r="E35">
        <f t="shared" si="10"/>
        <v>2.5256537519241484</v>
      </c>
      <c r="F35">
        <f t="shared" si="10"/>
        <v>18.082346978365152</v>
      </c>
      <c r="G35">
        <f t="shared" si="10"/>
        <v>1.3299915108620024</v>
      </c>
      <c r="H35">
        <f t="shared" si="10"/>
        <v>0.42610588990461268</v>
      </c>
      <c r="I35">
        <f t="shared" si="10"/>
        <v>0.26978029179105922</v>
      </c>
      <c r="J35">
        <f t="shared" si="10"/>
        <v>1.0305688316137904</v>
      </c>
      <c r="K35">
        <f t="shared" si="10"/>
        <v>244.6245387876852</v>
      </c>
      <c r="L35">
        <f t="shared" si="10"/>
        <v>7.7959019490600907</v>
      </c>
      <c r="M35">
        <f t="shared" si="10"/>
        <v>9.5792750065142691</v>
      </c>
      <c r="N35">
        <f t="shared" si="10"/>
        <v>0.23655441860558374</v>
      </c>
      <c r="O35">
        <f t="shared" si="10"/>
        <v>57.519905810697715</v>
      </c>
      <c r="P35">
        <f t="shared" si="10"/>
        <v>4.2455031174168177E-2</v>
      </c>
      <c r="Q35">
        <f t="shared" si="10"/>
        <v>0.66217737245566788</v>
      </c>
      <c r="R35">
        <v>11</v>
      </c>
    </row>
    <row r="36" spans="1:19" x14ac:dyDescent="0.25">
      <c r="A36">
        <v>2006</v>
      </c>
      <c r="B36">
        <f t="shared" ref="B36:Q36" si="11">+B13^2</f>
        <v>0.95387133596058904</v>
      </c>
      <c r="C36">
        <f t="shared" si="11"/>
        <v>2.7439872194150814</v>
      </c>
      <c r="D36">
        <f t="shared" si="11"/>
        <v>0.27995370426902277</v>
      </c>
      <c r="E36">
        <f t="shared" si="11"/>
        <v>3.6309440859369038</v>
      </c>
      <c r="F36">
        <f t="shared" si="11"/>
        <v>17.496077925061449</v>
      </c>
      <c r="G36">
        <f t="shared" si="11"/>
        <v>2.6931216509153852</v>
      </c>
      <c r="H36">
        <f t="shared" si="11"/>
        <v>0.37262478735518451</v>
      </c>
      <c r="I36">
        <f t="shared" si="11"/>
        <v>1.1276525888067184</v>
      </c>
      <c r="J36">
        <f t="shared" si="11"/>
        <v>1.083998773605845E-4</v>
      </c>
      <c r="K36">
        <f t="shared" si="11"/>
        <v>111.2457581595782</v>
      </c>
      <c r="L36">
        <f t="shared" si="11"/>
        <v>0.4748429597832251</v>
      </c>
      <c r="M36">
        <f t="shared" si="11"/>
        <v>7.1915517587759723</v>
      </c>
      <c r="N36">
        <f t="shared" si="11"/>
        <v>9.0351441117361275E-3</v>
      </c>
      <c r="O36">
        <f t="shared" si="11"/>
        <v>79.377481108276555</v>
      </c>
      <c r="P36">
        <f t="shared" si="11"/>
        <v>23.578653873011827</v>
      </c>
      <c r="Q36">
        <f t="shared" si="11"/>
        <v>0.19918240752982552</v>
      </c>
      <c r="R36">
        <v>12</v>
      </c>
    </row>
    <row r="37" spans="1:19" x14ac:dyDescent="0.25">
      <c r="A37">
        <v>2007</v>
      </c>
      <c r="B37">
        <f t="shared" ref="B37:Q37" si="12">+B14^2</f>
        <v>0.22399668311413054</v>
      </c>
      <c r="C37">
        <f t="shared" si="12"/>
        <v>0.75105803328896326</v>
      </c>
      <c r="D37">
        <f t="shared" si="12"/>
        <v>0.26210179104359804</v>
      </c>
      <c r="E37">
        <f t="shared" si="12"/>
        <v>12.886220134133488</v>
      </c>
      <c r="F37">
        <f t="shared" si="12"/>
        <v>8.0822722297882912</v>
      </c>
      <c r="G37">
        <f t="shared" si="12"/>
        <v>1.1520602932481452</v>
      </c>
      <c r="H37">
        <f t="shared" si="12"/>
        <v>2.6418680742497187E-3</v>
      </c>
      <c r="I37">
        <f t="shared" si="12"/>
        <v>2.5053431385362868</v>
      </c>
      <c r="J37">
        <f t="shared" si="12"/>
        <v>1.2944842748731356</v>
      </c>
      <c r="K37">
        <f t="shared" si="12"/>
        <v>135.56410159262813</v>
      </c>
      <c r="L37">
        <f t="shared" si="12"/>
        <v>20.275440132910425</v>
      </c>
      <c r="M37">
        <f t="shared" si="12"/>
        <v>16.640520526558657</v>
      </c>
      <c r="N37">
        <f t="shared" si="12"/>
        <v>2.5559717916918347</v>
      </c>
      <c r="O37">
        <f t="shared" si="12"/>
        <v>63.110450459383244</v>
      </c>
      <c r="P37">
        <f t="shared" si="12"/>
        <v>4.6653967217800988E-3</v>
      </c>
      <c r="Q37">
        <f t="shared" si="12"/>
        <v>0.54222711578148641</v>
      </c>
      <c r="R37">
        <v>13</v>
      </c>
    </row>
    <row r="38" spans="1:19" x14ac:dyDescent="0.25">
      <c r="A38">
        <v>2008</v>
      </c>
      <c r="B38">
        <f t="shared" ref="B38:Q38" si="13">+B15^2</f>
        <v>0.59776197495498129</v>
      </c>
      <c r="C38">
        <f t="shared" si="13"/>
        <v>2.5192598472833097</v>
      </c>
      <c r="D38">
        <f t="shared" si="13"/>
        <v>7.2479588294552075E-2</v>
      </c>
      <c r="E38">
        <f t="shared" si="13"/>
        <v>1.5431988754869734</v>
      </c>
      <c r="F38">
        <f t="shared" si="13"/>
        <v>15.452206362205201</v>
      </c>
      <c r="G38">
        <f t="shared" si="13"/>
        <v>0.54403038138359872</v>
      </c>
      <c r="H38">
        <f t="shared" si="13"/>
        <v>1.015617877102667E-2</v>
      </c>
      <c r="I38">
        <f t="shared" si="13"/>
        <v>1.6220413847831301</v>
      </c>
      <c r="J38">
        <f t="shared" si="13"/>
        <v>4.518505134460522</v>
      </c>
      <c r="K38">
        <f t="shared" si="13"/>
        <v>139.131913556375</v>
      </c>
      <c r="L38">
        <f t="shared" si="13"/>
        <v>14.131875336520038</v>
      </c>
      <c r="M38">
        <f t="shared" si="13"/>
        <v>11.372495809112666</v>
      </c>
      <c r="N38">
        <f t="shared" si="13"/>
        <v>2.2682787496372634</v>
      </c>
      <c r="O38">
        <f t="shared" si="13"/>
        <v>27.669085362822809</v>
      </c>
      <c r="P38">
        <f t="shared" si="13"/>
        <v>5.9656705159670045</v>
      </c>
      <c r="Q38">
        <f t="shared" si="13"/>
        <v>0.61792785795553107</v>
      </c>
      <c r="R38">
        <v>14</v>
      </c>
    </row>
    <row r="39" spans="1:19" x14ac:dyDescent="0.25">
      <c r="A39">
        <v>2009</v>
      </c>
      <c r="B39">
        <f t="shared" ref="B39:Q39" si="14">+B16^2</f>
        <v>0.18280064022756315</v>
      </c>
      <c r="C39">
        <f t="shared" si="14"/>
        <v>1.9505915414978972</v>
      </c>
      <c r="D39">
        <f t="shared" si="14"/>
        <v>0.32277587029554627</v>
      </c>
      <c r="E39">
        <f t="shared" si="14"/>
        <v>2.4122408441704657</v>
      </c>
      <c r="F39">
        <f t="shared" si="14"/>
        <v>3.0036656884555333</v>
      </c>
      <c r="G39">
        <f t="shared" si="14"/>
        <v>9.2646805338941582E-2</v>
      </c>
      <c r="H39">
        <f t="shared" si="14"/>
        <v>7.6659113869053094E-2</v>
      </c>
      <c r="I39">
        <f t="shared" si="14"/>
        <v>0.48999071666417038</v>
      </c>
      <c r="J39">
        <f t="shared" si="14"/>
        <v>0.45068396503116553</v>
      </c>
      <c r="K39">
        <f t="shared" si="14"/>
        <v>166.58173817837141</v>
      </c>
      <c r="L39">
        <f t="shared" si="14"/>
        <v>9.6598728385532286</v>
      </c>
      <c r="M39">
        <f t="shared" si="14"/>
        <v>9.7408262351684201</v>
      </c>
      <c r="N39">
        <f t="shared" si="14"/>
        <v>1.7028578786482739E-2</v>
      </c>
      <c r="O39">
        <f t="shared" si="14"/>
        <v>11.222066417972741</v>
      </c>
      <c r="P39">
        <f t="shared" si="14"/>
        <v>0.93464117997495277</v>
      </c>
      <c r="Q39">
        <f t="shared" si="14"/>
        <v>0.15013133586438648</v>
      </c>
      <c r="R39">
        <v>15</v>
      </c>
      <c r="S39" t="s">
        <v>18</v>
      </c>
    </row>
    <row r="40" spans="1:19" x14ac:dyDescent="0.25">
      <c r="A40">
        <v>2010</v>
      </c>
      <c r="B40">
        <f t="shared" ref="B40:Q40" si="15">+B17^2</f>
        <v>2.6673803136135192</v>
      </c>
      <c r="C40">
        <f t="shared" si="15"/>
        <v>1.2525079980492118</v>
      </c>
      <c r="D40">
        <f t="shared" si="15"/>
        <v>0.76652376211762174</v>
      </c>
      <c r="E40">
        <f t="shared" si="15"/>
        <v>6.6552507396890492</v>
      </c>
      <c r="F40">
        <f t="shared" si="15"/>
        <v>8.6999443503587646</v>
      </c>
      <c r="G40">
        <f t="shared" si="15"/>
        <v>9.4756277258460933E-2</v>
      </c>
      <c r="H40">
        <f t="shared" si="15"/>
        <v>0.12851909840295112</v>
      </c>
      <c r="I40">
        <f t="shared" si="15"/>
        <v>11.837473206349907</v>
      </c>
      <c r="J40">
        <f t="shared" si="15"/>
        <v>6.3230137176523288E-2</v>
      </c>
      <c r="K40">
        <f t="shared" si="15"/>
        <v>167.13886521823164</v>
      </c>
      <c r="L40">
        <f t="shared" si="15"/>
        <v>1.2229130266993928</v>
      </c>
      <c r="M40">
        <f t="shared" si="15"/>
        <v>16.419875840945643</v>
      </c>
      <c r="N40">
        <f t="shared" si="15"/>
        <v>4.7289531176298132</v>
      </c>
      <c r="O40">
        <f t="shared" si="15"/>
        <v>7.4220556293071756</v>
      </c>
      <c r="P40">
        <f t="shared" si="15"/>
        <v>1.9136525123302777</v>
      </c>
      <c r="Q40">
        <f t="shared" si="15"/>
        <v>3.9301220842775991E-3</v>
      </c>
      <c r="R40">
        <v>16</v>
      </c>
    </row>
    <row r="41" spans="1:19" x14ac:dyDescent="0.25">
      <c r="A41">
        <v>2011</v>
      </c>
      <c r="B41">
        <f t="shared" ref="B41:Q41" si="16">+B18^2</f>
        <v>2.8332752748687775</v>
      </c>
      <c r="C41">
        <f t="shared" si="16"/>
        <v>10.355127101439129</v>
      </c>
      <c r="D41">
        <f t="shared" si="16"/>
        <v>2.1741281590954942</v>
      </c>
      <c r="E41">
        <f t="shared" si="16"/>
        <v>2.1401852798629948</v>
      </c>
      <c r="F41">
        <f t="shared" si="16"/>
        <v>10.135132138796916</v>
      </c>
      <c r="G41">
        <f t="shared" si="16"/>
        <v>0.30121789660818921</v>
      </c>
      <c r="H41">
        <f t="shared" si="16"/>
        <v>0.23086018512208087</v>
      </c>
      <c r="I41">
        <f t="shared" si="16"/>
        <v>15.548096941949183</v>
      </c>
      <c r="J41">
        <f t="shared" si="16"/>
        <v>0.95373088484520085</v>
      </c>
      <c r="K41">
        <f t="shared" si="16"/>
        <v>177.77184605651408</v>
      </c>
      <c r="L41">
        <f t="shared" si="16"/>
        <v>2.4534606896109135</v>
      </c>
      <c r="M41">
        <f t="shared" si="16"/>
        <v>3.9573671910888266</v>
      </c>
      <c r="N41">
        <f t="shared" si="16"/>
        <v>5.2330532391459013</v>
      </c>
      <c r="O41">
        <f t="shared" si="16"/>
        <v>0.75254055910422657</v>
      </c>
      <c r="P41">
        <f t="shared" si="16"/>
        <v>0.58365511286347627</v>
      </c>
      <c r="Q41">
        <f t="shared" si="16"/>
        <v>1.2401050135596843</v>
      </c>
      <c r="R41">
        <v>17</v>
      </c>
    </row>
    <row r="42" spans="1:19" x14ac:dyDescent="0.25">
      <c r="A42">
        <v>2012</v>
      </c>
      <c r="B42">
        <f t="shared" ref="B42:Q42" si="17">+B19^2</f>
        <v>0.54976294346632448</v>
      </c>
      <c r="C42">
        <f t="shared" si="17"/>
        <v>4.2901042858040412</v>
      </c>
      <c r="D42">
        <f t="shared" si="17"/>
        <v>4.4909910178898427</v>
      </c>
      <c r="E42">
        <f t="shared" si="17"/>
        <v>4.2814243504385924E-2</v>
      </c>
      <c r="F42">
        <f t="shared" si="17"/>
        <v>2.400803514332019</v>
      </c>
      <c r="G42">
        <f t="shared" si="17"/>
        <v>1.9617389211625038</v>
      </c>
      <c r="H42">
        <f t="shared" si="17"/>
        <v>4.7543467998254943E-2</v>
      </c>
      <c r="I42">
        <f t="shared" si="17"/>
        <v>1.6156389837804885</v>
      </c>
      <c r="J42">
        <f t="shared" si="17"/>
        <v>2.3604733981295016</v>
      </c>
      <c r="K42">
        <f t="shared" si="17"/>
        <v>103.02088037565687</v>
      </c>
      <c r="L42">
        <f t="shared" si="17"/>
        <v>12.371558901468932</v>
      </c>
      <c r="M42">
        <f t="shared" si="17"/>
        <v>5.3822904713231798</v>
      </c>
      <c r="N42">
        <f t="shared" si="17"/>
        <v>2.5075003008668606</v>
      </c>
      <c r="O42">
        <f t="shared" si="17"/>
        <v>1.1828920276382802E-3</v>
      </c>
      <c r="P42">
        <f t="shared" si="17"/>
        <v>0.35642454591992034</v>
      </c>
      <c r="Q42">
        <f t="shared" si="17"/>
        <v>0.97838715702210777</v>
      </c>
      <c r="R42">
        <v>18</v>
      </c>
    </row>
    <row r="43" spans="1:19" x14ac:dyDescent="0.25">
      <c r="A43">
        <v>2013</v>
      </c>
      <c r="B43">
        <f t="shared" ref="B43:Q43" si="18">+B20^2</f>
        <v>2.7787093360308295</v>
      </c>
      <c r="C43">
        <f t="shared" si="18"/>
        <v>1.2405378858077136</v>
      </c>
      <c r="D43">
        <f t="shared" si="18"/>
        <v>1.1609277607830035</v>
      </c>
      <c r="E43">
        <f t="shared" si="18"/>
        <v>1.264583205548141</v>
      </c>
      <c r="F43">
        <f t="shared" si="18"/>
        <v>1.3978286608024648</v>
      </c>
      <c r="G43">
        <f t="shared" si="18"/>
        <v>3.7917625419725653E-2</v>
      </c>
      <c r="H43">
        <f t="shared" si="18"/>
        <v>2.3354222811646962E-2</v>
      </c>
      <c r="I43">
        <f t="shared" si="18"/>
        <v>20.352131811803446</v>
      </c>
      <c r="J43">
        <f t="shared" si="18"/>
        <v>4.4495667486942434</v>
      </c>
      <c r="K43">
        <f t="shared" si="18"/>
        <v>349.79223376676566</v>
      </c>
      <c r="L43">
        <f t="shared" si="18"/>
        <v>25.024969941496231</v>
      </c>
      <c r="M43">
        <f t="shared" si="18"/>
        <v>8.7122236576510907</v>
      </c>
      <c r="N43">
        <f t="shared" si="18"/>
        <v>10.673871046350268</v>
      </c>
      <c r="O43">
        <f t="shared" si="18"/>
        <v>3.4027648169966285</v>
      </c>
      <c r="P43">
        <f t="shared" si="18"/>
        <v>1.8678712013095788</v>
      </c>
      <c r="Q43">
        <f t="shared" si="18"/>
        <v>1.2859236163051289</v>
      </c>
      <c r="R43">
        <v>19</v>
      </c>
    </row>
    <row r="44" spans="1:19" x14ac:dyDescent="0.25">
      <c r="A44">
        <v>2014</v>
      </c>
      <c r="B44">
        <f t="shared" ref="B44:Q44" si="19">+B21^2</f>
        <v>4.3488826579496305</v>
      </c>
      <c r="C44">
        <f t="shared" si="19"/>
        <v>0.50636246619220782</v>
      </c>
      <c r="D44">
        <f t="shared" si="19"/>
        <v>0.281668359343198</v>
      </c>
      <c r="E44">
        <f t="shared" si="19"/>
        <v>2.4557194329183076</v>
      </c>
      <c r="F44">
        <f t="shared" si="19"/>
        <v>0.43101901186159514</v>
      </c>
      <c r="G44">
        <f t="shared" si="19"/>
        <v>3.7887218105008302</v>
      </c>
      <c r="H44">
        <f t="shared" si="19"/>
        <v>3.9345154196152386E-2</v>
      </c>
      <c r="I44">
        <f t="shared" si="19"/>
        <v>8.5015751155127681</v>
      </c>
      <c r="J44">
        <f t="shared" si="19"/>
        <v>1.3926375568904947</v>
      </c>
      <c r="K44">
        <f t="shared" si="19"/>
        <v>180.3293749204432</v>
      </c>
      <c r="L44">
        <f t="shared" si="19"/>
        <v>7.0239873996157054E-2</v>
      </c>
      <c r="M44">
        <f t="shared" si="19"/>
        <v>5.1706811717334054</v>
      </c>
      <c r="N44">
        <f t="shared" si="19"/>
        <v>4.5781470021864399</v>
      </c>
      <c r="O44">
        <f t="shared" si="19"/>
        <v>7.6227323415179642</v>
      </c>
      <c r="P44">
        <f t="shared" si="19"/>
        <v>6.6299587113146448</v>
      </c>
      <c r="Q44">
        <f t="shared" si="19"/>
        <v>0.3559560087982524</v>
      </c>
      <c r="R44">
        <v>20</v>
      </c>
    </row>
    <row r="45" spans="1:19" x14ac:dyDescent="0.25">
      <c r="A45">
        <v>2015</v>
      </c>
      <c r="B45">
        <f t="shared" ref="B45:Q45" si="20">+B22^2</f>
        <v>3.9806720522863057</v>
      </c>
      <c r="C45">
        <f t="shared" si="20"/>
        <v>2.0194150819300352</v>
      </c>
      <c r="D45">
        <f t="shared" si="20"/>
        <v>0.31052612617674796</v>
      </c>
      <c r="E45">
        <f t="shared" si="20"/>
        <v>7.0927424786517062</v>
      </c>
      <c r="F45">
        <f t="shared" si="20"/>
        <v>8.2426756820635276</v>
      </c>
      <c r="G45">
        <f t="shared" si="20"/>
        <v>7.4916472688127387</v>
      </c>
      <c r="H45">
        <f t="shared" si="20"/>
        <v>7.8835701819220116E-3</v>
      </c>
      <c r="I45">
        <f t="shared" si="20"/>
        <v>0.53054948363502463</v>
      </c>
      <c r="J45">
        <f t="shared" si="20"/>
        <v>2.7805439560391769</v>
      </c>
      <c r="K45">
        <f t="shared" si="20"/>
        <v>152.35581369042185</v>
      </c>
      <c r="L45">
        <f t="shared" si="20"/>
        <v>9.8771196447046861E-4</v>
      </c>
      <c r="M45">
        <f t="shared" si="20"/>
        <v>1.9269605135277408</v>
      </c>
      <c r="N45">
        <f t="shared" si="20"/>
        <v>0.6179648705175117</v>
      </c>
      <c r="O45">
        <f t="shared" si="20"/>
        <v>3.2721149565760999</v>
      </c>
      <c r="P45">
        <f t="shared" si="20"/>
        <v>2.3032645300583633E-3</v>
      </c>
      <c r="Q45">
        <f t="shared" si="20"/>
        <v>0.29603269140082811</v>
      </c>
      <c r="R45">
        <v>21</v>
      </c>
      <c r="S45" t="s">
        <v>17</v>
      </c>
    </row>
    <row r="47" spans="1:19" x14ac:dyDescent="0.25">
      <c r="B47" s="1" t="s">
        <v>1</v>
      </c>
      <c r="C47" s="1" t="s">
        <v>2</v>
      </c>
      <c r="D47" s="1" t="s">
        <v>3</v>
      </c>
      <c r="E47" s="1" t="s">
        <v>4</v>
      </c>
      <c r="F47" s="1" t="s">
        <v>5</v>
      </c>
      <c r="G47" s="1" t="s">
        <v>6</v>
      </c>
      <c r="H47" s="1" t="s">
        <v>7</v>
      </c>
      <c r="I47" s="1" t="s">
        <v>8</v>
      </c>
      <c r="J47" s="1" t="s">
        <v>9</v>
      </c>
      <c r="K47" s="1" t="s">
        <v>10</v>
      </c>
      <c r="L47" s="1" t="s">
        <v>11</v>
      </c>
      <c r="M47" s="1" t="s">
        <v>12</v>
      </c>
      <c r="N47" s="1" t="s">
        <v>13</v>
      </c>
      <c r="O47" s="1" t="s">
        <v>14</v>
      </c>
      <c r="P47" s="1" t="s">
        <v>15</v>
      </c>
      <c r="Q47" s="1" t="s">
        <v>16</v>
      </c>
    </row>
    <row r="48" spans="1:19" x14ac:dyDescent="0.25">
      <c r="B48">
        <f>+SUM(B40:B45)/(21-15)</f>
        <v>2.8597804297025644</v>
      </c>
      <c r="C48">
        <f t="shared" ref="C48:Q48" si="21">+SUM(C40:C45)/(21-15)</f>
        <v>3.2773424698703901</v>
      </c>
      <c r="D48">
        <f t="shared" si="21"/>
        <v>1.5307941975676516</v>
      </c>
      <c r="E48">
        <f t="shared" si="21"/>
        <v>3.2752158966957641</v>
      </c>
      <c r="F48">
        <f t="shared" si="21"/>
        <v>5.2179005597025476</v>
      </c>
      <c r="G48">
        <f t="shared" si="21"/>
        <v>2.2793332999604079</v>
      </c>
      <c r="H48">
        <f t="shared" si="21"/>
        <v>7.9584283118834712E-2</v>
      </c>
      <c r="I48">
        <f t="shared" si="21"/>
        <v>9.7309109238384703</v>
      </c>
      <c r="J48" s="3">
        <f t="shared" si="21"/>
        <v>2.0000304469625232</v>
      </c>
      <c r="K48">
        <f t="shared" si="21"/>
        <v>188.40150233800554</v>
      </c>
      <c r="L48">
        <f t="shared" si="21"/>
        <v>6.8573550242060159</v>
      </c>
      <c r="M48">
        <f t="shared" si="21"/>
        <v>6.9282331410449807</v>
      </c>
      <c r="N48">
        <f t="shared" si="21"/>
        <v>4.723248262782799</v>
      </c>
      <c r="O48">
        <f t="shared" si="21"/>
        <v>3.7455651992549552</v>
      </c>
      <c r="P48">
        <f t="shared" si="21"/>
        <v>1.8923108913779927</v>
      </c>
      <c r="Q48">
        <f>+SUM(Q40:Q45)/(21-15)</f>
        <v>0.69338910152837974</v>
      </c>
    </row>
    <row r="49" spans="1:17" x14ac:dyDescent="0.25">
      <c r="B49">
        <f>+SUM(B25:B39)/15</f>
        <v>0.36135268183670799</v>
      </c>
      <c r="C49">
        <f t="shared" ref="C49:Q49" si="22">+SUM(C25:C39)/15</f>
        <v>1.5228960116557624</v>
      </c>
      <c r="D49">
        <f t="shared" si="22"/>
        <v>0.54335186244545552</v>
      </c>
      <c r="E49">
        <f t="shared" si="22"/>
        <v>2.9908862508546084</v>
      </c>
      <c r="F49">
        <f t="shared" si="22"/>
        <v>14.724070580676754</v>
      </c>
      <c r="G49">
        <f t="shared" si="22"/>
        <v>0.65529302222489905</v>
      </c>
      <c r="H49">
        <f t="shared" si="22"/>
        <v>0.23666452541899061</v>
      </c>
      <c r="I49">
        <f t="shared" si="22"/>
        <v>4.1808681111392891</v>
      </c>
      <c r="J49">
        <f t="shared" si="22"/>
        <v>1.9199850407240229</v>
      </c>
      <c r="K49">
        <f t="shared" si="22"/>
        <v>189.06887752148921</v>
      </c>
      <c r="L49">
        <f t="shared" si="22"/>
        <v>7.461650042157852</v>
      </c>
      <c r="M49">
        <f t="shared" si="22"/>
        <v>15.639882585858096</v>
      </c>
      <c r="N49">
        <f t="shared" si="22"/>
        <v>1.3634942457722028</v>
      </c>
      <c r="O49">
        <f t="shared" si="22"/>
        <v>46.353438088555855</v>
      </c>
      <c r="P49">
        <f t="shared" si="22"/>
        <v>3.9719133989176281</v>
      </c>
      <c r="Q49">
        <f t="shared" si="22"/>
        <v>0.43759334160298924</v>
      </c>
    </row>
    <row r="51" spans="1:17" x14ac:dyDescent="0.25">
      <c r="A51" t="s">
        <v>19</v>
      </c>
      <c r="B51">
        <f>+B48/B49</f>
        <v>7.9140977041229581</v>
      </c>
      <c r="C51">
        <f t="shared" ref="C51:Q51" si="23">+C48/C49</f>
        <v>2.1520461310468026</v>
      </c>
      <c r="D51">
        <f t="shared" si="23"/>
        <v>2.8173165555705086</v>
      </c>
      <c r="E51">
        <f t="shared" si="23"/>
        <v>1.0950653491953806</v>
      </c>
      <c r="F51">
        <f t="shared" si="23"/>
        <v>0.35437894236599893</v>
      </c>
      <c r="G51">
        <f t="shared" si="23"/>
        <v>3.478342089194614</v>
      </c>
      <c r="H51">
        <f t="shared" si="23"/>
        <v>0.33627466126551409</v>
      </c>
      <c r="I51">
        <f t="shared" si="23"/>
        <v>2.3274857434301586</v>
      </c>
      <c r="J51">
        <f t="shared" si="23"/>
        <v>1.0416906405730721</v>
      </c>
      <c r="K51">
        <f t="shared" si="23"/>
        <v>0.99647020074254256</v>
      </c>
      <c r="L51">
        <f t="shared" si="23"/>
        <v>0.91901321898807808</v>
      </c>
      <c r="M51">
        <f t="shared" si="23"/>
        <v>0.4429849842549094</v>
      </c>
      <c r="N51">
        <f t="shared" si="23"/>
        <v>3.4640764179447121</v>
      </c>
      <c r="O51">
        <f t="shared" si="23"/>
        <v>8.0804474354183739E-2</v>
      </c>
      <c r="P51">
        <f t="shared" si="23"/>
        <v>0.47642299852097975</v>
      </c>
      <c r="Q51">
        <f t="shared" si="23"/>
        <v>1.5845513073584736</v>
      </c>
    </row>
    <row r="53" spans="1:17" x14ac:dyDescent="0.25">
      <c r="B53">
        <f>+IF(B51&gt;$G$51,1,0)</f>
        <v>1</v>
      </c>
      <c r="C53">
        <f t="shared" ref="C53:Q53" si="24">+IF(C51&gt;$G$51,1,0)</f>
        <v>0</v>
      </c>
      <c r="D53">
        <f t="shared" si="24"/>
        <v>0</v>
      </c>
      <c r="E53">
        <f t="shared" si="24"/>
        <v>0</v>
      </c>
      <c r="F53">
        <f t="shared" si="24"/>
        <v>0</v>
      </c>
      <c r="G53">
        <f t="shared" si="24"/>
        <v>0</v>
      </c>
      <c r="H53">
        <f t="shared" si="24"/>
        <v>0</v>
      </c>
      <c r="I53">
        <f t="shared" si="24"/>
        <v>0</v>
      </c>
      <c r="J53">
        <f t="shared" si="24"/>
        <v>0</v>
      </c>
      <c r="K53">
        <f t="shared" si="24"/>
        <v>0</v>
      </c>
      <c r="L53">
        <f t="shared" si="24"/>
        <v>0</v>
      </c>
      <c r="M53">
        <f t="shared" si="24"/>
        <v>0</v>
      </c>
      <c r="N53">
        <f t="shared" si="24"/>
        <v>0</v>
      </c>
      <c r="O53">
        <f t="shared" si="24"/>
        <v>0</v>
      </c>
      <c r="P53">
        <f t="shared" si="24"/>
        <v>0</v>
      </c>
      <c r="Q53">
        <f t="shared" si="24"/>
        <v>0</v>
      </c>
    </row>
    <row r="55" spans="1:17" x14ac:dyDescent="0.25">
      <c r="C55">
        <f>+SUM(B53:Q53)</f>
        <v>1</v>
      </c>
      <c r="D55">
        <f>+COUNTA(B47:Q47)</f>
        <v>16</v>
      </c>
      <c r="F55" t="s">
        <v>20</v>
      </c>
      <c r="G55" s="6">
        <f>C55/D55</f>
        <v>6.25E-2</v>
      </c>
    </row>
    <row r="56" spans="1:17" x14ac:dyDescent="0.25">
      <c r="G5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K15" sqref="K15"/>
    </sheetView>
  </sheetViews>
  <sheetFormatPr baseColWidth="10" defaultRowHeight="15" x14ac:dyDescent="0.25"/>
  <sheetData>
    <row r="1" spans="1:2" x14ac:dyDescent="0.25">
      <c r="A1" t="s">
        <v>1</v>
      </c>
      <c r="B1">
        <v>7.9140977041229581</v>
      </c>
    </row>
    <row r="2" spans="1:2" x14ac:dyDescent="0.25">
      <c r="A2" t="s">
        <v>6</v>
      </c>
      <c r="B2">
        <v>3.478342089194614</v>
      </c>
    </row>
    <row r="3" spans="1:2" x14ac:dyDescent="0.25">
      <c r="A3" t="s">
        <v>13</v>
      </c>
      <c r="B3">
        <v>3.4640764179447121</v>
      </c>
    </row>
    <row r="4" spans="1:2" x14ac:dyDescent="0.25">
      <c r="A4" t="s">
        <v>3</v>
      </c>
      <c r="B4">
        <v>2.8173165555705086</v>
      </c>
    </row>
    <row r="5" spans="1:2" x14ac:dyDescent="0.25">
      <c r="A5" t="s">
        <v>8</v>
      </c>
      <c r="B5">
        <v>2.3274857434301586</v>
      </c>
    </row>
    <row r="6" spans="1:2" x14ac:dyDescent="0.25">
      <c r="A6" t="s">
        <v>2</v>
      </c>
      <c r="B6">
        <v>2.1520461310468026</v>
      </c>
    </row>
    <row r="7" spans="1:2" x14ac:dyDescent="0.25">
      <c r="A7" t="s">
        <v>16</v>
      </c>
      <c r="B7">
        <v>1.5845513073584736</v>
      </c>
    </row>
    <row r="8" spans="1:2" x14ac:dyDescent="0.25">
      <c r="A8" t="s">
        <v>4</v>
      </c>
      <c r="B8">
        <v>1.0950653491953806</v>
      </c>
    </row>
    <row r="9" spans="1:2" x14ac:dyDescent="0.25">
      <c r="A9" t="s">
        <v>9</v>
      </c>
      <c r="B9">
        <v>1.0416906405730721</v>
      </c>
    </row>
    <row r="10" spans="1:2" x14ac:dyDescent="0.25">
      <c r="A10" t="s">
        <v>10</v>
      </c>
      <c r="B10">
        <v>0.99647020074254256</v>
      </c>
    </row>
    <row r="11" spans="1:2" x14ac:dyDescent="0.25">
      <c r="A11" t="s">
        <v>11</v>
      </c>
      <c r="B11">
        <v>0.91901321898807808</v>
      </c>
    </row>
    <row r="12" spans="1:2" x14ac:dyDescent="0.25">
      <c r="A12" t="s">
        <v>15</v>
      </c>
      <c r="B12">
        <v>0.47642299852097975</v>
      </c>
    </row>
    <row r="13" spans="1:2" x14ac:dyDescent="0.25">
      <c r="A13" t="s">
        <v>12</v>
      </c>
      <c r="B13">
        <v>0.4429849842549094</v>
      </c>
    </row>
    <row r="14" spans="1:2" x14ac:dyDescent="0.25">
      <c r="A14" t="s">
        <v>5</v>
      </c>
      <c r="B14">
        <v>0.35437894236599893</v>
      </c>
    </row>
    <row r="15" spans="1:2" x14ac:dyDescent="0.25">
      <c r="A15" t="s">
        <v>7</v>
      </c>
      <c r="B15">
        <v>0.33627466126551409</v>
      </c>
    </row>
    <row r="16" spans="1:2" x14ac:dyDescent="0.25">
      <c r="A16" t="s">
        <v>14</v>
      </c>
      <c r="B16">
        <v>8.0804474354183739E-2</v>
      </c>
    </row>
  </sheetData>
  <sortState ref="A1:B16">
    <sortCondition descending="1" ref="B1:B16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K4" sqref="K4"/>
    </sheetView>
  </sheetViews>
  <sheetFormatPr baseColWidth="10" defaultRowHeight="15" x14ac:dyDescent="0.25"/>
  <cols>
    <col min="3" max="3" width="12.85546875" bestFit="1" customWidth="1"/>
  </cols>
  <sheetData>
    <row r="1" spans="1:10" x14ac:dyDescent="0.25">
      <c r="B1" s="1" t="s">
        <v>6</v>
      </c>
      <c r="C1" s="1" t="s">
        <v>21</v>
      </c>
    </row>
    <row r="2" spans="1:10" x14ac:dyDescent="0.25">
      <c r="A2" s="4">
        <v>1995</v>
      </c>
      <c r="B2">
        <v>29.029761780268959</v>
      </c>
      <c r="C2">
        <v>29.006926322334781</v>
      </c>
      <c r="D2">
        <f>+AVERAGE(B2:B22)</f>
        <v>21.403829535600437</v>
      </c>
      <c r="E2">
        <f>(B2-C2)^2</f>
        <v>5.2145813906362643E-4</v>
      </c>
      <c r="F2">
        <f>(B2-$D$2)^2</f>
        <v>58.154842600275089</v>
      </c>
      <c r="H2">
        <f>+SUM(E2:E16)</f>
        <v>9.8293953333734851</v>
      </c>
      <c r="J2" s="5">
        <f>1-(H2/H3)</f>
        <v>0.94039110180303265</v>
      </c>
    </row>
    <row r="3" spans="1:10" x14ac:dyDescent="0.25">
      <c r="A3" s="4">
        <v>1996</v>
      </c>
      <c r="B3">
        <v>25.967265003540049</v>
      </c>
      <c r="C3">
        <v>26.892173018712231</v>
      </c>
      <c r="E3">
        <f t="shared" ref="E3:E22" si="0">(B3-C3)^2</f>
        <v>0.8554548365297453</v>
      </c>
      <c r="F3">
        <f t="shared" ref="F3:F22" si="1">(B3-$D$2)^2</f>
        <v>20.824943270049232</v>
      </c>
      <c r="H3">
        <f>+SUM(F2:F16)</f>
        <v>164.8981214330442</v>
      </c>
    </row>
    <row r="4" spans="1:10" x14ac:dyDescent="0.25">
      <c r="A4" s="4">
        <v>1997</v>
      </c>
      <c r="B4">
        <v>27.409188920218941</v>
      </c>
      <c r="C4">
        <v>26.52087429660823</v>
      </c>
      <c r="E4">
        <f t="shared" si="0"/>
        <v>0.78910287052063899</v>
      </c>
      <c r="F4">
        <f t="shared" si="1"/>
        <v>36.064341338425542</v>
      </c>
    </row>
    <row r="5" spans="1:10" x14ac:dyDescent="0.25">
      <c r="A5" s="4">
        <v>1998</v>
      </c>
      <c r="B5">
        <v>25.347427989463888</v>
      </c>
      <c r="C5">
        <v>25.222380545213429</v>
      </c>
      <c r="E5">
        <f t="shared" si="0"/>
        <v>1.5636863313571649E-2</v>
      </c>
      <c r="F5">
        <f t="shared" si="1"/>
        <v>15.551968765314205</v>
      </c>
    </row>
    <row r="6" spans="1:10" x14ac:dyDescent="0.25">
      <c r="A6" s="4">
        <v>1999</v>
      </c>
      <c r="B6">
        <v>24.81366622432418</v>
      </c>
      <c r="C6">
        <v>24.316576638092219</v>
      </c>
      <c r="E6">
        <f t="shared" si="0"/>
        <v>0.24709805674026272</v>
      </c>
      <c r="F6">
        <f t="shared" si="1"/>
        <v>11.626986243766503</v>
      </c>
    </row>
    <row r="7" spans="1:10" x14ac:dyDescent="0.25">
      <c r="A7" s="4">
        <v>2000</v>
      </c>
      <c r="B7">
        <v>23.864050702401979</v>
      </c>
      <c r="C7">
        <v>24.491354021039911</v>
      </c>
      <c r="E7">
        <f t="shared" si="0"/>
        <v>0.39350945357416228</v>
      </c>
      <c r="F7">
        <f t="shared" si="1"/>
        <v>6.0526881895783413</v>
      </c>
    </row>
    <row r="8" spans="1:10" x14ac:dyDescent="0.25">
      <c r="A8" s="4">
        <v>2001</v>
      </c>
      <c r="B8">
        <v>24.576529455195089</v>
      </c>
      <c r="C8">
        <v>24.445378983370059</v>
      </c>
      <c r="E8">
        <f t="shared" si="0"/>
        <v>1.7200446259928115E-2</v>
      </c>
      <c r="F8">
        <f t="shared" si="1"/>
        <v>10.066024779795915</v>
      </c>
    </row>
    <row r="9" spans="1:10" x14ac:dyDescent="0.25">
      <c r="A9" s="4">
        <v>2002</v>
      </c>
      <c r="B9">
        <v>22.275955760562159</v>
      </c>
      <c r="C9">
        <v>23.508809237519579</v>
      </c>
      <c r="E9">
        <f t="shared" si="0"/>
        <v>1.5199276956459991</v>
      </c>
      <c r="F9">
        <f t="shared" si="1"/>
        <v>0.76060415226598388</v>
      </c>
    </row>
    <row r="10" spans="1:10" x14ac:dyDescent="0.25">
      <c r="A10" s="4">
        <v>2003</v>
      </c>
      <c r="B10">
        <v>21.805910760882259</v>
      </c>
      <c r="C10">
        <v>22.215310724783819</v>
      </c>
      <c r="E10">
        <f t="shared" si="0"/>
        <v>0.1676083304425986</v>
      </c>
      <c r="F10">
        <f t="shared" si="1"/>
        <v>0.16166931172413165</v>
      </c>
    </row>
    <row r="11" spans="1:10" x14ac:dyDescent="0.25">
      <c r="A11" s="4">
        <v>2004</v>
      </c>
      <c r="B11">
        <v>21.51770609927873</v>
      </c>
      <c r="C11">
        <v>21.410539497860938</v>
      </c>
      <c r="E11">
        <f t="shared" si="0"/>
        <v>1.1484680459439778E-2</v>
      </c>
      <c r="F11">
        <f t="shared" si="1"/>
        <v>1.2967871755176275E-2</v>
      </c>
    </row>
    <row r="12" spans="1:10" x14ac:dyDescent="0.25">
      <c r="A12" s="4">
        <v>2005</v>
      </c>
      <c r="B12">
        <v>20.033117120777529</v>
      </c>
      <c r="C12">
        <v>21.186369699730641</v>
      </c>
      <c r="E12">
        <f t="shared" si="0"/>
        <v>1.3299915108620024</v>
      </c>
      <c r="F12">
        <f t="shared" si="1"/>
        <v>1.878852524149647</v>
      </c>
    </row>
    <row r="13" spans="1:10" x14ac:dyDescent="0.25">
      <c r="A13" s="4">
        <v>2006</v>
      </c>
      <c r="B13">
        <v>21.326414632089229</v>
      </c>
      <c r="C13">
        <v>19.68534130925585</v>
      </c>
      <c r="E13">
        <f t="shared" si="0"/>
        <v>2.6931216509153852</v>
      </c>
      <c r="F13">
        <f t="shared" si="1"/>
        <v>5.9930672856496701E-3</v>
      </c>
    </row>
    <row r="14" spans="1:10" x14ac:dyDescent="0.25">
      <c r="A14" s="4">
        <v>2007</v>
      </c>
      <c r="B14">
        <v>19.904566107465062</v>
      </c>
      <c r="C14">
        <v>18.83122539117403</v>
      </c>
      <c r="E14">
        <f t="shared" si="0"/>
        <v>1.1520602932481452</v>
      </c>
      <c r="F14">
        <f t="shared" si="1"/>
        <v>2.2477908269442373</v>
      </c>
    </row>
    <row r="15" spans="1:10" x14ac:dyDescent="0.25">
      <c r="A15" s="4">
        <v>2008</v>
      </c>
      <c r="B15">
        <v>20.57729573298997</v>
      </c>
      <c r="C15">
        <v>19.839711580920799</v>
      </c>
      <c r="E15">
        <f t="shared" si="0"/>
        <v>0.54403038138359872</v>
      </c>
      <c r="F15">
        <f t="shared" si="1"/>
        <v>0.6831581268577176</v>
      </c>
    </row>
    <row r="16" spans="1:10" x14ac:dyDescent="0.25">
      <c r="A16" s="4">
        <v>2009</v>
      </c>
      <c r="B16">
        <v>20.506449813934712</v>
      </c>
      <c r="C16">
        <v>20.20207043661269</v>
      </c>
      <c r="E16">
        <f t="shared" si="0"/>
        <v>9.2646805338941582E-2</v>
      </c>
      <c r="F16">
        <f t="shared" si="1"/>
        <v>0.80529036485685468</v>
      </c>
    </row>
    <row r="17" spans="1:6" x14ac:dyDescent="0.25">
      <c r="A17">
        <v>2010</v>
      </c>
      <c r="B17">
        <v>18.840745145545739</v>
      </c>
      <c r="C17">
        <v>18.53292006979904</v>
      </c>
      <c r="E17">
        <f t="shared" si="0"/>
        <v>9.4756277258460933E-2</v>
      </c>
      <c r="F17">
        <f t="shared" si="1"/>
        <v>6.5694015905420624</v>
      </c>
    </row>
    <row r="18" spans="1:6" x14ac:dyDescent="0.25">
      <c r="A18">
        <v>2011</v>
      </c>
      <c r="B18">
        <v>17.931629762966271</v>
      </c>
      <c r="C18">
        <v>18.480462976801029</v>
      </c>
      <c r="E18">
        <f t="shared" si="0"/>
        <v>0.30121789660818921</v>
      </c>
      <c r="F18">
        <f t="shared" si="1"/>
        <v>12.056171261080756</v>
      </c>
    </row>
    <row r="19" spans="1:6" x14ac:dyDescent="0.25">
      <c r="A19">
        <v>2012</v>
      </c>
      <c r="B19">
        <v>17.082644385523778</v>
      </c>
      <c r="C19">
        <v>18.483265291109049</v>
      </c>
      <c r="E19">
        <f t="shared" si="0"/>
        <v>1.9617389211625038</v>
      </c>
      <c r="F19">
        <f t="shared" si="1"/>
        <v>18.672641101243034</v>
      </c>
    </row>
    <row r="20" spans="1:6" x14ac:dyDescent="0.25">
      <c r="A20">
        <v>2013</v>
      </c>
      <c r="B20">
        <v>17.272156018781669</v>
      </c>
      <c r="C20">
        <v>17.46688050470916</v>
      </c>
      <c r="E20">
        <f t="shared" si="0"/>
        <v>3.7917625419725653E-2</v>
      </c>
      <c r="F20">
        <f t="shared" si="1"/>
        <v>17.07072604958157</v>
      </c>
    </row>
    <row r="21" spans="1:6" x14ac:dyDescent="0.25">
      <c r="A21">
        <v>2014</v>
      </c>
      <c r="B21">
        <v>15.29086362177574</v>
      </c>
      <c r="C21">
        <v>17.23732754656367</v>
      </c>
      <c r="E21">
        <f t="shared" si="0"/>
        <v>3.7887218105008302</v>
      </c>
      <c r="F21">
        <f t="shared" si="1"/>
        <v>37.368352263582608</v>
      </c>
    </row>
    <row r="22" spans="1:6" x14ac:dyDescent="0.25">
      <c r="A22">
        <v>2015</v>
      </c>
      <c r="B22">
        <v>14.107075209623231</v>
      </c>
      <c r="C22">
        <v>16.844162579221202</v>
      </c>
      <c r="E22">
        <f t="shared" si="0"/>
        <v>7.4916472688127387</v>
      </c>
      <c r="F22">
        <f t="shared" si="1"/>
        <v>53.24262369366707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>
      <selection activeCell="G1" sqref="G1:G1048576"/>
    </sheetView>
  </sheetViews>
  <sheetFormatPr baseColWidth="10"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1995</v>
      </c>
      <c r="B2">
        <v>23.91323827776537</v>
      </c>
      <c r="C2">
        <v>22.61968489886744</v>
      </c>
      <c r="D2">
        <v>17.784756216454749</v>
      </c>
      <c r="E2">
        <v>18.899183898877091</v>
      </c>
      <c r="F2">
        <v>43.784289400884973</v>
      </c>
      <c r="G2">
        <v>29.029761780268959</v>
      </c>
      <c r="H2">
        <v>16.619491279538352</v>
      </c>
      <c r="I2">
        <v>11.03391908459338</v>
      </c>
      <c r="J2">
        <v>43.121236366698952</v>
      </c>
      <c r="K2">
        <v>50.012562187255412</v>
      </c>
      <c r="L2">
        <v>16.487830410887199</v>
      </c>
      <c r="M2">
        <v>10.43940859472157</v>
      </c>
      <c r="N2">
        <v>13.511181242141079</v>
      </c>
      <c r="O2">
        <v>43.532433992800193</v>
      </c>
      <c r="P2">
        <v>29.93630573248408</v>
      </c>
      <c r="Q2">
        <v>16.373132515486461</v>
      </c>
    </row>
    <row r="3" spans="1:17" x14ac:dyDescent="0.25">
      <c r="A3">
        <v>1996</v>
      </c>
      <c r="B3">
        <v>23.73992254299808</v>
      </c>
      <c r="C3">
        <v>21.06189403241104</v>
      </c>
      <c r="D3">
        <v>16.059156689437621</v>
      </c>
      <c r="E3">
        <v>18.140036198726939</v>
      </c>
      <c r="F3">
        <v>40.604916398574879</v>
      </c>
      <c r="G3">
        <v>25.967265003540049</v>
      </c>
      <c r="H3">
        <v>15.69672262703431</v>
      </c>
      <c r="I3">
        <v>13.387423935091279</v>
      </c>
      <c r="J3">
        <v>39.011593467039013</v>
      </c>
      <c r="K3">
        <v>51.019758156865322</v>
      </c>
      <c r="L3">
        <v>18.57106009801393</v>
      </c>
      <c r="M3">
        <v>10.83573249414238</v>
      </c>
      <c r="N3">
        <v>12.677783227072091</v>
      </c>
      <c r="O3">
        <v>41.29383669149567</v>
      </c>
      <c r="P3">
        <v>32.063810680893774</v>
      </c>
      <c r="Q3">
        <v>15.143274959815329</v>
      </c>
    </row>
    <row r="4" spans="1:17" x14ac:dyDescent="0.25">
      <c r="A4">
        <v>1997</v>
      </c>
      <c r="B4">
        <v>21.191096704478309</v>
      </c>
      <c r="C4">
        <v>22.40967028441171</v>
      </c>
      <c r="D4">
        <v>17.023102782347468</v>
      </c>
      <c r="E4">
        <v>16.54750572175076</v>
      </c>
      <c r="F4">
        <v>39.211738882871082</v>
      </c>
      <c r="G4">
        <v>27.409188920218941</v>
      </c>
      <c r="H4">
        <v>15.6991541978201</v>
      </c>
      <c r="I4">
        <v>13.256792097345031</v>
      </c>
      <c r="J4">
        <v>37.626873911750963</v>
      </c>
      <c r="K4">
        <v>48.509737467797649</v>
      </c>
      <c r="L4">
        <v>20.6316861946001</v>
      </c>
      <c r="M4">
        <v>10.73777826351273</v>
      </c>
      <c r="N4">
        <v>12.99334487213866</v>
      </c>
      <c r="O4">
        <v>39.305530028029217</v>
      </c>
      <c r="P4">
        <v>31.477254631349862</v>
      </c>
      <c r="Q4">
        <v>14.45020634557771</v>
      </c>
    </row>
    <row r="5" spans="1:17" x14ac:dyDescent="0.25">
      <c r="A5">
        <v>1998</v>
      </c>
      <c r="B5">
        <v>20.694180236354349</v>
      </c>
      <c r="C5">
        <v>20.985351102385749</v>
      </c>
      <c r="D5">
        <v>16.44525554887187</v>
      </c>
      <c r="E5">
        <v>15.394237753207969</v>
      </c>
      <c r="F5">
        <v>36.089365440006539</v>
      </c>
      <c r="G5">
        <v>25.347427989463888</v>
      </c>
      <c r="H5">
        <v>14.927418724726561</v>
      </c>
      <c r="I5">
        <v>11.89282188913511</v>
      </c>
      <c r="J5">
        <v>35.791988396399482</v>
      </c>
      <c r="K5">
        <v>46.344748226858293</v>
      </c>
      <c r="L5">
        <v>16.083837000364401</v>
      </c>
      <c r="M5">
        <v>10.30906845112864</v>
      </c>
      <c r="N5">
        <v>13.27069307889766</v>
      </c>
      <c r="O5">
        <v>37.030780875216813</v>
      </c>
      <c r="P5">
        <v>32.547997659947882</v>
      </c>
      <c r="Q5">
        <v>14.749050477457081</v>
      </c>
    </row>
    <row r="6" spans="1:17" x14ac:dyDescent="0.25">
      <c r="A6">
        <v>1999</v>
      </c>
      <c r="B6">
        <v>20.56440633203859</v>
      </c>
      <c r="C6">
        <v>19.246959845783859</v>
      </c>
      <c r="D6">
        <v>16.396422728293459</v>
      </c>
      <c r="E6">
        <v>15.312889353321809</v>
      </c>
      <c r="F6">
        <v>35.638190128221332</v>
      </c>
      <c r="G6">
        <v>24.81366622432418</v>
      </c>
      <c r="H6">
        <v>14.281838517964911</v>
      </c>
      <c r="I6">
        <v>12.117895395199749</v>
      </c>
      <c r="J6">
        <v>32.699065740978831</v>
      </c>
      <c r="K6">
        <v>46.498344658930137</v>
      </c>
      <c r="L6">
        <v>17.331451632870341</v>
      </c>
      <c r="M6">
        <v>10.24137001078749</v>
      </c>
      <c r="N6">
        <v>14.01528218676866</v>
      </c>
      <c r="O6">
        <v>41.071873977240116</v>
      </c>
      <c r="P6">
        <v>31.309700700488222</v>
      </c>
      <c r="Q6">
        <v>14.561925363448349</v>
      </c>
    </row>
    <row r="7" spans="1:17" x14ac:dyDescent="0.25">
      <c r="A7">
        <v>2000</v>
      </c>
      <c r="B7">
        <v>20.916553357692951</v>
      </c>
      <c r="C7">
        <v>22.15210318352495</v>
      </c>
      <c r="D7">
        <v>16.792701885650359</v>
      </c>
      <c r="E7">
        <v>14.56404880556795</v>
      </c>
      <c r="F7">
        <v>28.25716266606705</v>
      </c>
      <c r="G7">
        <v>23.864050702401979</v>
      </c>
      <c r="H7">
        <v>14.152233659065191</v>
      </c>
      <c r="I7">
        <v>19.251279247506002</v>
      </c>
      <c r="J7">
        <v>33.889249053851778</v>
      </c>
      <c r="K7">
        <v>49.198748161834033</v>
      </c>
      <c r="L7">
        <v>15.11590485756917</v>
      </c>
      <c r="M7">
        <v>10.051405472424429</v>
      </c>
      <c r="N7">
        <v>12.978865560784151</v>
      </c>
      <c r="O7">
        <v>40.967197480537983</v>
      </c>
      <c r="P7">
        <v>31.169112046066669</v>
      </c>
      <c r="Q7">
        <v>13.449862338102189</v>
      </c>
    </row>
    <row r="8" spans="1:17" x14ac:dyDescent="0.25">
      <c r="A8">
        <v>2001</v>
      </c>
      <c r="B8">
        <v>19.503416044932521</v>
      </c>
      <c r="C8">
        <v>22.296475148698949</v>
      </c>
      <c r="D8">
        <v>16.497116358949199</v>
      </c>
      <c r="E8">
        <v>14.48654176358402</v>
      </c>
      <c r="F8">
        <v>30.25022442498171</v>
      </c>
      <c r="G8">
        <v>24.576529455195089</v>
      </c>
      <c r="H8">
        <v>14.23971488232171</v>
      </c>
      <c r="I8">
        <v>13.64991013809159</v>
      </c>
      <c r="J8">
        <v>31.575750358906571</v>
      </c>
      <c r="K8">
        <v>46.537212466508677</v>
      </c>
      <c r="L8">
        <v>17.63583214553185</v>
      </c>
      <c r="M8">
        <v>9.8016156972675894</v>
      </c>
      <c r="N8">
        <v>13.02459275609635</v>
      </c>
      <c r="O8">
        <v>41.417521094827428</v>
      </c>
      <c r="P8">
        <v>30.557557078466129</v>
      </c>
      <c r="Q8">
        <v>14.183612252034139</v>
      </c>
    </row>
    <row r="9" spans="1:17" x14ac:dyDescent="0.25">
      <c r="A9">
        <v>2002</v>
      </c>
      <c r="B9">
        <v>20.213032082364009</v>
      </c>
      <c r="C9">
        <v>21.273608735706151</v>
      </c>
      <c r="D9">
        <v>15.7293598550438</v>
      </c>
      <c r="E9">
        <v>13.647484677326251</v>
      </c>
      <c r="F9">
        <v>28.17671585566838</v>
      </c>
      <c r="G9">
        <v>22.275955760562159</v>
      </c>
      <c r="H9">
        <v>14.2127229279135</v>
      </c>
      <c r="I9">
        <v>11.25893678106997</v>
      </c>
      <c r="J9">
        <v>30.255355197870021</v>
      </c>
      <c r="K9">
        <v>47.366183659857661</v>
      </c>
      <c r="L9">
        <v>20.329772832726629</v>
      </c>
      <c r="M9">
        <v>10.3765168716216</v>
      </c>
      <c r="N9">
        <v>11.64081533778748</v>
      </c>
      <c r="O9">
        <v>40.283796358322547</v>
      </c>
      <c r="P9">
        <v>28.329741401923481</v>
      </c>
      <c r="Q9">
        <v>13.93838854273911</v>
      </c>
    </row>
    <row r="10" spans="1:17" x14ac:dyDescent="0.25">
      <c r="A10">
        <v>2003</v>
      </c>
      <c r="B10">
        <v>18.85513827770485</v>
      </c>
      <c r="C10">
        <v>21.327763975193289</v>
      </c>
      <c r="D10">
        <v>17.633391632601771</v>
      </c>
      <c r="E10">
        <v>12.51783989939849</v>
      </c>
      <c r="F10">
        <v>26.163591297163322</v>
      </c>
      <c r="G10">
        <v>21.805910760882259</v>
      </c>
      <c r="H10">
        <v>14.163917294353791</v>
      </c>
      <c r="I10">
        <v>9.6895613610106963</v>
      </c>
      <c r="J10">
        <v>27.577251689449099</v>
      </c>
      <c r="K10">
        <v>44.712452832971799</v>
      </c>
      <c r="L10">
        <v>11.330000424875021</v>
      </c>
      <c r="M10">
        <v>9.8793710379331667</v>
      </c>
      <c r="N10">
        <v>11.747845370272429</v>
      </c>
      <c r="O10">
        <v>37.545649949100813</v>
      </c>
      <c r="P10">
        <v>29.461272842315609</v>
      </c>
      <c r="Q10">
        <v>13.09693059533676</v>
      </c>
    </row>
    <row r="11" spans="1:17" x14ac:dyDescent="0.25">
      <c r="A11">
        <v>2004</v>
      </c>
      <c r="B11">
        <v>18.293847825289902</v>
      </c>
      <c r="C11">
        <v>20.17664054771608</v>
      </c>
      <c r="D11">
        <v>16.24148284020135</v>
      </c>
      <c r="E11">
        <v>13.02995292461334</v>
      </c>
      <c r="F11">
        <v>24.8911493854275</v>
      </c>
      <c r="G11">
        <v>21.51770609927873</v>
      </c>
      <c r="H11">
        <v>13.628667397504641</v>
      </c>
      <c r="I11">
        <v>12.88716732698057</v>
      </c>
      <c r="J11">
        <v>26.022925133939491</v>
      </c>
      <c r="K11">
        <v>42.817662844414578</v>
      </c>
      <c r="L11">
        <v>14.41431387865938</v>
      </c>
      <c r="M11">
        <v>9.9175539460237445</v>
      </c>
      <c r="N11">
        <v>12.29672056457987</v>
      </c>
      <c r="O11">
        <v>35.817751117245592</v>
      </c>
      <c r="P11">
        <v>26.836322543244741</v>
      </c>
      <c r="Q11">
        <v>13.565391175378309</v>
      </c>
    </row>
    <row r="12" spans="1:17" x14ac:dyDescent="0.25">
      <c r="A12">
        <v>2005</v>
      </c>
      <c r="B12">
        <v>17.872973113503861</v>
      </c>
      <c r="C12">
        <v>20.492850530258821</v>
      </c>
      <c r="D12">
        <v>16.03198940188182</v>
      </c>
      <c r="E12">
        <v>12.397217050711889</v>
      </c>
      <c r="F12">
        <v>21.187509458709581</v>
      </c>
      <c r="G12">
        <v>20.033117120777529</v>
      </c>
      <c r="H12">
        <v>13.024523363953101</v>
      </c>
      <c r="I12">
        <v>12.003098981918971</v>
      </c>
      <c r="J12">
        <v>26.381879577946059</v>
      </c>
      <c r="K12">
        <v>41.546866377214052</v>
      </c>
      <c r="L12">
        <v>11.20414873621775</v>
      </c>
      <c r="M12">
        <v>10.273752422800809</v>
      </c>
      <c r="N12">
        <v>12.295010117432341</v>
      </c>
      <c r="O12">
        <v>33.637825349035403</v>
      </c>
      <c r="P12">
        <v>26.310049549721551</v>
      </c>
      <c r="Q12">
        <v>14.276304940936621</v>
      </c>
    </row>
    <row r="13" spans="1:17" x14ac:dyDescent="0.25">
      <c r="A13">
        <v>2006</v>
      </c>
      <c r="B13">
        <v>16.48183586048463</v>
      </c>
      <c r="C13">
        <v>19.422441823513338</v>
      </c>
      <c r="D13">
        <v>14.314461522165081</v>
      </c>
      <c r="E13">
        <v>12.71901159582503</v>
      </c>
      <c r="F13">
        <v>19.313245993674329</v>
      </c>
      <c r="G13">
        <v>21.326414632089229</v>
      </c>
      <c r="H13">
        <v>12.400259731844351</v>
      </c>
      <c r="I13">
        <v>11.30746045039028</v>
      </c>
      <c r="J13">
        <v>23.023664261079841</v>
      </c>
      <c r="K13">
        <v>33.55976309174676</v>
      </c>
      <c r="L13">
        <v>14.612619458164071</v>
      </c>
      <c r="M13">
        <v>9.9227670374398045</v>
      </c>
      <c r="N13">
        <v>12.16805733991171</v>
      </c>
      <c r="O13">
        <v>31.482564293352372</v>
      </c>
      <c r="P13">
        <v>27.572619190334471</v>
      </c>
      <c r="Q13">
        <v>13.95748435992166</v>
      </c>
    </row>
    <row r="14" spans="1:17" x14ac:dyDescent="0.25">
      <c r="A14">
        <v>2007</v>
      </c>
      <c r="B14">
        <v>16.27144158134606</v>
      </c>
      <c r="C14">
        <v>18.513965631619339</v>
      </c>
      <c r="D14">
        <v>14.0452084603284</v>
      </c>
      <c r="E14">
        <v>11.3189146076535</v>
      </c>
      <c r="F14">
        <v>19.757323394323901</v>
      </c>
      <c r="G14">
        <v>19.904566107465062</v>
      </c>
      <c r="H14">
        <v>11.94390439748055</v>
      </c>
      <c r="I14">
        <v>12.77130391561275</v>
      </c>
      <c r="J14">
        <v>21.634498285000369</v>
      </c>
      <c r="K14">
        <v>33.19443486393682</v>
      </c>
      <c r="L14">
        <v>17.25617903949453</v>
      </c>
      <c r="M14">
        <v>8.7777279609662084</v>
      </c>
      <c r="N14">
        <v>10.979386145916269</v>
      </c>
      <c r="O14">
        <v>30.53072881610813</v>
      </c>
      <c r="P14">
        <v>22.518175384417429</v>
      </c>
      <c r="Q14">
        <v>13.048780304082941</v>
      </c>
    </row>
    <row r="15" spans="1:17" x14ac:dyDescent="0.25">
      <c r="A15">
        <v>2008</v>
      </c>
      <c r="B15">
        <v>15.98686124792404</v>
      </c>
      <c r="C15">
        <v>19.790413678056801</v>
      </c>
      <c r="D15">
        <v>13.9298641944306</v>
      </c>
      <c r="E15">
        <v>11.680330845855471</v>
      </c>
      <c r="F15">
        <v>19.1454938864957</v>
      </c>
      <c r="G15">
        <v>20.57729573298997</v>
      </c>
      <c r="H15">
        <v>12.02474527060056</v>
      </c>
      <c r="I15">
        <v>12.801681736716571</v>
      </c>
      <c r="J15">
        <v>25.489364357162579</v>
      </c>
      <c r="K15">
        <v>36.381426675870642</v>
      </c>
      <c r="L15">
        <v>9.3402929376524586</v>
      </c>
      <c r="M15">
        <v>9.2797022859988783</v>
      </c>
      <c r="N15">
        <v>11.29226184899272</v>
      </c>
      <c r="O15">
        <v>28.43377621271998</v>
      </c>
      <c r="P15">
        <v>20.99026730693841</v>
      </c>
      <c r="Q15">
        <v>13.466069647893351</v>
      </c>
    </row>
    <row r="16" spans="1:17" x14ac:dyDescent="0.25">
      <c r="A16">
        <v>2009</v>
      </c>
      <c r="B16">
        <v>16.081754708191649</v>
      </c>
      <c r="C16">
        <v>19.78696136558932</v>
      </c>
      <c r="D16">
        <v>14.732213342977699</v>
      </c>
      <c r="E16">
        <v>11.97814662252855</v>
      </c>
      <c r="F16">
        <v>21.365993915854521</v>
      </c>
      <c r="G16">
        <v>20.506449813934712</v>
      </c>
      <c r="H16">
        <v>12.21054264293964</v>
      </c>
      <c r="I16">
        <v>12.15378590430919</v>
      </c>
      <c r="J16">
        <v>25.414763022110851</v>
      </c>
      <c r="K16">
        <v>37.725878726217857</v>
      </c>
      <c r="L16">
        <v>10.22998280084142</v>
      </c>
      <c r="M16">
        <v>9.8063244511534808</v>
      </c>
      <c r="N16">
        <v>12.655890532952141</v>
      </c>
      <c r="O16">
        <v>27.89863086767971</v>
      </c>
      <c r="P16">
        <v>23.017069190751769</v>
      </c>
      <c r="Q16">
        <v>14.18468551912637</v>
      </c>
    </row>
    <row r="17" spans="1:17" x14ac:dyDescent="0.25">
      <c r="A17">
        <v>2010</v>
      </c>
      <c r="B17">
        <v>15.862615692619659</v>
      </c>
      <c r="C17">
        <v>19.71370374661241</v>
      </c>
      <c r="D17">
        <v>15.102652285161</v>
      </c>
      <c r="E17">
        <v>10.79001913647266</v>
      </c>
      <c r="F17">
        <v>17.779903924734398</v>
      </c>
      <c r="G17">
        <v>18.840745145545739</v>
      </c>
      <c r="H17">
        <v>12.80168403281688</v>
      </c>
      <c r="I17">
        <v>15.61333242821261</v>
      </c>
      <c r="J17">
        <v>22.033234971874929</v>
      </c>
      <c r="K17">
        <v>34.511551368816953</v>
      </c>
      <c r="L17">
        <v>11.29756746635312</v>
      </c>
      <c r="M17">
        <v>10.222154046204521</v>
      </c>
      <c r="N17">
        <v>11.95753330053012</v>
      </c>
      <c r="O17">
        <v>24.73270002465485</v>
      </c>
      <c r="P17">
        <v>21.2878205899503</v>
      </c>
      <c r="Q17">
        <v>12.931926046610471</v>
      </c>
    </row>
    <row r="18" spans="1:17" x14ac:dyDescent="0.25">
      <c r="A18">
        <v>2011</v>
      </c>
      <c r="B18">
        <v>16.109774605742039</v>
      </c>
      <c r="C18">
        <v>20.163926542274812</v>
      </c>
      <c r="D18">
        <v>16.05036301075738</v>
      </c>
      <c r="E18">
        <v>11.23156278901252</v>
      </c>
      <c r="F18">
        <v>17.447998162357621</v>
      </c>
      <c r="G18">
        <v>17.931629762966271</v>
      </c>
      <c r="H18">
        <v>12.95502400501001</v>
      </c>
      <c r="I18">
        <v>9.1378289195363394</v>
      </c>
      <c r="J18">
        <v>22.522395707231379</v>
      </c>
      <c r="K18">
        <v>35.349615685784279</v>
      </c>
      <c r="L18">
        <v>11.24933015352268</v>
      </c>
      <c r="M18">
        <v>10.46147002547907</v>
      </c>
      <c r="N18">
        <v>12.87877156332781</v>
      </c>
      <c r="O18">
        <v>23.034471541592438</v>
      </c>
      <c r="P18">
        <v>22.370087644460629</v>
      </c>
      <c r="Q18">
        <v>12.51597700481865</v>
      </c>
    </row>
    <row r="19" spans="1:17" x14ac:dyDescent="0.25">
      <c r="A19">
        <v>2012</v>
      </c>
      <c r="B19">
        <v>15.887886308477009</v>
      </c>
      <c r="C19">
        <v>19.401229785158669</v>
      </c>
      <c r="D19">
        <v>16.708442812432011</v>
      </c>
      <c r="E19">
        <v>12.541411798679411</v>
      </c>
      <c r="F19">
        <v>18.93529322939429</v>
      </c>
      <c r="G19">
        <v>17.082644385523778</v>
      </c>
      <c r="H19">
        <v>12.605066367979919</v>
      </c>
      <c r="I19">
        <v>12.44793734313917</v>
      </c>
      <c r="J19">
        <v>22.987065633767379</v>
      </c>
      <c r="K19">
        <v>32.666495170503602</v>
      </c>
      <c r="L19">
        <v>10.17874677673019</v>
      </c>
      <c r="M19">
        <v>11.086206429583051</v>
      </c>
      <c r="N19">
        <v>10.9421162052741</v>
      </c>
      <c r="O19">
        <v>22.011825450939462</v>
      </c>
      <c r="P19">
        <v>22.61062247043661</v>
      </c>
      <c r="Q19">
        <v>12.895426693913191</v>
      </c>
    </row>
    <row r="20" spans="1:17" x14ac:dyDescent="0.25">
      <c r="A20">
        <v>2013</v>
      </c>
      <c r="B20">
        <v>15.97848412331528</v>
      </c>
      <c r="C20">
        <v>18.002785254132348</v>
      </c>
      <c r="D20">
        <v>15.870332240423959</v>
      </c>
      <c r="E20">
        <v>11.5100898202124</v>
      </c>
      <c r="F20">
        <v>17.536859582847988</v>
      </c>
      <c r="G20">
        <v>17.272156018781669</v>
      </c>
      <c r="H20">
        <v>13.059235116807359</v>
      </c>
      <c r="I20">
        <v>16.308544345927519</v>
      </c>
      <c r="J20">
        <v>20.026520760652229</v>
      </c>
      <c r="K20">
        <v>38.658503605929823</v>
      </c>
      <c r="L20">
        <v>7.8020008231110856</v>
      </c>
      <c r="M20">
        <v>11.673317186921761</v>
      </c>
      <c r="N20">
        <v>11.620090171060729</v>
      </c>
      <c r="O20">
        <v>21.296975884355628</v>
      </c>
      <c r="P20">
        <v>22.892033777555131</v>
      </c>
      <c r="Q20">
        <v>13.630196803419651</v>
      </c>
    </row>
    <row r="21" spans="1:17" x14ac:dyDescent="0.25">
      <c r="A21">
        <v>2014</v>
      </c>
      <c r="B21">
        <v>16.140196151287931</v>
      </c>
      <c r="C21">
        <v>17.950914882225359</v>
      </c>
      <c r="D21">
        <v>14.94510709338544</v>
      </c>
      <c r="E21">
        <v>11.780866150256429</v>
      </c>
      <c r="F21">
        <v>19.406499325201398</v>
      </c>
      <c r="G21">
        <v>15.29086362177574</v>
      </c>
      <c r="H21">
        <v>13.17432353355963</v>
      </c>
      <c r="I21">
        <v>14.45124674846948</v>
      </c>
      <c r="J21">
        <v>20.168517999346371</v>
      </c>
      <c r="K21">
        <v>33.434271278486989</v>
      </c>
      <c r="L21">
        <v>12.76336343201128</v>
      </c>
      <c r="M21">
        <v>11.56639563941224</v>
      </c>
      <c r="N21">
        <v>11.35238849696448</v>
      </c>
      <c r="O21">
        <v>19.701744055304381</v>
      </c>
      <c r="P21">
        <v>19.879228562967459</v>
      </c>
      <c r="Q21">
        <v>12.59528199168712</v>
      </c>
    </row>
    <row r="22" spans="1:17" x14ac:dyDescent="0.25">
      <c r="A22">
        <v>2015</v>
      </c>
      <c r="B22">
        <v>15.220114981824681</v>
      </c>
      <c r="C22">
        <v>17.57282982610899</v>
      </c>
      <c r="D22">
        <v>13.884822047535749</v>
      </c>
      <c r="E22">
        <v>10.47731216074129</v>
      </c>
      <c r="F22">
        <v>15.682174594877161</v>
      </c>
      <c r="G22">
        <v>14.107075209623231</v>
      </c>
      <c r="H22">
        <v>12.91070930154534</v>
      </c>
      <c r="I22">
        <v>12.963695171671731</v>
      </c>
      <c r="J22">
        <v>20.63425542329016</v>
      </c>
      <c r="K22">
        <v>32.535369505208202</v>
      </c>
      <c r="L22">
        <v>11.901485454153249</v>
      </c>
      <c r="M22">
        <v>11.664446083293241</v>
      </c>
      <c r="N22">
        <v>12.082961202021171</v>
      </c>
      <c r="O22">
        <v>18.560937227489781</v>
      </c>
      <c r="P22">
        <v>21.58974170073958</v>
      </c>
      <c r="Q22">
        <v>12.968312991440911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>
      <selection activeCell="G2" sqref="G2:G22"/>
    </sheetView>
  </sheetViews>
  <sheetFormatPr baseColWidth="10"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1995</v>
      </c>
      <c r="B2">
        <v>23.694541402364639</v>
      </c>
      <c r="C2">
        <v>23.215144920056549</v>
      </c>
      <c r="D2">
        <v>17.7980333107534</v>
      </c>
      <c r="E2">
        <v>16.95500474123514</v>
      </c>
      <c r="F2">
        <v>37.278640343100072</v>
      </c>
      <c r="G2">
        <v>29.006926322334781</v>
      </c>
      <c r="H2">
        <v>15.575768649270939</v>
      </c>
      <c r="I2">
        <v>13.763947369644949</v>
      </c>
      <c r="J2">
        <v>40.996912458486051</v>
      </c>
      <c r="K2">
        <v>41.986951035606317</v>
      </c>
      <c r="L2">
        <v>20.02082588049657</v>
      </c>
      <c r="M2">
        <v>14.521372018736489</v>
      </c>
      <c r="N2">
        <v>13.123279866356251</v>
      </c>
      <c r="O2">
        <v>39.814152779954547</v>
      </c>
      <c r="P2">
        <v>33.441932429097577</v>
      </c>
      <c r="Q2">
        <v>15.90992614036152</v>
      </c>
    </row>
    <row r="3" spans="1:17" x14ac:dyDescent="0.25">
      <c r="A3">
        <v>1996</v>
      </c>
      <c r="B3">
        <v>23.249265941347328</v>
      </c>
      <c r="C3">
        <v>22.747608469492722</v>
      </c>
      <c r="D3">
        <v>17.706101808577021</v>
      </c>
      <c r="E3">
        <v>16.93380171189748</v>
      </c>
      <c r="F3">
        <v>35.054913355709942</v>
      </c>
      <c r="G3">
        <v>26.892173018712231</v>
      </c>
      <c r="H3">
        <v>15.62171524948897</v>
      </c>
      <c r="I3">
        <v>12.91044849240893</v>
      </c>
      <c r="J3">
        <v>38.776942168507617</v>
      </c>
      <c r="K3">
        <v>38.425035104890817</v>
      </c>
      <c r="L3">
        <v>19.2782978809221</v>
      </c>
      <c r="M3">
        <v>14.61898454646153</v>
      </c>
      <c r="N3">
        <v>13.898480019736921</v>
      </c>
      <c r="O3">
        <v>38.676932184253729</v>
      </c>
      <c r="P3">
        <v>33.699587689136479</v>
      </c>
      <c r="Q3">
        <v>14.746640427308551</v>
      </c>
    </row>
    <row r="4" spans="1:17" x14ac:dyDescent="0.25">
      <c r="A4">
        <v>1997</v>
      </c>
      <c r="B4">
        <v>21.911840110105011</v>
      </c>
      <c r="C4">
        <v>22.94378459150596</v>
      </c>
      <c r="D4">
        <v>17.5011261279673</v>
      </c>
      <c r="E4">
        <v>17.216292643768831</v>
      </c>
      <c r="F4">
        <v>33.711442891860102</v>
      </c>
      <c r="G4">
        <v>26.52087429660823</v>
      </c>
      <c r="H4">
        <v>15.03461067639511</v>
      </c>
      <c r="I4">
        <v>13.254655084489441</v>
      </c>
      <c r="J4">
        <v>37.937045833864168</v>
      </c>
      <c r="K4">
        <v>37.087868653588671</v>
      </c>
      <c r="L4">
        <v>17.810437796051659</v>
      </c>
      <c r="M4">
        <v>14.96451231777904</v>
      </c>
      <c r="N4">
        <v>13.54612980315871</v>
      </c>
      <c r="O4">
        <v>36.664739485822743</v>
      </c>
      <c r="P4">
        <v>31.164937043809172</v>
      </c>
      <c r="Q4">
        <v>15.20676137798352</v>
      </c>
    </row>
    <row r="5" spans="1:17" x14ac:dyDescent="0.25">
      <c r="A5">
        <v>1998</v>
      </c>
      <c r="B5">
        <v>20.772355046974269</v>
      </c>
      <c r="C5">
        <v>21.49689032086793</v>
      </c>
      <c r="D5">
        <v>17.027142989215349</v>
      </c>
      <c r="E5">
        <v>15.81280040464487</v>
      </c>
      <c r="F5">
        <v>31.84809532698134</v>
      </c>
      <c r="G5">
        <v>25.222380545213429</v>
      </c>
      <c r="H5">
        <v>14.39894951916396</v>
      </c>
      <c r="I5">
        <v>13.48477917673722</v>
      </c>
      <c r="J5">
        <v>35.325960233142972</v>
      </c>
      <c r="K5">
        <v>35.35113980061724</v>
      </c>
      <c r="L5">
        <v>16.733718693330591</v>
      </c>
      <c r="M5">
        <v>14.08633534816043</v>
      </c>
      <c r="N5">
        <v>12.9174547148949</v>
      </c>
      <c r="O5">
        <v>34.576582982703151</v>
      </c>
      <c r="P5">
        <v>30.059014546031928</v>
      </c>
      <c r="Q5">
        <v>15.11118476107321</v>
      </c>
    </row>
    <row r="6" spans="1:17" x14ac:dyDescent="0.25">
      <c r="A6">
        <v>1999</v>
      </c>
      <c r="B6">
        <v>21.1792685038988</v>
      </c>
      <c r="C6">
        <v>21.36185338782213</v>
      </c>
      <c r="D6">
        <v>16.415032870107488</v>
      </c>
      <c r="E6">
        <v>15.994894743273109</v>
      </c>
      <c r="F6">
        <v>31.401090330152151</v>
      </c>
      <c r="G6">
        <v>24.316576638092219</v>
      </c>
      <c r="H6">
        <v>14.76696136742502</v>
      </c>
      <c r="I6">
        <v>14.160464877829771</v>
      </c>
      <c r="J6">
        <v>34.985293423001913</v>
      </c>
      <c r="K6">
        <v>32.706568336350593</v>
      </c>
      <c r="L6">
        <v>16.491228680320312</v>
      </c>
      <c r="M6">
        <v>14.190085086569979</v>
      </c>
      <c r="N6">
        <v>12.955161927458761</v>
      </c>
      <c r="O6">
        <v>34.389891227422233</v>
      </c>
      <c r="P6">
        <v>30.032684779054971</v>
      </c>
      <c r="Q6">
        <v>15.617242299471309</v>
      </c>
    </row>
    <row r="7" spans="1:17" x14ac:dyDescent="0.25">
      <c r="A7">
        <v>2000</v>
      </c>
      <c r="B7">
        <v>20.555784725387149</v>
      </c>
      <c r="C7">
        <v>23.458332058204402</v>
      </c>
      <c r="D7">
        <v>16.696734872370421</v>
      </c>
      <c r="E7">
        <v>15.488934922348781</v>
      </c>
      <c r="F7">
        <v>31.781231509138561</v>
      </c>
      <c r="G7">
        <v>24.491354021039911</v>
      </c>
      <c r="H7">
        <v>14.649312898100311</v>
      </c>
      <c r="I7">
        <v>13.233427403986401</v>
      </c>
      <c r="J7">
        <v>31.65082830825212</v>
      </c>
      <c r="K7">
        <v>33.128102524298683</v>
      </c>
      <c r="L7">
        <v>16.251771626376119</v>
      </c>
      <c r="M7">
        <v>16.548875959497462</v>
      </c>
      <c r="N7">
        <v>16.23663678625374</v>
      </c>
      <c r="O7">
        <v>32.084526664938352</v>
      </c>
      <c r="P7">
        <v>31.242141632751519</v>
      </c>
      <c r="Q7">
        <v>14.629420110590461</v>
      </c>
    </row>
    <row r="8" spans="1:17" x14ac:dyDescent="0.25">
      <c r="A8">
        <v>2001</v>
      </c>
      <c r="B8">
        <v>20.584743211886149</v>
      </c>
      <c r="C8">
        <v>21.733820250849369</v>
      </c>
      <c r="D8">
        <v>16.431561153692329</v>
      </c>
      <c r="E8">
        <v>16.19405550970453</v>
      </c>
      <c r="F8">
        <v>30.792345755845218</v>
      </c>
      <c r="G8">
        <v>24.445378983370059</v>
      </c>
      <c r="H8">
        <v>14.33954329247649</v>
      </c>
      <c r="I8">
        <v>13.28189311141581</v>
      </c>
      <c r="J8">
        <v>32.252380869450043</v>
      </c>
      <c r="K8">
        <v>31.309582932936369</v>
      </c>
      <c r="L8">
        <v>15.987965637835311</v>
      </c>
      <c r="M8">
        <v>14.60461282516693</v>
      </c>
      <c r="N8">
        <v>13.57323650523211</v>
      </c>
      <c r="O8">
        <v>31.805084361358581</v>
      </c>
      <c r="P8">
        <v>29.373231840591419</v>
      </c>
      <c r="Q8">
        <v>14.763854494890021</v>
      </c>
    </row>
    <row r="9" spans="1:17" x14ac:dyDescent="0.25">
      <c r="A9">
        <v>2002</v>
      </c>
      <c r="B9">
        <v>19.682685112117099</v>
      </c>
      <c r="C9">
        <v>20.469346202762988</v>
      </c>
      <c r="D9">
        <v>16.272361756442471</v>
      </c>
      <c r="E9">
        <v>16.56820241756337</v>
      </c>
      <c r="F9">
        <v>30.148993430078988</v>
      </c>
      <c r="G9">
        <v>23.508809237519579</v>
      </c>
      <c r="H9">
        <v>14.74593390578768</v>
      </c>
      <c r="I9">
        <v>11.908132961086631</v>
      </c>
      <c r="J9">
        <v>30.757028206162659</v>
      </c>
      <c r="K9">
        <v>29.89970439552172</v>
      </c>
      <c r="L9">
        <v>15.37173004555601</v>
      </c>
      <c r="M9">
        <v>13.412147262031841</v>
      </c>
      <c r="N9">
        <v>12.265731432294119</v>
      </c>
      <c r="O9">
        <v>31.341913721681671</v>
      </c>
      <c r="P9">
        <v>30.12640936660905</v>
      </c>
      <c r="Q9">
        <v>13.293848084584029</v>
      </c>
    </row>
    <row r="10" spans="1:17" x14ac:dyDescent="0.25">
      <c r="A10">
        <v>2003</v>
      </c>
      <c r="B10">
        <v>18.318356019562849</v>
      </c>
      <c r="C10">
        <v>19.870723311409272</v>
      </c>
      <c r="D10">
        <v>16.100654671305669</v>
      </c>
      <c r="E10">
        <v>13.364719986109639</v>
      </c>
      <c r="F10">
        <v>27.24322216665372</v>
      </c>
      <c r="G10">
        <v>22.215310724783819</v>
      </c>
      <c r="H10">
        <v>13.90697916934732</v>
      </c>
      <c r="I10">
        <v>12.01369155839893</v>
      </c>
      <c r="J10">
        <v>29.037798883680608</v>
      </c>
      <c r="K10">
        <v>27.541665278303519</v>
      </c>
      <c r="L10">
        <v>14.316663194169671</v>
      </c>
      <c r="M10">
        <v>13.143505927196831</v>
      </c>
      <c r="N10">
        <v>11.070024364995451</v>
      </c>
      <c r="O10">
        <v>29.338834185604981</v>
      </c>
      <c r="P10">
        <v>28.295414195906829</v>
      </c>
      <c r="Q10">
        <v>13.30506639123179</v>
      </c>
    </row>
    <row r="11" spans="1:17" x14ac:dyDescent="0.25">
      <c r="A11">
        <v>2004</v>
      </c>
      <c r="B11">
        <v>18.180307295412</v>
      </c>
      <c r="C11">
        <v>20.068044063185919</v>
      </c>
      <c r="D11">
        <v>15.408137964596129</v>
      </c>
      <c r="E11">
        <v>14.618595213855951</v>
      </c>
      <c r="F11">
        <v>26.177774752530809</v>
      </c>
      <c r="G11">
        <v>21.410539497860938</v>
      </c>
      <c r="H11">
        <v>13.68497376629932</v>
      </c>
      <c r="I11">
        <v>12.515392293359699</v>
      </c>
      <c r="J11">
        <v>27.90551792737001</v>
      </c>
      <c r="K11">
        <v>25.957774757427799</v>
      </c>
      <c r="L11">
        <v>14.508184395636761</v>
      </c>
      <c r="M11">
        <v>13.94461722529628</v>
      </c>
      <c r="N11">
        <v>12.934473353280319</v>
      </c>
      <c r="O11">
        <v>28.105867332955189</v>
      </c>
      <c r="P11">
        <v>27.247271933605798</v>
      </c>
      <c r="Q11">
        <v>13.69335145622958</v>
      </c>
    </row>
    <row r="12" spans="1:17" x14ac:dyDescent="0.25">
      <c r="A12">
        <v>2005</v>
      </c>
      <c r="B12">
        <v>17.250130822384719</v>
      </c>
      <c r="C12">
        <v>19.129692706491291</v>
      </c>
      <c r="D12">
        <v>15.26987895397666</v>
      </c>
      <c r="E12">
        <v>13.986447604132049</v>
      </c>
      <c r="F12">
        <v>25.439843756288401</v>
      </c>
      <c r="G12">
        <v>21.186369699730641</v>
      </c>
      <c r="H12">
        <v>13.67729123226818</v>
      </c>
      <c r="I12">
        <v>12.52250276684074</v>
      </c>
      <c r="J12">
        <v>25.36671021689649</v>
      </c>
      <c r="K12">
        <v>25.906388801779048</v>
      </c>
      <c r="L12">
        <v>13.996262979772281</v>
      </c>
      <c r="M12">
        <v>13.368792811311801</v>
      </c>
      <c r="N12">
        <v>12.781378721071169</v>
      </c>
      <c r="O12">
        <v>26.053637468273369</v>
      </c>
      <c r="P12">
        <v>26.516095736714099</v>
      </c>
      <c r="Q12">
        <v>13.46256212379126</v>
      </c>
    </row>
    <row r="13" spans="1:17" x14ac:dyDescent="0.25">
      <c r="A13">
        <v>2006</v>
      </c>
      <c r="B13">
        <v>17.458499229287099</v>
      </c>
      <c r="C13">
        <v>17.765943341951981</v>
      </c>
      <c r="D13">
        <v>14.843568037215711</v>
      </c>
      <c r="E13">
        <v>14.62451522634818</v>
      </c>
      <c r="F13">
        <v>23.49607732245887</v>
      </c>
      <c r="G13">
        <v>19.68534130925585</v>
      </c>
      <c r="H13">
        <v>13.010689733855379</v>
      </c>
      <c r="I13">
        <v>12.369370328302111</v>
      </c>
      <c r="J13">
        <v>23.0340757872581</v>
      </c>
      <c r="K13">
        <v>23.012452621319799</v>
      </c>
      <c r="L13">
        <v>13.923530958925239</v>
      </c>
      <c r="M13">
        <v>12.60447391157351</v>
      </c>
      <c r="N13">
        <v>12.26311071497928</v>
      </c>
      <c r="O13">
        <v>22.573160210683511</v>
      </c>
      <c r="P13">
        <v>22.716833582112891</v>
      </c>
      <c r="Q13">
        <v>13.51118579670436</v>
      </c>
    </row>
    <row r="14" spans="1:17" x14ac:dyDescent="0.25">
      <c r="A14">
        <v>2007</v>
      </c>
      <c r="B14">
        <v>15.798158702811319</v>
      </c>
      <c r="C14">
        <v>17.64732958731414</v>
      </c>
      <c r="D14">
        <v>13.53324968167176</v>
      </c>
      <c r="E14">
        <v>14.908652778346941</v>
      </c>
      <c r="F14">
        <v>22.600257130763829</v>
      </c>
      <c r="G14">
        <v>18.83122539117403</v>
      </c>
      <c r="H14">
        <v>11.99530350325341</v>
      </c>
      <c r="I14">
        <v>11.18847633860498</v>
      </c>
      <c r="J14">
        <v>22.772252333498169</v>
      </c>
      <c r="K14">
        <v>21.551235063511331</v>
      </c>
      <c r="L14">
        <v>12.7533532452948</v>
      </c>
      <c r="M14">
        <v>12.857007373627059</v>
      </c>
      <c r="N14">
        <v>12.57812683523766</v>
      </c>
      <c r="O14">
        <v>22.586520204837701</v>
      </c>
      <c r="P14">
        <v>22.449871674988291</v>
      </c>
      <c r="Q14">
        <v>12.31241958012933</v>
      </c>
    </row>
    <row r="15" spans="1:17" x14ac:dyDescent="0.25">
      <c r="A15">
        <v>2008</v>
      </c>
      <c r="B15">
        <v>15.213710567296401</v>
      </c>
      <c r="C15">
        <v>18.203196034731441</v>
      </c>
      <c r="D15">
        <v>13.660643860327561</v>
      </c>
      <c r="E15">
        <v>12.92258640550774</v>
      </c>
      <c r="F15">
        <v>23.076423339208532</v>
      </c>
      <c r="G15">
        <v>19.839711580920799</v>
      </c>
      <c r="H15">
        <v>12.125523139059</v>
      </c>
      <c r="I15">
        <v>11.528087851373551</v>
      </c>
      <c r="J15">
        <v>23.363686786489989</v>
      </c>
      <c r="K15">
        <v>24.586007499072601</v>
      </c>
      <c r="L15">
        <v>13.099531602132281</v>
      </c>
      <c r="M15">
        <v>12.65201541041551</v>
      </c>
      <c r="N15">
        <v>12.798342441005399</v>
      </c>
      <c r="O15">
        <v>23.173635020430289</v>
      </c>
      <c r="P15">
        <v>23.43273952089848</v>
      </c>
      <c r="Q15">
        <v>12.67998577326194</v>
      </c>
    </row>
    <row r="16" spans="1:17" x14ac:dyDescent="0.25">
      <c r="A16">
        <v>2009</v>
      </c>
      <c r="B16">
        <v>15.654202792949111</v>
      </c>
      <c r="C16">
        <v>18.390325571440432</v>
      </c>
      <c r="D16">
        <v>14.164079670066521</v>
      </c>
      <c r="E16">
        <v>13.531285651775599</v>
      </c>
      <c r="F16">
        <v>23.099102593478499</v>
      </c>
      <c r="G16">
        <v>20.20207043661269</v>
      </c>
      <c r="H16">
        <v>12.487416465951229</v>
      </c>
      <c r="I16">
        <v>12.853779273323619</v>
      </c>
      <c r="J16">
        <v>24.743433024992321</v>
      </c>
      <c r="K16">
        <v>24.819223924203069</v>
      </c>
      <c r="L16">
        <v>13.33801639759568</v>
      </c>
      <c r="M16">
        <v>12.927354126624129</v>
      </c>
      <c r="N16">
        <v>12.786384129678121</v>
      </c>
      <c r="O16">
        <v>24.548695582040189</v>
      </c>
      <c r="P16">
        <v>23.9838376118201</v>
      </c>
      <c r="Q16">
        <v>13.79721766773172</v>
      </c>
    </row>
    <row r="17" spans="1:17" x14ac:dyDescent="0.25">
      <c r="A17">
        <v>2010</v>
      </c>
      <c r="B17">
        <v>14.22940403652192</v>
      </c>
      <c r="C17">
        <v>18.59454870907328</v>
      </c>
      <c r="D17">
        <v>14.227138857441229</v>
      </c>
      <c r="E17">
        <v>13.36979640199173</v>
      </c>
      <c r="F17">
        <v>20.72947073197216</v>
      </c>
      <c r="G17">
        <v>18.53292006979904</v>
      </c>
      <c r="H17">
        <v>12.44318842837667</v>
      </c>
      <c r="I17">
        <v>12.17276950823136</v>
      </c>
      <c r="J17">
        <v>21.78177893759354</v>
      </c>
      <c r="K17">
        <v>21.58333164535032</v>
      </c>
      <c r="L17">
        <v>12.403421447084479</v>
      </c>
      <c r="M17">
        <v>14.27429864393862</v>
      </c>
      <c r="N17">
        <v>14.13214892579124</v>
      </c>
      <c r="O17">
        <v>22.00835503377958</v>
      </c>
      <c r="P17">
        <v>22.67116888749878</v>
      </c>
      <c r="Q17">
        <v>12.994616732396141</v>
      </c>
    </row>
    <row r="18" spans="1:17" x14ac:dyDescent="0.25">
      <c r="A18">
        <v>2011</v>
      </c>
      <c r="B18">
        <v>14.42654102870385</v>
      </c>
      <c r="C18">
        <v>16.94598821138046</v>
      </c>
      <c r="D18">
        <v>14.57587050175793</v>
      </c>
      <c r="E18">
        <v>12.6944999988281</v>
      </c>
      <c r="F18">
        <v>20.631570391598999</v>
      </c>
      <c r="G18">
        <v>18.480462976801029</v>
      </c>
      <c r="H18">
        <v>12.474544884629029</v>
      </c>
      <c r="I18">
        <v>13.08093644304482</v>
      </c>
      <c r="J18">
        <v>21.545804244620118</v>
      </c>
      <c r="K18">
        <v>22.016504793853841</v>
      </c>
      <c r="L18">
        <v>12.815682824414811</v>
      </c>
      <c r="M18">
        <v>12.45078327157402</v>
      </c>
      <c r="N18">
        <v>10.59118479138977</v>
      </c>
      <c r="O18">
        <v>22.166980585383541</v>
      </c>
      <c r="P18">
        <v>23.13406088539481</v>
      </c>
      <c r="Q18">
        <v>13.62957702886664</v>
      </c>
    </row>
    <row r="19" spans="1:17" x14ac:dyDescent="0.25">
      <c r="A19">
        <v>2012</v>
      </c>
      <c r="B19">
        <v>15.14642630047501</v>
      </c>
      <c r="C19">
        <v>17.32997309276054</v>
      </c>
      <c r="D19">
        <v>14.589246970163099</v>
      </c>
      <c r="E19">
        <v>12.74832782876018</v>
      </c>
      <c r="F19">
        <v>20.484745879310388</v>
      </c>
      <c r="G19">
        <v>18.483265291109049</v>
      </c>
      <c r="H19">
        <v>12.82311101478019</v>
      </c>
      <c r="I19">
        <v>11.1768594604819</v>
      </c>
      <c r="J19">
        <v>21.450682413952251</v>
      </c>
      <c r="K19">
        <v>22.516574955267579</v>
      </c>
      <c r="L19">
        <v>13.696069466144531</v>
      </c>
      <c r="M19">
        <v>13.406182824144681</v>
      </c>
      <c r="N19">
        <v>12.525625062485471</v>
      </c>
      <c r="O19">
        <v>21.97743225353593</v>
      </c>
      <c r="P19">
        <v>22.01360945054515</v>
      </c>
      <c r="Q19">
        <v>11.906292144409379</v>
      </c>
    </row>
    <row r="20" spans="1:17" x14ac:dyDescent="0.25">
      <c r="A20">
        <v>2013</v>
      </c>
      <c r="B20">
        <v>14.311538012599391</v>
      </c>
      <c r="C20">
        <v>19.116579618370071</v>
      </c>
      <c r="D20">
        <v>14.79286866294999</v>
      </c>
      <c r="E20">
        <v>12.63462670513354</v>
      </c>
      <c r="F20">
        <v>18.719157625137861</v>
      </c>
      <c r="G20">
        <v>17.46688050470916</v>
      </c>
      <c r="H20">
        <v>13.212056001543861</v>
      </c>
      <c r="I20">
        <v>11.79721063938314</v>
      </c>
      <c r="J20">
        <v>22.135920378717579</v>
      </c>
      <c r="K20">
        <v>19.95577028251515</v>
      </c>
      <c r="L20">
        <v>12.80449719407391</v>
      </c>
      <c r="M20">
        <v>14.62496480438071</v>
      </c>
      <c r="N20">
        <v>14.887179249483641</v>
      </c>
      <c r="O20">
        <v>23.141634339733379</v>
      </c>
      <c r="P20">
        <v>24.258734623135311</v>
      </c>
      <c r="Q20">
        <v>12.49621108203462</v>
      </c>
    </row>
    <row r="21" spans="1:17" x14ac:dyDescent="0.25">
      <c r="A21">
        <v>2014</v>
      </c>
      <c r="B21">
        <v>14.05479866928369</v>
      </c>
      <c r="C21">
        <v>17.239323379892589</v>
      </c>
      <c r="D21">
        <v>14.41438272109489</v>
      </c>
      <c r="E21">
        <v>13.34793967530824</v>
      </c>
      <c r="F21">
        <v>18.74997894329266</v>
      </c>
      <c r="G21">
        <v>17.23732754656367</v>
      </c>
      <c r="H21">
        <v>12.97596740384302</v>
      </c>
      <c r="I21">
        <v>11.535500683478091</v>
      </c>
      <c r="J21">
        <v>21.34861865475272</v>
      </c>
      <c r="K21">
        <v>20.00559394524068</v>
      </c>
      <c r="L21">
        <v>13.0283914946691</v>
      </c>
      <c r="M21">
        <v>13.84030882415202</v>
      </c>
      <c r="N21">
        <v>13.492048984562089</v>
      </c>
      <c r="O21">
        <v>22.462673670763269</v>
      </c>
      <c r="P21">
        <v>22.454099183273389</v>
      </c>
      <c r="Q21">
        <v>11.99866150192981</v>
      </c>
    </row>
    <row r="22" spans="1:17" x14ac:dyDescent="0.25">
      <c r="A22">
        <v>2015</v>
      </c>
      <c r="B22">
        <v>13.22495281992247</v>
      </c>
      <c r="C22">
        <v>16.151768574111021</v>
      </c>
      <c r="D22">
        <v>14.442070758774051</v>
      </c>
      <c r="E22">
        <v>13.140532481828471</v>
      </c>
      <c r="F22">
        <v>18.553180634937601</v>
      </c>
      <c r="G22">
        <v>16.844162579221202</v>
      </c>
      <c r="H22">
        <v>12.821919830424481</v>
      </c>
      <c r="I22">
        <v>12.23530689359813</v>
      </c>
      <c r="J22">
        <v>18.966759109639309</v>
      </c>
      <c r="K22">
        <v>20.19211978358214</v>
      </c>
      <c r="L22">
        <v>11.870057569011699</v>
      </c>
      <c r="M22">
        <v>13.05259611608067</v>
      </c>
      <c r="N22">
        <v>12.869068618674589</v>
      </c>
      <c r="O22">
        <v>20.369836051795911</v>
      </c>
      <c r="P22">
        <v>21.54174936249629</v>
      </c>
      <c r="Q22">
        <v>12.424224127926109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RMSPE</vt:lpstr>
      <vt:lpstr>R2</vt:lpstr>
      <vt:lpstr>Act</vt:lpstr>
      <vt:lpstr>Pred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Raczkowski</dc:creator>
  <cp:lastModifiedBy>Karen Raczkowski</cp:lastModifiedBy>
  <dcterms:created xsi:type="dcterms:W3CDTF">2019-06-06T22:12:23Z</dcterms:created>
  <dcterms:modified xsi:type="dcterms:W3CDTF">2019-06-06T22:59:01Z</dcterms:modified>
</cp:coreProperties>
</file>