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B\Inferencia\"/>
    </mc:Choice>
  </mc:AlternateContent>
  <bookViews>
    <workbookView xWindow="0" yWindow="0" windowWidth="20490" windowHeight="7755" activeTab="2"/>
  </bookViews>
  <sheets>
    <sheet name="Hoja1" sheetId="1" r:id="rId1"/>
    <sheet name="RMSPE" sheetId="5" r:id="rId2"/>
    <sheet name="R2" sheetId="4" r:id="rId3"/>
    <sheet name="Act" sheetId="2" r:id="rId4"/>
    <sheet name="Pred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K53" i="1"/>
  <c r="J53" i="1"/>
  <c r="I53" i="1"/>
  <c r="H53" i="1"/>
  <c r="G53" i="1"/>
  <c r="F53" i="1"/>
  <c r="E53" i="1"/>
  <c r="D53" i="1"/>
  <c r="C53" i="1"/>
  <c r="B53" i="1"/>
  <c r="B48" i="1"/>
  <c r="D55" i="1" l="1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2" i="4"/>
  <c r="H2" i="4" s="1"/>
  <c r="J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2" i="4"/>
  <c r="B3" i="1"/>
  <c r="B26" i="1" s="1"/>
  <c r="C3" i="1"/>
  <c r="C26" i="1" s="1"/>
  <c r="D3" i="1"/>
  <c r="D26" i="1" s="1"/>
  <c r="E3" i="1"/>
  <c r="E26" i="1" s="1"/>
  <c r="F3" i="1"/>
  <c r="F26" i="1" s="1"/>
  <c r="G3" i="1"/>
  <c r="G26" i="1" s="1"/>
  <c r="H3" i="1"/>
  <c r="H26" i="1" s="1"/>
  <c r="I3" i="1"/>
  <c r="I26" i="1" s="1"/>
  <c r="J3" i="1"/>
  <c r="J26" i="1" s="1"/>
  <c r="K3" i="1"/>
  <c r="K26" i="1" s="1"/>
  <c r="L3" i="1"/>
  <c r="L26" i="1" s="1"/>
  <c r="B4" i="1"/>
  <c r="B27" i="1" s="1"/>
  <c r="C4" i="1"/>
  <c r="C27" i="1" s="1"/>
  <c r="D4" i="1"/>
  <c r="D27" i="1" s="1"/>
  <c r="E4" i="1"/>
  <c r="E27" i="1" s="1"/>
  <c r="F4" i="1"/>
  <c r="F27" i="1" s="1"/>
  <c r="G4" i="1"/>
  <c r="G27" i="1" s="1"/>
  <c r="H4" i="1"/>
  <c r="H27" i="1" s="1"/>
  <c r="I4" i="1"/>
  <c r="I27" i="1" s="1"/>
  <c r="J4" i="1"/>
  <c r="J27" i="1" s="1"/>
  <c r="K4" i="1"/>
  <c r="K27" i="1" s="1"/>
  <c r="L4" i="1"/>
  <c r="L27" i="1" s="1"/>
  <c r="B5" i="1"/>
  <c r="B28" i="1" s="1"/>
  <c r="C5" i="1"/>
  <c r="C28" i="1" s="1"/>
  <c r="D5" i="1"/>
  <c r="D28" i="1" s="1"/>
  <c r="E5" i="1"/>
  <c r="E28" i="1" s="1"/>
  <c r="F5" i="1"/>
  <c r="F28" i="1" s="1"/>
  <c r="G5" i="1"/>
  <c r="G28" i="1" s="1"/>
  <c r="H5" i="1"/>
  <c r="H28" i="1" s="1"/>
  <c r="I5" i="1"/>
  <c r="I28" i="1" s="1"/>
  <c r="J5" i="1"/>
  <c r="J28" i="1" s="1"/>
  <c r="K5" i="1"/>
  <c r="K28" i="1" s="1"/>
  <c r="L5" i="1"/>
  <c r="L28" i="1" s="1"/>
  <c r="B6" i="1"/>
  <c r="B29" i="1" s="1"/>
  <c r="C6" i="1"/>
  <c r="C29" i="1" s="1"/>
  <c r="D6" i="1"/>
  <c r="D29" i="1" s="1"/>
  <c r="E6" i="1"/>
  <c r="E29" i="1" s="1"/>
  <c r="F6" i="1"/>
  <c r="F29" i="1" s="1"/>
  <c r="G6" i="1"/>
  <c r="G29" i="1" s="1"/>
  <c r="H6" i="1"/>
  <c r="H29" i="1" s="1"/>
  <c r="I6" i="1"/>
  <c r="I29" i="1" s="1"/>
  <c r="J6" i="1"/>
  <c r="J29" i="1" s="1"/>
  <c r="K6" i="1"/>
  <c r="K29" i="1" s="1"/>
  <c r="L6" i="1"/>
  <c r="L29" i="1" s="1"/>
  <c r="B7" i="1"/>
  <c r="B30" i="1" s="1"/>
  <c r="C7" i="1"/>
  <c r="C30" i="1" s="1"/>
  <c r="D7" i="1"/>
  <c r="D30" i="1" s="1"/>
  <c r="E7" i="1"/>
  <c r="E30" i="1" s="1"/>
  <c r="F7" i="1"/>
  <c r="F30" i="1" s="1"/>
  <c r="G7" i="1"/>
  <c r="G30" i="1" s="1"/>
  <c r="H7" i="1"/>
  <c r="H30" i="1" s="1"/>
  <c r="I7" i="1"/>
  <c r="I30" i="1" s="1"/>
  <c r="J7" i="1"/>
  <c r="J30" i="1" s="1"/>
  <c r="K7" i="1"/>
  <c r="K30" i="1" s="1"/>
  <c r="L7" i="1"/>
  <c r="L30" i="1" s="1"/>
  <c r="B8" i="1"/>
  <c r="B31" i="1" s="1"/>
  <c r="C8" i="1"/>
  <c r="C31" i="1" s="1"/>
  <c r="D8" i="1"/>
  <c r="D31" i="1" s="1"/>
  <c r="E8" i="1"/>
  <c r="E31" i="1" s="1"/>
  <c r="F8" i="1"/>
  <c r="F31" i="1" s="1"/>
  <c r="G8" i="1"/>
  <c r="G31" i="1" s="1"/>
  <c r="H8" i="1"/>
  <c r="H31" i="1" s="1"/>
  <c r="I8" i="1"/>
  <c r="I31" i="1" s="1"/>
  <c r="J8" i="1"/>
  <c r="J31" i="1" s="1"/>
  <c r="K8" i="1"/>
  <c r="K31" i="1" s="1"/>
  <c r="L8" i="1"/>
  <c r="L31" i="1" s="1"/>
  <c r="B9" i="1"/>
  <c r="B32" i="1" s="1"/>
  <c r="C9" i="1"/>
  <c r="C32" i="1" s="1"/>
  <c r="D9" i="1"/>
  <c r="D32" i="1" s="1"/>
  <c r="E9" i="1"/>
  <c r="E32" i="1" s="1"/>
  <c r="F9" i="1"/>
  <c r="F32" i="1" s="1"/>
  <c r="G9" i="1"/>
  <c r="G32" i="1" s="1"/>
  <c r="H9" i="1"/>
  <c r="H32" i="1" s="1"/>
  <c r="I9" i="1"/>
  <c r="I32" i="1" s="1"/>
  <c r="J9" i="1"/>
  <c r="J32" i="1" s="1"/>
  <c r="K9" i="1"/>
  <c r="K32" i="1" s="1"/>
  <c r="L9" i="1"/>
  <c r="L32" i="1" s="1"/>
  <c r="B10" i="1"/>
  <c r="B33" i="1" s="1"/>
  <c r="C10" i="1"/>
  <c r="C33" i="1" s="1"/>
  <c r="D10" i="1"/>
  <c r="D33" i="1" s="1"/>
  <c r="E10" i="1"/>
  <c r="E33" i="1" s="1"/>
  <c r="F10" i="1"/>
  <c r="F33" i="1" s="1"/>
  <c r="G10" i="1"/>
  <c r="G33" i="1" s="1"/>
  <c r="H10" i="1"/>
  <c r="H33" i="1" s="1"/>
  <c r="I10" i="1"/>
  <c r="I33" i="1" s="1"/>
  <c r="J10" i="1"/>
  <c r="J33" i="1" s="1"/>
  <c r="K10" i="1"/>
  <c r="K33" i="1" s="1"/>
  <c r="L10" i="1"/>
  <c r="L33" i="1" s="1"/>
  <c r="B11" i="1"/>
  <c r="B34" i="1" s="1"/>
  <c r="C11" i="1"/>
  <c r="C34" i="1" s="1"/>
  <c r="D11" i="1"/>
  <c r="D34" i="1" s="1"/>
  <c r="E11" i="1"/>
  <c r="E34" i="1" s="1"/>
  <c r="F11" i="1"/>
  <c r="F34" i="1" s="1"/>
  <c r="G11" i="1"/>
  <c r="G34" i="1" s="1"/>
  <c r="H11" i="1"/>
  <c r="H34" i="1" s="1"/>
  <c r="I11" i="1"/>
  <c r="I34" i="1" s="1"/>
  <c r="J11" i="1"/>
  <c r="J34" i="1" s="1"/>
  <c r="K11" i="1"/>
  <c r="K34" i="1" s="1"/>
  <c r="L11" i="1"/>
  <c r="L34" i="1" s="1"/>
  <c r="B12" i="1"/>
  <c r="B35" i="1" s="1"/>
  <c r="C12" i="1"/>
  <c r="C35" i="1" s="1"/>
  <c r="D12" i="1"/>
  <c r="D35" i="1" s="1"/>
  <c r="E12" i="1"/>
  <c r="E35" i="1" s="1"/>
  <c r="F12" i="1"/>
  <c r="F35" i="1" s="1"/>
  <c r="G12" i="1"/>
  <c r="G35" i="1" s="1"/>
  <c r="H12" i="1"/>
  <c r="H35" i="1" s="1"/>
  <c r="I12" i="1"/>
  <c r="I35" i="1" s="1"/>
  <c r="J12" i="1"/>
  <c r="J35" i="1" s="1"/>
  <c r="K12" i="1"/>
  <c r="K35" i="1" s="1"/>
  <c r="L12" i="1"/>
  <c r="L35" i="1" s="1"/>
  <c r="B13" i="1"/>
  <c r="B36" i="1" s="1"/>
  <c r="C13" i="1"/>
  <c r="C36" i="1" s="1"/>
  <c r="D13" i="1"/>
  <c r="D36" i="1" s="1"/>
  <c r="E13" i="1"/>
  <c r="E36" i="1" s="1"/>
  <c r="F13" i="1"/>
  <c r="F36" i="1" s="1"/>
  <c r="G13" i="1"/>
  <c r="G36" i="1" s="1"/>
  <c r="H13" i="1"/>
  <c r="H36" i="1" s="1"/>
  <c r="I13" i="1"/>
  <c r="I36" i="1" s="1"/>
  <c r="J13" i="1"/>
  <c r="J36" i="1" s="1"/>
  <c r="K13" i="1"/>
  <c r="K36" i="1" s="1"/>
  <c r="L13" i="1"/>
  <c r="L36" i="1" s="1"/>
  <c r="B14" i="1"/>
  <c r="B37" i="1" s="1"/>
  <c r="C14" i="1"/>
  <c r="C37" i="1" s="1"/>
  <c r="D14" i="1"/>
  <c r="D37" i="1" s="1"/>
  <c r="E14" i="1"/>
  <c r="E37" i="1" s="1"/>
  <c r="F14" i="1"/>
  <c r="F37" i="1" s="1"/>
  <c r="G14" i="1"/>
  <c r="G37" i="1" s="1"/>
  <c r="H14" i="1"/>
  <c r="H37" i="1" s="1"/>
  <c r="I14" i="1"/>
  <c r="I37" i="1" s="1"/>
  <c r="J14" i="1"/>
  <c r="J37" i="1" s="1"/>
  <c r="K14" i="1"/>
  <c r="K37" i="1" s="1"/>
  <c r="L14" i="1"/>
  <c r="L37" i="1" s="1"/>
  <c r="B15" i="1"/>
  <c r="B38" i="1" s="1"/>
  <c r="C15" i="1"/>
  <c r="C38" i="1" s="1"/>
  <c r="D15" i="1"/>
  <c r="D38" i="1" s="1"/>
  <c r="E15" i="1"/>
  <c r="E38" i="1" s="1"/>
  <c r="F15" i="1"/>
  <c r="F38" i="1" s="1"/>
  <c r="G15" i="1"/>
  <c r="G38" i="1" s="1"/>
  <c r="H15" i="1"/>
  <c r="H38" i="1" s="1"/>
  <c r="I15" i="1"/>
  <c r="I38" i="1" s="1"/>
  <c r="J15" i="1"/>
  <c r="J38" i="1" s="1"/>
  <c r="K15" i="1"/>
  <c r="K38" i="1" s="1"/>
  <c r="L15" i="1"/>
  <c r="L38" i="1" s="1"/>
  <c r="B16" i="1"/>
  <c r="B39" i="1" s="1"/>
  <c r="C16" i="1"/>
  <c r="C39" i="1" s="1"/>
  <c r="D16" i="1"/>
  <c r="D39" i="1" s="1"/>
  <c r="E16" i="1"/>
  <c r="E39" i="1" s="1"/>
  <c r="F16" i="1"/>
  <c r="F39" i="1" s="1"/>
  <c r="G16" i="1"/>
  <c r="G39" i="1" s="1"/>
  <c r="H16" i="1"/>
  <c r="H39" i="1" s="1"/>
  <c r="I16" i="1"/>
  <c r="I39" i="1" s="1"/>
  <c r="J16" i="1"/>
  <c r="J39" i="1" s="1"/>
  <c r="K16" i="1"/>
  <c r="K39" i="1" s="1"/>
  <c r="L16" i="1"/>
  <c r="L39" i="1" s="1"/>
  <c r="B17" i="1"/>
  <c r="B40" i="1" s="1"/>
  <c r="C17" i="1"/>
  <c r="C40" i="1" s="1"/>
  <c r="D17" i="1"/>
  <c r="D40" i="1" s="1"/>
  <c r="E17" i="1"/>
  <c r="E40" i="1" s="1"/>
  <c r="F17" i="1"/>
  <c r="F40" i="1" s="1"/>
  <c r="G17" i="1"/>
  <c r="G40" i="1" s="1"/>
  <c r="H17" i="1"/>
  <c r="H40" i="1" s="1"/>
  <c r="I17" i="1"/>
  <c r="I40" i="1" s="1"/>
  <c r="J17" i="1"/>
  <c r="J40" i="1" s="1"/>
  <c r="K17" i="1"/>
  <c r="K40" i="1" s="1"/>
  <c r="L17" i="1"/>
  <c r="L40" i="1" s="1"/>
  <c r="B18" i="1"/>
  <c r="B41" i="1" s="1"/>
  <c r="C18" i="1"/>
  <c r="C41" i="1" s="1"/>
  <c r="D18" i="1"/>
  <c r="D41" i="1" s="1"/>
  <c r="E18" i="1"/>
  <c r="E41" i="1" s="1"/>
  <c r="F18" i="1"/>
  <c r="F41" i="1" s="1"/>
  <c r="G18" i="1"/>
  <c r="G41" i="1" s="1"/>
  <c r="H18" i="1"/>
  <c r="H41" i="1" s="1"/>
  <c r="I18" i="1"/>
  <c r="I41" i="1" s="1"/>
  <c r="J18" i="1"/>
  <c r="J41" i="1" s="1"/>
  <c r="K18" i="1"/>
  <c r="K41" i="1" s="1"/>
  <c r="L18" i="1"/>
  <c r="L41" i="1" s="1"/>
  <c r="B19" i="1"/>
  <c r="B42" i="1" s="1"/>
  <c r="C19" i="1"/>
  <c r="C42" i="1" s="1"/>
  <c r="D19" i="1"/>
  <c r="D42" i="1" s="1"/>
  <c r="E19" i="1"/>
  <c r="E42" i="1" s="1"/>
  <c r="F19" i="1"/>
  <c r="F42" i="1" s="1"/>
  <c r="G19" i="1"/>
  <c r="G42" i="1" s="1"/>
  <c r="H19" i="1"/>
  <c r="H42" i="1" s="1"/>
  <c r="I19" i="1"/>
  <c r="I42" i="1" s="1"/>
  <c r="J19" i="1"/>
  <c r="J42" i="1" s="1"/>
  <c r="K19" i="1"/>
  <c r="K42" i="1" s="1"/>
  <c r="L19" i="1"/>
  <c r="L42" i="1" s="1"/>
  <c r="B20" i="1"/>
  <c r="B43" i="1" s="1"/>
  <c r="C20" i="1"/>
  <c r="C43" i="1" s="1"/>
  <c r="D20" i="1"/>
  <c r="D43" i="1" s="1"/>
  <c r="E20" i="1"/>
  <c r="E43" i="1" s="1"/>
  <c r="F20" i="1"/>
  <c r="F43" i="1" s="1"/>
  <c r="G20" i="1"/>
  <c r="G43" i="1" s="1"/>
  <c r="H20" i="1"/>
  <c r="H43" i="1" s="1"/>
  <c r="I20" i="1"/>
  <c r="I43" i="1" s="1"/>
  <c r="J20" i="1"/>
  <c r="J43" i="1" s="1"/>
  <c r="K20" i="1"/>
  <c r="K43" i="1" s="1"/>
  <c r="L20" i="1"/>
  <c r="L43" i="1" s="1"/>
  <c r="B21" i="1"/>
  <c r="B44" i="1" s="1"/>
  <c r="C21" i="1"/>
  <c r="C44" i="1" s="1"/>
  <c r="D21" i="1"/>
  <c r="D44" i="1" s="1"/>
  <c r="E21" i="1"/>
  <c r="E44" i="1" s="1"/>
  <c r="F21" i="1"/>
  <c r="F44" i="1" s="1"/>
  <c r="G21" i="1"/>
  <c r="G44" i="1" s="1"/>
  <c r="H21" i="1"/>
  <c r="H44" i="1" s="1"/>
  <c r="I21" i="1"/>
  <c r="I44" i="1" s="1"/>
  <c r="J21" i="1"/>
  <c r="J44" i="1" s="1"/>
  <c r="K21" i="1"/>
  <c r="K44" i="1" s="1"/>
  <c r="L21" i="1"/>
  <c r="L44" i="1" s="1"/>
  <c r="B22" i="1"/>
  <c r="B45" i="1" s="1"/>
  <c r="C22" i="1"/>
  <c r="C45" i="1" s="1"/>
  <c r="D22" i="1"/>
  <c r="D45" i="1" s="1"/>
  <c r="E22" i="1"/>
  <c r="E45" i="1" s="1"/>
  <c r="F22" i="1"/>
  <c r="F45" i="1" s="1"/>
  <c r="G22" i="1"/>
  <c r="G45" i="1" s="1"/>
  <c r="H22" i="1"/>
  <c r="H45" i="1" s="1"/>
  <c r="I22" i="1"/>
  <c r="I45" i="1" s="1"/>
  <c r="J22" i="1"/>
  <c r="J45" i="1" s="1"/>
  <c r="K22" i="1"/>
  <c r="K45" i="1" s="1"/>
  <c r="L22" i="1"/>
  <c r="L45" i="1" s="1"/>
  <c r="C2" i="1"/>
  <c r="C25" i="1" s="1"/>
  <c r="C49" i="1" s="1"/>
  <c r="D2" i="1"/>
  <c r="D25" i="1" s="1"/>
  <c r="E2" i="1"/>
  <c r="E25" i="1" s="1"/>
  <c r="E49" i="1" s="1"/>
  <c r="F2" i="1"/>
  <c r="F25" i="1" s="1"/>
  <c r="G2" i="1"/>
  <c r="G25" i="1" s="1"/>
  <c r="G49" i="1" s="1"/>
  <c r="H2" i="1"/>
  <c r="H25" i="1" s="1"/>
  <c r="I2" i="1"/>
  <c r="I25" i="1" s="1"/>
  <c r="I49" i="1" s="1"/>
  <c r="J2" i="1"/>
  <c r="J25" i="1" s="1"/>
  <c r="K2" i="1"/>
  <c r="K25" i="1" s="1"/>
  <c r="K49" i="1" s="1"/>
  <c r="L2" i="1"/>
  <c r="L25" i="1" s="1"/>
  <c r="B2" i="1"/>
  <c r="B25" i="1" s="1"/>
  <c r="B49" i="1" l="1"/>
  <c r="L49" i="1"/>
  <c r="J49" i="1"/>
  <c r="H49" i="1"/>
  <c r="F49" i="1"/>
  <c r="D49" i="1"/>
  <c r="K48" i="1"/>
  <c r="K51" i="1" s="1"/>
  <c r="I48" i="1"/>
  <c r="I51" i="1" s="1"/>
  <c r="G48" i="1"/>
  <c r="G51" i="1" s="1"/>
  <c r="E48" i="1"/>
  <c r="E51" i="1" s="1"/>
  <c r="C48" i="1"/>
  <c r="C51" i="1" s="1"/>
  <c r="L48" i="1"/>
  <c r="L51" i="1" s="1"/>
  <c r="J48" i="1"/>
  <c r="J51" i="1" s="1"/>
  <c r="H48" i="1"/>
  <c r="H51" i="1" s="1"/>
  <c r="F48" i="1"/>
  <c r="F51" i="1" s="1"/>
  <c r="D48" i="1"/>
  <c r="D51" i="1" s="1"/>
  <c r="B51" i="1"/>
  <c r="C55" i="1" l="1"/>
  <c r="G55" i="1" s="1"/>
</calcChain>
</file>

<file path=xl/sharedStrings.xml><?xml version="1.0" encoding="utf-8"?>
<sst xmlns="http://schemas.openxmlformats.org/spreadsheetml/2006/main" count="76" uniqueCount="17">
  <si>
    <t>years</t>
  </si>
  <si>
    <t>Austria</t>
  </si>
  <si>
    <t>Belgium</t>
  </si>
  <si>
    <t>Denmark</t>
  </si>
  <si>
    <t>Finland</t>
  </si>
  <si>
    <t>Germany</t>
  </si>
  <si>
    <t>Luxembourg</t>
  </si>
  <si>
    <t>Netherlands</t>
  </si>
  <si>
    <t>Norway</t>
  </si>
  <si>
    <t>Sweden</t>
  </si>
  <si>
    <t>T</t>
  </si>
  <si>
    <t>T0</t>
  </si>
  <si>
    <t>RMSPEj</t>
  </si>
  <si>
    <t>p</t>
  </si>
  <si>
    <t>Finland synth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</si>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</sst>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0"/>
    <numFmt numFmtId="166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6" fontId="0" fillId="3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strRef>
              <c:f>RMSPE!$A$1:$A$11</c:f>
              <c:strCache>
                <c:ptCount val="11"/>
                <c:pt idx="0">
                  <c:v>Netherlands</c:v>
                </c:pt>
                <c:pt idx="1">
                  <c:v>Germany</c:v>
                </c:pt>
                <c:pt idx="2">
                  <c:v>Belgium</c:v>
                </c:pt>
                <c:pt idx="3">
                  <c:v>Austria</c:v>
                </c:pt>
                <c:pt idx="4">
                  <c:v>Denmark</c:v>
                </c:pt>
                <c:pt idx="5">
                  <c:v>UK</c:v>
                </c:pt>
                <c:pt idx="6">
                  <c:v>Luxembourg</c:v>
                </c:pt>
                <c:pt idx="7">
                  <c:v>Sweden</c:v>
                </c:pt>
                <c:pt idx="8">
                  <c:v>Finland</c:v>
                </c:pt>
                <c:pt idx="9">
                  <c:v>Switzerland</c:v>
                </c:pt>
                <c:pt idx="10">
                  <c:v>Norway</c:v>
                </c:pt>
              </c:strCache>
            </c:strRef>
          </c:cat>
          <c:val>
            <c:numRef>
              <c:f>RMSPE!$B$1:$B$11</c:f>
              <c:numCache>
                <c:formatCode>General</c:formatCode>
                <c:ptCount val="11"/>
                <c:pt idx="0">
                  <c:v>20.465868927622129</c:v>
                </c:pt>
                <c:pt idx="1">
                  <c:v>8.3314198858993578</c:v>
                </c:pt>
                <c:pt idx="2">
                  <c:v>4.382038480654538</c:v>
                </c:pt>
                <c:pt idx="3">
                  <c:v>1.9279409266240846</c:v>
                </c:pt>
                <c:pt idx="4">
                  <c:v>1.8056824023767817</c:v>
                </c:pt>
                <c:pt idx="5">
                  <c:v>1.7131545325144313</c:v>
                </c:pt>
                <c:pt idx="6">
                  <c:v>1.0420968425797601</c:v>
                </c:pt>
                <c:pt idx="7">
                  <c:v>0.55322258462698348</c:v>
                </c:pt>
                <c:pt idx="8">
                  <c:v>0.48571634035822719</c:v>
                </c:pt>
                <c:pt idx="9">
                  <c:v>0.12531402915223869</c:v>
                </c:pt>
                <c:pt idx="10">
                  <c:v>8.0214759272166994E-2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59144"/>
        <c:axId val="149760712"/>
      </c:barChart>
      <c:catAx>
        <c:axId val="1497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9760712"/>
        <c:crosses val="autoZero"/>
        <c:auto val="1"/>
        <c:lblAlgn val="ctr"/>
        <c:lblOffset val="100"/>
        <c:noMultiLvlLbl val="0"/>
      </c:catAx>
      <c:valAx>
        <c:axId val="149760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497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90487</xdr:rowOff>
    </xdr:from>
    <xdr:to>
      <xdr:col>9</xdr:col>
      <xdr:colOff>47625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7" workbookViewId="0">
      <selection activeCell="D60" sqref="D60"/>
    </sheetView>
  </sheetViews>
  <sheetFormatPr baseColWidth="10" defaultColWidth="7.140625" defaultRowHeight="15" x14ac:dyDescent="0.25"/>
  <cols>
    <col min="10" max="10" width="7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</row>
    <row r="2" spans="1:12" x14ac:dyDescent="0.25">
      <c r="A2">
        <v>1995</v>
      </c>
      <c r="B2" s="2">
        <f>+ABS(Act!B2-Pred!B2)</f>
        <v>0.83454800601900914</v>
      </c>
      <c r="C2" s="2">
        <f>+ABS(Act!C2-Pred!C2)</f>
        <v>2.4967333195823898</v>
      </c>
      <c r="D2" s="2">
        <f>+ABS(Act!D2-Pred!D2)</f>
        <v>3.2774799105935006</v>
      </c>
      <c r="E2" s="2">
        <f>+ABS(Act!E2-Pred!E2)</f>
        <v>6.4100771345463876</v>
      </c>
      <c r="F2" s="2">
        <f>+ABS(Act!F2-Pred!F2)</f>
        <v>1.0608431466401669E-2</v>
      </c>
      <c r="G2" s="2">
        <f>+ABS(Act!G2-Pred!G2)</f>
        <v>1.1928114171173512</v>
      </c>
      <c r="H2" s="2">
        <f>+ABS(Act!H2-Pred!H2)</f>
        <v>0.68295088254306968</v>
      </c>
      <c r="I2" s="2">
        <f>+ABS(Act!I2-Pred!I2)</f>
        <v>3.7639744451164301</v>
      </c>
      <c r="J2" s="2">
        <f>+ABS(Act!J2-Pred!J2)</f>
        <v>5.7777249478981219E-2</v>
      </c>
      <c r="K2" s="2">
        <f>+ABS(Act!K2-Pred!K2)</f>
        <v>2.4528573083017093</v>
      </c>
      <c r="L2" s="2">
        <f>+ABS(Act!L2-Pred!L2)</f>
        <v>2.5578756477524331</v>
      </c>
    </row>
    <row r="3" spans="1:12" x14ac:dyDescent="0.25">
      <c r="A3">
        <v>1996</v>
      </c>
      <c r="B3" s="2">
        <f>+ABS(Act!B3-Pred!B3)</f>
        <v>2.0483589279946592</v>
      </c>
      <c r="C3" s="2">
        <f>+ABS(Act!C3-Pred!C3)</f>
        <v>1.5586671121479192</v>
      </c>
      <c r="D3" s="2">
        <f>+ABS(Act!D3-Pred!D3)</f>
        <v>2.2486222906636986</v>
      </c>
      <c r="E3" s="2">
        <f>+ABS(Act!E3-Pred!E3)</f>
        <v>4.9053711885265692</v>
      </c>
      <c r="F3" s="2">
        <f>+ABS(Act!F3-Pred!F3)</f>
        <v>3.5992004552719337E-2</v>
      </c>
      <c r="G3" s="2">
        <f>+ABS(Act!G3-Pred!G3)</f>
        <v>1.8772148559383304</v>
      </c>
      <c r="H3" s="2">
        <f>+ABS(Act!H3-Pred!H3)</f>
        <v>5.6146698105994375E-3</v>
      </c>
      <c r="I3" s="2">
        <f>+ABS(Act!I3-Pred!I3)</f>
        <v>5.7780660552648477</v>
      </c>
      <c r="J3" s="2">
        <f>+ABS(Act!J3-Pred!J3)</f>
        <v>0.16646443870877015</v>
      </c>
      <c r="K3" s="2">
        <f>+ABS(Act!K3-Pred!K3)</f>
        <v>1.6139991373302784</v>
      </c>
      <c r="L3" s="2">
        <f>+ABS(Act!L3-Pred!L3)</f>
        <v>3.2648447396451301</v>
      </c>
    </row>
    <row r="4" spans="1:12" x14ac:dyDescent="0.25">
      <c r="A4">
        <v>1997</v>
      </c>
      <c r="B4" s="2">
        <f>+ABS(Act!B4-Pred!B4)</f>
        <v>0.63631512059230033</v>
      </c>
      <c r="C4" s="2">
        <f>+ABS(Act!C4-Pred!C4)</f>
        <v>0.99268942387474013</v>
      </c>
      <c r="D4" s="2">
        <f>+ABS(Act!D4-Pred!D4)</f>
        <v>2.7486177737849005E-2</v>
      </c>
      <c r="E4" s="2">
        <f>+ABS(Act!E4-Pred!E4)</f>
        <v>4.9995189065048429</v>
      </c>
      <c r="F4" s="2">
        <f>+ABS(Act!F4-Pred!F4)</f>
        <v>0.41555503770693925</v>
      </c>
      <c r="G4" s="2">
        <f>+ABS(Act!G4-Pred!G4)</f>
        <v>4.0464267115356591</v>
      </c>
      <c r="H4" s="2">
        <f>+ABS(Act!H4-Pred!H4)</f>
        <v>0.37280276485050123</v>
      </c>
      <c r="I4" s="2">
        <f>+ABS(Act!I4-Pred!I4)</f>
        <v>5.9705692882236683</v>
      </c>
      <c r="J4" s="2">
        <f>+ABS(Act!J4-Pred!J4)</f>
        <v>1.1204076587164593</v>
      </c>
      <c r="K4" s="2">
        <f>+ABS(Act!K4-Pred!K4)</f>
        <v>0.33361997928212972</v>
      </c>
      <c r="L4" s="2">
        <f>+ABS(Act!L4-Pred!L4)</f>
        <v>3.2415482761045613</v>
      </c>
    </row>
    <row r="5" spans="1:12" x14ac:dyDescent="0.25">
      <c r="A5">
        <v>1998</v>
      </c>
      <c r="B5" s="2">
        <f>+ABS(Act!B5-Pred!B5)</f>
        <v>0.19235477002476031</v>
      </c>
      <c r="C5" s="2">
        <f>+ABS(Act!C5-Pred!C5)</f>
        <v>1.085130519949189</v>
      </c>
      <c r="D5" s="2">
        <f>+ABS(Act!D5-Pred!D5)</f>
        <v>0.51276009672226941</v>
      </c>
      <c r="E5" s="2">
        <f>+ABS(Act!E5-Pred!E5)</f>
        <v>4.3620771248466887</v>
      </c>
      <c r="F5" s="2">
        <f>+ABS(Act!F5-Pred!F5)</f>
        <v>5.4598022599279261E-2</v>
      </c>
      <c r="G5" s="2">
        <f>+ABS(Act!G5-Pred!G5)</f>
        <v>0.15062018240394082</v>
      </c>
      <c r="H5" s="2">
        <f>+ABS(Act!H5-Pred!H5)</f>
        <v>0.30672780888678908</v>
      </c>
      <c r="I5" s="2">
        <f>+ABS(Act!I5-Pred!I5)</f>
        <v>2.9263452651894806</v>
      </c>
      <c r="J5" s="2">
        <f>+ABS(Act!J5-Pred!J5)</f>
        <v>0.31583872393335888</v>
      </c>
      <c r="K5" s="2">
        <f>+ABS(Act!K5-Pred!K5)</f>
        <v>2.9772125900139912</v>
      </c>
      <c r="L5" s="2">
        <f>+ABS(Act!L5-Pred!L5)</f>
        <v>2.4050058080086938</v>
      </c>
    </row>
    <row r="6" spans="1:12" x14ac:dyDescent="0.25">
      <c r="A6">
        <v>1999</v>
      </c>
      <c r="B6" s="2">
        <f>+ABS(Act!B6-Pred!B6)</f>
        <v>0.41291510004802134</v>
      </c>
      <c r="C6" s="2">
        <f>+ABS(Act!C6-Pred!C6)</f>
        <v>2.3969377326539423</v>
      </c>
      <c r="D6" s="2">
        <f>+ABS(Act!D6-Pred!D6)</f>
        <v>0.60364076693081969</v>
      </c>
      <c r="E6" s="2">
        <f>+ABS(Act!E6-Pred!E6)</f>
        <v>5.566706569433741</v>
      </c>
      <c r="F6" s="2">
        <f>+ABS(Act!F6-Pred!F6)</f>
        <v>0.58069201272023996</v>
      </c>
      <c r="G6" s="2">
        <f>+ABS(Act!G6-Pred!G6)</f>
        <v>1.5594659591622904</v>
      </c>
      <c r="H6" s="2">
        <f>+ABS(Act!H6-Pred!H6)</f>
        <v>0.29931188945307063</v>
      </c>
      <c r="I6" s="2">
        <f>+ABS(Act!I6-Pred!I6)</f>
        <v>2.8495283393375406</v>
      </c>
      <c r="J6" s="2">
        <f>+ABS(Act!J6-Pred!J6)</f>
        <v>0.43928712741061027</v>
      </c>
      <c r="K6" s="2">
        <f>+ABS(Act!K6-Pred!K6)</f>
        <v>1.2423702837514909</v>
      </c>
      <c r="L6" s="2">
        <f>+ABS(Act!L6-Pred!L6)</f>
        <v>2.2749423582871486</v>
      </c>
    </row>
    <row r="7" spans="1:12" x14ac:dyDescent="0.25">
      <c r="A7">
        <v>2000</v>
      </c>
      <c r="B7" s="2">
        <f>+ABS(Act!B7-Pred!B7)</f>
        <v>0.84159141440519036</v>
      </c>
      <c r="C7" s="2">
        <f>+ABS(Act!C7-Pred!C7)</f>
        <v>1.5080487359570114</v>
      </c>
      <c r="D7" s="2">
        <f>+ABS(Act!D7-Pred!D7)</f>
        <v>0.26587674660230043</v>
      </c>
      <c r="E7" s="2">
        <f>+ABS(Act!E7-Pred!E7)</f>
        <v>1.7119478101384296</v>
      </c>
      <c r="F7" s="2">
        <f>+ABS(Act!F7-Pred!F7)</f>
        <v>0.37433739727704918</v>
      </c>
      <c r="G7" s="2">
        <f>+ABS(Act!G7-Pred!G7)</f>
        <v>0.69201168185639972</v>
      </c>
      <c r="H7" s="2">
        <f>+ABS(Act!H7-Pred!H7)</f>
        <v>0.35588049867275018</v>
      </c>
      <c r="I7" s="2">
        <f>+ABS(Act!I7-Pred!I7)</f>
        <v>2.6756913253051593</v>
      </c>
      <c r="J7" s="2">
        <f>+ABS(Act!J7-Pred!J7)</f>
        <v>0.97503668396799092</v>
      </c>
      <c r="K7" s="2">
        <f>+ABS(Act!K7-Pred!K7)</f>
        <v>3.2354201811597996</v>
      </c>
      <c r="L7" s="2">
        <f>+ABS(Act!L7-Pred!L7)</f>
        <v>2.40911001348426</v>
      </c>
    </row>
    <row r="8" spans="1:12" x14ac:dyDescent="0.25">
      <c r="A8">
        <v>2001</v>
      </c>
      <c r="B8" s="2">
        <f>+ABS(Act!B8-Pred!B8)</f>
        <v>0.60570655245017946</v>
      </c>
      <c r="C8" s="2">
        <f>+ABS(Act!C8-Pred!C8)</f>
        <v>0.93336517708912936</v>
      </c>
      <c r="D8" s="2">
        <f>+ABS(Act!D8-Pred!D8)</f>
        <v>0.77781087504030921</v>
      </c>
      <c r="E8" s="2">
        <f>+ABS(Act!E8-Pred!E8)</f>
        <v>2.2800546065412988</v>
      </c>
      <c r="F8" s="2">
        <f>+ABS(Act!F8-Pred!F8)</f>
        <v>2.4040341548740685E-2</v>
      </c>
      <c r="G8" s="2">
        <f>+ABS(Act!G8-Pred!G8)</f>
        <v>1.8012862221964703</v>
      </c>
      <c r="H8" s="2">
        <f>+ABS(Act!H8-Pred!H8)</f>
        <v>0.22674648371043027</v>
      </c>
      <c r="I8" s="2">
        <f>+ABS(Act!I8-Pred!I8)</f>
        <v>3.6658745126903192</v>
      </c>
      <c r="J8" s="2">
        <f>+ABS(Act!J8-Pred!J8)</f>
        <v>0.39193398054507078</v>
      </c>
      <c r="K8" s="2">
        <f>+ABS(Act!K8-Pred!K8)</f>
        <v>1.9341894389130196</v>
      </c>
      <c r="L8" s="2">
        <f>+ABS(Act!L8-Pred!L8)</f>
        <v>2.3735619358144975</v>
      </c>
    </row>
    <row r="9" spans="1:12" x14ac:dyDescent="0.25">
      <c r="A9">
        <v>2002</v>
      </c>
      <c r="B9" s="2">
        <f>+ABS(Act!B9-Pred!B9)</f>
        <v>0.60377704744544047</v>
      </c>
      <c r="C9" s="2">
        <f>+ABS(Act!C9-Pred!C9)</f>
        <v>1.5755722673363231</v>
      </c>
      <c r="D9" s="2">
        <f>+ABS(Act!D9-Pred!D9)</f>
        <v>2.29284084877178</v>
      </c>
      <c r="E9" s="2">
        <f>+ABS(Act!E9-Pred!E9)</f>
        <v>1.0023472878604096</v>
      </c>
      <c r="F9" s="2">
        <f>+ABS(Act!F9-Pred!F9)</f>
        <v>0.26378307535848933</v>
      </c>
      <c r="G9" s="2">
        <f>+ABS(Act!G9-Pred!G9)</f>
        <v>5.5969532233853787</v>
      </c>
      <c r="H9" s="2">
        <f>+ABS(Act!H9-Pred!H9)</f>
        <v>0.23165768185763014</v>
      </c>
      <c r="I9" s="2">
        <f>+ABS(Act!I9-Pred!I9)</f>
        <v>6.8393327798350789</v>
      </c>
      <c r="J9" s="2">
        <f>+ABS(Act!J9-Pred!J9)</f>
        <v>5.6359763881200564E-2</v>
      </c>
      <c r="K9" s="2">
        <f>+ABS(Act!K9-Pred!K9)</f>
        <v>1.6754187419434885</v>
      </c>
      <c r="L9" s="2">
        <f>+ABS(Act!L9-Pred!L9)</f>
        <v>3.0128906402249518</v>
      </c>
    </row>
    <row r="10" spans="1:12" x14ac:dyDescent="0.25">
      <c r="A10">
        <v>2003</v>
      </c>
      <c r="B10" s="2">
        <f>+ABS(Act!B10-Pred!B10)</f>
        <v>0.3979089209104103</v>
      </c>
      <c r="C10" s="2">
        <f>+ABS(Act!C10-Pred!C10)</f>
        <v>2.2146109285481472</v>
      </c>
      <c r="D10" s="2">
        <f>+ABS(Act!D10-Pred!D10)</f>
        <v>1.0261450491386199</v>
      </c>
      <c r="E10" s="2">
        <f>+ABS(Act!E10-Pred!E10)</f>
        <v>0.47814707160202019</v>
      </c>
      <c r="F10" s="2">
        <f>+ABS(Act!F10-Pred!F10)</f>
        <v>0.84423181399156988</v>
      </c>
      <c r="G10" s="2">
        <f>+ABS(Act!G10-Pred!G10)</f>
        <v>3.0563825475703688</v>
      </c>
      <c r="H10" s="2">
        <f>+ABS(Act!H10-Pred!H10)</f>
        <v>0.35599958868267301</v>
      </c>
      <c r="I10" s="2">
        <f>+ABS(Act!I10-Pred!I10)</f>
        <v>1.1784107234466799</v>
      </c>
      <c r="J10" s="2">
        <f>+ABS(Act!J10-Pred!J10)</f>
        <v>0.64435243279715948</v>
      </c>
      <c r="K10" s="2">
        <f>+ABS(Act!K10-Pred!K10)</f>
        <v>3.8174966814291817</v>
      </c>
      <c r="L10" s="2">
        <f>+ABS(Act!L10-Pred!L10)</f>
        <v>2.795863009414699</v>
      </c>
    </row>
    <row r="11" spans="1:12" x14ac:dyDescent="0.25">
      <c r="A11">
        <v>2004</v>
      </c>
      <c r="B11" s="2">
        <f>+ABS(Act!B11-Pred!B11)</f>
        <v>1.4543930737289656E-3</v>
      </c>
      <c r="C11" s="2">
        <f>+ABS(Act!C11-Pred!C11)</f>
        <v>1.1177363900845378</v>
      </c>
      <c r="D11" s="2">
        <f>+ABS(Act!D11-Pred!D11)</f>
        <v>0.94148092331758981</v>
      </c>
      <c r="E11" s="2">
        <f>+ABS(Act!E11-Pred!E11)</f>
        <v>1.3410658018882202</v>
      </c>
      <c r="F11" s="2">
        <f>+ABS(Act!F11-Pred!F11)</f>
        <v>0.31201466887992169</v>
      </c>
      <c r="G11" s="2">
        <f>+ABS(Act!G11-Pred!G11)</f>
        <v>8.892593501608026E-2</v>
      </c>
      <c r="H11" s="2">
        <f>+ABS(Act!H11-Pred!H11)</f>
        <v>0.18548203226560034</v>
      </c>
      <c r="I11" s="2">
        <f>+ABS(Act!I11-Pred!I11)</f>
        <v>2.25937771559399</v>
      </c>
      <c r="J11" s="2">
        <f>+ABS(Act!J11-Pred!J11)</f>
        <v>0.13554056950520099</v>
      </c>
      <c r="K11" s="2">
        <f>+ABS(Act!K11-Pred!K11)</f>
        <v>2.7128607812275281</v>
      </c>
      <c r="L11" s="2">
        <f>+ABS(Act!L11-Pred!L11)</f>
        <v>2.5082333512580046</v>
      </c>
    </row>
    <row r="12" spans="1:12" x14ac:dyDescent="0.25">
      <c r="A12">
        <v>2005</v>
      </c>
      <c r="B12" s="2">
        <f>+ABS(Act!B12-Pred!B12)</f>
        <v>0.2369074266089406</v>
      </c>
      <c r="C12" s="2">
        <f>+ABS(Act!C12-Pred!C12)</f>
        <v>2.2397010064120906</v>
      </c>
      <c r="D12" s="2">
        <f>+ABS(Act!D12-Pred!D12)</f>
        <v>1.0413158731395615</v>
      </c>
      <c r="E12" s="2">
        <f>+ABS(Act!E12-Pred!E12)</f>
        <v>0.45973313613907152</v>
      </c>
      <c r="F12" s="2">
        <f>+ABS(Act!F12-Pred!F12)</f>
        <v>0.18115115664920012</v>
      </c>
      <c r="G12" s="2">
        <f>+ABS(Act!G12-Pred!G12)</f>
        <v>3.1500883651000109</v>
      </c>
      <c r="H12" s="2">
        <f>+ABS(Act!H12-Pred!H12)</f>
        <v>0.81744556196984242</v>
      </c>
      <c r="I12" s="2">
        <f>+ABS(Act!I12-Pred!I12)</f>
        <v>0.36321619744515843</v>
      </c>
      <c r="J12" s="2">
        <f>+ABS(Act!J12-Pred!J12)</f>
        <v>1.0431071069584714</v>
      </c>
      <c r="K12" s="2">
        <f>+ABS(Act!K12-Pred!K12)</f>
        <v>4.4114573159471</v>
      </c>
      <c r="L12" s="2">
        <f>+ABS(Act!L12-Pred!L12)</f>
        <v>3.1499886478584713</v>
      </c>
    </row>
    <row r="13" spans="1:12" x14ac:dyDescent="0.25">
      <c r="A13">
        <v>2006</v>
      </c>
      <c r="B13" s="2">
        <f>+ABS(Act!B13-Pred!B13)</f>
        <v>1.6184849091398306</v>
      </c>
      <c r="C13" s="2">
        <f>+ABS(Act!C13-Pred!C13)</f>
        <v>0.37445066625495826</v>
      </c>
      <c r="D13" s="2">
        <f>+ABS(Act!D13-Pred!D13)</f>
        <v>1.0166279437400103</v>
      </c>
      <c r="E13" s="2">
        <f>+ABS(Act!E13-Pred!E13)</f>
        <v>1.9039730562741894</v>
      </c>
      <c r="F13" s="2">
        <f>+ABS(Act!F13-Pred!F13)</f>
        <v>0.36574569183583883</v>
      </c>
      <c r="G13" s="2">
        <f>+ABS(Act!G13-Pred!G13)</f>
        <v>0.45686669802545055</v>
      </c>
      <c r="H13" s="2">
        <f>+ABS(Act!H13-Pred!H13)</f>
        <v>0.5357971621550135</v>
      </c>
      <c r="I13" s="2">
        <f>+ABS(Act!I13-Pred!I13)</f>
        <v>2.0316155729329388</v>
      </c>
      <c r="J13" s="2">
        <f>+ABS(Act!J13-Pred!J13)</f>
        <v>0.95507711552470909</v>
      </c>
      <c r="K13" s="2">
        <f>+ABS(Act!K13-Pred!K13)</f>
        <v>3.50334409647534</v>
      </c>
      <c r="L13" s="2">
        <f>+ABS(Act!L13-Pred!L13)</f>
        <v>2.7028394016827857</v>
      </c>
    </row>
    <row r="14" spans="1:12" x14ac:dyDescent="0.25">
      <c r="A14">
        <v>2007</v>
      </c>
      <c r="B14" s="2">
        <f>+ABS(Act!B14-Pred!B14)</f>
        <v>1.2178414055103879</v>
      </c>
      <c r="C14" s="2">
        <f>+ABS(Act!C14-Pred!C14)</f>
        <v>0.7291622801308506</v>
      </c>
      <c r="D14" s="2">
        <f>+ABS(Act!D14-Pred!D14)</f>
        <v>2.2672447319694093</v>
      </c>
      <c r="E14" s="2">
        <f>+ABS(Act!E14-Pred!E14)</f>
        <v>1.3906007084580629</v>
      </c>
      <c r="F14" s="2">
        <f>+ABS(Act!F14-Pred!F14)</f>
        <v>0.22003544850858958</v>
      </c>
      <c r="G14" s="2">
        <f>+ABS(Act!G14-Pred!G14)</f>
        <v>4.2955082678124992</v>
      </c>
      <c r="H14" s="2">
        <f>+ABS(Act!H14-Pred!H14)</f>
        <v>0.26543865686953971</v>
      </c>
      <c r="I14" s="2">
        <f>+ABS(Act!I14-Pred!I14)</f>
        <v>4.4971008699808301</v>
      </c>
      <c r="J14" s="2">
        <f>+ABS(Act!J14-Pred!J14)</f>
        <v>0.82079166333648068</v>
      </c>
      <c r="K14" s="2">
        <f>+ABS(Act!K14-Pred!K14)</f>
        <v>3.0547276042814193</v>
      </c>
      <c r="L14" s="2">
        <f>+ABS(Act!L14-Pred!L14)</f>
        <v>1.9866079395272864</v>
      </c>
    </row>
    <row r="15" spans="1:12" x14ac:dyDescent="0.25">
      <c r="A15">
        <v>2008</v>
      </c>
      <c r="B15" s="2">
        <f>+ABS(Act!B15-Pred!B15)</f>
        <v>1.5633437870496998</v>
      </c>
      <c r="C15" s="2">
        <f>+ABS(Act!C15-Pred!C15)</f>
        <v>1.4118611255778504</v>
      </c>
      <c r="D15" s="2">
        <f>+ABS(Act!D15-Pred!D15)</f>
        <v>0.58575234786106023</v>
      </c>
      <c r="E15" s="2">
        <f>+ABS(Act!E15-Pred!E15)</f>
        <v>0.78688232938680969</v>
      </c>
      <c r="F15" s="2">
        <f>+ABS(Act!F15-Pred!F15)</f>
        <v>0.51422755513685914</v>
      </c>
      <c r="G15" s="2">
        <f>+ABS(Act!G15-Pred!G15)</f>
        <v>4.1878884319070213</v>
      </c>
      <c r="H15" s="2">
        <f>+ABS(Act!H15-Pred!H15)</f>
        <v>0.12128651013837022</v>
      </c>
      <c r="I15" s="2">
        <f>+ABS(Act!I15-Pred!I15)</f>
        <v>0.30786798276936977</v>
      </c>
      <c r="J15" s="2">
        <f>+ABS(Act!J15-Pred!J15)</f>
        <v>1.1308382499792007</v>
      </c>
      <c r="K15" s="2">
        <f>+ABS(Act!K15-Pred!K15)</f>
        <v>5.8781742816899794</v>
      </c>
      <c r="L15" s="2">
        <f>+ABS(Act!L15-Pred!L15)</f>
        <v>1.8963995757457566</v>
      </c>
    </row>
    <row r="16" spans="1:12" x14ac:dyDescent="0.25">
      <c r="A16">
        <v>2009</v>
      </c>
      <c r="B16" s="2">
        <f>+ABS(Act!B16-Pred!B16)</f>
        <v>0.47563143260954988</v>
      </c>
      <c r="C16" s="2">
        <f>+ABS(Act!C16-Pred!C16)</f>
        <v>1.2351585670209708</v>
      </c>
      <c r="D16" s="2">
        <f>+ABS(Act!D16-Pred!D16)</f>
        <v>0.74720157257702979</v>
      </c>
      <c r="E16" s="2">
        <f>+ABS(Act!E16-Pred!E16)</f>
        <v>0.71948872259820007</v>
      </c>
      <c r="F16" s="2">
        <f>+ABS(Act!F16-Pred!F16)</f>
        <v>0.36283468092389093</v>
      </c>
      <c r="G16" s="2">
        <f>+ABS(Act!G16-Pred!G16)</f>
        <v>3.9451514991823906</v>
      </c>
      <c r="H16" s="2">
        <f>+ABS(Act!H16-Pred!H16)</f>
        <v>0.68783514092692499</v>
      </c>
      <c r="I16" s="2">
        <f>+ABS(Act!I16-Pred!I16)</f>
        <v>1.0688330947096514</v>
      </c>
      <c r="J16" s="2">
        <f>+ABS(Act!J16-Pred!J16)</f>
        <v>1.2090254584995694</v>
      </c>
      <c r="K16" s="2">
        <f>+ABS(Act!K16-Pred!K16)</f>
        <v>2.3126178226788792</v>
      </c>
      <c r="L16" s="2">
        <f>+ABS(Act!L16-Pred!L16)</f>
        <v>2.4874429667129476</v>
      </c>
    </row>
    <row r="17" spans="1:13" x14ac:dyDescent="0.25">
      <c r="A17">
        <v>2010</v>
      </c>
      <c r="B17" s="2">
        <f>+ABS(Act!B17-Pred!B17)</f>
        <v>0.42599902196396933</v>
      </c>
      <c r="C17" s="2">
        <f>+ABS(Act!C17-Pred!C17)</f>
        <v>2.6999257468225295</v>
      </c>
      <c r="D17" s="2">
        <f>+ABS(Act!D17-Pred!D17)</f>
        <v>2.3404085232073193</v>
      </c>
      <c r="E17" s="2">
        <f>+ABS(Act!E17-Pred!E17)</f>
        <v>0.87295833110131227</v>
      </c>
      <c r="F17" s="2">
        <f>+ABS(Act!F17-Pred!F17)</f>
        <v>0.77099248006765997</v>
      </c>
      <c r="G17" s="2">
        <f>+ABS(Act!G17-Pred!G17)</f>
        <v>2.1580913566112887</v>
      </c>
      <c r="H17" s="2">
        <f>+ABS(Act!H17-Pred!H17)</f>
        <v>1.3940677716632131</v>
      </c>
      <c r="I17" s="2">
        <f>+ABS(Act!I17-Pred!I17)</f>
        <v>0.23145157268256966</v>
      </c>
      <c r="J17" s="2">
        <f>+ABS(Act!J17-Pred!J17)</f>
        <v>3.4493992329140966E-2</v>
      </c>
      <c r="K17" s="2">
        <f>+ABS(Act!K17-Pred!K17)</f>
        <v>0.39121025843433088</v>
      </c>
      <c r="L17" s="2">
        <f>+ABS(Act!L17-Pred!L17)</f>
        <v>3.0514343334010867</v>
      </c>
    </row>
    <row r="18" spans="1:13" x14ac:dyDescent="0.25">
      <c r="A18">
        <v>2011</v>
      </c>
      <c r="B18" s="2">
        <f>+ABS(Act!B18-Pred!B18)</f>
        <v>0.95145144312288998</v>
      </c>
      <c r="C18" s="2">
        <f>+ABS(Act!C18-Pred!C18)</f>
        <v>3.9067800984727903</v>
      </c>
      <c r="D18" s="2">
        <f>+ABS(Act!D18-Pred!D18)</f>
        <v>2.1222086941065896</v>
      </c>
      <c r="E18" s="2">
        <f>+ABS(Act!E18-Pred!E18)</f>
        <v>2.2322965031200681</v>
      </c>
      <c r="F18" s="2">
        <f>+ABS(Act!F18-Pred!F18)</f>
        <v>0.92996295366799941</v>
      </c>
      <c r="G18" s="2">
        <f>+ABS(Act!G18-Pred!G18)</f>
        <v>2.8396565499612603</v>
      </c>
      <c r="H18" s="2">
        <f>+ABS(Act!H18-Pred!H18)</f>
        <v>1.3520660181027715</v>
      </c>
      <c r="I18" s="2">
        <f>+ABS(Act!I18-Pred!I18)</f>
        <v>0.61182290719338006</v>
      </c>
      <c r="J18" s="2">
        <f>+ABS(Act!J18-Pred!J18)</f>
        <v>0.75565678409629022</v>
      </c>
      <c r="K18" s="2">
        <f>+ABS(Act!K18-Pred!K18)</f>
        <v>0.51102270245569059</v>
      </c>
      <c r="L18" s="2">
        <f>+ABS(Act!L18-Pred!L18)</f>
        <v>3.000845147916662</v>
      </c>
    </row>
    <row r="19" spans="1:13" x14ac:dyDescent="0.25">
      <c r="A19">
        <v>2012</v>
      </c>
      <c r="B19" s="2">
        <f>+ABS(Act!B19-Pred!B19)</f>
        <v>1.1108224949590788</v>
      </c>
      <c r="C19" s="2">
        <f>+ABS(Act!C19-Pred!C19)</f>
        <v>3.6132447826177696</v>
      </c>
      <c r="D19" s="2">
        <f>+ABS(Act!D19-Pred!D19)</f>
        <v>0.64512602162983868</v>
      </c>
      <c r="E19" s="2">
        <f>+ABS(Act!E19-Pred!E19)</f>
        <v>2.3185851416045615</v>
      </c>
      <c r="F19" s="2">
        <f>+ABS(Act!F19-Pred!F19)</f>
        <v>0.7781273740816399</v>
      </c>
      <c r="G19" s="2">
        <f>+ABS(Act!G19-Pred!G19)</f>
        <v>3.4184168559353694</v>
      </c>
      <c r="H19" s="2">
        <f>+ABS(Act!H19-Pred!H19)</f>
        <v>2.0090331716587464</v>
      </c>
      <c r="I19" s="2">
        <f>+ABS(Act!I19-Pred!I19)</f>
        <v>0.74371199868451932</v>
      </c>
      <c r="J19" s="2">
        <f>+ABS(Act!J19-Pred!J19)</f>
        <v>0.64588835029693037</v>
      </c>
      <c r="K19" s="2">
        <f>+ABS(Act!K19-Pred!K19)</f>
        <v>0.93866317909842145</v>
      </c>
      <c r="L19" s="2">
        <f>+ABS(Act!L19-Pred!L19)</f>
        <v>3.6434578005623415</v>
      </c>
    </row>
    <row r="20" spans="1:13" x14ac:dyDescent="0.25">
      <c r="A20">
        <v>2013</v>
      </c>
      <c r="B20" s="2">
        <f>+ABS(Act!B20-Pred!B20)</f>
        <v>0.9100574611825003</v>
      </c>
      <c r="C20" s="2">
        <f>+ABS(Act!C20-Pred!C20)</f>
        <v>1.8566986773230596</v>
      </c>
      <c r="D20" s="2">
        <f>+ABS(Act!D20-Pred!D20)</f>
        <v>1.0562316279226796</v>
      </c>
      <c r="E20" s="2">
        <f>+ABS(Act!E20-Pred!E20)</f>
        <v>0.73062903435500104</v>
      </c>
      <c r="F20" s="2">
        <f>+ABS(Act!F20-Pred!F20)</f>
        <v>0.83545601876565989</v>
      </c>
      <c r="G20" s="2">
        <f>+ABS(Act!G20-Pred!G20)</f>
        <v>5.3536678733722249</v>
      </c>
      <c r="H20" s="2">
        <f>+ABS(Act!H20-Pred!H20)</f>
        <v>2.1329747593580883</v>
      </c>
      <c r="I20" s="2">
        <f>+ABS(Act!I20-Pred!I20)</f>
        <v>1.1655353542768498</v>
      </c>
      <c r="J20" s="2">
        <f>+ABS(Act!J20-Pred!J20)</f>
        <v>0.89657005826571989</v>
      </c>
      <c r="K20" s="2">
        <f>+ABS(Act!K20-Pred!K20)</f>
        <v>2.2018469111606205</v>
      </c>
      <c r="L20" s="2">
        <f>+ABS(Act!L20-Pred!L20)</f>
        <v>3.6456457251056147</v>
      </c>
    </row>
    <row r="21" spans="1:13" x14ac:dyDescent="0.25">
      <c r="A21">
        <v>2014</v>
      </c>
      <c r="B21" s="2">
        <f>+ABS(Act!B21-Pred!B21)</f>
        <v>2.1859512779603119</v>
      </c>
      <c r="C21" s="2">
        <f>+ABS(Act!C21-Pred!C21)</f>
        <v>3.4935069538035695</v>
      </c>
      <c r="D21" s="2">
        <f>+ABS(Act!D21-Pred!D21)</f>
        <v>1.887656625779961</v>
      </c>
      <c r="E21" s="2">
        <f>+ABS(Act!E21-Pred!E21)</f>
        <v>2.6600510631876002</v>
      </c>
      <c r="F21" s="2">
        <f>+ABS(Act!F21-Pred!F21)</f>
        <v>1.4297789237678202</v>
      </c>
      <c r="G21" s="2">
        <f>+ABS(Act!G21-Pred!G21)</f>
        <v>0.36808339928274947</v>
      </c>
      <c r="H21" s="2">
        <f>+ABS(Act!H21-Pred!H21)</f>
        <v>2.1586358753585682</v>
      </c>
      <c r="I21" s="2">
        <f>+ABS(Act!I21-Pred!I21)</f>
        <v>1.9496286887818997</v>
      </c>
      <c r="J21" s="2">
        <f>+ABS(Act!J21-Pred!J21)</f>
        <v>1.2847196469410349E-2</v>
      </c>
      <c r="K21" s="2">
        <f>+ABS(Act!K21-Pred!K21)</f>
        <v>0.85775083715081024</v>
      </c>
      <c r="L21" s="2">
        <f>+ABS(Act!L21-Pred!L21)</f>
        <v>3.6616023166648697</v>
      </c>
    </row>
    <row r="22" spans="1:13" x14ac:dyDescent="0.25">
      <c r="A22">
        <v>2015</v>
      </c>
      <c r="B22" s="2">
        <f>+ABS(Act!B22-Pred!B22)</f>
        <v>1.6782583099028709</v>
      </c>
      <c r="C22" s="2">
        <f>+ABS(Act!C22-Pred!C22)</f>
        <v>3.8178525685485791</v>
      </c>
      <c r="D22" s="2">
        <f>+ABS(Act!D22-Pred!D22)</f>
        <v>2.8926204707727692</v>
      </c>
      <c r="E22" s="2">
        <f>+ABS(Act!E22-Pred!E22)</f>
        <v>3.4657544275981902</v>
      </c>
      <c r="F22" s="2">
        <f>+ABS(Act!F22-Pred!F22)</f>
        <v>1.5309419003349003</v>
      </c>
      <c r="G22" s="2">
        <f>+ABS(Act!G22-Pred!G22)</f>
        <v>0.96262518377432116</v>
      </c>
      <c r="H22" s="2">
        <f>+ABS(Act!H22-Pred!H22)</f>
        <v>2.2471631398309793</v>
      </c>
      <c r="I22" s="2">
        <f>+ABS(Act!I22-Pred!I22)</f>
        <v>0.50964653393311998</v>
      </c>
      <c r="J22" s="2">
        <f>+ABS(Act!J22-Pred!J22)</f>
        <v>0.30860247194083001</v>
      </c>
      <c r="K22" s="2">
        <f>+ABS(Act!K22-Pred!K22)</f>
        <v>0.30185745025830002</v>
      </c>
      <c r="L22" s="2">
        <f>+ABS(Act!L22-Pred!L22)</f>
        <v>3.6262323475694132</v>
      </c>
    </row>
    <row r="24" spans="1:13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15</v>
      </c>
      <c r="L24" s="1" t="s">
        <v>16</v>
      </c>
    </row>
    <row r="25" spans="1:13" x14ac:dyDescent="0.25">
      <c r="A25">
        <v>1995</v>
      </c>
      <c r="B25">
        <f>+B2^2</f>
        <v>0.69647037435030412</v>
      </c>
      <c r="C25">
        <f t="shared" ref="C25:L25" si="0">+C2^2</f>
        <v>6.2336772691128992</v>
      </c>
      <c r="D25">
        <f t="shared" si="0"/>
        <v>10.741874564343981</v>
      </c>
      <c r="E25">
        <f t="shared" si="0"/>
        <v>41.089088870834431</v>
      </c>
      <c r="F25">
        <f t="shared" si="0"/>
        <v>1.1253881817734106E-4</v>
      </c>
      <c r="G25">
        <f t="shared" si="0"/>
        <v>1.4227990768055034</v>
      </c>
      <c r="H25">
        <f t="shared" si="0"/>
        <v>0.46642190796635774</v>
      </c>
      <c r="I25">
        <f t="shared" si="0"/>
        <v>14.167503623489537</v>
      </c>
      <c r="J25">
        <f t="shared" si="0"/>
        <v>3.3382105573564356E-3</v>
      </c>
      <c r="K25">
        <f t="shared" si="0"/>
        <v>6.0165089748891072</v>
      </c>
      <c r="L25">
        <f t="shared" si="0"/>
        <v>6.5427278293649298</v>
      </c>
      <c r="M25">
        <v>1</v>
      </c>
    </row>
    <row r="26" spans="1:13" x14ac:dyDescent="0.25">
      <c r="A26">
        <v>1996</v>
      </c>
      <c r="B26">
        <f t="shared" ref="B26:L26" si="1">+B3^2</f>
        <v>4.1957742978954293</v>
      </c>
      <c r="C26">
        <f t="shared" si="1"/>
        <v>2.4294431664915339</v>
      </c>
      <c r="D26">
        <f t="shared" si="1"/>
        <v>5.0563022060696587</v>
      </c>
      <c r="E26">
        <f t="shared" si="1"/>
        <v>24.062666497226566</v>
      </c>
      <c r="F26">
        <f t="shared" si="1"/>
        <v>1.2954243917229695E-3</v>
      </c>
      <c r="G26">
        <f t="shared" si="1"/>
        <v>3.5239356153555663</v>
      </c>
      <c r="H26">
        <f t="shared" si="1"/>
        <v>3.1524517082056723E-5</v>
      </c>
      <c r="I26">
        <f t="shared" si="1"/>
        <v>33.386047339003881</v>
      </c>
      <c r="J26">
        <f t="shared" si="1"/>
        <v>2.7710409354625893E-2</v>
      </c>
      <c r="K26">
        <f t="shared" si="1"/>
        <v>2.604993215302883</v>
      </c>
      <c r="L26">
        <f t="shared" si="1"/>
        <v>10.659211173988478</v>
      </c>
      <c r="M26">
        <v>2</v>
      </c>
    </row>
    <row r="27" spans="1:13" x14ac:dyDescent="0.25">
      <c r="A27">
        <v>1997</v>
      </c>
      <c r="B27">
        <f t="shared" ref="B27:L27" si="2">+B4^2</f>
        <v>0.4048969326943937</v>
      </c>
      <c r="C27">
        <f t="shared" si="2"/>
        <v>0.98543229227276352</v>
      </c>
      <c r="D27">
        <f t="shared" si="2"/>
        <v>7.5548996663662624E-4</v>
      </c>
      <c r="E27">
        <f t="shared" si="2"/>
        <v>24.99518929649938</v>
      </c>
      <c r="F27">
        <f t="shared" si="2"/>
        <v>0.17268598936361571</v>
      </c>
      <c r="G27">
        <f t="shared" si="2"/>
        <v>16.373569131829289</v>
      </c>
      <c r="H27">
        <f t="shared" si="2"/>
        <v>0.13898190148017811</v>
      </c>
      <c r="I27">
        <f t="shared" si="2"/>
        <v>35.64769762547968</v>
      </c>
      <c r="J27">
        <f t="shared" si="2"/>
        <v>1.2553133217104979</v>
      </c>
      <c r="K27">
        <f t="shared" si="2"/>
        <v>0.11130229057620866</v>
      </c>
      <c r="L27">
        <f t="shared" si="2"/>
        <v>10.507635226316454</v>
      </c>
      <c r="M27">
        <v>3</v>
      </c>
    </row>
    <row r="28" spans="1:13" x14ac:dyDescent="0.25">
      <c r="A28">
        <v>1998</v>
      </c>
      <c r="B28">
        <f t="shared" ref="B28:L28" si="3">+B5^2</f>
        <v>3.700035755127843E-2</v>
      </c>
      <c r="C28">
        <f t="shared" si="3"/>
        <v>1.1775082453251973</v>
      </c>
      <c r="D28">
        <f t="shared" si="3"/>
        <v>0.26292291679063107</v>
      </c>
      <c r="E28">
        <f t="shared" si="3"/>
        <v>19.027716843110756</v>
      </c>
      <c r="F28">
        <f t="shared" si="3"/>
        <v>2.9809440717514088E-3</v>
      </c>
      <c r="G28">
        <f t="shared" si="3"/>
        <v>2.2686439347396403E-2</v>
      </c>
      <c r="H28">
        <f t="shared" si="3"/>
        <v>9.4081948744490607E-2</v>
      </c>
      <c r="I28">
        <f t="shared" si="3"/>
        <v>8.5634966110968911</v>
      </c>
      <c r="J28">
        <f t="shared" si="3"/>
        <v>9.9754099535852486E-2</v>
      </c>
      <c r="K28">
        <f t="shared" si="3"/>
        <v>8.8637948061378182</v>
      </c>
      <c r="L28">
        <f t="shared" si="3"/>
        <v>5.7840529365555504</v>
      </c>
      <c r="M28">
        <v>4</v>
      </c>
    </row>
    <row r="29" spans="1:13" x14ac:dyDescent="0.25">
      <c r="A29">
        <v>1999</v>
      </c>
      <c r="B29">
        <f t="shared" ref="B29:L29" si="4">+B6^2</f>
        <v>0.17049887984766748</v>
      </c>
      <c r="C29">
        <f t="shared" si="4"/>
        <v>5.745310494220222</v>
      </c>
      <c r="D29">
        <f t="shared" si="4"/>
        <v>0.36438217550082819</v>
      </c>
      <c r="E29">
        <f t="shared" si="4"/>
        <v>30.988222030176768</v>
      </c>
      <c r="F29">
        <f t="shared" si="4"/>
        <v>0.33720321363708333</v>
      </c>
      <c r="G29">
        <f t="shared" si="4"/>
        <v>2.4319340777859622</v>
      </c>
      <c r="H29">
        <f t="shared" si="4"/>
        <v>8.9587607167967181E-2</v>
      </c>
      <c r="I29">
        <f t="shared" si="4"/>
        <v>8.1198117566877617</v>
      </c>
      <c r="J29">
        <f t="shared" si="4"/>
        <v>0.19297318030866573</v>
      </c>
      <c r="K29">
        <f t="shared" si="4"/>
        <v>1.5434839219487602</v>
      </c>
      <c r="L29">
        <f t="shared" si="4"/>
        <v>5.1753627335290933</v>
      </c>
      <c r="M29">
        <v>5</v>
      </c>
    </row>
    <row r="30" spans="1:13" x14ac:dyDescent="0.25">
      <c r="A30">
        <v>2000</v>
      </c>
      <c r="B30">
        <f t="shared" ref="B30:L30" si="5">+B7^2</f>
        <v>0.70827610880052883</v>
      </c>
      <c r="C30">
        <f t="shared" si="5"/>
        <v>2.2742109900215399</v>
      </c>
      <c r="D30">
        <f t="shared" si="5"/>
        <v>7.0690444383823867E-2</v>
      </c>
      <c r="E30">
        <f t="shared" si="5"/>
        <v>2.9307653046377644</v>
      </c>
      <c r="F30">
        <f t="shared" si="5"/>
        <v>0.14012848700015534</v>
      </c>
      <c r="G30">
        <f t="shared" si="5"/>
        <v>0.47888016782572296</v>
      </c>
      <c r="H30">
        <f t="shared" si="5"/>
        <v>0.12665092933556535</v>
      </c>
      <c r="I30">
        <f t="shared" si="5"/>
        <v>7.1593240683132802</v>
      </c>
      <c r="J30">
        <f t="shared" si="5"/>
        <v>0.95069653508329577</v>
      </c>
      <c r="K30">
        <f t="shared" si="5"/>
        <v>10.46794374865611</v>
      </c>
      <c r="L30">
        <f t="shared" si="5"/>
        <v>5.8038110570701313</v>
      </c>
      <c r="M30">
        <v>6</v>
      </c>
    </row>
    <row r="31" spans="1:13" x14ac:dyDescent="0.25">
      <c r="A31">
        <v>2001</v>
      </c>
      <c r="B31">
        <f t="shared" ref="B31:L31" si="6">+B8^2</f>
        <v>0.36688042768108198</v>
      </c>
      <c r="C31">
        <f t="shared" si="6"/>
        <v>0.87117055380262176</v>
      </c>
      <c r="D31">
        <f t="shared" si="6"/>
        <v>0.60498975733097149</v>
      </c>
      <c r="E31">
        <f t="shared" si="6"/>
        <v>5.1986490088101966</v>
      </c>
      <c r="F31">
        <f t="shared" si="6"/>
        <v>5.7793802178010762E-4</v>
      </c>
      <c r="G31">
        <f t="shared" si="6"/>
        <v>3.2446320542748315</v>
      </c>
      <c r="H31">
        <f t="shared" si="6"/>
        <v>5.1413967875044417E-2</v>
      </c>
      <c r="I31">
        <f t="shared" si="6"/>
        <v>13.438635942792486</v>
      </c>
      <c r="J31">
        <f t="shared" si="6"/>
        <v>0.15361224510590393</v>
      </c>
      <c r="K31">
        <f t="shared" si="6"/>
        <v>3.7410887856026616</v>
      </c>
      <c r="L31">
        <f t="shared" si="6"/>
        <v>5.633796263147465</v>
      </c>
      <c r="M31">
        <v>7</v>
      </c>
    </row>
    <row r="32" spans="1:13" x14ac:dyDescent="0.25">
      <c r="A32">
        <v>2002</v>
      </c>
      <c r="B32">
        <f t="shared" ref="B32:L32" si="7">+B9^2</f>
        <v>0.36454672302193369</v>
      </c>
      <c r="C32">
        <f t="shared" si="7"/>
        <v>2.4824279695993217</v>
      </c>
      <c r="D32">
        <f t="shared" si="7"/>
        <v>5.2571191577964962</v>
      </c>
      <c r="E32">
        <f t="shared" si="7"/>
        <v>1.0047000854811188</v>
      </c>
      <c r="F32">
        <f t="shared" si="7"/>
        <v>6.9581510845582464E-2</v>
      </c>
      <c r="G32">
        <f t="shared" si="7"/>
        <v>31.325885384763982</v>
      </c>
      <c r="H32">
        <f t="shared" si="7"/>
        <v>5.3665281563650982E-2</v>
      </c>
      <c r="I32">
        <f t="shared" si="7"/>
        <v>46.776472873326625</v>
      </c>
      <c r="J32">
        <f t="shared" si="7"/>
        <v>3.1764229847446798E-3</v>
      </c>
      <c r="K32">
        <f t="shared" si="7"/>
        <v>2.8070279608555015</v>
      </c>
      <c r="L32">
        <f t="shared" si="7"/>
        <v>9.0775100099551196</v>
      </c>
      <c r="M32">
        <v>8</v>
      </c>
    </row>
    <row r="33" spans="1:14" x14ac:dyDescent="0.25">
      <c r="A33">
        <v>2003</v>
      </c>
      <c r="B33">
        <f t="shared" ref="B33:L33" si="8">+B10^2</f>
        <v>0.15833150934008716</v>
      </c>
      <c r="C33">
        <f t="shared" si="8"/>
        <v>4.9045015648448871</v>
      </c>
      <c r="D33">
        <f t="shared" si="8"/>
        <v>1.0529736618717007</v>
      </c>
      <c r="E33">
        <f t="shared" si="8"/>
        <v>0.22862462208158743</v>
      </c>
      <c r="F33">
        <f t="shared" si="8"/>
        <v>0.71272735575549662</v>
      </c>
      <c r="G33">
        <f t="shared" si="8"/>
        <v>9.3414742770927379</v>
      </c>
      <c r="H33">
        <f t="shared" si="8"/>
        <v>0.12673570714223237</v>
      </c>
      <c r="I33">
        <f t="shared" si="8"/>
        <v>1.3886518331341273</v>
      </c>
      <c r="J33">
        <f t="shared" si="8"/>
        <v>0.41519005765161793</v>
      </c>
      <c r="K33">
        <f t="shared" si="8"/>
        <v>14.573280912722815</v>
      </c>
      <c r="L33">
        <f t="shared" si="8"/>
        <v>7.8168499674134173</v>
      </c>
      <c r="M33">
        <v>9</v>
      </c>
    </row>
    <row r="34" spans="1:14" x14ac:dyDescent="0.25">
      <c r="A34">
        <v>2004</v>
      </c>
      <c r="B34">
        <f t="shared" ref="B34:L34" si="9">+B11^2</f>
        <v>2.1152592129107884E-6</v>
      </c>
      <c r="C34">
        <f t="shared" si="9"/>
        <v>1.249334637719214</v>
      </c>
      <c r="D34">
        <f t="shared" si="9"/>
        <v>0.88638632897094138</v>
      </c>
      <c r="E34">
        <f t="shared" si="9"/>
        <v>1.7984574849940951</v>
      </c>
      <c r="F34">
        <f t="shared" si="9"/>
        <v>9.7353153596247174E-2</v>
      </c>
      <c r="G34">
        <f t="shared" si="9"/>
        <v>7.9078219184841297E-3</v>
      </c>
      <c r="H34">
        <f t="shared" si="9"/>
        <v>3.4403584293377205E-2</v>
      </c>
      <c r="I34">
        <f t="shared" si="9"/>
        <v>5.1047876617227166</v>
      </c>
      <c r="J34">
        <f t="shared" si="9"/>
        <v>1.837124598179422E-2</v>
      </c>
      <c r="K34">
        <f t="shared" si="9"/>
        <v>7.3596136183224337</v>
      </c>
      <c r="L34">
        <f t="shared" si="9"/>
        <v>6.2912345443629611</v>
      </c>
      <c r="M34">
        <v>10</v>
      </c>
    </row>
    <row r="35" spans="1:14" x14ac:dyDescent="0.25">
      <c r="A35">
        <v>2005</v>
      </c>
      <c r="B35">
        <f t="shared" ref="B35:L35" si="10">+B12^2</f>
        <v>5.6125128782470578E-2</v>
      </c>
      <c r="C35">
        <f t="shared" si="10"/>
        <v>5.0162605981233312</v>
      </c>
      <c r="D35">
        <f t="shared" si="10"/>
        <v>1.0843387476524073</v>
      </c>
      <c r="E35">
        <f t="shared" si="10"/>
        <v>0.21135455646426607</v>
      </c>
      <c r="F35">
        <f t="shared" si="10"/>
        <v>3.2815741555343038E-2</v>
      </c>
      <c r="G35">
        <f t="shared" si="10"/>
        <v>9.9230567079384588</v>
      </c>
      <c r="H35">
        <f t="shared" si="10"/>
        <v>0.66821724678419148</v>
      </c>
      <c r="I35">
        <f t="shared" si="10"/>
        <v>0.1319260060865203</v>
      </c>
      <c r="J35">
        <f t="shared" si="10"/>
        <v>1.088072436587272</v>
      </c>
      <c r="K35">
        <f t="shared" si="10"/>
        <v>19.460955650423191</v>
      </c>
      <c r="L35">
        <f t="shared" si="10"/>
        <v>9.9224284816372403</v>
      </c>
      <c r="M35">
        <v>11</v>
      </c>
    </row>
    <row r="36" spans="1:14" x14ac:dyDescent="0.25">
      <c r="A36">
        <v>2006</v>
      </c>
      <c r="B36">
        <f t="shared" ref="B36:L36" si="11">+B13^2</f>
        <v>2.6194934011133655</v>
      </c>
      <c r="C36">
        <f t="shared" si="11"/>
        <v>0.14021330145878214</v>
      </c>
      <c r="D36">
        <f t="shared" si="11"/>
        <v>1.0335323759930415</v>
      </c>
      <c r="E36">
        <f t="shared" si="11"/>
        <v>3.6251133990180779</v>
      </c>
      <c r="F36">
        <f t="shared" si="11"/>
        <v>0.13376991109647637</v>
      </c>
      <c r="G36">
        <f t="shared" si="11"/>
        <v>0.20872717976467822</v>
      </c>
      <c r="H36">
        <f t="shared" si="11"/>
        <v>0.28707859897336585</v>
      </c>
      <c r="I36">
        <f t="shared" si="11"/>
        <v>4.1274618361836328</v>
      </c>
      <c r="J36">
        <f t="shared" si="11"/>
        <v>0.91217229659899846</v>
      </c>
      <c r="K36">
        <f t="shared" si="11"/>
        <v>12.273419858308616</v>
      </c>
      <c r="L36">
        <f t="shared" si="11"/>
        <v>7.3053408312889587</v>
      </c>
      <c r="M36">
        <v>12</v>
      </c>
    </row>
    <row r="37" spans="1:14" x14ac:dyDescent="0.25">
      <c r="A37">
        <v>2007</v>
      </c>
      <c r="B37">
        <f t="shared" ref="B37:L37" si="12">+B14^2</f>
        <v>1.483137688975517</v>
      </c>
      <c r="C37">
        <f t="shared" si="12"/>
        <v>0.53167763076562102</v>
      </c>
      <c r="D37">
        <f t="shared" si="12"/>
        <v>5.1403986746430386</v>
      </c>
      <c r="E37">
        <f t="shared" si="12"/>
        <v>1.9337703303640665</v>
      </c>
      <c r="F37">
        <f t="shared" si="12"/>
        <v>4.8415598600376177E-2</v>
      </c>
      <c r="G37">
        <f t="shared" si="12"/>
        <v>18.451391278845538</v>
      </c>
      <c r="H37">
        <f t="shared" si="12"/>
        <v>7.0457680560705241E-2</v>
      </c>
      <c r="I37">
        <f t="shared" si="12"/>
        <v>20.22391623478234</v>
      </c>
      <c r="J37">
        <f t="shared" si="12"/>
        <v>0.6736989546026666</v>
      </c>
      <c r="K37">
        <f t="shared" si="12"/>
        <v>9.3313607363588993</v>
      </c>
      <c r="L37">
        <f t="shared" si="12"/>
        <v>3.9466111053928503</v>
      </c>
      <c r="M37">
        <v>13</v>
      </c>
    </row>
    <row r="38" spans="1:14" x14ac:dyDescent="0.25">
      <c r="A38">
        <v>2008</v>
      </c>
      <c r="B38">
        <f t="shared" ref="B38:L38" si="13">+B15^2</f>
        <v>2.4440437965068971</v>
      </c>
      <c r="C38">
        <f t="shared" si="13"/>
        <v>1.9933518379179547</v>
      </c>
      <c r="D38">
        <f t="shared" si="13"/>
        <v>0.34310581302474452</v>
      </c>
      <c r="E38">
        <f t="shared" si="13"/>
        <v>0.61918380030121167</v>
      </c>
      <c r="F38">
        <f t="shared" si="13"/>
        <v>0.26442997846203148</v>
      </c>
      <c r="G38">
        <f t="shared" si="13"/>
        <v>17.53840951810065</v>
      </c>
      <c r="H38">
        <f t="shared" si="13"/>
        <v>1.4710417541544982E-2</v>
      </c>
      <c r="I38">
        <f t="shared" si="13"/>
        <v>9.4782694814480969E-2</v>
      </c>
      <c r="J38">
        <f t="shared" si="13"/>
        <v>1.2787951476160211</v>
      </c>
      <c r="K38">
        <f t="shared" si="13"/>
        <v>34.552932885921507</v>
      </c>
      <c r="L38">
        <f t="shared" si="13"/>
        <v>3.5963313508886854</v>
      </c>
      <c r="M38">
        <v>14</v>
      </c>
    </row>
    <row r="39" spans="1:14" x14ac:dyDescent="0.25">
      <c r="A39">
        <v>2009</v>
      </c>
      <c r="B39">
        <f t="shared" ref="B39:L39" si="14">+B16^2</f>
        <v>0.22622525968621279</v>
      </c>
      <c r="C39">
        <f t="shared" si="14"/>
        <v>1.525616685685298</v>
      </c>
      <c r="D39">
        <f t="shared" si="14"/>
        <v>0.55831019006158633</v>
      </c>
      <c r="E39">
        <f t="shared" si="14"/>
        <v>0.51766402194598971</v>
      </c>
      <c r="F39">
        <f t="shared" si="14"/>
        <v>0.13164900568114174</v>
      </c>
      <c r="G39">
        <f t="shared" si="14"/>
        <v>15.564220351501064</v>
      </c>
      <c r="H39">
        <f t="shared" si="14"/>
        <v>0.47311718109396278</v>
      </c>
      <c r="I39">
        <f t="shared" si="14"/>
        <v>1.1424041843466106</v>
      </c>
      <c r="J39">
        <f t="shared" si="14"/>
        <v>1.4617425593000941</v>
      </c>
      <c r="K39">
        <f t="shared" si="14"/>
        <v>5.3482011937719998</v>
      </c>
      <c r="L39">
        <f t="shared" si="14"/>
        <v>6.1873725126497101</v>
      </c>
      <c r="M39">
        <v>15</v>
      </c>
      <c r="N39" t="s">
        <v>11</v>
      </c>
    </row>
    <row r="40" spans="1:14" x14ac:dyDescent="0.25">
      <c r="A40">
        <v>2010</v>
      </c>
      <c r="B40">
        <f t="shared" ref="B40:L40" si="15">+B17^2</f>
        <v>0.18147516671425842</v>
      </c>
      <c r="C40">
        <f t="shared" si="15"/>
        <v>7.2895990383551936</v>
      </c>
      <c r="D40">
        <f t="shared" si="15"/>
        <v>5.4775120555014656</v>
      </c>
      <c r="E40">
        <f t="shared" si="15"/>
        <v>0.76205624783918835</v>
      </c>
      <c r="F40">
        <f t="shared" si="15"/>
        <v>0.59442940432088109</v>
      </c>
      <c r="G40">
        <f t="shared" si="15"/>
        <v>4.6573583034803523</v>
      </c>
      <c r="H40">
        <f t="shared" si="15"/>
        <v>1.9434249519900364</v>
      </c>
      <c r="I40">
        <f t="shared" si="15"/>
        <v>5.3569830497234829E-2</v>
      </c>
      <c r="J40">
        <f t="shared" si="15"/>
        <v>1.1898355068028358E-3</v>
      </c>
      <c r="K40">
        <f t="shared" si="15"/>
        <v>0.15304546630425594</v>
      </c>
      <c r="L40">
        <f t="shared" si="15"/>
        <v>9.3112514910589343</v>
      </c>
      <c r="M40">
        <v>16</v>
      </c>
    </row>
    <row r="41" spans="1:14" x14ac:dyDescent="0.25">
      <c r="A41">
        <v>2011</v>
      </c>
      <c r="B41">
        <f t="shared" ref="B41:L41" si="16">+B18^2</f>
        <v>0.90525984862062991</v>
      </c>
      <c r="C41">
        <f t="shared" si="16"/>
        <v>15.262930737823066</v>
      </c>
      <c r="D41">
        <f t="shared" si="16"/>
        <v>4.5037697413415962</v>
      </c>
      <c r="E41">
        <f t="shared" si="16"/>
        <v>4.9831476778420845</v>
      </c>
      <c r="F41">
        <f t="shared" si="16"/>
        <v>0.86483109519490964</v>
      </c>
      <c r="G41">
        <f t="shared" si="16"/>
        <v>8.0636493217378877</v>
      </c>
      <c r="H41">
        <f t="shared" si="16"/>
        <v>1.828082517308284</v>
      </c>
      <c r="I41">
        <f t="shared" si="16"/>
        <v>0.37432726976655933</v>
      </c>
      <c r="J41">
        <f t="shared" si="16"/>
        <v>0.57101717535074736</v>
      </c>
      <c r="K41">
        <f t="shared" si="16"/>
        <v>0.26114420242511727</v>
      </c>
      <c r="L41">
        <f t="shared" si="16"/>
        <v>9.0050716017749739</v>
      </c>
      <c r="M41">
        <v>17</v>
      </c>
    </row>
    <row r="42" spans="1:14" x14ac:dyDescent="0.25">
      <c r="A42">
        <v>2012</v>
      </c>
      <c r="B42">
        <f t="shared" ref="B42:L42" si="17">+B19^2</f>
        <v>1.2339266153071127</v>
      </c>
      <c r="C42">
        <f t="shared" si="17"/>
        <v>13.055537859114533</v>
      </c>
      <c r="D42">
        <f t="shared" si="17"/>
        <v>0.4161875837839431</v>
      </c>
      <c r="E42">
        <f t="shared" si="17"/>
        <v>5.3758370588694451</v>
      </c>
      <c r="F42">
        <f t="shared" si="17"/>
        <v>0.60548221029518834</v>
      </c>
      <c r="G42">
        <f t="shared" si="17"/>
        <v>11.685573800943056</v>
      </c>
      <c r="H42">
        <f t="shared" si="17"/>
        <v>4.0362142848252018</v>
      </c>
      <c r="I42">
        <f t="shared" si="17"/>
        <v>0.55310753698732251</v>
      </c>
      <c r="J42">
        <f t="shared" si="17"/>
        <v>0.41717176104929021</v>
      </c>
      <c r="K42">
        <f t="shared" si="17"/>
        <v>0.88108856379515521</v>
      </c>
      <c r="L42">
        <f t="shared" si="17"/>
        <v>13.274784744478575</v>
      </c>
      <c r="M42">
        <v>18</v>
      </c>
    </row>
    <row r="43" spans="1:14" x14ac:dyDescent="0.25">
      <c r="A43">
        <v>2013</v>
      </c>
      <c r="B43">
        <f t="shared" ref="B43:L43" si="18">+B20^2</f>
        <v>0.82820458265393804</v>
      </c>
      <c r="C43">
        <f t="shared" si="18"/>
        <v>3.4473299783731988</v>
      </c>
      <c r="D43">
        <f t="shared" si="18"/>
        <v>1.1156252518241938</v>
      </c>
      <c r="E43">
        <f t="shared" si="18"/>
        <v>0.53381878584252129</v>
      </c>
      <c r="F43">
        <f t="shared" si="18"/>
        <v>0.69798675929176668</v>
      </c>
      <c r="G43">
        <f t="shared" si="18"/>
        <v>28.661759698377882</v>
      </c>
      <c r="H43">
        <f t="shared" si="18"/>
        <v>4.5495813240586944</v>
      </c>
      <c r="I43">
        <f t="shared" si="18"/>
        <v>1.358472662069262</v>
      </c>
      <c r="J43">
        <f t="shared" si="18"/>
        <v>0.80383786937859636</v>
      </c>
      <c r="K43">
        <f t="shared" si="18"/>
        <v>4.8481298201875651</v>
      </c>
      <c r="L43">
        <f t="shared" si="18"/>
        <v>13.290732752980842</v>
      </c>
      <c r="M43">
        <v>19</v>
      </c>
    </row>
    <row r="44" spans="1:14" x14ac:dyDescent="0.25">
      <c r="A44">
        <v>2014</v>
      </c>
      <c r="B44">
        <f t="shared" ref="B44:L44" si="19">+B21^2</f>
        <v>4.778382989616321</v>
      </c>
      <c r="C44">
        <f t="shared" si="19"/>
        <v>12.204590836273896</v>
      </c>
      <c r="D44">
        <f t="shared" si="19"/>
        <v>3.5632475368509877</v>
      </c>
      <c r="E44">
        <f t="shared" si="19"/>
        <v>7.0758716587654824</v>
      </c>
      <c r="F44">
        <f t="shared" si="19"/>
        <v>2.0442677708506665</v>
      </c>
      <c r="G44">
        <f t="shared" si="19"/>
        <v>0.13548538882754396</v>
      </c>
      <c r="H44">
        <f t="shared" si="19"/>
        <v>4.6597088423850517</v>
      </c>
      <c r="I44">
        <f t="shared" si="19"/>
        <v>3.8010520241214292</v>
      </c>
      <c r="J44">
        <f t="shared" si="19"/>
        <v>1.6505045712362975E-4</v>
      </c>
      <c r="K44">
        <f t="shared" si="19"/>
        <v>0.73573649863291579</v>
      </c>
      <c r="L44">
        <f t="shared" si="19"/>
        <v>13.407331525405541</v>
      </c>
      <c r="M44">
        <v>20</v>
      </c>
    </row>
    <row r="45" spans="1:14" x14ac:dyDescent="0.25">
      <c r="A45">
        <v>2015</v>
      </c>
      <c r="B45">
        <f t="shared" ref="B45:L45" si="20">+B22^2</f>
        <v>2.816550954758041</v>
      </c>
      <c r="C45">
        <f t="shared" si="20"/>
        <v>14.575998235172984</v>
      </c>
      <c r="D45">
        <f t="shared" si="20"/>
        <v>8.3672531879336773</v>
      </c>
      <c r="E45">
        <f t="shared" si="20"/>
        <v>12.011453752416459</v>
      </c>
      <c r="F45">
        <f t="shared" si="20"/>
        <v>2.3437831022010358</v>
      </c>
      <c r="G45">
        <f t="shared" si="20"/>
        <v>0.92664724443654556</v>
      </c>
      <c r="H45">
        <f t="shared" si="20"/>
        <v>5.049742177015025</v>
      </c>
      <c r="I45">
        <f t="shared" si="20"/>
        <v>0.25973958955004284</v>
      </c>
      <c r="J45">
        <f t="shared" si="20"/>
        <v>9.523548568799077E-2</v>
      </c>
      <c r="K45">
        <f t="shared" si="20"/>
        <v>9.1117920276442069E-2</v>
      </c>
      <c r="L45">
        <f t="shared" si="20"/>
        <v>13.149561038558778</v>
      </c>
      <c r="M45">
        <v>21</v>
      </c>
      <c r="N45" t="s">
        <v>10</v>
      </c>
    </row>
    <row r="47" spans="1:14" x14ac:dyDescent="0.25"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15</v>
      </c>
      <c r="L47" s="1" t="s">
        <v>16</v>
      </c>
    </row>
    <row r="48" spans="1:14" x14ac:dyDescent="0.25">
      <c r="B48">
        <f>+SUM(B40:B45)/(21-15)</f>
        <v>1.7906333596117168</v>
      </c>
      <c r="C48">
        <f t="shared" ref="C48:L48" si="21">+SUM(C40:C45)/(21-15)</f>
        <v>10.972664447518811</v>
      </c>
      <c r="D48">
        <f t="shared" si="21"/>
        <v>3.907265892872644</v>
      </c>
      <c r="E48">
        <f t="shared" si="21"/>
        <v>5.1236975302625298</v>
      </c>
      <c r="F48">
        <f t="shared" si="21"/>
        <v>1.1917967236924081</v>
      </c>
      <c r="G48">
        <f t="shared" si="21"/>
        <v>9.0217456263005449</v>
      </c>
      <c r="H48">
        <f t="shared" si="21"/>
        <v>3.6777923495970484</v>
      </c>
      <c r="I48">
        <f t="shared" si="21"/>
        <v>1.0667114854986417</v>
      </c>
      <c r="J48" s="3">
        <f t="shared" si="21"/>
        <v>0.31476952957175852</v>
      </c>
      <c r="K48">
        <f t="shared" si="21"/>
        <v>1.1617104119369086</v>
      </c>
      <c r="L48">
        <f t="shared" si="21"/>
        <v>11.906455525709609</v>
      </c>
    </row>
    <row r="49" spans="1:12" x14ac:dyDescent="0.25">
      <c r="B49">
        <f>+SUM(B25:B39)/15</f>
        <v>0.92878020010042539</v>
      </c>
      <c r="C49">
        <f t="shared" ref="C49:L49" si="22">+SUM(C25:C39)/15</f>
        <v>2.5040091491574126</v>
      </c>
      <c r="D49">
        <f t="shared" si="22"/>
        <v>2.1638721669600325</v>
      </c>
      <c r="E49">
        <f t="shared" si="22"/>
        <v>10.548744410129753</v>
      </c>
      <c r="F49">
        <f t="shared" si="22"/>
        <v>0.14304845272646541</v>
      </c>
      <c r="G49">
        <f t="shared" si="22"/>
        <v>8.657300605543325</v>
      </c>
      <c r="H49">
        <f t="shared" si="22"/>
        <v>0.17970369900264774</v>
      </c>
      <c r="I49">
        <f t="shared" si="22"/>
        <v>13.298194686084042</v>
      </c>
      <c r="J49">
        <f t="shared" si="22"/>
        <v>0.56897447486529384</v>
      </c>
      <c r="K49">
        <f t="shared" si="22"/>
        <v>9.2703939039865677</v>
      </c>
      <c r="L49">
        <f t="shared" si="22"/>
        <v>6.9500184015707358</v>
      </c>
    </row>
    <row r="51" spans="1:12" x14ac:dyDescent="0.25">
      <c r="A51" t="s">
        <v>12</v>
      </c>
      <c r="B51">
        <f>+B48/B49</f>
        <v>1.9279409266240846</v>
      </c>
      <c r="C51">
        <f t="shared" ref="C51:L51" si="23">+C48/C49</f>
        <v>4.382038480654538</v>
      </c>
      <c r="D51">
        <f t="shared" si="23"/>
        <v>1.8056824023767817</v>
      </c>
      <c r="E51">
        <f t="shared" si="23"/>
        <v>0.48571634035822719</v>
      </c>
      <c r="F51">
        <f t="shared" si="23"/>
        <v>8.3314198858993578</v>
      </c>
      <c r="G51">
        <f t="shared" si="23"/>
        <v>1.0420968425797601</v>
      </c>
      <c r="H51">
        <f t="shared" si="23"/>
        <v>20.465868927622129</v>
      </c>
      <c r="I51">
        <f t="shared" si="23"/>
        <v>8.0214759272166994E-2</v>
      </c>
      <c r="J51">
        <f t="shared" si="23"/>
        <v>0.55322258462698348</v>
      </c>
      <c r="K51">
        <f t="shared" si="23"/>
        <v>0.12531402915223869</v>
      </c>
      <c r="L51">
        <f t="shared" si="23"/>
        <v>1.7131545325144313</v>
      </c>
    </row>
    <row r="53" spans="1:12" x14ac:dyDescent="0.25">
      <c r="B53">
        <f>+IF(B51&gt;$E$51,1,0)</f>
        <v>1</v>
      </c>
      <c r="C53">
        <f t="shared" ref="C53:K53" si="24">+IF(C51&gt;$E$51,1,0)</f>
        <v>1</v>
      </c>
      <c r="D53">
        <f t="shared" si="24"/>
        <v>1</v>
      </c>
      <c r="E53">
        <f t="shared" si="24"/>
        <v>0</v>
      </c>
      <c r="F53">
        <f t="shared" si="24"/>
        <v>1</v>
      </c>
      <c r="G53">
        <f t="shared" si="24"/>
        <v>1</v>
      </c>
      <c r="H53">
        <f t="shared" si="24"/>
        <v>1</v>
      </c>
      <c r="I53">
        <f t="shared" si="24"/>
        <v>0</v>
      </c>
      <c r="J53">
        <f t="shared" si="24"/>
        <v>1</v>
      </c>
      <c r="K53">
        <f t="shared" si="24"/>
        <v>0</v>
      </c>
      <c r="L53">
        <f>+IF(L51&gt;$E$51,1,0)</f>
        <v>1</v>
      </c>
    </row>
    <row r="55" spans="1:12" x14ac:dyDescent="0.25">
      <c r="C55">
        <f>+SUM(B53:L53)</f>
        <v>8</v>
      </c>
      <c r="D55">
        <f>+COUNTA(B47:L47)</f>
        <v>11</v>
      </c>
      <c r="F55" t="s">
        <v>13</v>
      </c>
      <c r="G55" s="5">
        <f>C55/D55</f>
        <v>0.72727272727272729</v>
      </c>
    </row>
    <row r="56" spans="1:12" x14ac:dyDescent="0.25">
      <c r="G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12" sqref="M12"/>
    </sheetView>
  </sheetViews>
  <sheetFormatPr baseColWidth="10" defaultRowHeight="15" x14ac:dyDescent="0.25"/>
  <sheetData>
    <row r="1" spans="1:2" x14ac:dyDescent="0.25">
      <c r="A1" t="s">
        <v>7</v>
      </c>
      <c r="B1">
        <v>20.465868927622129</v>
      </c>
    </row>
    <row r="2" spans="1:2" x14ac:dyDescent="0.25">
      <c r="A2" t="s">
        <v>5</v>
      </c>
      <c r="B2">
        <v>8.3314198858993578</v>
      </c>
    </row>
    <row r="3" spans="1:2" x14ac:dyDescent="0.25">
      <c r="A3" t="s">
        <v>2</v>
      </c>
      <c r="B3">
        <v>4.382038480654538</v>
      </c>
    </row>
    <row r="4" spans="1:2" x14ac:dyDescent="0.25">
      <c r="A4" t="s">
        <v>1</v>
      </c>
      <c r="B4">
        <v>1.9279409266240846</v>
      </c>
    </row>
    <row r="5" spans="1:2" x14ac:dyDescent="0.25">
      <c r="A5" t="s">
        <v>3</v>
      </c>
      <c r="B5">
        <v>1.8056824023767817</v>
      </c>
    </row>
    <row r="6" spans="1:2" x14ac:dyDescent="0.25">
      <c r="A6" t="s">
        <v>16</v>
      </c>
      <c r="B6">
        <v>1.7131545325144313</v>
      </c>
    </row>
    <row r="7" spans="1:2" x14ac:dyDescent="0.25">
      <c r="A7" t="s">
        <v>6</v>
      </c>
      <c r="B7">
        <v>1.0420968425797601</v>
      </c>
    </row>
    <row r="8" spans="1:2" x14ac:dyDescent="0.25">
      <c r="A8" t="s">
        <v>9</v>
      </c>
      <c r="B8">
        <v>0.55322258462698348</v>
      </c>
    </row>
    <row r="9" spans="1:2" x14ac:dyDescent="0.25">
      <c r="A9" t="s">
        <v>4</v>
      </c>
      <c r="B9">
        <v>0.48571634035822719</v>
      </c>
    </row>
    <row r="10" spans="1:2" x14ac:dyDescent="0.25">
      <c r="A10" t="s">
        <v>15</v>
      </c>
      <c r="B10">
        <v>0.12531402915223869</v>
      </c>
    </row>
    <row r="11" spans="1:2" x14ac:dyDescent="0.25">
      <c r="A11" t="s">
        <v>8</v>
      </c>
      <c r="B11">
        <v>8.0214759272166994E-2</v>
      </c>
    </row>
  </sheetData>
  <sortState ref="A1:B11">
    <sortCondition descending="1" ref="B1:B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" sqref="J2"/>
    </sheetView>
  </sheetViews>
  <sheetFormatPr baseColWidth="10" defaultRowHeight="15" x14ac:dyDescent="0.25"/>
  <cols>
    <col min="3" max="3" width="12.85546875" bestFit="1" customWidth="1"/>
  </cols>
  <sheetData>
    <row r="1" spans="1:10" x14ac:dyDescent="0.25">
      <c r="B1" s="1" t="s">
        <v>4</v>
      </c>
      <c r="C1" s="1" t="s">
        <v>14</v>
      </c>
    </row>
    <row r="2" spans="1:10" x14ac:dyDescent="0.25">
      <c r="A2" s="4">
        <v>1995</v>
      </c>
      <c r="B2">
        <v>29.029761780268959</v>
      </c>
      <c r="C2">
        <v>22.619684645722572</v>
      </c>
      <c r="D2">
        <f>+AVERAGE(B2:B22)</f>
        <v>21.403829535600437</v>
      </c>
      <c r="E2">
        <f>(B2-C2)^2</f>
        <v>41.089088870834431</v>
      </c>
      <c r="F2">
        <f>(B2-$D$2)^2</f>
        <v>58.154842600275089</v>
      </c>
      <c r="H2">
        <f>+SUM(E2:E16)</f>
        <v>158.2311661519463</v>
      </c>
      <c r="J2" s="6">
        <f>1-(H2/H3)</f>
        <v>4.0430753383718598E-2</v>
      </c>
    </row>
    <row r="3" spans="1:10" x14ac:dyDescent="0.25">
      <c r="A3" s="4">
        <v>1996</v>
      </c>
      <c r="B3">
        <v>25.967265003540049</v>
      </c>
      <c r="C3">
        <v>21.06189381501348</v>
      </c>
      <c r="E3">
        <f t="shared" ref="E3:E22" si="0">(B3-C3)^2</f>
        <v>24.062666497226566</v>
      </c>
      <c r="F3">
        <f t="shared" ref="F3:F22" si="1">(B3-$D$2)^2</f>
        <v>20.824943270049232</v>
      </c>
      <c r="H3">
        <f>+SUM(F2:F16)</f>
        <v>164.8981214330442</v>
      </c>
    </row>
    <row r="4" spans="1:10" x14ac:dyDescent="0.25">
      <c r="A4" s="4">
        <v>1997</v>
      </c>
      <c r="B4">
        <v>27.409188920218941</v>
      </c>
      <c r="C4">
        <v>22.409670013714099</v>
      </c>
      <c r="E4">
        <f t="shared" si="0"/>
        <v>24.99518929649938</v>
      </c>
      <c r="F4">
        <f t="shared" si="1"/>
        <v>36.064341338425542</v>
      </c>
    </row>
    <row r="5" spans="1:10" x14ac:dyDescent="0.25">
      <c r="A5" s="4">
        <v>1998</v>
      </c>
      <c r="B5">
        <v>25.347427989463888</v>
      </c>
      <c r="C5">
        <v>20.9853508646172</v>
      </c>
      <c r="E5">
        <f t="shared" si="0"/>
        <v>19.027716843110756</v>
      </c>
      <c r="F5">
        <f t="shared" si="1"/>
        <v>15.551968765314205</v>
      </c>
    </row>
    <row r="6" spans="1:10" x14ac:dyDescent="0.25">
      <c r="A6" s="4">
        <v>1999</v>
      </c>
      <c r="B6">
        <v>24.81366622432418</v>
      </c>
      <c r="C6">
        <v>19.246959654890439</v>
      </c>
      <c r="E6">
        <f t="shared" si="0"/>
        <v>30.988222030176768</v>
      </c>
      <c r="F6">
        <f t="shared" si="1"/>
        <v>11.626986243766503</v>
      </c>
    </row>
    <row r="7" spans="1:10" x14ac:dyDescent="0.25">
      <c r="A7" s="4">
        <v>2000</v>
      </c>
      <c r="B7">
        <v>23.864050702401979</v>
      </c>
      <c r="C7">
        <v>22.152102892263549</v>
      </c>
      <c r="E7">
        <f t="shared" si="0"/>
        <v>2.9307653046377644</v>
      </c>
      <c r="F7">
        <f t="shared" si="1"/>
        <v>6.0526881895783413</v>
      </c>
    </row>
    <row r="8" spans="1:10" x14ac:dyDescent="0.25">
      <c r="A8" s="4">
        <v>2001</v>
      </c>
      <c r="B8">
        <v>24.576529455195089</v>
      </c>
      <c r="C8">
        <v>22.296474848653791</v>
      </c>
      <c r="E8">
        <f t="shared" si="0"/>
        <v>5.1986490088101966</v>
      </c>
      <c r="F8">
        <f t="shared" si="1"/>
        <v>10.066024779795915</v>
      </c>
    </row>
    <row r="9" spans="1:10" x14ac:dyDescent="0.25">
      <c r="A9" s="4">
        <v>2002</v>
      </c>
      <c r="B9">
        <v>22.275955760562159</v>
      </c>
      <c r="C9">
        <v>21.273608472701749</v>
      </c>
      <c r="E9">
        <f t="shared" si="0"/>
        <v>1.0047000854811188</v>
      </c>
      <c r="F9">
        <f t="shared" si="1"/>
        <v>0.76060415226598388</v>
      </c>
    </row>
    <row r="10" spans="1:10" x14ac:dyDescent="0.25">
      <c r="A10" s="4">
        <v>2003</v>
      </c>
      <c r="B10">
        <v>21.805910760882259</v>
      </c>
      <c r="C10">
        <v>21.327763689280239</v>
      </c>
      <c r="E10">
        <f t="shared" si="0"/>
        <v>0.22862462208158743</v>
      </c>
      <c r="F10">
        <f t="shared" si="1"/>
        <v>0.16166931172413165</v>
      </c>
    </row>
    <row r="11" spans="1:10" x14ac:dyDescent="0.25">
      <c r="A11" s="4">
        <v>2004</v>
      </c>
      <c r="B11">
        <v>21.51770609927873</v>
      </c>
      <c r="C11">
        <v>20.176640297390509</v>
      </c>
      <c r="E11">
        <f t="shared" si="0"/>
        <v>1.7984574849940951</v>
      </c>
      <c r="F11">
        <f t="shared" si="1"/>
        <v>1.2967871755176275E-2</v>
      </c>
    </row>
    <row r="12" spans="1:10" x14ac:dyDescent="0.25">
      <c r="A12" s="4">
        <v>2005</v>
      </c>
      <c r="B12">
        <v>20.033117120777529</v>
      </c>
      <c r="C12">
        <v>20.492850256916601</v>
      </c>
      <c r="E12">
        <f t="shared" si="0"/>
        <v>0.21135455646426607</v>
      </c>
      <c r="F12">
        <f t="shared" si="1"/>
        <v>1.878852524149647</v>
      </c>
    </row>
    <row r="13" spans="1:10" x14ac:dyDescent="0.25">
      <c r="A13" s="4">
        <v>2006</v>
      </c>
      <c r="B13">
        <v>21.326414632089229</v>
      </c>
      <c r="C13">
        <v>19.422441575815039</v>
      </c>
      <c r="E13">
        <f t="shared" si="0"/>
        <v>3.6251133990180779</v>
      </c>
      <c r="F13">
        <f t="shared" si="1"/>
        <v>5.9930672856496701E-3</v>
      </c>
    </row>
    <row r="14" spans="1:10" x14ac:dyDescent="0.25">
      <c r="A14" s="4">
        <v>2007</v>
      </c>
      <c r="B14">
        <v>19.904566107465062</v>
      </c>
      <c r="C14">
        <v>18.513965399006999</v>
      </c>
      <c r="E14">
        <f t="shared" si="0"/>
        <v>1.9337703303640665</v>
      </c>
      <c r="F14">
        <f t="shared" si="1"/>
        <v>2.2477908269442373</v>
      </c>
    </row>
    <row r="15" spans="1:10" x14ac:dyDescent="0.25">
      <c r="A15" s="4">
        <v>2008</v>
      </c>
      <c r="B15">
        <v>20.57729573298997</v>
      </c>
      <c r="C15">
        <v>19.790413403603161</v>
      </c>
      <c r="E15">
        <f t="shared" si="0"/>
        <v>0.61918380030121167</v>
      </c>
      <c r="F15">
        <f t="shared" si="1"/>
        <v>0.6831581268577176</v>
      </c>
    </row>
    <row r="16" spans="1:10" x14ac:dyDescent="0.25">
      <c r="A16" s="4">
        <v>2009</v>
      </c>
      <c r="B16">
        <v>20.506449813934712</v>
      </c>
      <c r="C16">
        <v>19.786961091336511</v>
      </c>
      <c r="E16">
        <f t="shared" si="0"/>
        <v>0.51766402194598971</v>
      </c>
      <c r="F16">
        <f t="shared" si="1"/>
        <v>0.80529036485685468</v>
      </c>
    </row>
    <row r="17" spans="1:6" x14ac:dyDescent="0.25">
      <c r="A17">
        <v>2010</v>
      </c>
      <c r="B17">
        <v>18.840745145545739</v>
      </c>
      <c r="C17">
        <v>19.713703476647051</v>
      </c>
      <c r="E17">
        <f t="shared" si="0"/>
        <v>0.76205624783918835</v>
      </c>
      <c r="F17">
        <f t="shared" si="1"/>
        <v>6.5694015905420624</v>
      </c>
    </row>
    <row r="18" spans="1:6" x14ac:dyDescent="0.25">
      <c r="A18">
        <v>2011</v>
      </c>
      <c r="B18">
        <v>17.931629762966271</v>
      </c>
      <c r="C18">
        <v>20.163926266086339</v>
      </c>
      <c r="E18">
        <f t="shared" si="0"/>
        <v>4.9831476778420845</v>
      </c>
      <c r="F18">
        <f t="shared" si="1"/>
        <v>12.056171261080756</v>
      </c>
    </row>
    <row r="19" spans="1:6" x14ac:dyDescent="0.25">
      <c r="A19">
        <v>2012</v>
      </c>
      <c r="B19">
        <v>17.082644385523778</v>
      </c>
      <c r="C19">
        <v>19.40122952712834</v>
      </c>
      <c r="E19">
        <f t="shared" si="0"/>
        <v>5.3758370588694451</v>
      </c>
      <c r="F19">
        <f t="shared" si="1"/>
        <v>18.672641101243034</v>
      </c>
    </row>
    <row r="20" spans="1:6" x14ac:dyDescent="0.25">
      <c r="A20">
        <v>2013</v>
      </c>
      <c r="B20">
        <v>17.272156018781669</v>
      </c>
      <c r="C20">
        <v>18.00278505313667</v>
      </c>
      <c r="E20">
        <f t="shared" si="0"/>
        <v>0.53381878584252129</v>
      </c>
      <c r="F20">
        <f t="shared" si="1"/>
        <v>17.07072604958157</v>
      </c>
    </row>
    <row r="21" spans="1:6" x14ac:dyDescent="0.25">
      <c r="A21">
        <v>2014</v>
      </c>
      <c r="B21">
        <v>15.29086362177574</v>
      </c>
      <c r="C21">
        <v>17.95091468496334</v>
      </c>
      <c r="E21">
        <f t="shared" si="0"/>
        <v>7.0758716587654824</v>
      </c>
      <c r="F21">
        <f t="shared" si="1"/>
        <v>37.368352263582608</v>
      </c>
    </row>
    <row r="22" spans="1:6" x14ac:dyDescent="0.25">
      <c r="A22">
        <v>2015</v>
      </c>
      <c r="B22">
        <v>14.107075209623231</v>
      </c>
      <c r="C22">
        <v>17.572829637221421</v>
      </c>
      <c r="E22">
        <f t="shared" si="0"/>
        <v>12.011453752416459</v>
      </c>
      <c r="F22">
        <f t="shared" si="1"/>
        <v>53.24262369366707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K10" sqref="K10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/>
      <c r="N1" s="1"/>
      <c r="O1" s="1"/>
      <c r="P1" s="1"/>
      <c r="Q1" s="1"/>
    </row>
    <row r="2" spans="1:17" x14ac:dyDescent="0.25">
      <c r="A2">
        <v>1995</v>
      </c>
      <c r="B2">
        <v>23.91323827776537</v>
      </c>
      <c r="C2">
        <v>22.61968489886744</v>
      </c>
      <c r="D2">
        <v>18.899183898877091</v>
      </c>
      <c r="E2">
        <v>29.029761780268959</v>
      </c>
      <c r="F2">
        <v>16.619491279538352</v>
      </c>
      <c r="G2">
        <v>16.487830410887199</v>
      </c>
      <c r="H2">
        <v>10.43940859472157</v>
      </c>
      <c r="I2">
        <v>13.511181242141079</v>
      </c>
      <c r="J2">
        <v>16.373132515486461</v>
      </c>
      <c r="K2">
        <v>21.443143180959581</v>
      </c>
      <c r="L2">
        <v>7.8817155961378971</v>
      </c>
    </row>
    <row r="3" spans="1:17" x14ac:dyDescent="0.25">
      <c r="A3">
        <v>1996</v>
      </c>
      <c r="B3">
        <v>23.73992254299808</v>
      </c>
      <c r="C3">
        <v>21.06189403241104</v>
      </c>
      <c r="D3">
        <v>18.140036198726939</v>
      </c>
      <c r="E3">
        <v>25.967265003540049</v>
      </c>
      <c r="F3">
        <v>15.69672262703431</v>
      </c>
      <c r="G3">
        <v>18.57106009801393</v>
      </c>
      <c r="H3">
        <v>10.83573249414238</v>
      </c>
      <c r="I3">
        <v>12.677783227072091</v>
      </c>
      <c r="J3">
        <v>15.143274959815329</v>
      </c>
      <c r="K3">
        <v>21.526712967138689</v>
      </c>
      <c r="L3">
        <v>7.5710469132787201</v>
      </c>
    </row>
    <row r="4" spans="1:17" x14ac:dyDescent="0.25">
      <c r="A4">
        <v>1997</v>
      </c>
      <c r="B4">
        <v>21.191096704478309</v>
      </c>
      <c r="C4">
        <v>22.40967028441171</v>
      </c>
      <c r="D4">
        <v>16.54750572175076</v>
      </c>
      <c r="E4">
        <v>27.409188920218941</v>
      </c>
      <c r="F4">
        <v>15.6991541978201</v>
      </c>
      <c r="G4">
        <v>20.6316861946001</v>
      </c>
      <c r="H4">
        <v>10.73777826351273</v>
      </c>
      <c r="I4">
        <v>12.99334487213866</v>
      </c>
      <c r="J4">
        <v>14.45020634557771</v>
      </c>
      <c r="K4">
        <v>20.089285714285719</v>
      </c>
      <c r="L4">
        <v>7.4963854774223186</v>
      </c>
    </row>
    <row r="5" spans="1:17" x14ac:dyDescent="0.25">
      <c r="A5">
        <v>1998</v>
      </c>
      <c r="B5">
        <v>20.694180236354349</v>
      </c>
      <c r="C5">
        <v>20.985351102385749</v>
      </c>
      <c r="D5">
        <v>15.394237753207969</v>
      </c>
      <c r="E5">
        <v>25.347427989463888</v>
      </c>
      <c r="F5">
        <v>14.927418724726561</v>
      </c>
      <c r="G5">
        <v>16.083837000364401</v>
      </c>
      <c r="H5">
        <v>10.30906845112864</v>
      </c>
      <c r="I5">
        <v>13.27069307889766</v>
      </c>
      <c r="J5">
        <v>14.749050477457081</v>
      </c>
      <c r="K5">
        <v>20.38611085791624</v>
      </c>
      <c r="L5">
        <v>7.9042088408314761</v>
      </c>
    </row>
    <row r="6" spans="1:17" x14ac:dyDescent="0.25">
      <c r="A6">
        <v>1999</v>
      </c>
      <c r="B6">
        <v>20.56440633203859</v>
      </c>
      <c r="C6">
        <v>19.246959845783859</v>
      </c>
      <c r="D6">
        <v>15.312889353321809</v>
      </c>
      <c r="E6">
        <v>24.81366622432418</v>
      </c>
      <c r="F6">
        <v>14.281838517964911</v>
      </c>
      <c r="G6">
        <v>17.331451632870341</v>
      </c>
      <c r="H6">
        <v>10.24137001078749</v>
      </c>
      <c r="I6">
        <v>14.01528218676866</v>
      </c>
      <c r="J6">
        <v>14.561925363448349</v>
      </c>
      <c r="K6">
        <v>19.159331126462231</v>
      </c>
      <c r="L6">
        <v>7.9665663556320716</v>
      </c>
    </row>
    <row r="7" spans="1:17" x14ac:dyDescent="0.25">
      <c r="A7">
        <v>2000</v>
      </c>
      <c r="B7">
        <v>20.916553357692951</v>
      </c>
      <c r="C7">
        <v>22.15210318352495</v>
      </c>
      <c r="D7">
        <v>14.56404880556795</v>
      </c>
      <c r="E7">
        <v>23.864050702401979</v>
      </c>
      <c r="F7">
        <v>14.152233659065191</v>
      </c>
      <c r="G7">
        <v>15.11590485756917</v>
      </c>
      <c r="H7">
        <v>10.051405472424429</v>
      </c>
      <c r="I7">
        <v>12.978865560784151</v>
      </c>
      <c r="J7">
        <v>13.449862338102189</v>
      </c>
      <c r="K7">
        <v>20.265540255072668</v>
      </c>
      <c r="L7">
        <v>7.6424394388782</v>
      </c>
    </row>
    <row r="8" spans="1:17" x14ac:dyDescent="0.25">
      <c r="A8">
        <v>2001</v>
      </c>
      <c r="B8">
        <v>19.503416044932521</v>
      </c>
      <c r="C8">
        <v>22.296475148698949</v>
      </c>
      <c r="D8">
        <v>14.48654176358402</v>
      </c>
      <c r="E8">
        <v>24.576529455195089</v>
      </c>
      <c r="F8">
        <v>14.23971488232171</v>
      </c>
      <c r="G8">
        <v>17.63583214553185</v>
      </c>
      <c r="H8">
        <v>9.8016156972675894</v>
      </c>
      <c r="I8">
        <v>13.02459275609635</v>
      </c>
      <c r="J8">
        <v>14.183612252034139</v>
      </c>
      <c r="K8">
        <v>19.487777318499319</v>
      </c>
      <c r="L8">
        <v>7.4282021881057974</v>
      </c>
    </row>
    <row r="9" spans="1:17" x14ac:dyDescent="0.25">
      <c r="A9">
        <v>2002</v>
      </c>
      <c r="B9">
        <v>20.213032082364009</v>
      </c>
      <c r="C9">
        <v>21.273608735706151</v>
      </c>
      <c r="D9">
        <v>13.647484677326251</v>
      </c>
      <c r="E9">
        <v>22.275955760562159</v>
      </c>
      <c r="F9">
        <v>14.2127229279135</v>
      </c>
      <c r="G9">
        <v>20.329772832726629</v>
      </c>
      <c r="H9">
        <v>10.3765168716216</v>
      </c>
      <c r="I9">
        <v>11.64081533778748</v>
      </c>
      <c r="J9">
        <v>13.93838854273911</v>
      </c>
      <c r="K9">
        <v>20.829702060354279</v>
      </c>
      <c r="L9">
        <v>7.3637591867233274</v>
      </c>
    </row>
    <row r="10" spans="1:17" x14ac:dyDescent="0.25">
      <c r="A10">
        <v>2003</v>
      </c>
      <c r="B10">
        <v>18.85513827770485</v>
      </c>
      <c r="C10">
        <v>21.327763975193289</v>
      </c>
      <c r="D10">
        <v>12.51783989939849</v>
      </c>
      <c r="E10">
        <v>21.805910760882259</v>
      </c>
      <c r="F10">
        <v>14.163917294353791</v>
      </c>
      <c r="G10">
        <v>11.330000424875021</v>
      </c>
      <c r="H10">
        <v>9.8793710379331667</v>
      </c>
      <c r="I10">
        <v>11.747845370272429</v>
      </c>
      <c r="J10">
        <v>13.09693059533676</v>
      </c>
      <c r="K10">
        <v>18.208446681750932</v>
      </c>
      <c r="L10">
        <v>7.0836292485775463</v>
      </c>
    </row>
    <row r="11" spans="1:17" x14ac:dyDescent="0.25">
      <c r="A11">
        <v>2004</v>
      </c>
      <c r="B11">
        <v>18.293847825289902</v>
      </c>
      <c r="C11">
        <v>20.17664054771608</v>
      </c>
      <c r="D11">
        <v>13.02995292461334</v>
      </c>
      <c r="E11">
        <v>21.51770609927873</v>
      </c>
      <c r="F11">
        <v>13.628667397504641</v>
      </c>
      <c r="G11">
        <v>14.41431387865938</v>
      </c>
      <c r="H11">
        <v>9.9175539460237445</v>
      </c>
      <c r="I11">
        <v>12.29672056457987</v>
      </c>
      <c r="J11">
        <v>13.565391175378309</v>
      </c>
      <c r="K11">
        <v>18.282353001481098</v>
      </c>
      <c r="L11">
        <v>7.4094397041212154</v>
      </c>
    </row>
    <row r="12" spans="1:17" x14ac:dyDescent="0.25">
      <c r="A12">
        <v>2005</v>
      </c>
      <c r="B12">
        <v>17.872973113503861</v>
      </c>
      <c r="C12">
        <v>20.492850530258821</v>
      </c>
      <c r="D12">
        <v>12.397217050711889</v>
      </c>
      <c r="E12">
        <v>20.033117120777529</v>
      </c>
      <c r="F12">
        <v>13.024523363953101</v>
      </c>
      <c r="G12">
        <v>11.20414873621775</v>
      </c>
      <c r="H12">
        <v>10.273752422800809</v>
      </c>
      <c r="I12">
        <v>12.295010117432341</v>
      </c>
      <c r="J12">
        <v>14.276304940936621</v>
      </c>
      <c r="K12">
        <v>18.368236045549271</v>
      </c>
      <c r="L12">
        <v>7.1238682079804789</v>
      </c>
    </row>
    <row r="13" spans="1:17" x14ac:dyDescent="0.25">
      <c r="A13">
        <v>2006</v>
      </c>
      <c r="B13">
        <v>16.48183586048463</v>
      </c>
      <c r="C13">
        <v>19.422441823513338</v>
      </c>
      <c r="D13">
        <v>12.71901159582503</v>
      </c>
      <c r="E13">
        <v>21.326414632089229</v>
      </c>
      <c r="F13">
        <v>12.400259731844351</v>
      </c>
      <c r="G13">
        <v>14.612619458164071</v>
      </c>
      <c r="H13">
        <v>9.9227670374398045</v>
      </c>
      <c r="I13">
        <v>12.16805733991171</v>
      </c>
      <c r="J13">
        <v>13.95748435992166</v>
      </c>
      <c r="K13">
        <v>18.388764900132429</v>
      </c>
      <c r="L13">
        <v>7.220035883333118</v>
      </c>
    </row>
    <row r="14" spans="1:17" x14ac:dyDescent="0.25">
      <c r="A14">
        <v>2007</v>
      </c>
      <c r="B14">
        <v>16.27144158134606</v>
      </c>
      <c r="C14">
        <v>18.513965631619339</v>
      </c>
      <c r="D14">
        <v>11.3189146076535</v>
      </c>
      <c r="E14">
        <v>19.904566107465062</v>
      </c>
      <c r="F14">
        <v>11.94390439748055</v>
      </c>
      <c r="G14">
        <v>17.25617903949453</v>
      </c>
      <c r="H14">
        <v>8.7777279609662084</v>
      </c>
      <c r="I14">
        <v>10.979386145916269</v>
      </c>
      <c r="J14">
        <v>13.048780304082941</v>
      </c>
      <c r="K14">
        <v>18.932024981920609</v>
      </c>
      <c r="L14">
        <v>6.7912386991095604</v>
      </c>
    </row>
    <row r="15" spans="1:17" x14ac:dyDescent="0.25">
      <c r="A15">
        <v>2008</v>
      </c>
      <c r="B15">
        <v>15.98686124792404</v>
      </c>
      <c r="C15">
        <v>19.790413678056801</v>
      </c>
      <c r="D15">
        <v>11.680330845855471</v>
      </c>
      <c r="E15">
        <v>20.57729573298997</v>
      </c>
      <c r="F15">
        <v>12.02474527060056</v>
      </c>
      <c r="G15">
        <v>9.3402929376524586</v>
      </c>
      <c r="H15">
        <v>9.2797022859988783</v>
      </c>
      <c r="I15">
        <v>11.29226184899272</v>
      </c>
      <c r="J15">
        <v>13.466069647893351</v>
      </c>
      <c r="K15">
        <v>18.062166016598219</v>
      </c>
      <c r="L15">
        <v>7.3834102486241617</v>
      </c>
    </row>
    <row r="16" spans="1:17" x14ac:dyDescent="0.25">
      <c r="A16">
        <v>2009</v>
      </c>
      <c r="B16">
        <v>16.081754708191649</v>
      </c>
      <c r="C16">
        <v>19.78696136558932</v>
      </c>
      <c r="D16">
        <v>11.97814662252855</v>
      </c>
      <c r="E16">
        <v>20.506449813934712</v>
      </c>
      <c r="F16">
        <v>12.21054264293964</v>
      </c>
      <c r="G16">
        <v>10.22998280084142</v>
      </c>
      <c r="H16">
        <v>9.8063244511534808</v>
      </c>
      <c r="I16">
        <v>12.655890532952141</v>
      </c>
      <c r="J16">
        <v>14.18468551912637</v>
      </c>
      <c r="K16">
        <v>15.00429489454765</v>
      </c>
      <c r="L16">
        <v>7.3189786546279638</v>
      </c>
    </row>
    <row r="17" spans="1:12" x14ac:dyDescent="0.25">
      <c r="A17">
        <v>2010</v>
      </c>
      <c r="B17">
        <v>15.862615692619659</v>
      </c>
      <c r="C17">
        <v>19.71370374661241</v>
      </c>
      <c r="D17">
        <v>10.79001913647266</v>
      </c>
      <c r="E17">
        <v>18.840745145545739</v>
      </c>
      <c r="F17">
        <v>12.80168403281688</v>
      </c>
      <c r="G17">
        <v>11.29756746635312</v>
      </c>
      <c r="H17">
        <v>10.222154046204521</v>
      </c>
      <c r="I17">
        <v>11.95753330053012</v>
      </c>
      <c r="J17">
        <v>12.931926046610471</v>
      </c>
      <c r="K17">
        <v>13.52305580196224</v>
      </c>
      <c r="L17">
        <v>7.1707995590471931</v>
      </c>
    </row>
    <row r="18" spans="1:12" x14ac:dyDescent="0.25">
      <c r="A18">
        <v>2011</v>
      </c>
      <c r="B18">
        <v>16.109774605742039</v>
      </c>
      <c r="C18">
        <v>20.163926542274812</v>
      </c>
      <c r="D18">
        <v>11.23156278901252</v>
      </c>
      <c r="E18">
        <v>17.931629762966271</v>
      </c>
      <c r="F18">
        <v>12.95502400501001</v>
      </c>
      <c r="G18">
        <v>11.24933015352268</v>
      </c>
      <c r="H18">
        <v>10.46147002547907</v>
      </c>
      <c r="I18">
        <v>12.87877156332781</v>
      </c>
      <c r="J18">
        <v>12.51597700481865</v>
      </c>
      <c r="K18">
        <v>13.75358471090869</v>
      </c>
      <c r="L18">
        <v>7.4607028325128084</v>
      </c>
    </row>
    <row r="19" spans="1:12" x14ac:dyDescent="0.25">
      <c r="A19">
        <v>2012</v>
      </c>
      <c r="B19">
        <v>15.887886308477009</v>
      </c>
      <c r="C19">
        <v>19.401229785158669</v>
      </c>
      <c r="D19">
        <v>12.541411798679411</v>
      </c>
      <c r="E19">
        <v>17.082644385523778</v>
      </c>
      <c r="F19">
        <v>12.605066367979919</v>
      </c>
      <c r="G19">
        <v>10.17874677673019</v>
      </c>
      <c r="H19">
        <v>11.086206429583051</v>
      </c>
      <c r="I19">
        <v>10.9421162052741</v>
      </c>
      <c r="J19">
        <v>12.895426693913191</v>
      </c>
      <c r="K19">
        <v>13.665822712149721</v>
      </c>
      <c r="L19">
        <v>7.4428101934343491</v>
      </c>
    </row>
    <row r="20" spans="1:12" x14ac:dyDescent="0.25">
      <c r="A20">
        <v>2013</v>
      </c>
      <c r="B20">
        <v>15.97848412331528</v>
      </c>
      <c r="C20">
        <v>18.002785254132348</v>
      </c>
      <c r="D20">
        <v>11.5100898202124</v>
      </c>
      <c r="E20">
        <v>17.272156018781669</v>
      </c>
      <c r="F20">
        <v>13.059235116807359</v>
      </c>
      <c r="G20">
        <v>7.8020008231110856</v>
      </c>
      <c r="H20">
        <v>11.673317186921761</v>
      </c>
      <c r="I20">
        <v>11.620090171060729</v>
      </c>
      <c r="J20">
        <v>13.630196803419651</v>
      </c>
      <c r="K20">
        <v>13.94291969164667</v>
      </c>
      <c r="L20">
        <v>8.0277185272205145</v>
      </c>
    </row>
    <row r="21" spans="1:12" x14ac:dyDescent="0.25">
      <c r="A21">
        <v>2014</v>
      </c>
      <c r="B21">
        <v>16.140196151287931</v>
      </c>
      <c r="C21">
        <v>17.950914882225359</v>
      </c>
      <c r="D21">
        <v>11.780866150256429</v>
      </c>
      <c r="E21">
        <v>15.29086362177574</v>
      </c>
      <c r="F21">
        <v>13.17432353355963</v>
      </c>
      <c r="G21">
        <v>12.76336343201128</v>
      </c>
      <c r="H21">
        <v>11.56639563941224</v>
      </c>
      <c r="I21">
        <v>11.35238849696448</v>
      </c>
      <c r="J21">
        <v>12.59528199168712</v>
      </c>
      <c r="K21">
        <v>13.21446969065464</v>
      </c>
      <c r="L21">
        <v>7.9048405129085806</v>
      </c>
    </row>
    <row r="22" spans="1:12" x14ac:dyDescent="0.25">
      <c r="A22">
        <v>2015</v>
      </c>
      <c r="B22">
        <v>15.220114981824681</v>
      </c>
      <c r="C22">
        <v>17.57282982610899</v>
      </c>
      <c r="D22">
        <v>10.47731216074129</v>
      </c>
      <c r="E22">
        <v>14.107075209623231</v>
      </c>
      <c r="F22">
        <v>12.91070930154534</v>
      </c>
      <c r="G22">
        <v>11.901485454153249</v>
      </c>
      <c r="H22">
        <v>11.664446083293241</v>
      </c>
      <c r="I22">
        <v>12.082961202021171</v>
      </c>
      <c r="J22">
        <v>12.968312991440911</v>
      </c>
      <c r="K22">
        <v>13.595181857413531</v>
      </c>
      <c r="L22">
        <v>8.038250678888387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2" sqref="E2:E22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/>
      <c r="N1" s="1"/>
      <c r="O1" s="1"/>
      <c r="P1" s="1"/>
      <c r="Q1" s="1"/>
    </row>
    <row r="2" spans="1:17" x14ac:dyDescent="0.25">
      <c r="A2">
        <v>1995</v>
      </c>
      <c r="B2">
        <v>23.07869027174636</v>
      </c>
      <c r="C2">
        <v>25.11641821844983</v>
      </c>
      <c r="D2">
        <v>15.62170398828359</v>
      </c>
      <c r="E2">
        <v>22.619684645722572</v>
      </c>
      <c r="F2">
        <v>16.60888284807195</v>
      </c>
      <c r="G2">
        <v>17.68064182800455</v>
      </c>
      <c r="H2">
        <v>11.12235947726464</v>
      </c>
      <c r="I2">
        <v>17.275155687257509</v>
      </c>
      <c r="J2">
        <v>16.315355266007479</v>
      </c>
      <c r="K2">
        <v>18.990285872657871</v>
      </c>
      <c r="L2">
        <v>10.43959124389033</v>
      </c>
    </row>
    <row r="3" spans="1:17" x14ac:dyDescent="0.25">
      <c r="A3">
        <v>1996</v>
      </c>
      <c r="B3">
        <v>21.691563615003421</v>
      </c>
      <c r="C3">
        <v>22.620561144558959</v>
      </c>
      <c r="D3">
        <v>15.891413908063241</v>
      </c>
      <c r="E3">
        <v>21.06189381501348</v>
      </c>
      <c r="F3">
        <v>15.732714631587029</v>
      </c>
      <c r="G3">
        <v>16.6938452420756</v>
      </c>
      <c r="H3">
        <v>10.84134716395298</v>
      </c>
      <c r="I3">
        <v>18.455849282336938</v>
      </c>
      <c r="J3">
        <v>15.309739398524099</v>
      </c>
      <c r="K3">
        <v>19.912713829808411</v>
      </c>
      <c r="L3">
        <v>10.83589165292385</v>
      </c>
    </row>
    <row r="4" spans="1:17" x14ac:dyDescent="0.25">
      <c r="A4">
        <v>1997</v>
      </c>
      <c r="B4">
        <v>21.827411825070609</v>
      </c>
      <c r="C4">
        <v>23.402359708286451</v>
      </c>
      <c r="D4">
        <v>16.520019544012911</v>
      </c>
      <c r="E4">
        <v>22.409670013714099</v>
      </c>
      <c r="F4">
        <v>15.283599160113161</v>
      </c>
      <c r="G4">
        <v>16.585259483064441</v>
      </c>
      <c r="H4">
        <v>10.364975498662229</v>
      </c>
      <c r="I4">
        <v>18.963914160362329</v>
      </c>
      <c r="J4">
        <v>15.570614004294169</v>
      </c>
      <c r="K4">
        <v>19.755665735003589</v>
      </c>
      <c r="L4">
        <v>10.73793375352688</v>
      </c>
    </row>
    <row r="5" spans="1:17" x14ac:dyDescent="0.25">
      <c r="A5">
        <v>1998</v>
      </c>
      <c r="B5">
        <v>20.886535006379109</v>
      </c>
      <c r="C5">
        <v>22.070481622334938</v>
      </c>
      <c r="D5">
        <v>14.8814776564857</v>
      </c>
      <c r="E5">
        <v>20.9853508646172</v>
      </c>
      <c r="F5">
        <v>14.98201674732584</v>
      </c>
      <c r="G5">
        <v>15.93321681796046</v>
      </c>
      <c r="H5">
        <v>10.615796260015429</v>
      </c>
      <c r="I5">
        <v>16.19703834408714</v>
      </c>
      <c r="J5">
        <v>15.064889201390439</v>
      </c>
      <c r="K5">
        <v>17.408898267902249</v>
      </c>
      <c r="L5">
        <v>10.30921464884017</v>
      </c>
    </row>
    <row r="6" spans="1:17" x14ac:dyDescent="0.25">
      <c r="A6">
        <v>1999</v>
      </c>
      <c r="B6">
        <v>20.151491231990569</v>
      </c>
      <c r="C6">
        <v>21.643897578437802</v>
      </c>
      <c r="D6">
        <v>14.70924858639099</v>
      </c>
      <c r="E6">
        <v>19.246959654890439</v>
      </c>
      <c r="F6">
        <v>14.862530530685151</v>
      </c>
      <c r="G6">
        <v>15.77198567370805</v>
      </c>
      <c r="H6">
        <v>10.540681900240561</v>
      </c>
      <c r="I6">
        <v>16.864810526106201</v>
      </c>
      <c r="J6">
        <v>15.001212490858959</v>
      </c>
      <c r="K6">
        <v>17.91696084271074</v>
      </c>
      <c r="L6">
        <v>10.24150871391922</v>
      </c>
    </row>
    <row r="7" spans="1:17" x14ac:dyDescent="0.25">
      <c r="A7">
        <v>2000</v>
      </c>
      <c r="B7">
        <v>20.074961943287761</v>
      </c>
      <c r="C7">
        <v>20.644054447567939</v>
      </c>
      <c r="D7">
        <v>14.82992555217025</v>
      </c>
      <c r="E7">
        <v>22.152102892263549</v>
      </c>
      <c r="F7">
        <v>14.52657105634224</v>
      </c>
      <c r="G7">
        <v>15.80791653942557</v>
      </c>
      <c r="H7">
        <v>10.407285971097179</v>
      </c>
      <c r="I7">
        <v>15.65455688608931</v>
      </c>
      <c r="J7">
        <v>14.42489902207018</v>
      </c>
      <c r="K7">
        <v>17.030120073912869</v>
      </c>
      <c r="L7">
        <v>10.05154945236246</v>
      </c>
    </row>
    <row r="8" spans="1:17" x14ac:dyDescent="0.25">
      <c r="A8">
        <v>2001</v>
      </c>
      <c r="B8">
        <v>20.109122597382701</v>
      </c>
      <c r="C8">
        <v>21.36310997160982</v>
      </c>
      <c r="D8">
        <v>15.264352638624329</v>
      </c>
      <c r="E8">
        <v>22.296474848653791</v>
      </c>
      <c r="F8">
        <v>14.263755223870451</v>
      </c>
      <c r="G8">
        <v>15.83454592333538</v>
      </c>
      <c r="H8">
        <v>10.02836218097802</v>
      </c>
      <c r="I8">
        <v>16.690467268786669</v>
      </c>
      <c r="J8">
        <v>14.57554623257921</v>
      </c>
      <c r="K8">
        <v>17.553587879586299</v>
      </c>
      <c r="L8">
        <v>9.8017641239202948</v>
      </c>
    </row>
    <row r="9" spans="1:17" x14ac:dyDescent="0.25">
      <c r="A9">
        <v>2002</v>
      </c>
      <c r="B9">
        <v>19.609255034918569</v>
      </c>
      <c r="C9">
        <v>19.698036468369828</v>
      </c>
      <c r="D9">
        <v>15.940325526098031</v>
      </c>
      <c r="E9">
        <v>21.273608472701749</v>
      </c>
      <c r="F9">
        <v>13.948939852555011</v>
      </c>
      <c r="G9">
        <v>14.73281960934125</v>
      </c>
      <c r="H9">
        <v>10.14485918976397</v>
      </c>
      <c r="I9">
        <v>18.480148117622559</v>
      </c>
      <c r="J9">
        <v>13.88202877885791</v>
      </c>
      <c r="K9">
        <v>19.154283318410791</v>
      </c>
      <c r="L9">
        <v>10.376649826948279</v>
      </c>
    </row>
    <row r="10" spans="1:17" x14ac:dyDescent="0.25">
      <c r="A10">
        <v>2003</v>
      </c>
      <c r="B10">
        <v>18.457229356794439</v>
      </c>
      <c r="C10">
        <v>19.113153046645142</v>
      </c>
      <c r="D10">
        <v>13.54398494853711</v>
      </c>
      <c r="E10">
        <v>21.327763689280239</v>
      </c>
      <c r="F10">
        <v>13.319685480362221</v>
      </c>
      <c r="G10">
        <v>14.386382972445389</v>
      </c>
      <c r="H10">
        <v>9.5233714492504937</v>
      </c>
      <c r="I10">
        <v>12.926256093719109</v>
      </c>
      <c r="J10">
        <v>13.741283028133919</v>
      </c>
      <c r="K10">
        <v>14.39095000032175</v>
      </c>
      <c r="L10">
        <v>9.8794922579922453</v>
      </c>
    </row>
    <row r="11" spans="1:17" x14ac:dyDescent="0.25">
      <c r="A11">
        <v>2004</v>
      </c>
      <c r="B11">
        <v>18.295302218363631</v>
      </c>
      <c r="C11">
        <v>19.058904157631542</v>
      </c>
      <c r="D11">
        <v>13.97143384793093</v>
      </c>
      <c r="E11">
        <v>20.176640297390509</v>
      </c>
      <c r="F11">
        <v>13.316652728624719</v>
      </c>
      <c r="G11">
        <v>14.50323981367546</v>
      </c>
      <c r="H11">
        <v>9.7320719137581442</v>
      </c>
      <c r="I11">
        <v>14.55609828017386</v>
      </c>
      <c r="J11">
        <v>13.70093174488351</v>
      </c>
      <c r="K11">
        <v>15.56949222025357</v>
      </c>
      <c r="L11">
        <v>9.9176730553792201</v>
      </c>
    </row>
    <row r="12" spans="1:17" x14ac:dyDescent="0.25">
      <c r="A12">
        <v>2005</v>
      </c>
      <c r="B12">
        <v>17.63606568689492</v>
      </c>
      <c r="C12">
        <v>18.25314952384673</v>
      </c>
      <c r="D12">
        <v>13.438532923851451</v>
      </c>
      <c r="E12">
        <v>20.492850256916601</v>
      </c>
      <c r="F12">
        <v>12.843372207303901</v>
      </c>
      <c r="G12">
        <v>14.354237101317761</v>
      </c>
      <c r="H12">
        <v>9.4563068608309671</v>
      </c>
      <c r="I12">
        <v>12.658226314877499</v>
      </c>
      <c r="J12">
        <v>13.233197833978149</v>
      </c>
      <c r="K12">
        <v>13.956778729602171</v>
      </c>
      <c r="L12">
        <v>10.27385685583895</v>
      </c>
    </row>
    <row r="13" spans="1:17" x14ac:dyDescent="0.25">
      <c r="A13">
        <v>2006</v>
      </c>
      <c r="B13">
        <v>18.10032076962446</v>
      </c>
      <c r="C13">
        <v>19.04799115725838</v>
      </c>
      <c r="D13">
        <v>13.735639539565041</v>
      </c>
      <c r="E13">
        <v>19.422441575815039</v>
      </c>
      <c r="F13">
        <v>12.766005423680189</v>
      </c>
      <c r="G13">
        <v>14.15575276013862</v>
      </c>
      <c r="H13">
        <v>9.386969875284791</v>
      </c>
      <c r="I13">
        <v>14.199672912844649</v>
      </c>
      <c r="J13">
        <v>13.002407244396951</v>
      </c>
      <c r="K13">
        <v>14.885420803657089</v>
      </c>
      <c r="L13">
        <v>9.9228752850159037</v>
      </c>
    </row>
    <row r="14" spans="1:17" x14ac:dyDescent="0.25">
      <c r="A14">
        <v>2007</v>
      </c>
      <c r="B14">
        <v>17.489282986856448</v>
      </c>
      <c r="C14">
        <v>17.784803351488488</v>
      </c>
      <c r="D14">
        <v>13.58615933962291</v>
      </c>
      <c r="E14">
        <v>18.513965399006999</v>
      </c>
      <c r="F14">
        <v>12.163939845989139</v>
      </c>
      <c r="G14">
        <v>12.960670771682031</v>
      </c>
      <c r="H14">
        <v>9.0431666178357482</v>
      </c>
      <c r="I14">
        <v>15.476487015897099</v>
      </c>
      <c r="J14">
        <v>12.22798864074646</v>
      </c>
      <c r="K14">
        <v>15.87729737763919</v>
      </c>
      <c r="L14">
        <v>8.7778466386368468</v>
      </c>
    </row>
    <row r="15" spans="1:17" x14ac:dyDescent="0.25">
      <c r="A15">
        <v>2008</v>
      </c>
      <c r="B15">
        <v>17.55020503497374</v>
      </c>
      <c r="C15">
        <v>18.378552552478951</v>
      </c>
      <c r="D15">
        <v>12.266083193716531</v>
      </c>
      <c r="E15">
        <v>19.790413403603161</v>
      </c>
      <c r="F15">
        <v>12.538972825737419</v>
      </c>
      <c r="G15">
        <v>13.52818136955948</v>
      </c>
      <c r="H15">
        <v>9.4009887961372485</v>
      </c>
      <c r="I15">
        <v>10.98439386622335</v>
      </c>
      <c r="J15">
        <v>12.33523139791415</v>
      </c>
      <c r="K15">
        <v>12.18399173490824</v>
      </c>
      <c r="L15">
        <v>9.2798098243699183</v>
      </c>
    </row>
    <row r="16" spans="1:17" x14ac:dyDescent="0.25">
      <c r="A16">
        <v>2009</v>
      </c>
      <c r="B16">
        <v>16.557386140801199</v>
      </c>
      <c r="C16">
        <v>18.55180279856835</v>
      </c>
      <c r="D16">
        <v>12.72534819510558</v>
      </c>
      <c r="E16">
        <v>19.786961091336511</v>
      </c>
      <c r="F16">
        <v>12.57337732386353</v>
      </c>
      <c r="G16">
        <v>14.17513430002381</v>
      </c>
      <c r="H16">
        <v>9.1184893102265558</v>
      </c>
      <c r="I16">
        <v>11.587057438242489</v>
      </c>
      <c r="J16">
        <v>12.975660060626801</v>
      </c>
      <c r="K16">
        <v>12.691677071868771</v>
      </c>
      <c r="L16">
        <v>9.8064216213409114</v>
      </c>
    </row>
    <row r="17" spans="1:12" x14ac:dyDescent="0.25">
      <c r="A17">
        <v>2010</v>
      </c>
      <c r="B17">
        <v>15.43661667065569</v>
      </c>
      <c r="C17">
        <v>17.01377799978988</v>
      </c>
      <c r="D17">
        <v>13.130427659679979</v>
      </c>
      <c r="E17">
        <v>19.713703476647051</v>
      </c>
      <c r="F17">
        <v>12.03069155274922</v>
      </c>
      <c r="G17">
        <v>13.455658822964409</v>
      </c>
      <c r="H17">
        <v>8.8280862745413078</v>
      </c>
      <c r="I17">
        <v>12.188984873212689</v>
      </c>
      <c r="J17">
        <v>12.89743205428133</v>
      </c>
      <c r="K17">
        <v>13.131845543527909</v>
      </c>
      <c r="L17">
        <v>10.22223389244828</v>
      </c>
    </row>
    <row r="18" spans="1:12" x14ac:dyDescent="0.25">
      <c r="A18">
        <v>2011</v>
      </c>
      <c r="B18">
        <v>15.158323162619149</v>
      </c>
      <c r="C18">
        <v>16.257146443802021</v>
      </c>
      <c r="D18">
        <v>13.353771483119109</v>
      </c>
      <c r="E18">
        <v>20.163926266086339</v>
      </c>
      <c r="F18">
        <v>12.025061051342011</v>
      </c>
      <c r="G18">
        <v>14.08898670348394</v>
      </c>
      <c r="H18">
        <v>9.1094040073762983</v>
      </c>
      <c r="I18">
        <v>12.26694865613443</v>
      </c>
      <c r="J18">
        <v>13.27163378891494</v>
      </c>
      <c r="K18">
        <v>13.242562008453</v>
      </c>
      <c r="L18">
        <v>10.46154798042947</v>
      </c>
    </row>
    <row r="19" spans="1:12" x14ac:dyDescent="0.25">
      <c r="A19">
        <v>2012</v>
      </c>
      <c r="B19">
        <v>14.77706381351793</v>
      </c>
      <c r="C19">
        <v>15.7879850025409</v>
      </c>
      <c r="D19">
        <v>13.186537820309249</v>
      </c>
      <c r="E19">
        <v>19.40122952712834</v>
      </c>
      <c r="F19">
        <v>11.826938993898279</v>
      </c>
      <c r="G19">
        <v>13.597163632665559</v>
      </c>
      <c r="H19">
        <v>9.0771732579243043</v>
      </c>
      <c r="I19">
        <v>11.68582820395862</v>
      </c>
      <c r="J19">
        <v>12.24953834361626</v>
      </c>
      <c r="K19">
        <v>12.727159533051299</v>
      </c>
      <c r="L19">
        <v>11.086267993996691</v>
      </c>
    </row>
    <row r="20" spans="1:12" x14ac:dyDescent="0.25">
      <c r="A20">
        <v>2013</v>
      </c>
      <c r="B20">
        <v>15.068426662132779</v>
      </c>
      <c r="C20">
        <v>16.146086576809289</v>
      </c>
      <c r="D20">
        <v>12.56632144813508</v>
      </c>
      <c r="E20">
        <v>18.00278505313667</v>
      </c>
      <c r="F20">
        <v>12.2237790980417</v>
      </c>
      <c r="G20">
        <v>13.15566869648331</v>
      </c>
      <c r="H20">
        <v>9.5403424275636723</v>
      </c>
      <c r="I20">
        <v>10.45455481678388</v>
      </c>
      <c r="J20">
        <v>12.733626745153931</v>
      </c>
      <c r="K20">
        <v>11.74107278048605</v>
      </c>
      <c r="L20">
        <v>11.673364252326129</v>
      </c>
    </row>
    <row r="21" spans="1:12" x14ac:dyDescent="0.25">
      <c r="A21">
        <v>2014</v>
      </c>
      <c r="B21">
        <v>13.954244873327619</v>
      </c>
      <c r="C21">
        <v>14.457407928421789</v>
      </c>
      <c r="D21">
        <v>13.66852277603639</v>
      </c>
      <c r="E21">
        <v>17.95091468496334</v>
      </c>
      <c r="F21">
        <v>11.744544609791809</v>
      </c>
      <c r="G21">
        <v>13.13144683129403</v>
      </c>
      <c r="H21">
        <v>9.4077597640536723</v>
      </c>
      <c r="I21">
        <v>13.302017185746379</v>
      </c>
      <c r="J21">
        <v>12.60812918815653</v>
      </c>
      <c r="K21">
        <v>14.072220527805451</v>
      </c>
      <c r="L21">
        <v>11.56644282957345</v>
      </c>
    </row>
    <row r="22" spans="1:12" x14ac:dyDescent="0.25">
      <c r="A22">
        <v>2015</v>
      </c>
      <c r="B22">
        <v>13.54185667192181</v>
      </c>
      <c r="C22">
        <v>13.754977257560411</v>
      </c>
      <c r="D22">
        <v>13.369932631514059</v>
      </c>
      <c r="E22">
        <v>17.572829637221421</v>
      </c>
      <c r="F22">
        <v>11.37976740121044</v>
      </c>
      <c r="G22">
        <v>12.86411063792757</v>
      </c>
      <c r="H22">
        <v>9.4172829434622614</v>
      </c>
      <c r="I22">
        <v>12.592607735954291</v>
      </c>
      <c r="J22">
        <v>12.659710519500081</v>
      </c>
      <c r="K22">
        <v>13.293324407155231</v>
      </c>
      <c r="L22">
        <v>11.6644830264578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RMSPE</vt:lpstr>
      <vt:lpstr>R2</vt:lpstr>
      <vt:lpstr>Act</vt:lpstr>
      <vt:lpstr>Pred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2019-06-06T22:12:23Z</dcterms:created>
  <dcterms:modified xsi:type="dcterms:W3CDTF">2019-06-14T14:15:53Z</dcterms:modified>
</cp:coreProperties>
</file>