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pe\Documents\GitHub\rad10.github.io\germanTrip\sources\"/>
    </mc:Choice>
  </mc:AlternateContent>
  <xr:revisionPtr revIDLastSave="0" documentId="13_ncr:1_{F99346A8-BC80-441D-BEE0-9CA5A2375C98}" xr6:coauthVersionLast="31" xr6:coauthVersionMax="31" xr10:uidLastSave="{00000000-0000-0000-0000-000000000000}"/>
  <bookViews>
    <workbookView xWindow="0" yWindow="0" windowWidth="16380" windowHeight="8190" tabRatio="500" firstSheet="1" activeTab="4" xr2:uid="{00000000-000D-0000-FFFF-FFFF00000000}"/>
  </bookViews>
  <sheets>
    <sheet name="Summary" sheetId="1" r:id="rId1"/>
    <sheet name="Transport" sheetId="2" r:id="rId2"/>
    <sheet name="Housing" sheetId="3" r:id="rId3"/>
    <sheet name="Services" sheetId="5" r:id="rId4"/>
    <sheet name="Costs" sheetId="6" r:id="rId5"/>
  </sheet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0" i="2" l="1"/>
  <c r="E6" i="3"/>
  <c r="E5" i="3"/>
  <c r="E4" i="3"/>
  <c r="E3" i="3"/>
  <c r="E2" i="3"/>
  <c r="E7" i="3" s="1"/>
  <c r="D7" i="5"/>
  <c r="J16" i="6"/>
  <c r="G10" i="6"/>
  <c r="G14" i="6" s="1"/>
  <c r="B15" i="6"/>
  <c r="G16" i="6"/>
  <c r="G15" i="6"/>
  <c r="D3" i="6"/>
  <c r="D4" i="6"/>
  <c r="D5" i="6"/>
  <c r="D6" i="6"/>
  <c r="D2" i="6"/>
  <c r="D7" i="6" l="1"/>
  <c r="G13" i="6" s="1"/>
  <c r="G17" i="6"/>
  <c r="G18" i="6" l="1"/>
  <c r="B18" i="6"/>
</calcChain>
</file>

<file path=xl/sharedStrings.xml><?xml version="1.0" encoding="utf-8"?>
<sst xmlns="http://schemas.openxmlformats.org/spreadsheetml/2006/main" count="147" uniqueCount="98">
  <si>
    <t>Transport</t>
  </si>
  <si>
    <t>cologne</t>
  </si>
  <si>
    <t>hamburg</t>
  </si>
  <si>
    <t>berlin</t>
  </si>
  <si>
    <t>train</t>
  </si>
  <si>
    <t>munich</t>
  </si>
  <si>
    <t>frankfurt</t>
  </si>
  <si>
    <t>flight</t>
  </si>
  <si>
    <t>destination</t>
  </si>
  <si>
    <t>price</t>
  </si>
  <si>
    <t>departure time</t>
  </si>
  <si>
    <t>arrival time</t>
  </si>
  <si>
    <t>City</t>
  </si>
  <si>
    <t>Service</t>
  </si>
  <si>
    <t>Hamburg</t>
  </si>
  <si>
    <t>specific</t>
  </si>
  <si>
    <t>Play</t>
  </si>
  <si>
    <t>biking</t>
  </si>
  <si>
    <t>church</t>
  </si>
  <si>
    <t>berlin wall</t>
  </si>
  <si>
    <t>Mespelbrunn Castle</t>
  </si>
  <si>
    <t>historical monument</t>
  </si>
  <si>
    <t>cologne cathedral</t>
  </si>
  <si>
    <t>castle</t>
  </si>
  <si>
    <t>city</t>
  </si>
  <si>
    <t>housing</t>
  </si>
  <si>
    <t>init price</t>
  </si>
  <si>
    <t>stay</t>
  </si>
  <si>
    <t>total price</t>
  </si>
  <si>
    <t>sources</t>
  </si>
  <si>
    <t>travelocity</t>
  </si>
  <si>
    <t>tripadvisor</t>
  </si>
  <si>
    <t>bahn.de</t>
  </si>
  <si>
    <t>nights</t>
  </si>
  <si>
    <t>total</t>
  </si>
  <si>
    <t>willy hotel; frankfurt</t>
  </si>
  <si>
    <t>am sendling tor</t>
  </si>
  <si>
    <t>citystay mitte</t>
  </si>
  <si>
    <t>train: dusseldorf -&gt; cologne</t>
  </si>
  <si>
    <t>train: cologne -&gt; frankfurt</t>
  </si>
  <si>
    <t>train: frankfurt -&gt; munich</t>
  </si>
  <si>
    <t>train: munich -&gt; berlin</t>
  </si>
  <si>
    <t>train: berlin -&gt; hamburg</t>
  </si>
  <si>
    <t>events</t>
  </si>
  <si>
    <t>cost</t>
  </si>
  <si>
    <t>mespelbrunn castle</t>
  </si>
  <si>
    <t>munich bike tour</t>
  </si>
  <si>
    <t>der fosche mit der maske</t>
  </si>
  <si>
    <t>food</t>
  </si>
  <si>
    <t>totals group</t>
  </si>
  <si>
    <t>transport</t>
  </si>
  <si>
    <t>freestyle</t>
  </si>
  <si>
    <t>airplane meal</t>
  </si>
  <si>
    <t>flight: MLB -&gt; dusseldorf</t>
  </si>
  <si>
    <t>train: hamburg -&gt; dusseldorf</t>
  </si>
  <si>
    <t>flight:dusseldorf -&gt; MLB</t>
  </si>
  <si>
    <t>souvineer money and misc</t>
  </si>
  <si>
    <t>bike tour</t>
  </si>
  <si>
    <t>date arrived</t>
  </si>
  <si>
    <t>date leaving</t>
  </si>
  <si>
    <t>address</t>
  </si>
  <si>
    <t>Neue Mainzer Str. 24, 60311 Frankfurt, Hesse, Germany</t>
  </si>
  <si>
    <t>Oberanger 47, 80331 München, Germany</t>
  </si>
  <si>
    <t>Rosenstr. 16, 10178 Berlin, Germany</t>
  </si>
  <si>
    <t>departure date</t>
  </si>
  <si>
    <t>arrival date</t>
  </si>
  <si>
    <t>departure location</t>
  </si>
  <si>
    <t>arrival location</t>
  </si>
  <si>
    <t>MLB -&gt; dusseldorf</t>
  </si>
  <si>
    <t>dusseldorf -&gt; cologne</t>
  </si>
  <si>
    <t>cologne -&gt; frankfurt</t>
  </si>
  <si>
    <t>frankfurt -&gt; munich</t>
  </si>
  <si>
    <t>munich -&gt; berlin</t>
  </si>
  <si>
    <t>berlin -&gt; hamburg</t>
  </si>
  <si>
    <t>hamburg -&gt; dusseldorf</t>
  </si>
  <si>
    <t>dusseldorf -&gt; MLB</t>
  </si>
  <si>
    <t>Melbourne orlando intl</t>
  </si>
  <si>
    <t>Dusseldorf intl</t>
  </si>
  <si>
    <t>Dusseldorf Intl</t>
  </si>
  <si>
    <t>Cologne haupbahnhaupf</t>
  </si>
  <si>
    <t>Köln Hauptbahnhof</t>
  </si>
  <si>
    <t>Frankfurt hauptbahnhof</t>
  </si>
  <si>
    <t>Am Hauptbahnhof, 60329 Frankfurt am Main, Germany</t>
  </si>
  <si>
    <t>munich hbf</t>
  </si>
  <si>
    <t>80335 Munich, Germany</t>
  </si>
  <si>
    <t>berlin hbf</t>
  </si>
  <si>
    <t>hamburg hbf</t>
  </si>
  <si>
    <t>Hauptbahnhof, Europaplatz 1, 10557 Berlin, Germany</t>
  </si>
  <si>
    <t>20099 Hamburg, Germany</t>
  </si>
  <si>
    <t>Flughafenstraße 105, 40474 Düsseldorf, Germany</t>
  </si>
  <si>
    <t>Melbourne Orlando intl</t>
  </si>
  <si>
    <t>souvineers and misc</t>
  </si>
  <si>
    <t>souvineers per day</t>
  </si>
  <si>
    <t>am sendlinger tor</t>
  </si>
  <si>
    <t>Die Wohngemeinschaft Hostel</t>
  </si>
  <si>
    <t>Richard-Wagner-Straße 39, 50674 Köln, Germany</t>
  </si>
  <si>
    <t>Apartment-Hotel Hamburg Mitte</t>
  </si>
  <si>
    <t>Borstelmannsweg 133, 20537 Hamburg, 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</si>
</sst>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right"/>
    </xf>
    <xf numFmtId="15" fontId="0" fillId="0" borderId="0" xfId="0" applyNumberFormat="1"/>
    <xf numFmtId="16" fontId="0" fillId="0" borderId="0" xfId="0" applyNumberFormat="1"/>
    <xf numFmtId="14" fontId="0" fillId="0" borderId="0" xfId="0" applyNumberFormat="1" applyFont="1" applyAlignment="1">
      <alignment horizontal="left"/>
    </xf>
    <xf numFmtId="18" fontId="0" fillId="0" borderId="0" xfId="0" applyNumberFormat="1"/>
    <xf numFmtId="14" fontId="0" fillId="0" borderId="0" xfId="0" applyNumberFormat="1" applyFont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2:K7"/>
  <sheetViews>
    <sheetView zoomScaleNormal="100" workbookViewId="0">
      <selection activeCell="K12" sqref="K12"/>
    </sheetView>
  </sheetViews>
  <sheetFormatPr defaultRowHeight="15" x14ac:dyDescent="0.25"/>
  <cols>
    <col min="1" max="2" width="8.7109375" customWidth="1"/>
    <col min="3" max="3" width="16.85546875" customWidth="1"/>
    <col min="4" max="10" width="8.7109375" customWidth="1"/>
    <col min="11" max="11" width="9.85546875" customWidth="1"/>
    <col min="12" max="1025" width="8.7109375" customWidth="1"/>
  </cols>
  <sheetData>
    <row r="2" spans="11:11" x14ac:dyDescent="0.25">
      <c r="K2" s="1"/>
    </row>
    <row r="7" spans="11:11" x14ac:dyDescent="0.25">
      <c r="K7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"/>
  <sheetViews>
    <sheetView zoomScaleNormal="100" workbookViewId="0">
      <selection activeCell="C11" sqref="C11"/>
    </sheetView>
  </sheetViews>
  <sheetFormatPr defaultRowHeight="15" x14ac:dyDescent="0.25"/>
  <cols>
    <col min="1" max="1" width="9.42578125" bestFit="1" customWidth="1"/>
    <col min="2" max="2" width="21.140625" bestFit="1" customWidth="1"/>
    <col min="4" max="4" width="14.42578125" bestFit="1" customWidth="1"/>
    <col min="5" max="5" width="27.28515625" customWidth="1"/>
    <col min="6" max="6" width="50" bestFit="1" customWidth="1"/>
    <col min="7" max="7" width="15.85546875" customWidth="1"/>
    <col min="8" max="8" width="11.140625" bestFit="1" customWidth="1"/>
    <col min="9" max="9" width="23.140625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64</v>
      </c>
      <c r="E1" t="s">
        <v>10</v>
      </c>
      <c r="F1" t="s">
        <v>66</v>
      </c>
      <c r="G1" t="s">
        <v>65</v>
      </c>
      <c r="H1" t="s">
        <v>11</v>
      </c>
      <c r="I1" t="s">
        <v>67</v>
      </c>
    </row>
    <row r="2" spans="1:9" x14ac:dyDescent="0.25">
      <c r="A2" t="s">
        <v>7</v>
      </c>
      <c r="B2" t="s">
        <v>68</v>
      </c>
      <c r="C2">
        <v>2075.21</v>
      </c>
      <c r="D2" s="1">
        <v>43245</v>
      </c>
      <c r="E2" s="3">
        <v>0.46249999999999997</v>
      </c>
      <c r="F2" t="s">
        <v>76</v>
      </c>
      <c r="G2" s="7">
        <v>43246</v>
      </c>
      <c r="H2" s="3">
        <v>0.56944444444444442</v>
      </c>
      <c r="I2" t="s">
        <v>77</v>
      </c>
    </row>
    <row r="3" spans="1:9" x14ac:dyDescent="0.25">
      <c r="A3" t="s">
        <v>4</v>
      </c>
      <c r="B3" t="s">
        <v>69</v>
      </c>
      <c r="C3">
        <v>25</v>
      </c>
      <c r="D3" s="2">
        <v>43246</v>
      </c>
      <c r="E3" s="3">
        <v>0.58333333333333337</v>
      </c>
      <c r="F3" s="3" t="s">
        <v>78</v>
      </c>
      <c r="G3" s="2">
        <v>43246</v>
      </c>
      <c r="H3" s="8">
        <v>0.60416666666666663</v>
      </c>
      <c r="I3" t="s">
        <v>79</v>
      </c>
    </row>
    <row r="4" spans="1:9" x14ac:dyDescent="0.25">
      <c r="A4" t="s">
        <v>4</v>
      </c>
      <c r="B4" t="s">
        <v>70</v>
      </c>
      <c r="C4">
        <v>25</v>
      </c>
      <c r="D4" s="2">
        <v>43249</v>
      </c>
      <c r="E4" s="8">
        <v>0.14583333333333334</v>
      </c>
      <c r="F4" t="s">
        <v>80</v>
      </c>
      <c r="G4" s="2">
        <v>43249</v>
      </c>
      <c r="H4" s="8">
        <v>0.20833333333333334</v>
      </c>
      <c r="I4" t="s">
        <v>81</v>
      </c>
    </row>
    <row r="5" spans="1:9" x14ac:dyDescent="0.25">
      <c r="A5" t="s">
        <v>4</v>
      </c>
      <c r="B5" t="s">
        <v>71</v>
      </c>
      <c r="C5">
        <v>25</v>
      </c>
      <c r="D5" s="2">
        <v>43252</v>
      </c>
      <c r="E5" s="8">
        <v>0.27083333333333331</v>
      </c>
      <c r="F5" t="s">
        <v>82</v>
      </c>
      <c r="G5" s="2">
        <v>43252</v>
      </c>
      <c r="H5" s="8">
        <v>0.39583333333333331</v>
      </c>
      <c r="I5" t="s">
        <v>83</v>
      </c>
    </row>
    <row r="6" spans="1:9" x14ac:dyDescent="0.25">
      <c r="A6" t="s">
        <v>4</v>
      </c>
      <c r="B6" t="s">
        <v>72</v>
      </c>
      <c r="C6">
        <v>83.38</v>
      </c>
      <c r="D6" s="2">
        <v>43255</v>
      </c>
      <c r="E6" s="8">
        <v>0.27083333333333331</v>
      </c>
      <c r="F6" t="s">
        <v>84</v>
      </c>
      <c r="G6" s="2">
        <v>43255</v>
      </c>
      <c r="H6" s="8">
        <v>0.47916666666666669</v>
      </c>
      <c r="I6" t="s">
        <v>85</v>
      </c>
    </row>
    <row r="7" spans="1:9" x14ac:dyDescent="0.25">
      <c r="A7" t="s">
        <v>4</v>
      </c>
      <c r="B7" t="s">
        <v>73</v>
      </c>
      <c r="C7">
        <v>30.58</v>
      </c>
      <c r="D7" s="2">
        <v>43257</v>
      </c>
      <c r="E7" s="8">
        <v>0.22916666666666666</v>
      </c>
      <c r="F7" t="s">
        <v>87</v>
      </c>
      <c r="G7" s="2">
        <v>43257</v>
      </c>
      <c r="H7" s="8">
        <v>0.3125</v>
      </c>
      <c r="I7" t="s">
        <v>86</v>
      </c>
    </row>
    <row r="8" spans="1:9" x14ac:dyDescent="0.25">
      <c r="A8" t="s">
        <v>4</v>
      </c>
      <c r="B8" t="s">
        <v>74</v>
      </c>
      <c r="C8">
        <v>36.65</v>
      </c>
      <c r="D8" s="1">
        <v>43259</v>
      </c>
      <c r="E8" s="8">
        <v>0.28194444444444444</v>
      </c>
      <c r="F8" t="s">
        <v>88</v>
      </c>
      <c r="G8" s="9">
        <v>43259</v>
      </c>
      <c r="H8" s="8">
        <v>0.4381944444444445</v>
      </c>
      <c r="I8" t="s">
        <v>77</v>
      </c>
    </row>
    <row r="9" spans="1:9" x14ac:dyDescent="0.25">
      <c r="A9" t="s">
        <v>7</v>
      </c>
      <c r="B9" t="s">
        <v>75</v>
      </c>
      <c r="C9">
        <v>0</v>
      </c>
      <c r="D9" s="2">
        <v>43259</v>
      </c>
      <c r="E9" s="8">
        <v>0.50347222222222221</v>
      </c>
      <c r="F9" t="s">
        <v>89</v>
      </c>
      <c r="G9" s="2">
        <v>43260</v>
      </c>
      <c r="H9" s="8">
        <v>0.94791666666666663</v>
      </c>
      <c r="I9" t="s">
        <v>90</v>
      </c>
    </row>
    <row r="10" spans="1:9" x14ac:dyDescent="0.25">
      <c r="B10" s="4" t="s">
        <v>34</v>
      </c>
      <c r="C10">
        <f>SUM(C$2:C9)</f>
        <v>2300.8200000000002</v>
      </c>
    </row>
    <row r="16" spans="1:9" x14ac:dyDescent="0.25">
      <c r="A16" s="10"/>
      <c r="B16" s="10"/>
      <c r="C16" s="10"/>
      <c r="D16" s="10"/>
      <c r="E16" s="10"/>
    </row>
  </sheetData>
  <mergeCells count="1">
    <mergeCell ref="A16:E16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"/>
  <sheetViews>
    <sheetView zoomScaleNormal="100" workbookViewId="0">
      <selection activeCell="B6" sqref="B6"/>
    </sheetView>
  </sheetViews>
  <sheetFormatPr defaultRowHeight="15" x14ac:dyDescent="0.25"/>
  <cols>
    <col min="2" max="2" width="28.42578125" bestFit="1" customWidth="1"/>
    <col min="5" max="5" width="10" bestFit="1" customWidth="1"/>
    <col min="6" max="6" width="11.7109375" bestFit="1" customWidth="1"/>
    <col min="7" max="7" width="11.85546875" bestFit="1" customWidth="1"/>
    <col min="8" max="8" width="62.85546875" bestFit="1" customWidth="1"/>
  </cols>
  <sheetData>
    <row r="1" spans="1:8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58</v>
      </c>
      <c r="G1" t="s">
        <v>59</v>
      </c>
      <c r="H1" t="s">
        <v>60</v>
      </c>
    </row>
    <row r="2" spans="1:8" x14ac:dyDescent="0.25">
      <c r="A2" t="s">
        <v>1</v>
      </c>
      <c r="B2" t="s">
        <v>94</v>
      </c>
      <c r="C2">
        <v>31</v>
      </c>
      <c r="D2">
        <v>3</v>
      </c>
      <c r="E2">
        <f>C2*D2</f>
        <v>93</v>
      </c>
      <c r="F2" s="2">
        <v>43246</v>
      </c>
      <c r="G2" s="5">
        <v>43248</v>
      </c>
      <c r="H2" t="s">
        <v>95</v>
      </c>
    </row>
    <row r="3" spans="1:8" x14ac:dyDescent="0.25">
      <c r="A3" t="s">
        <v>6</v>
      </c>
      <c r="B3" t="s">
        <v>35</v>
      </c>
      <c r="C3">
        <v>48</v>
      </c>
      <c r="D3">
        <v>3</v>
      </c>
      <c r="E3">
        <f t="shared" ref="E3:E6" si="0">C3*D3</f>
        <v>144</v>
      </c>
      <c r="F3" s="6">
        <v>43249</v>
      </c>
      <c r="G3" s="2">
        <v>43251</v>
      </c>
      <c r="H3" t="s">
        <v>61</v>
      </c>
    </row>
    <row r="4" spans="1:8" x14ac:dyDescent="0.25">
      <c r="A4" t="s">
        <v>5</v>
      </c>
      <c r="B4" t="s">
        <v>36</v>
      </c>
      <c r="C4">
        <v>71</v>
      </c>
      <c r="D4">
        <v>3</v>
      </c>
      <c r="E4">
        <f t="shared" si="0"/>
        <v>213</v>
      </c>
      <c r="F4" s="2">
        <v>43252</v>
      </c>
      <c r="G4" s="2">
        <v>43254</v>
      </c>
      <c r="H4" t="s">
        <v>62</v>
      </c>
    </row>
    <row r="5" spans="1:8" x14ac:dyDescent="0.25">
      <c r="A5" t="s">
        <v>3</v>
      </c>
      <c r="B5" t="s">
        <v>37</v>
      </c>
      <c r="C5">
        <v>28</v>
      </c>
      <c r="D5">
        <v>2</v>
      </c>
      <c r="E5">
        <f t="shared" si="0"/>
        <v>56</v>
      </c>
      <c r="F5" s="2">
        <v>43255</v>
      </c>
      <c r="G5" s="2">
        <v>43256</v>
      </c>
      <c r="H5" t="s">
        <v>63</v>
      </c>
    </row>
    <row r="6" spans="1:8" x14ac:dyDescent="0.25">
      <c r="A6" t="s">
        <v>2</v>
      </c>
      <c r="B6" t="s">
        <v>96</v>
      </c>
      <c r="C6">
        <v>87</v>
      </c>
      <c r="D6">
        <v>2</v>
      </c>
      <c r="E6">
        <f t="shared" si="0"/>
        <v>174</v>
      </c>
      <c r="F6" s="2">
        <v>43257</v>
      </c>
      <c r="G6" s="2">
        <v>43258</v>
      </c>
      <c r="H6" t="s">
        <v>97</v>
      </c>
    </row>
    <row r="7" spans="1:8" x14ac:dyDescent="0.25">
      <c r="D7" t="s">
        <v>34</v>
      </c>
      <c r="E7">
        <f>SUM(E2:E6)</f>
        <v>680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"/>
  <sheetViews>
    <sheetView zoomScaleNormal="100" workbookViewId="0">
      <selection activeCell="C8" sqref="C8"/>
    </sheetView>
  </sheetViews>
  <sheetFormatPr defaultRowHeight="15" x14ac:dyDescent="0.25"/>
  <cols>
    <col min="2" max="2" width="19.7109375" bestFit="1" customWidth="1"/>
    <col min="3" max="3" width="23.7109375" bestFit="1" customWidth="1"/>
  </cols>
  <sheetData>
    <row r="1" spans="1:4" x14ac:dyDescent="0.25">
      <c r="A1" t="s">
        <v>12</v>
      </c>
      <c r="B1" t="s">
        <v>13</v>
      </c>
      <c r="C1" t="s">
        <v>15</v>
      </c>
      <c r="D1" t="s">
        <v>9</v>
      </c>
    </row>
    <row r="2" spans="1:4" x14ac:dyDescent="0.25">
      <c r="A2" t="s">
        <v>1</v>
      </c>
      <c r="B2" t="s">
        <v>18</v>
      </c>
      <c r="C2" t="s">
        <v>22</v>
      </c>
      <c r="D2">
        <v>0</v>
      </c>
    </row>
    <row r="3" spans="1:4" x14ac:dyDescent="0.25">
      <c r="A3" t="s">
        <v>6</v>
      </c>
      <c r="B3" t="s">
        <v>23</v>
      </c>
      <c r="C3" t="s">
        <v>20</v>
      </c>
      <c r="D3">
        <v>0</v>
      </c>
    </row>
    <row r="4" spans="1:4" x14ac:dyDescent="0.25">
      <c r="A4" t="s">
        <v>5</v>
      </c>
      <c r="B4" t="s">
        <v>17</v>
      </c>
      <c r="C4" t="s">
        <v>57</v>
      </c>
      <c r="D4">
        <v>37</v>
      </c>
    </row>
    <row r="5" spans="1:4" x14ac:dyDescent="0.25">
      <c r="A5" t="s">
        <v>3</v>
      </c>
      <c r="B5" t="s">
        <v>21</v>
      </c>
      <c r="C5" t="s">
        <v>19</v>
      </c>
      <c r="D5">
        <v>0</v>
      </c>
    </row>
    <row r="6" spans="1:4" x14ac:dyDescent="0.25">
      <c r="A6" t="s">
        <v>14</v>
      </c>
      <c r="B6" t="s">
        <v>16</v>
      </c>
      <c r="C6" t="s">
        <v>47</v>
      </c>
      <c r="D6">
        <v>37.99</v>
      </c>
    </row>
    <row r="7" spans="1:4" x14ac:dyDescent="0.25">
      <c r="C7" t="s">
        <v>34</v>
      </c>
      <c r="D7">
        <f>SUM(D2:D6)</f>
        <v>74.990000000000009</v>
      </c>
    </row>
    <row r="16" spans="1:4" x14ac:dyDescent="0.25">
      <c r="B16" t="s">
        <v>29</v>
      </c>
    </row>
    <row r="17" spans="2:2" x14ac:dyDescent="0.25">
      <c r="B17" t="s">
        <v>31</v>
      </c>
    </row>
    <row r="18" spans="2:2" x14ac:dyDescent="0.25">
      <c r="B18" t="s">
        <v>32</v>
      </c>
    </row>
    <row r="19" spans="2:2" x14ac:dyDescent="0.25">
      <c r="B19" t="s">
        <v>30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8"/>
  <sheetViews>
    <sheetView tabSelected="1" zoomScaleNormal="100" workbookViewId="0">
      <selection activeCell="A2" sqref="A2"/>
    </sheetView>
  </sheetViews>
  <sheetFormatPr defaultRowHeight="15" x14ac:dyDescent="0.25"/>
  <cols>
    <col min="1" max="1" width="25.28515625" bestFit="1" customWidth="1"/>
    <col min="4" max="4" width="11.5703125" bestFit="1" customWidth="1"/>
    <col min="6" max="6" width="25.7109375" bestFit="1" customWidth="1"/>
    <col min="9" max="9" width="13.28515625" bestFit="1" customWidth="1"/>
  </cols>
  <sheetData>
    <row r="1" spans="1:10" x14ac:dyDescent="0.25">
      <c r="A1" t="s">
        <v>25</v>
      </c>
      <c r="B1" t="s">
        <v>9</v>
      </c>
      <c r="C1" t="s">
        <v>33</v>
      </c>
      <c r="D1" t="s">
        <v>34</v>
      </c>
      <c r="F1" t="s">
        <v>0</v>
      </c>
      <c r="G1" t="s">
        <v>9</v>
      </c>
      <c r="I1" t="s">
        <v>48</v>
      </c>
      <c r="J1" t="s">
        <v>9</v>
      </c>
    </row>
    <row r="2" spans="1:10" x14ac:dyDescent="0.25">
      <c r="A2" t="s">
        <v>94</v>
      </c>
      <c r="B2">
        <v>31</v>
      </c>
      <c r="C2">
        <v>3</v>
      </c>
      <c r="D2">
        <f>B2*C2</f>
        <v>93</v>
      </c>
      <c r="F2" t="s">
        <v>53</v>
      </c>
      <c r="G2">
        <v>2075.21</v>
      </c>
      <c r="I2" t="s">
        <v>52</v>
      </c>
      <c r="J2">
        <v>0</v>
      </c>
    </row>
    <row r="3" spans="1:10" x14ac:dyDescent="0.25">
      <c r="A3" t="s">
        <v>35</v>
      </c>
      <c r="B3">
        <v>48</v>
      </c>
      <c r="C3">
        <v>3</v>
      </c>
      <c r="D3">
        <f t="shared" ref="D3:D6" si="0">B3*C3</f>
        <v>144</v>
      </c>
      <c r="F3" t="s">
        <v>38</v>
      </c>
      <c r="G3">
        <v>25</v>
      </c>
      <c r="I3" t="s">
        <v>51</v>
      </c>
      <c r="J3">
        <v>61.4</v>
      </c>
    </row>
    <row r="4" spans="1:10" x14ac:dyDescent="0.25">
      <c r="A4" t="s">
        <v>93</v>
      </c>
      <c r="B4">
        <v>71</v>
      </c>
      <c r="C4">
        <v>3</v>
      </c>
      <c r="D4">
        <f t="shared" si="0"/>
        <v>213</v>
      </c>
      <c r="F4" t="s">
        <v>39</v>
      </c>
      <c r="G4">
        <v>25</v>
      </c>
      <c r="I4" t="s">
        <v>51</v>
      </c>
      <c r="J4">
        <v>61.4</v>
      </c>
    </row>
    <row r="5" spans="1:10" x14ac:dyDescent="0.25">
      <c r="A5" t="s">
        <v>37</v>
      </c>
      <c r="B5">
        <v>28</v>
      </c>
      <c r="C5">
        <v>2</v>
      </c>
      <c r="D5">
        <f t="shared" si="0"/>
        <v>56</v>
      </c>
      <c r="F5" t="s">
        <v>40</v>
      </c>
      <c r="G5">
        <v>25</v>
      </c>
      <c r="I5" t="s">
        <v>51</v>
      </c>
      <c r="J5">
        <v>61.4</v>
      </c>
    </row>
    <row r="6" spans="1:10" x14ac:dyDescent="0.25">
      <c r="A6" t="s">
        <v>96</v>
      </c>
      <c r="B6">
        <v>87</v>
      </c>
      <c r="C6">
        <v>2</v>
      </c>
      <c r="D6">
        <f t="shared" si="0"/>
        <v>174</v>
      </c>
      <c r="F6" t="s">
        <v>41</v>
      </c>
      <c r="G6">
        <v>83.38</v>
      </c>
      <c r="I6" t="s">
        <v>51</v>
      </c>
      <c r="J6">
        <v>61.4</v>
      </c>
    </row>
    <row r="7" spans="1:10" x14ac:dyDescent="0.25">
      <c r="C7" s="4" t="s">
        <v>34</v>
      </c>
      <c r="D7">
        <f>SUM($D$2:D6)</f>
        <v>680</v>
      </c>
      <c r="F7" t="s">
        <v>42</v>
      </c>
      <c r="G7">
        <v>30.58</v>
      </c>
      <c r="I7" t="s">
        <v>51</v>
      </c>
      <c r="J7">
        <v>61.4</v>
      </c>
    </row>
    <row r="8" spans="1:10" x14ac:dyDescent="0.25">
      <c r="F8" t="s">
        <v>54</v>
      </c>
      <c r="G8">
        <v>36.65</v>
      </c>
      <c r="I8" t="s">
        <v>51</v>
      </c>
      <c r="J8">
        <v>61.4</v>
      </c>
    </row>
    <row r="9" spans="1:10" x14ac:dyDescent="0.25">
      <c r="A9" t="s">
        <v>43</v>
      </c>
      <c r="B9" t="s">
        <v>44</v>
      </c>
      <c r="F9" t="s">
        <v>55</v>
      </c>
      <c r="G9">
        <v>0</v>
      </c>
      <c r="I9" t="s">
        <v>51</v>
      </c>
      <c r="J9">
        <v>61.4</v>
      </c>
    </row>
    <row r="10" spans="1:10" x14ac:dyDescent="0.25">
      <c r="A10" t="s">
        <v>22</v>
      </c>
      <c r="B10">
        <v>0</v>
      </c>
      <c r="F10" s="4" t="s">
        <v>34</v>
      </c>
      <c r="G10">
        <f>SUM($G$2:G9)</f>
        <v>2300.8200000000002</v>
      </c>
      <c r="I10" t="s">
        <v>51</v>
      </c>
      <c r="J10">
        <v>61.4</v>
      </c>
    </row>
    <row r="11" spans="1:10" x14ac:dyDescent="0.25">
      <c r="A11" t="s">
        <v>45</v>
      </c>
      <c r="B11">
        <v>0</v>
      </c>
      <c r="I11" t="s">
        <v>51</v>
      </c>
      <c r="J11">
        <v>61.4</v>
      </c>
    </row>
    <row r="12" spans="1:10" x14ac:dyDescent="0.25">
      <c r="A12" t="s">
        <v>46</v>
      </c>
      <c r="B12">
        <v>37</v>
      </c>
      <c r="F12" t="s">
        <v>49</v>
      </c>
      <c r="G12" t="s">
        <v>9</v>
      </c>
      <c r="I12" t="s">
        <v>51</v>
      </c>
      <c r="J12">
        <v>61.4</v>
      </c>
    </row>
    <row r="13" spans="1:10" x14ac:dyDescent="0.25">
      <c r="A13" t="s">
        <v>19</v>
      </c>
      <c r="B13">
        <v>0</v>
      </c>
      <c r="F13" t="s">
        <v>25</v>
      </c>
      <c r="G13">
        <f>D7</f>
        <v>680</v>
      </c>
      <c r="I13" t="s">
        <v>51</v>
      </c>
      <c r="J13">
        <v>61.4</v>
      </c>
    </row>
    <row r="14" spans="1:10" x14ac:dyDescent="0.25">
      <c r="A14" t="s">
        <v>47</v>
      </c>
      <c r="B14">
        <v>37.99</v>
      </c>
      <c r="F14" t="s">
        <v>50</v>
      </c>
      <c r="G14">
        <f>G10</f>
        <v>2300.8200000000002</v>
      </c>
      <c r="I14" t="s">
        <v>51</v>
      </c>
      <c r="J14">
        <v>61.4</v>
      </c>
    </row>
    <row r="15" spans="1:10" x14ac:dyDescent="0.25">
      <c r="A15" s="4" t="s">
        <v>34</v>
      </c>
      <c r="B15">
        <f>SUM($B$10:B14)</f>
        <v>74.990000000000009</v>
      </c>
      <c r="F15" t="s">
        <v>48</v>
      </c>
      <c r="G15">
        <f>J16</f>
        <v>736.79999999999984</v>
      </c>
      <c r="I15" t="s">
        <v>52</v>
      </c>
      <c r="J15">
        <v>0</v>
      </c>
    </row>
    <row r="16" spans="1:10" x14ac:dyDescent="0.25">
      <c r="F16" t="s">
        <v>43</v>
      </c>
      <c r="G16">
        <f>B15</f>
        <v>74.990000000000009</v>
      </c>
      <c r="I16" s="4" t="s">
        <v>34</v>
      </c>
      <c r="J16">
        <f>SUM($J$1:J15)</f>
        <v>736.79999999999984</v>
      </c>
    </row>
    <row r="17" spans="1:7" x14ac:dyDescent="0.25">
      <c r="A17" t="s">
        <v>91</v>
      </c>
      <c r="B17" t="s">
        <v>9</v>
      </c>
      <c r="F17" t="s">
        <v>56</v>
      </c>
      <c r="G17">
        <f>5000-SUM($G$13:$G16)</f>
        <v>1207.3900000000003</v>
      </c>
    </row>
    <row r="18" spans="1:7" x14ac:dyDescent="0.25">
      <c r="A18" t="s">
        <v>92</v>
      </c>
      <c r="B18">
        <f>FLOOR(G17/13,0.01)</f>
        <v>92.87</v>
      </c>
      <c r="F18" s="4" t="s">
        <v>34</v>
      </c>
      <c r="G18">
        <f>SUM($G$13:G17)</f>
        <v>5000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Transport</vt:lpstr>
      <vt:lpstr>Housing</vt:lpstr>
      <vt:lpstr>Services</vt:lpstr>
      <vt:lpstr>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Nick c</cp:lastModifiedBy>
  <cp:revision>15</cp:revision>
  <dcterms:created xsi:type="dcterms:W3CDTF">2015-06-05T18:19:34Z</dcterms:created>
  <dcterms:modified xsi:type="dcterms:W3CDTF">2018-04-07T18:37:40Z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