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326"/>
  <workbookPr filterPrivacy="1"/>
  <bookViews>
    <workbookView xWindow="0" yWindow="0" windowWidth="22260" windowHeight="12645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9" i="1" l="1"/>
  <c r="G19" i="1"/>
  <c r="D18" i="1" l="1"/>
  <c r="I15" i="1" l="1"/>
  <c r="H7" i="1" l="1"/>
  <c r="H8" i="1"/>
  <c r="H9" i="1"/>
  <c r="H10" i="1"/>
  <c r="H11" i="1"/>
  <c r="H12" i="1"/>
  <c r="H13" i="1"/>
  <c r="H14" i="1"/>
  <c r="H15" i="1"/>
  <c r="H16" i="1"/>
  <c r="H6" i="1"/>
  <c r="F7" i="1"/>
  <c r="F8" i="1"/>
  <c r="F9" i="1"/>
  <c r="F10" i="1"/>
  <c r="F11" i="1"/>
  <c r="F12" i="1"/>
  <c r="F13" i="1"/>
  <c r="F14" i="1"/>
  <c r="F15" i="1"/>
  <c r="F6" i="1"/>
  <c r="D7" i="1"/>
  <c r="D8" i="1"/>
  <c r="D9" i="1"/>
  <c r="D10" i="1"/>
  <c r="D11" i="1"/>
  <c r="D12" i="1"/>
  <c r="D13" i="1"/>
  <c r="D14" i="1"/>
  <c r="D15" i="1"/>
  <c r="D16" i="1"/>
  <c r="D6" i="1"/>
  <c r="I8" i="1"/>
  <c r="I9" i="1"/>
  <c r="I10" i="1"/>
  <c r="I11" i="1"/>
  <c r="I12" i="1"/>
  <c r="I13" i="1"/>
  <c r="I14" i="1"/>
  <c r="I7" i="1"/>
  <c r="E15" i="1"/>
  <c r="E16" i="1"/>
  <c r="F16" i="1" s="1"/>
  <c r="E9" i="1"/>
  <c r="E10" i="1"/>
  <c r="E11" i="1"/>
  <c r="E12" i="1"/>
  <c r="E13" i="1"/>
  <c r="E14" i="1"/>
  <c r="E8" i="1"/>
  <c r="E7" i="1"/>
  <c r="C18" i="1" l="1"/>
</calcChain>
</file>

<file path=xl/sharedStrings.xml><?xml version="1.0" encoding="utf-8"?>
<sst xmlns="http://schemas.openxmlformats.org/spreadsheetml/2006/main" count="54" uniqueCount="53">
  <si>
    <t>URL:</t>
  </si>
  <si>
    <t>https://www.google.com/maps/dir/Liverpool,+United+Kingdom/Kingston+upon+Thames,+United+Kingdom/London,+United+Kingdom/Cologne,+Germany/Hamburg,+Germany/Berlin,+Germany/Autobahnrastst%C3%A4tte+Steigerwald+Nord,+Wachenroth,+Germany/Munich,+Germany/Frankfurt,+Germany/Paris,+France/@50.7646914,0.7414093,6z/am=t/data=!4m63!4m62!1m5!1m1!1s0x487adf8a647060b7:0x42dc046f3f176e01!2m2!1d-2.9915726!2d53.4083714!1m5!1m1!1s0x4876093778987453:0x4c3f21b23e3e35ec!2m2!1d-0.300689!2d51.41233!1m5!1m1!1s0x47d8a00baf21de75:0x52963a5addd52a99!2m2!1d-0.1277583!2d51.5073509!1m5!1m1!1s0x47bf259169ab2fe5:0x42760fc4a2a77f0!2m2!1d6.9602786!2d50.937531!1m5!1m1!1s0x47b161837e1813b9:0x4263df27bd63aa0!2m2!1d9.9936819!2d53.5510846!1m5!1m1!1s0x47a84e373f035901:0x42120465b5e3b70!2m2!1d13.404954!2d52.5200066!1m5!1m1!1s0x47a211069b3cada1:0xc704538b87dfb5cb!2m2!1d10.7280099!2d49.7310023!1m5!1m1!1s0x479e75f9a38c5fd9:0x10cb84a7db1987d!2m2!1d11.5819805!2d48.1351253!1m5!1m1!1s0x47bd096f477096c5:0x422435029b0c600!2m2!1d8.6821267!2d50.1109221!1m5!1m1!1s0x47e66e1f06e2b70f:0x40b82c3688c9460!2m2!1d2.3522219!2d48.856614!3e0!4e1</t>
  </si>
  <si>
    <t xml:space="preserve"> </t>
  </si>
  <si>
    <t>Location</t>
  </si>
  <si>
    <t>Liverpool, UK</t>
  </si>
  <si>
    <t>Melbourne, FL</t>
  </si>
  <si>
    <t>Kingston Uni. UK</t>
  </si>
  <si>
    <t>London, UK</t>
  </si>
  <si>
    <t>Cologne, Germany</t>
  </si>
  <si>
    <t>Hamburg, Germany</t>
  </si>
  <si>
    <t>Berlin, Germany</t>
  </si>
  <si>
    <t>Autobahn, Germany</t>
  </si>
  <si>
    <t>Munich, Germany</t>
  </si>
  <si>
    <t>Frankfurt, Germany</t>
  </si>
  <si>
    <t>Paris, France</t>
  </si>
  <si>
    <t>Total Distance:</t>
  </si>
  <si>
    <t>Total Displacement:</t>
  </si>
  <si>
    <t>Time (Hrs)</t>
  </si>
  <si>
    <t>displacement from Melbourne (mi)</t>
  </si>
  <si>
    <t>displacement from Melbourne (km)</t>
  </si>
  <si>
    <t>Velocity (mph)</t>
  </si>
  <si>
    <t>Velocity (Km/h)</t>
  </si>
  <si>
    <t>Distance (mi)</t>
  </si>
  <si>
    <t>Distance (Km)</t>
  </si>
  <si>
    <t>Distance from Melbourne (mi)</t>
  </si>
  <si>
    <t>Distance from Melbourne (Km)</t>
  </si>
  <si>
    <t>346.9mph@15 S of W</t>
  </si>
  <si>
    <t>373.7mph@30 N of E</t>
  </si>
  <si>
    <t>55mph@50 S of E</t>
  </si>
  <si>
    <t>55mph@45 N of E</t>
  </si>
  <si>
    <t>55mph@10 S of E</t>
  </si>
  <si>
    <t>55mph@60 N of E</t>
  </si>
  <si>
    <t>55mph@60 E of S</t>
  </si>
  <si>
    <t>55mph@60 W of S</t>
  </si>
  <si>
    <t>55mph@20 W of S</t>
  </si>
  <si>
    <t>55mph@45 N of W</t>
  </si>
  <si>
    <t>55mph@15 S of W</t>
  </si>
  <si>
    <t>601.7Km/h@30 N of E</t>
  </si>
  <si>
    <t>558.5Km/h@15 S of W</t>
  </si>
  <si>
    <t>88.6Km/h@50 S of E</t>
  </si>
  <si>
    <t>88.6Km/h@45 N of E</t>
  </si>
  <si>
    <t>88.6Km/h@15 S of W</t>
  </si>
  <si>
    <t>88.6Km/h@10 S of E</t>
  </si>
  <si>
    <t>88.6Km/h@60 N of E</t>
  </si>
  <si>
    <t>88.6Km/h@60 E of S</t>
  </si>
  <si>
    <t>88.6Km/h@60 W of S</t>
  </si>
  <si>
    <t>88.6Km/h@20 W of S</t>
  </si>
  <si>
    <t>88.6Km/h@45 N of W</t>
  </si>
  <si>
    <t>mi</t>
  </si>
  <si>
    <t>km</t>
  </si>
  <si>
    <t>Extra!</t>
  </si>
  <si>
    <t>Total gas used:</t>
  </si>
  <si>
    <t>gas cost: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</si>
</sst>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Fill="1"/>
    <xf numFmtId="0" fontId="1" fillId="0" borderId="0" xfId="1" applyAlignment="1">
      <alignment horizontal="right"/>
    </xf>
    <xf numFmtId="0" fontId="0" fillId="0" borderId="0" xfId="0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</a:t>
            </a:r>
            <a:r>
              <a:rPr lang="en-US" baseline="0"/>
              <a:t> chart (mi/h)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Sheet1!$I$5:$I$16</c:f>
              <c:numCache>
                <c:formatCode>General</c:formatCode>
                <c:ptCount val="12"/>
                <c:pt idx="0">
                  <c:v>0</c:v>
                </c:pt>
                <c:pt idx="1">
                  <c:v>11.2</c:v>
                </c:pt>
                <c:pt idx="2">
                  <c:v>4.0909090909090908</c:v>
                </c:pt>
                <c:pt idx="3">
                  <c:v>0.21090909090909091</c:v>
                </c:pt>
                <c:pt idx="4">
                  <c:v>6.6727272727272728</c:v>
                </c:pt>
                <c:pt idx="5">
                  <c:v>4.8</c:v>
                </c:pt>
                <c:pt idx="6">
                  <c:v>3.2545454545454544</c:v>
                </c:pt>
                <c:pt idx="7">
                  <c:v>5.0909090909090908</c:v>
                </c:pt>
                <c:pt idx="8">
                  <c:v>2.4545454545454546</c:v>
                </c:pt>
                <c:pt idx="9">
                  <c:v>4.4363636363636365</c:v>
                </c:pt>
                <c:pt idx="10">
                  <c:v>6.6363636363636367</c:v>
                </c:pt>
                <c:pt idx="11">
                  <c:v>12.9</c:v>
                </c:pt>
              </c:numCache>
            </c:numRef>
          </c:cat>
          <c:val>
            <c:numRef>
              <c:f>Sheet1!$C$5:$C$16</c:f>
              <c:numCache>
                <c:formatCode>General</c:formatCode>
                <c:ptCount val="12"/>
                <c:pt idx="0">
                  <c:v>0</c:v>
                </c:pt>
                <c:pt idx="1">
                  <c:v>4185</c:v>
                </c:pt>
                <c:pt idx="2">
                  <c:v>225</c:v>
                </c:pt>
                <c:pt idx="3">
                  <c:v>11.6</c:v>
                </c:pt>
                <c:pt idx="4">
                  <c:v>367</c:v>
                </c:pt>
                <c:pt idx="5">
                  <c:v>264</c:v>
                </c:pt>
                <c:pt idx="6">
                  <c:v>179</c:v>
                </c:pt>
                <c:pt idx="7">
                  <c:v>280</c:v>
                </c:pt>
                <c:pt idx="8">
                  <c:v>135</c:v>
                </c:pt>
                <c:pt idx="9">
                  <c:v>244</c:v>
                </c:pt>
                <c:pt idx="10">
                  <c:v>365</c:v>
                </c:pt>
                <c:pt idx="11">
                  <c:v>4475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F67-4855-A8F7-088BC33934BE}"/>
            </c:ext>
          </c:extLst>
        </c:ser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Sheet1!$I$5:$I$16</c:f>
              <c:numCache>
                <c:formatCode>General</c:formatCode>
                <c:ptCount val="12"/>
                <c:pt idx="0">
                  <c:v>0</c:v>
                </c:pt>
                <c:pt idx="1">
                  <c:v>11.2</c:v>
                </c:pt>
                <c:pt idx="2">
                  <c:v>4.0909090909090908</c:v>
                </c:pt>
                <c:pt idx="3">
                  <c:v>0.21090909090909091</c:v>
                </c:pt>
                <c:pt idx="4">
                  <c:v>6.6727272727272728</c:v>
                </c:pt>
                <c:pt idx="5">
                  <c:v>4.8</c:v>
                </c:pt>
                <c:pt idx="6">
                  <c:v>3.2545454545454544</c:v>
                </c:pt>
                <c:pt idx="7">
                  <c:v>5.0909090909090908</c:v>
                </c:pt>
                <c:pt idx="8">
                  <c:v>2.4545454545454546</c:v>
                </c:pt>
                <c:pt idx="9">
                  <c:v>4.4363636363636365</c:v>
                </c:pt>
                <c:pt idx="10">
                  <c:v>6.6363636363636367</c:v>
                </c:pt>
                <c:pt idx="11">
                  <c:v>12.9</c:v>
                </c:pt>
              </c:numCache>
            </c:numRef>
          </c:cat>
          <c:val>
            <c:numRef>
              <c:f>Sheet1!$C$5:$C$16</c:f>
              <c:numCache>
                <c:formatCode>General</c:formatCode>
                <c:ptCount val="12"/>
                <c:pt idx="0">
                  <c:v>0</c:v>
                </c:pt>
                <c:pt idx="1">
                  <c:v>4185</c:v>
                </c:pt>
                <c:pt idx="2">
                  <c:v>225</c:v>
                </c:pt>
                <c:pt idx="3">
                  <c:v>11.6</c:v>
                </c:pt>
                <c:pt idx="4">
                  <c:v>367</c:v>
                </c:pt>
                <c:pt idx="5">
                  <c:v>264</c:v>
                </c:pt>
                <c:pt idx="6">
                  <c:v>179</c:v>
                </c:pt>
                <c:pt idx="7">
                  <c:v>280</c:v>
                </c:pt>
                <c:pt idx="8">
                  <c:v>135</c:v>
                </c:pt>
                <c:pt idx="9">
                  <c:v>244</c:v>
                </c:pt>
                <c:pt idx="10">
                  <c:v>365</c:v>
                </c:pt>
                <c:pt idx="11">
                  <c:v>4475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F67-4855-A8F7-088BC33934B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13324848"/>
        <c:axId val="313321896"/>
      </c:lineChart>
      <c:catAx>
        <c:axId val="313324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Times</a:t>
                </a:r>
                <a:r>
                  <a:rPr lang="en-US" baseline="0"/>
                  <a:t> (hrs)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321896"/>
        <c:crosses val="autoZero"/>
        <c:auto val="1"/>
        <c:lblAlgn val="ctr"/>
        <c:lblOffset val="100"/>
        <c:noMultiLvlLbl val="0"/>
      </c:catAx>
      <c:valAx>
        <c:axId val="313321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</a:t>
                </a:r>
                <a:r>
                  <a:rPr lang="en-US" baseline="0"/>
                  <a:t> (mi)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324848"/>
        <c:crosses val="autoZero"/>
        <c:crossBetween val="between"/>
      </c:valAx>
    </c:plotArea>
    <c:plotVisOnly val="1"/>
    <c:dispBlanksAs val="gap"/>
    <c:showDLblsOverMax val="0"/>
  </c:chart>
  <c:spPr>
    <a:ln w="25400">
      <a:solidFill>
        <a:schemeClr val="accent1"/>
      </a:solidFill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</a:t>
            </a:r>
            <a:r>
              <a:rPr lang="en-US" baseline="0"/>
              <a:t> chart (km/h)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Sheet1!$I$5:$I$16</c:f>
              <c:numCache>
                <c:formatCode>General</c:formatCode>
                <c:ptCount val="12"/>
                <c:pt idx="0">
                  <c:v>0</c:v>
                </c:pt>
                <c:pt idx="1">
                  <c:v>11.2</c:v>
                </c:pt>
                <c:pt idx="2">
                  <c:v>4.0909090909090908</c:v>
                </c:pt>
                <c:pt idx="3">
                  <c:v>0.21090909090909091</c:v>
                </c:pt>
                <c:pt idx="4">
                  <c:v>6.6727272727272728</c:v>
                </c:pt>
                <c:pt idx="5">
                  <c:v>4.8</c:v>
                </c:pt>
                <c:pt idx="6">
                  <c:v>3.2545454545454544</c:v>
                </c:pt>
                <c:pt idx="7">
                  <c:v>5.0909090909090908</c:v>
                </c:pt>
                <c:pt idx="8">
                  <c:v>2.4545454545454546</c:v>
                </c:pt>
                <c:pt idx="9">
                  <c:v>4.4363636363636365</c:v>
                </c:pt>
                <c:pt idx="10">
                  <c:v>6.6363636363636367</c:v>
                </c:pt>
                <c:pt idx="11">
                  <c:v>12.9</c:v>
                </c:pt>
              </c:numCache>
            </c:numRef>
          </c:cat>
          <c:val>
            <c:numRef>
              <c:f>Sheet1!$D$5:$D$16</c:f>
              <c:numCache>
                <c:formatCode>General</c:formatCode>
                <c:ptCount val="12"/>
                <c:pt idx="0">
                  <c:v>0</c:v>
                </c:pt>
                <c:pt idx="1">
                  <c:v>6737.85</c:v>
                </c:pt>
                <c:pt idx="2">
                  <c:v>362.25</c:v>
                </c:pt>
                <c:pt idx="3">
                  <c:v>18.676000000000002</c:v>
                </c:pt>
                <c:pt idx="4">
                  <c:v>590.87</c:v>
                </c:pt>
                <c:pt idx="5">
                  <c:v>425.04</c:v>
                </c:pt>
                <c:pt idx="6">
                  <c:v>288.19</c:v>
                </c:pt>
                <c:pt idx="7">
                  <c:v>450.8</c:v>
                </c:pt>
                <c:pt idx="8">
                  <c:v>217.35000000000002</c:v>
                </c:pt>
                <c:pt idx="9">
                  <c:v>392.84000000000003</c:v>
                </c:pt>
                <c:pt idx="10">
                  <c:v>587.65000000000009</c:v>
                </c:pt>
                <c:pt idx="11">
                  <c:v>7204.75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C3-47E1-968B-109F3D8A865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upDownBars>
          <c:gapWidth val="219"/>
          <c:upBars>
            <c:spPr>
              <a:solidFill>
                <a:schemeClr val="lt1"/>
              </a:solidFill>
              <a:ln w="9525">
                <a:solidFill>
                  <a:schemeClr val="tx1">
                    <a:lumMod val="15000"/>
                    <a:lumOff val="85000"/>
                  </a:schemeClr>
                </a:solidFill>
              </a:ln>
              <a:effectLst/>
            </c:spPr>
          </c:upBars>
          <c:downBars>
            <c:spPr>
              <a:solidFill>
                <a:schemeClr val="dk1">
                  <a:lumMod val="65000"/>
                  <a:lumOff val="35000"/>
                </a:schemeClr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downBars>
        </c:upDownBars>
        <c:marker val="1"/>
        <c:smooth val="0"/>
        <c:axId val="396317224"/>
        <c:axId val="396317552"/>
      </c:lineChart>
      <c:catAx>
        <c:axId val="396317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(hrs)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317552"/>
        <c:crosses val="autoZero"/>
        <c:auto val="1"/>
        <c:lblAlgn val="ctr"/>
        <c:lblOffset val="100"/>
        <c:noMultiLvlLbl val="0"/>
      </c:catAx>
      <c:valAx>
        <c:axId val="39631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</a:t>
                </a:r>
                <a:r>
                  <a:rPr lang="en-US" baseline="0"/>
                  <a:t> (km)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317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25400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20</xdr:row>
      <xdr:rowOff>19050</xdr:rowOff>
    </xdr:from>
    <xdr:to>
      <xdr:col>5</xdr:col>
      <xdr:colOff>1257300</xdr:colOff>
      <xdr:row>46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1C5A1D-FF5E-41A8-930A-FBF7E49BFB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14286</xdr:colOff>
      <xdr:row>19</xdr:row>
      <xdr:rowOff>180974</xdr:rowOff>
    </xdr:from>
    <xdr:to>
      <xdr:col>8</xdr:col>
      <xdr:colOff>762000</xdr:colOff>
      <xdr:row>46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42A3E7D-C21A-46F6-A8A2-0E8774F6DD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google.com/maps/dir/Liverpool,+United+Kingdom/Kingston+upon+Thames,+United+Kingdom/London,+United+Kingdom/Cologne,+Germany/Hamburg,+Germany/Berlin,+Germany/Autobahnrastst%C3%A4tte+Steigerwald+Nord/Munich,+Germany/Frankfurt,+Germany/Paris,+Fra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19"/>
  <sheetViews>
    <sheetView tabSelected="1" topLeftCell="A11" workbookViewId="0">
      <pane xSplit="2" topLeftCell="C1" activePane="topRight" state="frozen"/>
      <selection activeCell="A2" sqref="A2"/>
      <selection pane="topRight" activeCell="E20" sqref="E20"/>
    </sheetView>
  </sheetViews>
  <sheetFormatPr defaultRowHeight="15" x14ac:dyDescent="0.25"/>
  <cols>
    <col min="1" max="1" width="18.5703125" customWidth="1"/>
    <col min="2" max="2" width="19.7109375" customWidth="1"/>
    <col min="3" max="3" width="13.140625" customWidth="1"/>
    <col min="4" max="4" width="13.5703125" customWidth="1"/>
    <col min="5" max="5" width="27.42578125" customWidth="1"/>
    <col min="6" max="6" width="27.85546875" customWidth="1"/>
    <col min="7" max="7" width="31.85546875" customWidth="1"/>
    <col min="8" max="8" width="34.28515625" customWidth="1"/>
    <col min="9" max="9" width="11.5703125" customWidth="1"/>
    <col min="10" max="10" width="19.28515625" customWidth="1"/>
    <col min="11" max="11" width="20.140625" customWidth="1"/>
  </cols>
  <sheetData>
    <row r="2" spans="1:11" x14ac:dyDescent="0.25">
      <c r="A2" s="2" t="s">
        <v>0</v>
      </c>
      <c r="B2" t="s">
        <v>1</v>
      </c>
      <c r="C2" t="s">
        <v>2</v>
      </c>
    </row>
    <row r="4" spans="1:11" x14ac:dyDescent="0.25">
      <c r="B4" t="s">
        <v>3</v>
      </c>
      <c r="C4" t="s">
        <v>22</v>
      </c>
      <c r="D4" t="s">
        <v>23</v>
      </c>
      <c r="E4" t="s">
        <v>24</v>
      </c>
      <c r="F4" t="s">
        <v>25</v>
      </c>
      <c r="G4" t="s">
        <v>18</v>
      </c>
      <c r="H4" t="s">
        <v>19</v>
      </c>
      <c r="I4" t="s">
        <v>17</v>
      </c>
      <c r="J4" t="s">
        <v>20</v>
      </c>
      <c r="K4" t="s">
        <v>21</v>
      </c>
    </row>
    <row r="5" spans="1:11" x14ac:dyDescent="0.25">
      <c r="A5">
        <v>1</v>
      </c>
      <c r="B5" t="s">
        <v>5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 x14ac:dyDescent="0.25">
      <c r="A6">
        <v>2</v>
      </c>
      <c r="B6" t="s">
        <v>4</v>
      </c>
      <c r="C6">
        <v>4185</v>
      </c>
      <c r="D6">
        <f>C6*1.61</f>
        <v>6737.85</v>
      </c>
      <c r="E6">
        <v>4185</v>
      </c>
      <c r="F6">
        <f>E6*1.61</f>
        <v>6737.85</v>
      </c>
      <c r="G6">
        <v>4185</v>
      </c>
      <c r="H6">
        <f>G6*1.61</f>
        <v>6737.85</v>
      </c>
      <c r="I6">
        <v>11.2</v>
      </c>
      <c r="J6" s="1" t="s">
        <v>27</v>
      </c>
      <c r="K6" s="1" t="s">
        <v>37</v>
      </c>
    </row>
    <row r="7" spans="1:11" x14ac:dyDescent="0.25">
      <c r="A7">
        <v>3</v>
      </c>
      <c r="B7" t="s">
        <v>6</v>
      </c>
      <c r="C7">
        <v>225</v>
      </c>
      <c r="D7">
        <f t="shared" ref="D7:D16" si="0">C7*1.61</f>
        <v>362.25</v>
      </c>
      <c r="E7">
        <f>SUM($C$5:C7)</f>
        <v>4410</v>
      </c>
      <c r="F7">
        <f t="shared" ref="F7:F16" si="1">E7*1.61</f>
        <v>7100.1</v>
      </c>
      <c r="G7">
        <v>4321</v>
      </c>
      <c r="H7">
        <f t="shared" ref="H7:H16" si="2">G7*1.61</f>
        <v>6956.81</v>
      </c>
      <c r="I7">
        <f>C7/55</f>
        <v>4.0909090909090908</v>
      </c>
      <c r="J7" s="1" t="s">
        <v>28</v>
      </c>
      <c r="K7" s="1" t="s">
        <v>39</v>
      </c>
    </row>
    <row r="8" spans="1:11" x14ac:dyDescent="0.25">
      <c r="A8">
        <v>4</v>
      </c>
      <c r="B8" t="s">
        <v>7</v>
      </c>
      <c r="C8">
        <v>11.6</v>
      </c>
      <c r="D8">
        <f t="shared" si="0"/>
        <v>18.676000000000002</v>
      </c>
      <c r="E8">
        <f>SUM($C$5:C8)</f>
        <v>4421.6000000000004</v>
      </c>
      <c r="F8">
        <f t="shared" si="1"/>
        <v>7118.7760000000007</v>
      </c>
      <c r="G8">
        <v>4327</v>
      </c>
      <c r="H8">
        <f t="shared" si="2"/>
        <v>6966.47</v>
      </c>
      <c r="I8">
        <f t="shared" ref="I8:I15" si="3">C8/55</f>
        <v>0.21090909090909091</v>
      </c>
      <c r="J8" s="1" t="s">
        <v>29</v>
      </c>
      <c r="K8" s="1" t="s">
        <v>40</v>
      </c>
    </row>
    <row r="9" spans="1:11" x14ac:dyDescent="0.25">
      <c r="A9">
        <v>5</v>
      </c>
      <c r="B9" t="s">
        <v>8</v>
      </c>
      <c r="C9">
        <v>367</v>
      </c>
      <c r="D9">
        <f t="shared" si="0"/>
        <v>590.87</v>
      </c>
      <c r="E9">
        <f>SUM($C$5:C9)</f>
        <v>4788.6000000000004</v>
      </c>
      <c r="F9">
        <f t="shared" si="1"/>
        <v>7709.6460000000006</v>
      </c>
      <c r="G9">
        <v>4633</v>
      </c>
      <c r="H9">
        <f t="shared" si="2"/>
        <v>7459.13</v>
      </c>
      <c r="I9">
        <f t="shared" si="3"/>
        <v>6.6727272727272728</v>
      </c>
      <c r="J9" s="1" t="s">
        <v>30</v>
      </c>
      <c r="K9" s="1" t="s">
        <v>42</v>
      </c>
    </row>
    <row r="10" spans="1:11" x14ac:dyDescent="0.25">
      <c r="A10">
        <v>6</v>
      </c>
      <c r="B10" t="s">
        <v>9</v>
      </c>
      <c r="C10">
        <v>264</v>
      </c>
      <c r="D10">
        <f t="shared" si="0"/>
        <v>425.04</v>
      </c>
      <c r="E10">
        <f>SUM($C$5:C10)</f>
        <v>5052.6000000000004</v>
      </c>
      <c r="F10">
        <f t="shared" si="1"/>
        <v>8134.6860000000015</v>
      </c>
      <c r="G10">
        <v>4702</v>
      </c>
      <c r="H10">
        <f t="shared" si="2"/>
        <v>7570.22</v>
      </c>
      <c r="I10">
        <f t="shared" si="3"/>
        <v>4.8</v>
      </c>
      <c r="J10" s="1" t="s">
        <v>31</v>
      </c>
      <c r="K10" s="1" t="s">
        <v>43</v>
      </c>
    </row>
    <row r="11" spans="1:11" x14ac:dyDescent="0.25">
      <c r="A11">
        <v>7</v>
      </c>
      <c r="B11" t="s">
        <v>10</v>
      </c>
      <c r="C11">
        <v>179</v>
      </c>
      <c r="D11">
        <f t="shared" si="0"/>
        <v>288.19</v>
      </c>
      <c r="E11">
        <f>SUM($C$5:C11)</f>
        <v>5231.6000000000004</v>
      </c>
      <c r="F11">
        <f t="shared" si="1"/>
        <v>8422.8760000000002</v>
      </c>
      <c r="G11">
        <v>4859</v>
      </c>
      <c r="H11">
        <f t="shared" si="2"/>
        <v>7822.9900000000007</v>
      </c>
      <c r="I11">
        <f t="shared" si="3"/>
        <v>3.2545454545454544</v>
      </c>
      <c r="J11" s="1" t="s">
        <v>32</v>
      </c>
      <c r="K11" s="1" t="s">
        <v>44</v>
      </c>
    </row>
    <row r="12" spans="1:11" x14ac:dyDescent="0.25">
      <c r="A12">
        <v>8</v>
      </c>
      <c r="B12" t="s">
        <v>11</v>
      </c>
      <c r="C12">
        <v>280</v>
      </c>
      <c r="D12">
        <f t="shared" si="0"/>
        <v>450.8</v>
      </c>
      <c r="E12">
        <f>SUM($C$5:C12)</f>
        <v>5511.6</v>
      </c>
      <c r="F12">
        <f t="shared" si="1"/>
        <v>8873.6760000000013</v>
      </c>
      <c r="G12">
        <v>4816</v>
      </c>
      <c r="H12">
        <f t="shared" si="2"/>
        <v>7753.76</v>
      </c>
      <c r="I12">
        <f t="shared" si="3"/>
        <v>5.0909090909090908</v>
      </c>
      <c r="J12" s="1" t="s">
        <v>33</v>
      </c>
      <c r="K12" s="1" t="s">
        <v>45</v>
      </c>
    </row>
    <row r="13" spans="1:11" x14ac:dyDescent="0.25">
      <c r="A13">
        <v>9</v>
      </c>
      <c r="B13" t="s">
        <v>12</v>
      </c>
      <c r="C13">
        <v>135</v>
      </c>
      <c r="D13">
        <f t="shared" si="0"/>
        <v>217.35000000000002</v>
      </c>
      <c r="E13">
        <f>SUM($C$5:C13)</f>
        <v>5646.6</v>
      </c>
      <c r="F13">
        <f t="shared" si="1"/>
        <v>9091.0260000000017</v>
      </c>
      <c r="G13">
        <v>4829</v>
      </c>
      <c r="H13">
        <f t="shared" si="2"/>
        <v>7774.6900000000005</v>
      </c>
      <c r="I13">
        <f t="shared" si="3"/>
        <v>2.4545454545454546</v>
      </c>
      <c r="J13" s="1" t="s">
        <v>34</v>
      </c>
      <c r="K13" s="1" t="s">
        <v>46</v>
      </c>
    </row>
    <row r="14" spans="1:11" x14ac:dyDescent="0.25">
      <c r="A14">
        <v>10</v>
      </c>
      <c r="B14" t="s">
        <v>13</v>
      </c>
      <c r="C14">
        <v>244</v>
      </c>
      <c r="D14">
        <f t="shared" si="0"/>
        <v>392.84000000000003</v>
      </c>
      <c r="E14">
        <f>SUM($C$5:C14)</f>
        <v>5890.6</v>
      </c>
      <c r="F14">
        <f t="shared" si="1"/>
        <v>9483.8660000000018</v>
      </c>
      <c r="G14">
        <v>4723</v>
      </c>
      <c r="H14">
        <f t="shared" si="2"/>
        <v>7604.0300000000007</v>
      </c>
      <c r="I14">
        <f t="shared" si="3"/>
        <v>4.4363636363636365</v>
      </c>
      <c r="J14" s="1" t="s">
        <v>35</v>
      </c>
      <c r="K14" s="1" t="s">
        <v>47</v>
      </c>
    </row>
    <row r="15" spans="1:11" x14ac:dyDescent="0.25">
      <c r="A15">
        <v>11</v>
      </c>
      <c r="B15" t="s">
        <v>14</v>
      </c>
      <c r="C15">
        <v>365</v>
      </c>
      <c r="D15">
        <f t="shared" si="0"/>
        <v>587.65000000000009</v>
      </c>
      <c r="E15">
        <f>SUM($C$5:C15)</f>
        <v>6255.6</v>
      </c>
      <c r="F15">
        <f t="shared" si="1"/>
        <v>10071.516000000001</v>
      </c>
      <c r="G15">
        <v>4475</v>
      </c>
      <c r="H15">
        <f t="shared" si="2"/>
        <v>7204.75</v>
      </c>
      <c r="I15">
        <f t="shared" si="3"/>
        <v>6.6363636363636367</v>
      </c>
      <c r="J15" s="1" t="s">
        <v>36</v>
      </c>
      <c r="K15" s="1" t="s">
        <v>41</v>
      </c>
    </row>
    <row r="16" spans="1:11" x14ac:dyDescent="0.25">
      <c r="A16">
        <v>12</v>
      </c>
      <c r="B16" t="s">
        <v>5</v>
      </c>
      <c r="C16">
        <v>4475</v>
      </c>
      <c r="D16">
        <f t="shared" si="0"/>
        <v>7204.75</v>
      </c>
      <c r="E16">
        <f>SUM($C$5:C16)</f>
        <v>10730.6</v>
      </c>
      <c r="F16">
        <f t="shared" si="1"/>
        <v>17276.266000000003</v>
      </c>
      <c r="G16">
        <v>0</v>
      </c>
      <c r="H16">
        <f t="shared" si="2"/>
        <v>0</v>
      </c>
      <c r="I16">
        <v>12.9</v>
      </c>
      <c r="J16" s="1" t="s">
        <v>26</v>
      </c>
      <c r="K16" s="1" t="s">
        <v>38</v>
      </c>
    </row>
    <row r="17" spans="2:8" x14ac:dyDescent="0.25">
      <c r="C17" s="3" t="s">
        <v>48</v>
      </c>
      <c r="D17" s="3" t="s">
        <v>49</v>
      </c>
    </row>
    <row r="18" spans="2:8" x14ac:dyDescent="0.25">
      <c r="B18" t="s">
        <v>15</v>
      </c>
      <c r="C18">
        <f>SUM(C5:C16)</f>
        <v>10730.6</v>
      </c>
      <c r="D18">
        <f>SUM(D5:D16)</f>
        <v>17276.266</v>
      </c>
      <c r="F18" t="s">
        <v>50</v>
      </c>
      <c r="G18" s="3" t="s">
        <v>51</v>
      </c>
      <c r="H18" s="3" t="s">
        <v>52</v>
      </c>
    </row>
    <row r="19" spans="2:8" x14ac:dyDescent="0.25">
      <c r="B19" t="s">
        <v>16</v>
      </c>
      <c r="C19">
        <v>0</v>
      </c>
      <c r="D19">
        <v>0</v>
      </c>
      <c r="G19">
        <f>C18/44</f>
        <v>243.87727272727273</v>
      </c>
      <c r="H19">
        <f>G19*5.57</f>
        <v>1358.3964090909092</v>
      </c>
    </row>
  </sheetData>
  <hyperlinks>
    <hyperlink ref="A2" r:id="rId1" xr:uid="{6285BDF8-302C-4FB4-BBEC-1574F82E0A85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2017-09-21T16:24:21Z</dcterms:modified>
</cp:coreProperties>
</file>