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8BAC2484-5F4B-4174-ADD1-C7A46997B13F}" xr6:coauthVersionLast="47" xr6:coauthVersionMax="47" xr10:uidLastSave="{00000000-0000-0000-0000-000000000000}"/>
  <bookViews>
    <workbookView xWindow="28680" yWindow="250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96" i="1" l="1"/>
  <c r="AY96" i="1"/>
  <c r="AZ96" i="1"/>
  <c r="AX99" i="1"/>
  <c r="AY99" i="1"/>
  <c r="AZ99" i="1"/>
  <c r="AX100" i="1"/>
  <c r="AY100" i="1"/>
  <c r="AZ100" i="1"/>
  <c r="AX98" i="1"/>
  <c r="AY98" i="1"/>
  <c r="AZ98" i="1"/>
  <c r="AX97" i="1"/>
  <c r="AY97" i="1"/>
  <c r="AZ97" i="1"/>
  <c r="AX95" i="1"/>
  <c r="AY95" i="1"/>
  <c r="AZ95" i="1"/>
  <c r="AX93" i="1"/>
  <c r="AY93" i="1"/>
  <c r="AZ93" i="1"/>
  <c r="AX92" i="1"/>
  <c r="AY92" i="1"/>
  <c r="AZ92" i="1"/>
  <c r="AX91" i="1"/>
  <c r="AY91" i="1"/>
  <c r="AZ91" i="1"/>
  <c r="AX90" i="1"/>
  <c r="AY90" i="1"/>
  <c r="AZ90" i="1"/>
  <c r="AX89" i="1"/>
  <c r="AY89" i="1"/>
  <c r="AZ89" i="1"/>
  <c r="AX88" i="1"/>
  <c r="AY88" i="1"/>
  <c r="AZ88" i="1"/>
  <c r="AX87" i="1"/>
  <c r="AY87" i="1"/>
  <c r="AZ87" i="1"/>
  <c r="AX86" i="1"/>
  <c r="AY86" i="1"/>
  <c r="AZ86" i="1"/>
  <c r="AZ94" i="1"/>
  <c r="AY94" i="1"/>
  <c r="AX94" i="1"/>
  <c r="AX85" i="1"/>
  <c r="AY85" i="1"/>
  <c r="AZ85" i="1"/>
  <c r="AX84" i="1"/>
  <c r="AY84" i="1"/>
  <c r="AZ84" i="1"/>
  <c r="AX83" i="1"/>
  <c r="AY83" i="1"/>
  <c r="AZ83" i="1"/>
  <c r="AX81" i="1"/>
  <c r="AY81" i="1"/>
  <c r="AZ81" i="1"/>
  <c r="AZ80" i="1"/>
  <c r="AY80" i="1"/>
  <c r="AX80" i="1"/>
  <c r="AZ79" i="1"/>
  <c r="AY79" i="1"/>
  <c r="AX79" i="1"/>
  <c r="AY76" i="1"/>
  <c r="AZ76" i="1"/>
  <c r="AX76" i="1"/>
  <c r="AZ75" i="1"/>
  <c r="AY75" i="1"/>
  <c r="AX75" i="1"/>
  <c r="AX82" i="1"/>
  <c r="AY82" i="1"/>
  <c r="AZ82" i="1"/>
  <c r="AX74" i="1"/>
  <c r="AY74" i="1"/>
  <c r="AZ74" i="1"/>
  <c r="AX66" i="1"/>
  <c r="AY66" i="1"/>
  <c r="AZ66" i="1"/>
  <c r="AX67" i="1"/>
  <c r="AY67" i="1"/>
  <c r="AZ67" i="1"/>
  <c r="AX68" i="1"/>
  <c r="AY68" i="1"/>
  <c r="AZ68" i="1"/>
  <c r="AX69" i="1"/>
  <c r="AY69" i="1"/>
  <c r="AZ69" i="1"/>
  <c r="AX71" i="1"/>
  <c r="AY71" i="1"/>
  <c r="AZ71" i="1"/>
  <c r="AX72" i="1"/>
  <c r="AY72" i="1"/>
  <c r="AZ72" i="1"/>
  <c r="AY65" i="1"/>
  <c r="AZ65" i="1"/>
  <c r="AX65" i="1"/>
  <c r="AQ73" i="1"/>
  <c r="AY73" i="1" s="1"/>
  <c r="AR73" i="1"/>
  <c r="AZ73" i="1" s="1"/>
  <c r="AP73" i="1"/>
  <c r="AX73" i="1" s="1"/>
  <c r="AV70" i="1"/>
  <c r="AZ70" i="1" s="1"/>
  <c r="AU70" i="1"/>
  <c r="AY70" i="1" s="1"/>
  <c r="AT70" i="1"/>
  <c r="AX70" i="1" s="1"/>
  <c r="AV64" i="1"/>
  <c r="AU64" i="1"/>
  <c r="AT64" i="1"/>
  <c r="AK64" i="1"/>
  <c r="AJ46" i="1"/>
  <c r="AJ44" i="1"/>
  <c r="AJ63" i="1"/>
  <c r="AJ62" i="1"/>
  <c r="AJ61" i="1"/>
  <c r="AJ60" i="1"/>
  <c r="AJ59" i="1"/>
  <c r="AJ58" i="1"/>
  <c r="AJ57" i="1"/>
  <c r="AJ56" i="1"/>
  <c r="AJ55" i="1"/>
  <c r="AJ54" i="1"/>
  <c r="AJ53" i="1"/>
  <c r="AJ52" i="1"/>
  <c r="AJ51" i="1"/>
  <c r="AJ50" i="1"/>
  <c r="AJ49" i="1"/>
  <c r="AJ48" i="1"/>
  <c r="AJ47" i="1"/>
  <c r="AJ45" i="1"/>
  <c r="AJ31" i="1"/>
  <c r="AJ30" i="1"/>
  <c r="AJ29" i="1"/>
  <c r="AJ27" i="1"/>
  <c r="AJ24" i="1"/>
  <c r="AJ23" i="1"/>
  <c r="AJ22" i="1"/>
  <c r="AJ21" i="1"/>
  <c r="AJ20" i="1"/>
  <c r="AJ19" i="1"/>
  <c r="AJ18" i="1"/>
  <c r="AJ17" i="1"/>
  <c r="AJ16" i="1"/>
  <c r="AJ15" i="1"/>
  <c r="AJ12" i="1"/>
  <c r="AJ3" i="1"/>
  <c r="AT48" i="1"/>
  <c r="AU48" i="1"/>
  <c r="AV48" i="1"/>
  <c r="AT49" i="1"/>
  <c r="AU49" i="1"/>
  <c r="AV49" i="1"/>
  <c r="AT50" i="1"/>
  <c r="AU50" i="1"/>
  <c r="AV50" i="1"/>
  <c r="AT51" i="1"/>
  <c r="AU51" i="1"/>
  <c r="AV51" i="1"/>
  <c r="AT52" i="1"/>
  <c r="AU52" i="1"/>
  <c r="AV52" i="1"/>
  <c r="AT53" i="1"/>
  <c r="AU53" i="1"/>
  <c r="AV53" i="1"/>
  <c r="AT54" i="1"/>
  <c r="AU54" i="1"/>
  <c r="AV54" i="1"/>
  <c r="AT55" i="1"/>
  <c r="AU55" i="1"/>
  <c r="AV55" i="1"/>
  <c r="AT56" i="1"/>
  <c r="AU56" i="1"/>
  <c r="AV56" i="1"/>
  <c r="AT57" i="1"/>
  <c r="AU57" i="1"/>
  <c r="AV57" i="1"/>
  <c r="AT58" i="1"/>
  <c r="AU58" i="1"/>
  <c r="AV58" i="1"/>
  <c r="AT59" i="1"/>
  <c r="AU59" i="1"/>
  <c r="AV59" i="1"/>
  <c r="AT60" i="1"/>
  <c r="AU60" i="1"/>
  <c r="AV60" i="1"/>
  <c r="AT61" i="1"/>
  <c r="AU61" i="1"/>
  <c r="AV61" i="1"/>
  <c r="AT62" i="1"/>
  <c r="AU62" i="1"/>
  <c r="AV62" i="1"/>
  <c r="AT63" i="1"/>
  <c r="AU63" i="1"/>
  <c r="AV63" i="1"/>
  <c r="AV47" i="1"/>
  <c r="AU47" i="1"/>
  <c r="AT47" i="1"/>
  <c r="Z63" i="1"/>
  <c r="AK63" i="1" s="1"/>
  <c r="Z62" i="1"/>
  <c r="AK62" i="1" s="1"/>
  <c r="Z61" i="1"/>
  <c r="AK61" i="1" s="1"/>
  <c r="Z60" i="1"/>
  <c r="AK60" i="1" s="1"/>
  <c r="Z59" i="1"/>
  <c r="AK59" i="1" s="1"/>
  <c r="Z58" i="1"/>
  <c r="AK58" i="1" s="1"/>
  <c r="Z57" i="1"/>
  <c r="AK57" i="1" s="1"/>
  <c r="Z56" i="1"/>
  <c r="AK56" i="1" s="1"/>
  <c r="Z55" i="1"/>
  <c r="AK55" i="1" s="1"/>
  <c r="Z54" i="1"/>
  <c r="AK54" i="1" s="1"/>
  <c r="Z53" i="1"/>
  <c r="AK53" i="1" s="1"/>
  <c r="Z52" i="1"/>
  <c r="AK52" i="1" s="1"/>
  <c r="Z51" i="1"/>
  <c r="AK51" i="1" s="1"/>
  <c r="Z50" i="1"/>
  <c r="AK50" i="1" s="1"/>
  <c r="Z49" i="1"/>
  <c r="AK49" i="1" s="1"/>
  <c r="Z48" i="1"/>
  <c r="AK48" i="1" s="1"/>
  <c r="Z47" i="1"/>
  <c r="AK47" i="1" s="1"/>
  <c r="AV46" i="1"/>
  <c r="AU46" i="1"/>
  <c r="AT46" i="1"/>
  <c r="Z46" i="1"/>
  <c r="AK46" i="1" s="1"/>
  <c r="Z32" i="1"/>
  <c r="Z2" i="1"/>
  <c r="Z45" i="1"/>
  <c r="AK45" i="1" s="1"/>
  <c r="AT45" i="1"/>
  <c r="AU45" i="1"/>
  <c r="AV45" i="1"/>
  <c r="Z43" i="1"/>
  <c r="AK43" i="1" s="1"/>
  <c r="AT43" i="1"/>
  <c r="AU43" i="1"/>
  <c r="AV43" i="1"/>
  <c r="Z44" i="1"/>
  <c r="AK44" i="1" s="1"/>
  <c r="AT44" i="1"/>
  <c r="AU44" i="1"/>
  <c r="AV44" i="1"/>
  <c r="Z42" i="1"/>
  <c r="AK42" i="1" s="1"/>
  <c r="AT42" i="1"/>
  <c r="AU42" i="1"/>
  <c r="AV42" i="1"/>
  <c r="Z40" i="1"/>
  <c r="AK40" i="1" s="1"/>
  <c r="AT40" i="1"/>
  <c r="AU40" i="1"/>
  <c r="AV40" i="1"/>
  <c r="Z41" i="1"/>
  <c r="AK41" i="1" s="1"/>
  <c r="AT41" i="1"/>
  <c r="AU41" i="1"/>
  <c r="AV41" i="1"/>
  <c r="Z39" i="1"/>
  <c r="AK39" i="1" s="1"/>
  <c r="AT39" i="1"/>
  <c r="AU39" i="1"/>
  <c r="AV39" i="1"/>
  <c r="Z38" i="1"/>
  <c r="AK38" i="1" s="1"/>
  <c r="AT38" i="1"/>
  <c r="AU38" i="1"/>
  <c r="AV38" i="1"/>
  <c r="Z37" i="1"/>
  <c r="AK37" i="1" s="1"/>
  <c r="AT37" i="1"/>
  <c r="AU37" i="1"/>
  <c r="AV37" i="1"/>
  <c r="AT36" i="1"/>
  <c r="AU36" i="1"/>
  <c r="AV36" i="1"/>
  <c r="Z36" i="1"/>
  <c r="AK36" i="1" s="1"/>
  <c r="Z35" i="1"/>
  <c r="AK35" i="1" s="1"/>
  <c r="AT35" i="1"/>
  <c r="AU35" i="1"/>
  <c r="AV35" i="1"/>
  <c r="AV34" i="1"/>
  <c r="AU34" i="1"/>
  <c r="AT34" i="1"/>
  <c r="AV33" i="1"/>
  <c r="AU33" i="1"/>
  <c r="AT33" i="1"/>
  <c r="AV32" i="1"/>
  <c r="AU32" i="1"/>
  <c r="AT32" i="1"/>
  <c r="AV31" i="1"/>
  <c r="AU31" i="1"/>
  <c r="AT31" i="1"/>
  <c r="AV30" i="1"/>
  <c r="AU30" i="1"/>
  <c r="AT30" i="1"/>
  <c r="Z34" i="1"/>
  <c r="AK34" i="1" s="1"/>
  <c r="Z33" i="1"/>
  <c r="Z31" i="1"/>
  <c r="Z30" i="1"/>
  <c r="Z29" i="1"/>
  <c r="Z28" i="1"/>
  <c r="Z27" i="1"/>
  <c r="Z16" i="1"/>
  <c r="Z4" i="1"/>
  <c r="Z24" i="1"/>
  <c r="Z23" i="1"/>
  <c r="Z22" i="1"/>
  <c r="Z21" i="1"/>
  <c r="Z20" i="1"/>
  <c r="Z19" i="1"/>
  <c r="Z18" i="1"/>
  <c r="Z17" i="1"/>
  <c r="Z15" i="1"/>
  <c r="Z14" i="1"/>
  <c r="Z13" i="1"/>
  <c r="Z12" i="1"/>
  <c r="Z11" i="1"/>
  <c r="Z10" i="1"/>
  <c r="Z9" i="1"/>
  <c r="Z8" i="1"/>
  <c r="Z7" i="1"/>
  <c r="Z6" i="1"/>
  <c r="Z5" i="1"/>
  <c r="Z3" i="1"/>
  <c r="AK33" i="1"/>
  <c r="AK32" i="1"/>
  <c r="AK31" i="1"/>
  <c r="AK30" i="1"/>
  <c r="AK29" i="1"/>
  <c r="AT29" i="1"/>
  <c r="AU29" i="1"/>
  <c r="AV29" i="1"/>
  <c r="AK28" i="1"/>
  <c r="AT28" i="1"/>
  <c r="AU28" i="1"/>
  <c r="AV28" i="1"/>
  <c r="AK27" i="1"/>
  <c r="AT27" i="1"/>
  <c r="AU27" i="1"/>
  <c r="AV27" i="1"/>
  <c r="AR9" i="1"/>
  <c r="AV9" i="1" s="1"/>
  <c r="AQ9" i="1"/>
  <c r="AU9" i="1" s="1"/>
  <c r="AP9" i="1"/>
  <c r="AT9" i="1" s="1"/>
</calcChain>
</file>

<file path=xl/sharedStrings.xml><?xml version="1.0" encoding="utf-8"?>
<sst xmlns="http://schemas.openxmlformats.org/spreadsheetml/2006/main" count="2960" uniqueCount="424">
  <si>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</si>
  <si>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</si>
  <si>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</si>
  <si>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</si>
  <si>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</si>
  <si>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</si>
  <si>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</si>
  <si>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</si>
  <si>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</si>
  <si>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</si>
  <si>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</si>
  <si>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</si>
  <si>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</si>
  <si>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</si>
  <si>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</si>
  <si>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</si>
  <si>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</si>
  <si>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</si>
  <si>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</si>
  <si>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</si>
  <si>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</si>
  <si>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</si>
  <si>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</si>
  <si>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</si>
  <si>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</si>
  <si>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</si>
  <si>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</si>
  <si>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</si>
  <si>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</si>
  <si>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</si>
  <si>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</si>
  <si>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</si>
  <si>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</si>
  <si>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</si>
  <si>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</si>
  <si>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</si>
  <si>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</si>
  <si>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</si>
  <si>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</si>
  <si>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</si>
  <si>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</si>
  <si>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</si>
  <si>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</si>
  <si>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</si>
  <si>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</si>
  <si>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</si>
  <si>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</si>
  <si>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</si>
  <si>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</si>
  <si>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</si>
  <si>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</si>
  <si>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</si>
  <si>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</si>
  <si>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</si>
  <si>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</si>
  <si>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</si>
  <si>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</si>
  <si>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</si>
  <si>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</si>
  <si>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</si>
  <si>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</si>
  <si>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</si>
  <si>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</si>
  <si>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</si>
  <si>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</si>
  <si>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</si>
  <si>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</si>
  <si>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</si>
  <si>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</si>
  <si>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</si>
  <si>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</si>
  <si>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</si>
  <si>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</si>
  <si>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</si>
  <si>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</si>
  <si>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</si>
  <si>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</si>
  <si>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</si>
  <si>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</si>
  <si>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</si>
  <si>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</si>
  <si>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</si>
  <si>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</si>
  <si>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</si>
  <si>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</si>
  <si>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</si>
  <si>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</si>
  <si>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</si>
  <si>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</si>
  <si>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</si>
  <si>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</si>
  <si>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</si>
  <si>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</si>
  <si>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</si>
  <si>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</si>
  <si>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</si>
  <si>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</si>
  <si>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</si>
  <si>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</si>
  <si>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</si>
  <si>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</si>
  <si>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</si>
  <si>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</si>
  <si>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</si>
  <si>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</si>
  <si>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</si>
  <si>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</si>
  <si>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</si>
  <si>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</si>
  <si>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</si>
  <si>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</si>
  <si>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</si>
  <si>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</si>
  <si>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</si>
  <si>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</si>
  <si>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</si>
  <si>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</si>
  <si>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</si>
  <si>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</si>
  <si>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</si>
  <si>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</si>
  <si>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</si>
  <si>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</si>
  <si>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</si>
  <si>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</si>
  <si>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</si>
  <si>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</si>
  <si>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</si>
  <si>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</si>
  <si>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</si>
  <si>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</si>
  <si>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</si>
  <si>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</si>
  <si>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</si>
  <si>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</si>
  <si>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</si>
  <si>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</si>
  <si>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</si>
  <si>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</si>
  <si>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</si>
  <si>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</si>
  <si>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</si>
  <si>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</si>
  <si>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</si>
  <si>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</si>
  <si>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</si>
  <si>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</si>
  <si>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</si>
  <si>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</si>
  <si>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</si>
  <si>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</si>
  <si>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</si>
  <si>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</si>
  <si>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</si>
  <si>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</si>
  <si>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</si>
  <si>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</si>
  <si>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</si>
  <si>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</si>
  <si>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</si>
  <si>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</si>
  <si>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</si>
  <si>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</si>
  <si>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</si>
  <si>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</si>
  <si>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</si>
  <si>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</si>
  <si>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</si>
  <si>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</si>
  <si>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</si>
  <si>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</si>
  <si>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</si>
  <si>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</si>
  <si>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</si>
  <si>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</si>
  <si>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</si>
  <si>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</si>
  <si>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</si>
  <si>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</si>
  <si>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</si>
  <si>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</si>
  <si>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</si>
  <si>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</si>
  <si>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</si>
  <si>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</si>
  <si>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</si>
  <si>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</si>
  <si>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</si>
  <si>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</si>
  <si>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</si>
  <si>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</si>
  <si>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</si>
  <si>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</si>
  <si>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</si>
  <si>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</si>
  <si>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</si>
  <si>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</si>
  <si>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</si>
  <si>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</si>
  <si>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</si>
  <si>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</si>
  <si>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</si>
  <si>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</si>
  <si>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</si>
  <si>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</si>
  <si>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</si>
  <si>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</si>
  <si>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</si>
  <si>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</si>
  <si>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</si>
  <si>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</si>
  <si>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</si>
  <si>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</si>
  <si>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</si>
  <si>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</si>
  <si>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</si>
  <si>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</si>
  <si>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</si>
  <si>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</si>
  <si>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</si>
  <si>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</si>
  <si>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</si>
  <si>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</si>
  <si>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</si>
  <si>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</si>
  <si>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</si>
  <si>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</si>
  <si>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</si>
  <si>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</si>
  <si>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</si>
  <si>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</si>
  <si>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</si>
  <si>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</si>
  <si>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</si>
  <si>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</si>
  <si>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</si>
  <si>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</si>
  <si>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</si>
  <si>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</si>
  <si>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</si>
  <si>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</si>
  <si>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</si>
  <si>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</si>
  <si>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</si>
  <si>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</si>
  <si>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</si>
  <si>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</si>
  <si>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</si>
  <si>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</si>
  <si>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</si>
  <si>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</si>
  <si>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</si>
  <si>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</si>
  <si>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</si>
  <si>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</si>
  <si>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</si>
  <si>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</si>
  <si>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</si>
  <si>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</si>
  <si>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</si>
  <si>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</si>
  <si>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</si>
  <si>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</si>
  <si>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</si>
  <si>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</si>
  <si>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</si>
  <si>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</si>
  <si>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</si>
  <si>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</si>
  <si>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</si>
  <si>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</si>
  <si>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</si>
  <si>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</si>
  <si>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</si>
  <si>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</si>
  <si>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</si>
  <si>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</si>
  <si>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</si>
  <si>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</si>
  <si>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</si>
  <si>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</si>
  <si>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</si>
  <si>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</si>
  <si>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</si>
  <si>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</si>
  <si>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</si>
  <si>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</si>
  <si>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</si>
  <si>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</si>
  <si>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</si>
  <si>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</si>
  <si>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</si>
  <si>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</si>
  <si>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</si>
  <si>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</si>
  <si>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</si>
  <si>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</si>
  <si>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</si>
  <si>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</si>
  <si>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</si>
  <si>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</si>
  <si>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</si>
  <si>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</si>
  <si>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</si>
  <si>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</si>
  <si>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</si>
  <si>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</si>
  <si>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</si>
  <si>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</si>
  <si>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</si>
  <si>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</si>
  <si>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</si>
  <si>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</si>
  <si>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</si>
  <si>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</si>
  <si>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</si>
  <si>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</si>
  <si>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</si>
  <si>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</si>
  <si>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</si>
  <si>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</si>
  <si>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</si>
  <si>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</si>
  <si>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</si>
  <si>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</si>
  <si>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</si>
  <si>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</si>
  <si>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</si>
  <si>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</si>
  <si>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</si>
  <si>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</si>
  <si>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</si>
  <si>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</si>
  <si>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</si>
  <si>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</si>
  <si>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</si>
  <si>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</si>
  <si>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</si>
  <si>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</si>
  <si>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</si>
  <si>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</si>
  <si>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</si>
  <si>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</si>
  <si>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</si>
  <si>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</si>
  <si>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</si>
  <si>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</si>
  <si>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</si>
  <si>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</si>
  <si>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</si>
  <si>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</si>
  <si>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</si>
  <si>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</si>
  <si>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</si>
  <si>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</si>
  <si>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</si>
  <si>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</si>
  <si>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</si>
  <si>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</si>
  <si>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</si>
  <si>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</si>
  <si>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</si>
  <si>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</si>
  <si>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</si>
  <si>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</si>
  <si>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</si>
  <si>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</si>
  <si>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</si>
  <si>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</si>
  <si>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</si>
  <si>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</si>
  <si>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</si>
  <si>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</si>
  <si>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</si>
  <si>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</si>
  <si>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</si>
  <si>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</si>
  <si>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</si>
  <si>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</si>
  <si>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</si>
  <si>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</si>
  <si>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</si>
  <si>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</si>
  <si>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</si>
  <si>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</si>
  <si>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</si>
  <si>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</si>
  <si>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</si>
  <si>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</si>
  <si>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</si>
  <si>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</si>
  <si>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</si>
  <si>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</si>
  <si>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</si>
  <si>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</si>
  <si>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</si>
  <si>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</si>
  <si>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</si>
  <si>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</si>
  <si>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</si>
  <si>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</si>
  <si>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</si>
  <si>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</si>
  <si>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my most promising dataset</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</si>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</sst>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7">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s>
  <cellStyleXfs count="1">
    <xf numFmtId="0" fontId="0" fillId="0" borderId="0"/>
  </cellStyleXfs>
  <cellXfs count="43">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4" fillId="0" borderId="8" xfId="0" applyFont="1" applyBorder="1" applyAlignment="1">
      <alignment vertical="center"/>
    </xf>
    <xf numFmtId="0" fontId="4" fillId="0" borderId="0" xfId="0" applyFont="1" applyAlignment="1">
      <alignment vertical="center"/>
    </xf>
    <xf numFmtId="0" fontId="1" fillId="0" borderId="2" xfId="0" applyFont="1" applyBorder="1"/>
    <xf numFmtId="0" fontId="4" fillId="0" borderId="0" xfId="0" applyFont="1"/>
    <xf numFmtId="0" fontId="1" fillId="0" borderId="8" xfId="0" applyFont="1" applyBorder="1"/>
    <xf numFmtId="0" fontId="1"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E100"/>
  <sheetViews>
    <sheetView tabSelected="1" topLeftCell="AJ73" zoomScaleNormal="100" workbookViewId="0">
      <selection activeCell="AS95" sqref="AS95"/>
    </sheetView>
  </sheetViews>
  <sheetFormatPr defaultRowHeight="15" outlineLevelCol="1" x14ac:dyDescent="0.25"/>
  <cols>
    <col min="1" max="1" width="23.85546875" customWidth="1"/>
    <col min="2" max="3" width="18.42578125" customWidth="1"/>
    <col min="4" max="4" width="27.7109375" customWidth="1"/>
    <col min="5" max="5" width="25.42578125" customWidth="1" outlineLevel="1"/>
    <col min="6" max="6" width="15.7109375" customWidth="1" outlineLevel="1"/>
    <col min="7" max="7" width="64.5703125" customWidth="1" outlineLevel="1"/>
    <col min="8" max="8" width="14.5703125" style="6" customWidth="1" outlineLevel="1"/>
    <col min="9" max="9" width="8.5703125" customWidth="1" outlineLevel="1"/>
    <col min="10" max="10" width="30.7109375" customWidth="1" outlineLevel="1"/>
    <col min="11" max="11" width="9.42578125" customWidth="1" outlineLevel="1"/>
    <col min="12" max="12" width="33" customWidth="1"/>
    <col min="13" max="19" width="9.140625" customWidth="1" outlineLevel="1"/>
    <col min="20" max="20" width="9.140625" style="20"/>
    <col min="21" max="21" width="12.85546875" customWidth="1" outlineLevel="1"/>
    <col min="22" max="22" width="9.140625" customWidth="1" outlineLevel="1"/>
    <col min="24" max="24" width="6.7109375" customWidth="1" outlineLevel="1"/>
    <col min="25" max="25" width="5.140625" customWidth="1" outlineLevel="1"/>
    <col min="26" max="26" width="11.140625" customWidth="1" outlineLevel="1"/>
    <col min="27" max="27" width="6" customWidth="1" outlineLevel="1"/>
    <col min="28" max="28" width="14.28515625" customWidth="1" outlineLevel="1"/>
    <col min="29" max="29" width="9.5703125" customWidth="1" outlineLevel="1"/>
    <col min="30" max="30" width="9" customWidth="1" outlineLevel="1"/>
    <col min="31" max="31" width="9.42578125" customWidth="1" outlineLevel="1"/>
    <col min="32" max="32" width="9.85546875" customWidth="1" outlineLevel="1"/>
    <col min="33" max="33" width="9.7109375" customWidth="1" outlineLevel="1"/>
    <col min="34" max="34" width="16.7109375" style="6" customWidth="1"/>
    <col min="35" max="36" width="14.85546875" customWidth="1"/>
    <col min="37" max="37" width="21" customWidth="1"/>
    <col min="38" max="38" width="26.28515625" style="10" customWidth="1" outlineLevel="1"/>
    <col min="39" max="40" width="8.85546875" customWidth="1"/>
    <col min="41" max="41" width="8.85546875" style="20" customWidth="1"/>
    <col min="42" max="42" width="5.28515625" customWidth="1"/>
    <col min="43" max="43" width="6.140625" customWidth="1"/>
    <col min="44" max="44" width="5" customWidth="1"/>
    <col min="45" max="45" width="5" style="20" customWidth="1"/>
    <col min="46" max="46" width="6.140625" customWidth="1"/>
    <col min="47" max="47" width="6.5703125" customWidth="1"/>
    <col min="48" max="48" width="5" customWidth="1"/>
    <col min="49" max="49" width="6" style="20" customWidth="1"/>
    <col min="50" max="51" width="6" customWidth="1"/>
    <col min="52" max="52" width="6" style="10" customWidth="1"/>
    <col min="53" max="53" width="74.85546875" customWidth="1" outlineLevel="1"/>
    <col min="54" max="54" width="74.42578125" customWidth="1" outlineLevel="1"/>
    <col min="55" max="55" width="5.140625" customWidth="1"/>
    <col min="56" max="56" width="135.28515625" customWidth="1" outlineLevel="1"/>
    <col min="57" max="57" width="206" customWidth="1" outlineLevel="1"/>
    <col min="58" max="58" width="20.140625" bestFit="1" customWidth="1"/>
    <col min="59" max="59" width="14.28515625" bestFit="1" customWidth="1"/>
    <col min="60" max="60" width="20.28515625" bestFit="1" customWidth="1"/>
    <col min="61" max="61" width="12.7109375" customWidth="1"/>
    <col min="62" max="62" width="12.140625" customWidth="1"/>
  </cols>
  <sheetData>
    <row r="1" spans="1:57" s="1" customFormat="1" x14ac:dyDescent="0.25">
      <c r="A1" s="1" t="s">
        <v>36</v>
      </c>
      <c r="B1" s="1" t="s">
        <v>415</v>
      </c>
      <c r="C1" s="1" t="s">
        <v>412</v>
      </c>
      <c r="D1" s="1" t="s">
        <v>414</v>
      </c>
      <c r="E1" s="1" t="s">
        <v>55</v>
      </c>
      <c r="F1" s="1" t="s">
        <v>67</v>
      </c>
      <c r="G1" s="1" t="s">
        <v>160</v>
      </c>
      <c r="H1" s="5" t="s">
        <v>399</v>
      </c>
      <c r="I1" s="1" t="s">
        <v>133</v>
      </c>
      <c r="J1" s="1" t="s">
        <v>135</v>
      </c>
      <c r="K1" s="1" t="s">
        <v>132</v>
      </c>
      <c r="L1" s="1" t="s">
        <v>134</v>
      </c>
      <c r="M1" s="1" t="s">
        <v>118</v>
      </c>
      <c r="N1" s="1" t="s">
        <v>263</v>
      </c>
      <c r="O1" s="1" t="s">
        <v>262</v>
      </c>
      <c r="P1" s="1" t="s">
        <v>117</v>
      </c>
      <c r="Q1" s="1" t="s">
        <v>259</v>
      </c>
      <c r="R1" s="1" t="s">
        <v>260</v>
      </c>
      <c r="S1" s="1" t="s">
        <v>261</v>
      </c>
      <c r="T1" s="19" t="s">
        <v>119</v>
      </c>
      <c r="U1" s="1" t="s">
        <v>69</v>
      </c>
      <c r="V1" s="1" t="s">
        <v>3</v>
      </c>
      <c r="W1" s="1" t="s">
        <v>4</v>
      </c>
      <c r="X1" s="1" t="s">
        <v>77</v>
      </c>
      <c r="Y1" s="1" t="s">
        <v>78</v>
      </c>
      <c r="Z1" s="1" t="s">
        <v>174</v>
      </c>
      <c r="AA1" s="1" t="s">
        <v>211</v>
      </c>
      <c r="AB1" s="1" t="s">
        <v>5</v>
      </c>
      <c r="AC1" s="1" t="s">
        <v>80</v>
      </c>
      <c r="AD1" s="1" t="s">
        <v>100</v>
      </c>
      <c r="AE1" s="1" t="s">
        <v>79</v>
      </c>
      <c r="AF1" s="1" t="s">
        <v>81</v>
      </c>
      <c r="AG1" s="1" t="s">
        <v>98</v>
      </c>
      <c r="AH1" s="5" t="s">
        <v>113</v>
      </c>
      <c r="AI1" s="1" t="s">
        <v>210</v>
      </c>
      <c r="AJ1" s="1" t="s">
        <v>256</v>
      </c>
      <c r="AK1" s="1" t="s">
        <v>150</v>
      </c>
      <c r="AL1" s="26" t="s">
        <v>37</v>
      </c>
      <c r="AM1" s="1" t="s">
        <v>11</v>
      </c>
      <c r="AN1" s="1" t="s">
        <v>12</v>
      </c>
      <c r="AO1" s="19" t="s">
        <v>13</v>
      </c>
      <c r="AP1" s="1" t="s">
        <v>0</v>
      </c>
      <c r="AQ1" s="1" t="s">
        <v>1</v>
      </c>
      <c r="AR1" s="1" t="s">
        <v>2</v>
      </c>
      <c r="AS1" s="19" t="s">
        <v>52</v>
      </c>
      <c r="AT1" s="1" t="s">
        <v>74</v>
      </c>
      <c r="AU1" s="1" t="s">
        <v>75</v>
      </c>
      <c r="AV1" s="1" t="s">
        <v>76</v>
      </c>
      <c r="AW1" s="19" t="s">
        <v>53</v>
      </c>
      <c r="AX1" s="1" t="s">
        <v>308</v>
      </c>
      <c r="AY1" s="1" t="s">
        <v>309</v>
      </c>
      <c r="AZ1" s="26" t="s">
        <v>310</v>
      </c>
      <c r="BA1" s="1" t="s">
        <v>23</v>
      </c>
      <c r="BB1" s="1" t="s">
        <v>22</v>
      </c>
      <c r="BC1" s="1" t="s">
        <v>151</v>
      </c>
      <c r="BD1" s="1" t="s">
        <v>152</v>
      </c>
      <c r="BE1" s="1" t="s">
        <v>285</v>
      </c>
    </row>
    <row r="2" spans="1:57" x14ac:dyDescent="0.25">
      <c r="A2" t="s">
        <v>125</v>
      </c>
      <c r="B2" t="s">
        <v>404</v>
      </c>
      <c r="C2" t="s">
        <v>410</v>
      </c>
      <c r="D2" t="s">
        <v>413</v>
      </c>
      <c r="E2" t="s">
        <v>127</v>
      </c>
      <c r="F2" t="s">
        <v>129</v>
      </c>
      <c r="G2" t="s">
        <v>130</v>
      </c>
      <c r="H2" s="6">
        <v>0</v>
      </c>
      <c r="I2">
        <v>0</v>
      </c>
      <c r="J2" t="s">
        <v>8</v>
      </c>
      <c r="K2">
        <v>1</v>
      </c>
      <c r="L2" t="s">
        <v>137</v>
      </c>
      <c r="M2" t="s">
        <v>8</v>
      </c>
      <c r="N2" t="s">
        <v>8</v>
      </c>
      <c r="O2" t="s">
        <v>8</v>
      </c>
      <c r="P2" t="s">
        <v>8</v>
      </c>
      <c r="Q2" t="s">
        <v>8</v>
      </c>
      <c r="R2" t="s">
        <v>8</v>
      </c>
      <c r="S2" t="s">
        <v>8</v>
      </c>
      <c r="T2" s="20">
        <v>0</v>
      </c>
      <c r="U2" t="s">
        <v>70</v>
      </c>
      <c r="V2">
        <v>5</v>
      </c>
      <c r="W2">
        <v>5</v>
      </c>
      <c r="X2">
        <v>3</v>
      </c>
      <c r="Y2">
        <v>2</v>
      </c>
      <c r="Z2">
        <f xml:space="preserve"> X2 + Y2</f>
        <v>5</v>
      </c>
      <c r="AA2">
        <v>2</v>
      </c>
      <c r="AB2">
        <v>3</v>
      </c>
      <c r="AC2">
        <v>16</v>
      </c>
      <c r="AD2" t="s">
        <v>97</v>
      </c>
      <c r="AE2">
        <v>1</v>
      </c>
      <c r="AF2">
        <v>8</v>
      </c>
      <c r="AG2" t="s">
        <v>99</v>
      </c>
      <c r="AH2" s="6" t="s">
        <v>8</v>
      </c>
      <c r="AI2" s="13" t="s">
        <v>8</v>
      </c>
      <c r="AJ2" t="s">
        <v>8</v>
      </c>
      <c r="AK2" s="13" t="s">
        <v>8</v>
      </c>
      <c r="AL2" s="27" t="s">
        <v>8</v>
      </c>
      <c r="AM2" s="13">
        <v>125</v>
      </c>
      <c r="AN2" s="13">
        <v>1169</v>
      </c>
      <c r="AO2" s="23">
        <v>414</v>
      </c>
      <c r="AP2" s="13">
        <v>64</v>
      </c>
      <c r="AQ2" s="13">
        <v>896</v>
      </c>
      <c r="AR2" s="13">
        <v>160</v>
      </c>
      <c r="AS2" s="23" t="s">
        <v>48</v>
      </c>
      <c r="AT2" s="13">
        <v>32</v>
      </c>
      <c r="AU2" s="13">
        <v>128</v>
      </c>
      <c r="AV2" s="13">
        <v>80</v>
      </c>
      <c r="AW2" s="23" t="s">
        <v>48</v>
      </c>
      <c r="AX2" s="13"/>
      <c r="AY2" s="13"/>
      <c r="AZ2" s="13"/>
      <c r="BA2" s="13" t="s">
        <v>264</v>
      </c>
      <c r="BB2" s="13" t="s">
        <v>265</v>
      </c>
      <c r="BC2">
        <v>1</v>
      </c>
      <c r="BD2" t="s">
        <v>138</v>
      </c>
      <c r="BE2" t="s">
        <v>8</v>
      </c>
    </row>
    <row r="3" spans="1:57" x14ac:dyDescent="0.25">
      <c r="A3" t="s">
        <v>126</v>
      </c>
      <c r="B3" t="s">
        <v>404</v>
      </c>
      <c r="C3" t="s">
        <v>410</v>
      </c>
      <c r="D3" t="s">
        <v>413</v>
      </c>
      <c r="E3" t="s">
        <v>127</v>
      </c>
      <c r="F3" t="s">
        <v>129</v>
      </c>
      <c r="G3" t="s">
        <v>131</v>
      </c>
      <c r="H3" s="6">
        <v>0</v>
      </c>
      <c r="I3">
        <v>0</v>
      </c>
      <c r="J3" t="s">
        <v>8</v>
      </c>
      <c r="K3">
        <v>1</v>
      </c>
      <c r="L3" t="s">
        <v>141</v>
      </c>
      <c r="M3">
        <v>0</v>
      </c>
      <c r="N3">
        <v>0</v>
      </c>
      <c r="O3">
        <v>0</v>
      </c>
      <c r="P3">
        <v>1</v>
      </c>
      <c r="Q3">
        <v>0</v>
      </c>
      <c r="R3" t="s">
        <v>8</v>
      </c>
      <c r="S3" t="s">
        <v>8</v>
      </c>
      <c r="T3" s="20">
        <v>1</v>
      </c>
      <c r="U3" t="s">
        <v>70</v>
      </c>
      <c r="V3">
        <v>5</v>
      </c>
      <c r="W3">
        <v>5</v>
      </c>
      <c r="X3">
        <v>3</v>
      </c>
      <c r="Y3">
        <v>2</v>
      </c>
      <c r="Z3">
        <f t="shared" ref="Z3:Z24" si="0" xml:space="preserve"> X3 + Y3</f>
        <v>5</v>
      </c>
      <c r="AA3">
        <v>2</v>
      </c>
      <c r="AB3">
        <v>3</v>
      </c>
      <c r="AC3">
        <v>16</v>
      </c>
      <c r="AD3" t="s">
        <v>97</v>
      </c>
      <c r="AE3">
        <v>1</v>
      </c>
      <c r="AF3">
        <v>8</v>
      </c>
      <c r="AG3" t="s">
        <v>99</v>
      </c>
      <c r="AH3" s="6">
        <v>20769</v>
      </c>
      <c r="AI3" s="13">
        <v>11731</v>
      </c>
      <c r="AJ3">
        <f>AH3+AI3</f>
        <v>32500</v>
      </c>
      <c r="AK3" s="13" t="s">
        <v>8</v>
      </c>
      <c r="AL3" s="27" t="s">
        <v>33</v>
      </c>
      <c r="AM3" s="13">
        <v>125</v>
      </c>
      <c r="AN3" s="13">
        <v>1169</v>
      </c>
      <c r="AO3" s="23">
        <v>414</v>
      </c>
      <c r="AP3" s="13">
        <v>64</v>
      </c>
      <c r="AQ3" s="13">
        <v>896</v>
      </c>
      <c r="AR3" s="13">
        <v>160</v>
      </c>
      <c r="AS3" s="23" t="s">
        <v>48</v>
      </c>
      <c r="AT3" s="13">
        <v>32</v>
      </c>
      <c r="AU3" s="13">
        <v>128</v>
      </c>
      <c r="AV3" s="13">
        <v>80</v>
      </c>
      <c r="AW3" s="23" t="s">
        <v>48</v>
      </c>
      <c r="AX3" s="13"/>
      <c r="AY3" s="13"/>
      <c r="AZ3" s="27"/>
      <c r="BA3" s="13" t="s">
        <v>264</v>
      </c>
      <c r="BB3" s="13" t="s">
        <v>265</v>
      </c>
      <c r="BC3">
        <v>0</v>
      </c>
      <c r="BD3" t="s">
        <v>8</v>
      </c>
      <c r="BE3" t="s">
        <v>8</v>
      </c>
    </row>
    <row r="4" spans="1:57" s="8" customFormat="1" ht="15.75" thickBot="1" x14ac:dyDescent="0.3">
      <c r="A4" s="8" t="s">
        <v>54</v>
      </c>
      <c r="B4" s="8" t="s">
        <v>404</v>
      </c>
      <c r="C4" s="8" t="s">
        <v>410</v>
      </c>
      <c r="D4" s="8" t="s">
        <v>413</v>
      </c>
      <c r="E4" s="8" t="s">
        <v>121</v>
      </c>
      <c r="F4" s="8" t="s">
        <v>128</v>
      </c>
      <c r="G4" s="8" t="s">
        <v>82</v>
      </c>
      <c r="H4" s="9">
        <v>0</v>
      </c>
      <c r="I4" s="8">
        <v>1</v>
      </c>
      <c r="J4" s="8" t="s">
        <v>82</v>
      </c>
      <c r="K4" s="8">
        <v>0</v>
      </c>
      <c r="L4" s="8" t="s">
        <v>8</v>
      </c>
      <c r="M4" s="8" t="s">
        <v>8</v>
      </c>
      <c r="N4" s="8" t="s">
        <v>8</v>
      </c>
      <c r="O4" s="8" t="s">
        <v>8</v>
      </c>
      <c r="P4" s="8" t="s">
        <v>8</v>
      </c>
      <c r="Q4" s="8" t="s">
        <v>8</v>
      </c>
      <c r="R4" s="8" t="s">
        <v>8</v>
      </c>
      <c r="S4" s="8" t="s">
        <v>8</v>
      </c>
      <c r="T4" s="21">
        <v>0</v>
      </c>
      <c r="U4" s="8" t="s">
        <v>70</v>
      </c>
      <c r="V4" s="8">
        <v>5</v>
      </c>
      <c r="W4" s="8">
        <v>5</v>
      </c>
      <c r="X4" s="8">
        <v>3</v>
      </c>
      <c r="Y4" s="8">
        <v>2</v>
      </c>
      <c r="Z4" s="8">
        <f t="shared" si="0"/>
        <v>5</v>
      </c>
      <c r="AA4" s="8">
        <v>2</v>
      </c>
      <c r="AB4" s="8">
        <v>3</v>
      </c>
      <c r="AC4" s="8">
        <v>16</v>
      </c>
      <c r="AD4" s="8" t="s">
        <v>97</v>
      </c>
      <c r="AE4" s="8">
        <v>1</v>
      </c>
      <c r="AF4" s="8">
        <v>8</v>
      </c>
      <c r="AG4" s="8" t="s">
        <v>99</v>
      </c>
      <c r="AH4" s="9">
        <v>-1</v>
      </c>
      <c r="AI4" s="16">
        <v>-1</v>
      </c>
      <c r="AJ4" s="8">
        <v>32500</v>
      </c>
      <c r="AK4" s="16" t="s">
        <v>8</v>
      </c>
      <c r="AL4" s="28" t="s">
        <v>33</v>
      </c>
      <c r="AM4" s="16">
        <v>125</v>
      </c>
      <c r="AN4" s="16">
        <v>1169</v>
      </c>
      <c r="AO4" s="24">
        <v>414</v>
      </c>
      <c r="AP4" s="16">
        <v>105</v>
      </c>
      <c r="AQ4" s="16">
        <v>1149</v>
      </c>
      <c r="AR4" s="16">
        <v>394</v>
      </c>
      <c r="AS4" s="24" t="s">
        <v>48</v>
      </c>
      <c r="AT4" s="16">
        <v>10</v>
      </c>
      <c r="AU4" s="16">
        <v>10</v>
      </c>
      <c r="AV4" s="16">
        <v>10</v>
      </c>
      <c r="AW4" s="24" t="s">
        <v>48</v>
      </c>
      <c r="AX4" s="16"/>
      <c r="AY4" s="16"/>
      <c r="AZ4" s="28"/>
      <c r="BA4" s="16" t="s">
        <v>24</v>
      </c>
      <c r="BB4" s="16" t="s">
        <v>15</v>
      </c>
      <c r="BC4" s="8">
        <v>0</v>
      </c>
      <c r="BD4" s="8" t="s">
        <v>8</v>
      </c>
      <c r="BE4" s="8" t="s">
        <v>8</v>
      </c>
    </row>
    <row r="5" spans="1:57" x14ac:dyDescent="0.25">
      <c r="A5" t="s">
        <v>6</v>
      </c>
      <c r="B5" t="s">
        <v>404</v>
      </c>
      <c r="C5" t="s">
        <v>410</v>
      </c>
      <c r="D5" t="s">
        <v>413</v>
      </c>
      <c r="E5" t="s">
        <v>122</v>
      </c>
      <c r="F5" t="s">
        <v>101</v>
      </c>
      <c r="G5" t="s">
        <v>82</v>
      </c>
      <c r="H5" s="6">
        <v>0</v>
      </c>
      <c r="I5">
        <v>1</v>
      </c>
      <c r="J5" t="s">
        <v>82</v>
      </c>
      <c r="K5" s="11">
        <v>0</v>
      </c>
      <c r="L5" t="s">
        <v>8</v>
      </c>
      <c r="M5" t="s">
        <v>8</v>
      </c>
      <c r="N5" t="s">
        <v>8</v>
      </c>
      <c r="O5" t="s">
        <v>8</v>
      </c>
      <c r="P5" t="s">
        <v>8</v>
      </c>
      <c r="Q5" t="s">
        <v>8</v>
      </c>
      <c r="R5" t="s">
        <v>8</v>
      </c>
      <c r="S5" t="s">
        <v>8</v>
      </c>
      <c r="T5" s="20">
        <v>0</v>
      </c>
      <c r="U5" t="s">
        <v>70</v>
      </c>
      <c r="V5">
        <v>5</v>
      </c>
      <c r="W5">
        <v>10</v>
      </c>
      <c r="X5">
        <v>3</v>
      </c>
      <c r="Y5">
        <v>2</v>
      </c>
      <c r="Z5">
        <f t="shared" si="0"/>
        <v>5</v>
      </c>
      <c r="AA5">
        <v>2</v>
      </c>
      <c r="AB5">
        <v>3</v>
      </c>
      <c r="AC5">
        <v>16</v>
      </c>
      <c r="AD5" t="s">
        <v>97</v>
      </c>
      <c r="AE5">
        <v>1</v>
      </c>
      <c r="AF5">
        <v>8</v>
      </c>
      <c r="AG5" t="s">
        <v>99</v>
      </c>
      <c r="AH5" s="6">
        <v>-1</v>
      </c>
      <c r="AI5" s="13">
        <v>-1</v>
      </c>
      <c r="AJ5">
        <v>32500</v>
      </c>
      <c r="AK5" t="s">
        <v>8</v>
      </c>
      <c r="AL5" s="10" t="s">
        <v>33</v>
      </c>
      <c r="AM5">
        <v>125</v>
      </c>
      <c r="AN5">
        <v>1169</v>
      </c>
      <c r="AO5" s="20">
        <v>414</v>
      </c>
      <c r="AP5">
        <v>100</v>
      </c>
      <c r="AQ5">
        <v>1100</v>
      </c>
      <c r="AR5">
        <v>390</v>
      </c>
      <c r="AS5" s="20" t="s">
        <v>48</v>
      </c>
      <c r="AT5">
        <v>10</v>
      </c>
      <c r="AU5">
        <v>10</v>
      </c>
      <c r="AV5">
        <v>10</v>
      </c>
      <c r="AW5" s="20" t="s">
        <v>48</v>
      </c>
      <c r="BA5" s="13" t="s">
        <v>24</v>
      </c>
      <c r="BB5" s="13" t="s">
        <v>15</v>
      </c>
      <c r="BC5">
        <v>0</v>
      </c>
      <c r="BD5" t="s">
        <v>8</v>
      </c>
      <c r="BE5" t="s">
        <v>8</v>
      </c>
    </row>
    <row r="6" spans="1:57" x14ac:dyDescent="0.25">
      <c r="A6" t="s">
        <v>7</v>
      </c>
      <c r="B6" t="s">
        <v>404</v>
      </c>
      <c r="C6" t="s">
        <v>410</v>
      </c>
      <c r="D6" t="s">
        <v>413</v>
      </c>
      <c r="E6" t="s">
        <v>84</v>
      </c>
      <c r="F6" t="s">
        <v>47</v>
      </c>
      <c r="G6" t="s">
        <v>86</v>
      </c>
      <c r="H6" s="6">
        <v>0</v>
      </c>
      <c r="I6">
        <v>1</v>
      </c>
      <c r="J6" t="s">
        <v>188</v>
      </c>
      <c r="K6">
        <v>0</v>
      </c>
      <c r="L6" t="s">
        <v>8</v>
      </c>
      <c r="M6" t="s">
        <v>8</v>
      </c>
      <c r="N6" t="s">
        <v>8</v>
      </c>
      <c r="O6" t="s">
        <v>8</v>
      </c>
      <c r="P6" t="s">
        <v>8</v>
      </c>
      <c r="Q6" t="s">
        <v>8</v>
      </c>
      <c r="R6" t="s">
        <v>8</v>
      </c>
      <c r="S6" t="s">
        <v>8</v>
      </c>
      <c r="T6" s="20">
        <v>0</v>
      </c>
      <c r="U6" t="s">
        <v>70</v>
      </c>
      <c r="V6">
        <v>5</v>
      </c>
      <c r="W6" t="s">
        <v>8</v>
      </c>
      <c r="X6">
        <v>3</v>
      </c>
      <c r="Y6">
        <v>2</v>
      </c>
      <c r="Z6">
        <f t="shared" si="0"/>
        <v>5</v>
      </c>
      <c r="AA6">
        <v>2</v>
      </c>
      <c r="AB6">
        <v>3</v>
      </c>
      <c r="AC6">
        <v>16</v>
      </c>
      <c r="AD6" t="s">
        <v>97</v>
      </c>
      <c r="AE6">
        <v>1</v>
      </c>
      <c r="AF6">
        <v>8</v>
      </c>
      <c r="AG6" t="s">
        <v>99</v>
      </c>
      <c r="AH6" s="6" t="s">
        <v>8</v>
      </c>
      <c r="AI6" s="13" t="s">
        <v>8</v>
      </c>
      <c r="AJ6">
        <v>32500</v>
      </c>
      <c r="AK6" t="s">
        <v>8</v>
      </c>
      <c r="AL6" s="10" t="s">
        <v>33</v>
      </c>
      <c r="AM6">
        <v>125</v>
      </c>
      <c r="AN6">
        <v>1169</v>
      </c>
      <c r="AO6" s="20">
        <v>414</v>
      </c>
      <c r="AP6">
        <v>100</v>
      </c>
      <c r="AQ6">
        <v>1100</v>
      </c>
      <c r="AR6">
        <v>390</v>
      </c>
      <c r="AS6" s="20" t="s">
        <v>48</v>
      </c>
      <c r="AT6">
        <v>26</v>
      </c>
      <c r="AU6">
        <v>70</v>
      </c>
      <c r="AV6">
        <v>25</v>
      </c>
      <c r="AW6" s="20" t="s">
        <v>48</v>
      </c>
      <c r="BA6" t="s">
        <v>24</v>
      </c>
      <c r="BB6" t="s">
        <v>10</v>
      </c>
      <c r="BC6">
        <v>1</v>
      </c>
      <c r="BD6" t="s">
        <v>14</v>
      </c>
      <c r="BE6" t="s">
        <v>8</v>
      </c>
    </row>
    <row r="7" spans="1:57" x14ac:dyDescent="0.25">
      <c r="A7" t="s">
        <v>16</v>
      </c>
      <c r="B7" t="s">
        <v>404</v>
      </c>
      <c r="C7" t="s">
        <v>410</v>
      </c>
      <c r="D7" t="s">
        <v>413</v>
      </c>
      <c r="E7" t="s">
        <v>85</v>
      </c>
      <c r="F7" t="s">
        <v>47</v>
      </c>
      <c r="G7" t="s">
        <v>86</v>
      </c>
      <c r="H7" s="6">
        <v>0</v>
      </c>
      <c r="I7">
        <v>1</v>
      </c>
      <c r="J7" t="s">
        <v>188</v>
      </c>
      <c r="K7">
        <v>0</v>
      </c>
      <c r="L7" t="s">
        <v>8</v>
      </c>
      <c r="M7" t="s">
        <v>8</v>
      </c>
      <c r="N7" t="s">
        <v>8</v>
      </c>
      <c r="O7" t="s">
        <v>8</v>
      </c>
      <c r="P7" t="s">
        <v>8</v>
      </c>
      <c r="Q7" t="s">
        <v>8</v>
      </c>
      <c r="R7" t="s">
        <v>8</v>
      </c>
      <c r="S7" t="s">
        <v>8</v>
      </c>
      <c r="T7" s="20">
        <v>0</v>
      </c>
      <c r="U7" t="s">
        <v>70</v>
      </c>
      <c r="V7">
        <v>5</v>
      </c>
      <c r="W7" t="s">
        <v>8</v>
      </c>
      <c r="X7">
        <v>3</v>
      </c>
      <c r="Y7">
        <v>2</v>
      </c>
      <c r="Z7">
        <f t="shared" si="0"/>
        <v>5</v>
      </c>
      <c r="AA7">
        <v>2</v>
      </c>
      <c r="AB7">
        <v>3</v>
      </c>
      <c r="AC7">
        <v>16</v>
      </c>
      <c r="AD7" t="s">
        <v>97</v>
      </c>
      <c r="AE7">
        <v>1</v>
      </c>
      <c r="AF7">
        <v>8</v>
      </c>
      <c r="AG7" t="s">
        <v>99</v>
      </c>
      <c r="AH7" s="6" t="s">
        <v>8</v>
      </c>
      <c r="AI7" s="13" t="s">
        <v>8</v>
      </c>
      <c r="AJ7">
        <v>32500</v>
      </c>
      <c r="AK7" t="s">
        <v>8</v>
      </c>
      <c r="AL7" s="10" t="s">
        <v>33</v>
      </c>
      <c r="AM7">
        <v>125</v>
      </c>
      <c r="AN7">
        <v>1169</v>
      </c>
      <c r="AO7" s="20">
        <v>414</v>
      </c>
      <c r="AP7">
        <v>100</v>
      </c>
      <c r="AQ7">
        <v>1100</v>
      </c>
      <c r="AR7">
        <v>390</v>
      </c>
      <c r="AS7" s="20" t="s">
        <v>48</v>
      </c>
      <c r="AT7">
        <v>25</v>
      </c>
      <c r="AU7">
        <v>69</v>
      </c>
      <c r="AV7">
        <v>24</v>
      </c>
      <c r="AW7" s="20" t="s">
        <v>48</v>
      </c>
      <c r="BA7" t="s">
        <v>24</v>
      </c>
      <c r="BB7" t="s">
        <v>9</v>
      </c>
      <c r="BC7">
        <v>1</v>
      </c>
      <c r="BD7" t="s">
        <v>14</v>
      </c>
      <c r="BE7" t="s">
        <v>8</v>
      </c>
    </row>
    <row r="8" spans="1:57" x14ac:dyDescent="0.25">
      <c r="A8" t="s">
        <v>17</v>
      </c>
      <c r="B8" t="s">
        <v>404</v>
      </c>
      <c r="C8" t="s">
        <v>410</v>
      </c>
      <c r="D8" t="s">
        <v>413</v>
      </c>
      <c r="E8" t="s">
        <v>88</v>
      </c>
      <c r="F8" t="s">
        <v>48</v>
      </c>
      <c r="G8" t="s">
        <v>87</v>
      </c>
      <c r="H8" s="6">
        <v>0</v>
      </c>
      <c r="I8">
        <v>1</v>
      </c>
      <c r="J8" t="s">
        <v>82</v>
      </c>
      <c r="K8">
        <v>0</v>
      </c>
      <c r="L8" t="s">
        <v>8</v>
      </c>
      <c r="M8" t="s">
        <v>8</v>
      </c>
      <c r="N8" t="s">
        <v>8</v>
      </c>
      <c r="O8" t="s">
        <v>8</v>
      </c>
      <c r="P8" t="s">
        <v>8</v>
      </c>
      <c r="Q8" t="s">
        <v>8</v>
      </c>
      <c r="R8" t="s">
        <v>8</v>
      </c>
      <c r="S8" t="s">
        <v>8</v>
      </c>
      <c r="T8" s="20">
        <v>0</v>
      </c>
      <c r="U8" t="s">
        <v>70</v>
      </c>
      <c r="V8">
        <v>5</v>
      </c>
      <c r="W8">
        <v>5</v>
      </c>
      <c r="X8">
        <v>3</v>
      </c>
      <c r="Y8">
        <v>2</v>
      </c>
      <c r="Z8">
        <f t="shared" si="0"/>
        <v>5</v>
      </c>
      <c r="AA8">
        <v>2</v>
      </c>
      <c r="AB8">
        <v>3</v>
      </c>
      <c r="AC8">
        <v>16</v>
      </c>
      <c r="AD8" t="s">
        <v>97</v>
      </c>
      <c r="AE8">
        <v>1</v>
      </c>
      <c r="AF8">
        <v>8</v>
      </c>
      <c r="AG8" t="s">
        <v>99</v>
      </c>
      <c r="AH8" s="6">
        <v>-1</v>
      </c>
      <c r="AI8" s="13">
        <v>-1</v>
      </c>
      <c r="AJ8">
        <v>32500</v>
      </c>
      <c r="AK8" t="s">
        <v>8</v>
      </c>
      <c r="AL8" s="10" t="s">
        <v>33</v>
      </c>
      <c r="AM8">
        <v>125</v>
      </c>
      <c r="AN8">
        <v>1169</v>
      </c>
      <c r="AO8" s="20">
        <v>414</v>
      </c>
      <c r="AP8">
        <v>101</v>
      </c>
      <c r="AQ8">
        <v>1009</v>
      </c>
      <c r="AR8">
        <v>400</v>
      </c>
      <c r="AS8" s="20" t="s">
        <v>48</v>
      </c>
      <c r="AT8">
        <v>12</v>
      </c>
      <c r="AU8">
        <v>90</v>
      </c>
      <c r="AV8">
        <v>7</v>
      </c>
      <c r="AW8" s="20" t="s">
        <v>48</v>
      </c>
      <c r="BA8" t="s">
        <v>24</v>
      </c>
      <c r="BB8" t="s">
        <v>15</v>
      </c>
      <c r="BC8">
        <v>1</v>
      </c>
      <c r="BD8" t="s">
        <v>21</v>
      </c>
      <c r="BE8" t="s">
        <v>8</v>
      </c>
    </row>
    <row r="9" spans="1:57" x14ac:dyDescent="0.25">
      <c r="A9" t="s">
        <v>18</v>
      </c>
      <c r="B9" t="s">
        <v>404</v>
      </c>
      <c r="C9" t="s">
        <v>410</v>
      </c>
      <c r="D9" t="s">
        <v>413</v>
      </c>
      <c r="E9" t="s">
        <v>122</v>
      </c>
      <c r="F9" t="s">
        <v>48</v>
      </c>
      <c r="G9" t="s">
        <v>83</v>
      </c>
      <c r="H9" s="6">
        <v>0</v>
      </c>
      <c r="I9">
        <v>1</v>
      </c>
      <c r="J9" t="s">
        <v>188</v>
      </c>
      <c r="K9">
        <v>0</v>
      </c>
      <c r="L9" t="s">
        <v>8</v>
      </c>
      <c r="M9" t="s">
        <v>8</v>
      </c>
      <c r="N9" t="s">
        <v>8</v>
      </c>
      <c r="O9" t="s">
        <v>8</v>
      </c>
      <c r="P9" t="s">
        <v>8</v>
      </c>
      <c r="Q9" t="s">
        <v>8</v>
      </c>
      <c r="R9" t="s">
        <v>8</v>
      </c>
      <c r="S9" t="s">
        <v>8</v>
      </c>
      <c r="T9" s="20">
        <v>0</v>
      </c>
      <c r="U9" t="s">
        <v>70</v>
      </c>
      <c r="V9">
        <v>5</v>
      </c>
      <c r="W9">
        <v>5</v>
      </c>
      <c r="X9">
        <v>3</v>
      </c>
      <c r="Y9">
        <v>2</v>
      </c>
      <c r="Z9">
        <f t="shared" si="0"/>
        <v>5</v>
      </c>
      <c r="AA9">
        <v>2</v>
      </c>
      <c r="AB9">
        <v>3</v>
      </c>
      <c r="AC9">
        <v>16</v>
      </c>
      <c r="AD9" t="s">
        <v>97</v>
      </c>
      <c r="AE9">
        <v>1</v>
      </c>
      <c r="AF9">
        <v>8</v>
      </c>
      <c r="AG9" t="s">
        <v>99</v>
      </c>
      <c r="AH9" s="6">
        <v>20319</v>
      </c>
      <c r="AI9" s="13">
        <v>12181</v>
      </c>
      <c r="AJ9">
        <v>32500</v>
      </c>
      <c r="AK9" t="s">
        <v>8</v>
      </c>
      <c r="AL9" s="10" t="s">
        <v>33</v>
      </c>
      <c r="AM9">
        <v>125</v>
      </c>
      <c r="AN9">
        <v>1169</v>
      </c>
      <c r="AO9" s="20">
        <v>414</v>
      </c>
      <c r="AP9">
        <f>AM9-50</f>
        <v>75</v>
      </c>
      <c r="AQ9">
        <f>AN9-240</f>
        <v>929</v>
      </c>
      <c r="AR9">
        <f>AO9-110</f>
        <v>304</v>
      </c>
      <c r="AS9" s="20" t="s">
        <v>48</v>
      </c>
      <c r="AT9">
        <f>(AM9-AP9)/2</f>
        <v>25</v>
      </c>
      <c r="AU9">
        <f>(AN9-AQ9)/2</f>
        <v>120</v>
      </c>
      <c r="AV9">
        <f>(AO9-AR9)/2</f>
        <v>55</v>
      </c>
      <c r="AW9" s="20" t="s">
        <v>48</v>
      </c>
      <c r="BA9" t="s">
        <v>24</v>
      </c>
      <c r="BB9" t="s">
        <v>15</v>
      </c>
      <c r="BC9">
        <v>1</v>
      </c>
      <c r="BD9" t="s">
        <v>25</v>
      </c>
      <c r="BE9" t="s">
        <v>8</v>
      </c>
    </row>
    <row r="10" spans="1:57" x14ac:dyDescent="0.25">
      <c r="A10" t="s">
        <v>19</v>
      </c>
      <c r="B10" t="s">
        <v>404</v>
      </c>
      <c r="C10" t="s">
        <v>410</v>
      </c>
      <c r="D10" t="s">
        <v>413</v>
      </c>
      <c r="E10" t="s">
        <v>90</v>
      </c>
      <c r="F10" t="s">
        <v>48</v>
      </c>
      <c r="G10" t="s">
        <v>83</v>
      </c>
      <c r="H10" s="6">
        <v>0</v>
      </c>
      <c r="I10">
        <v>1</v>
      </c>
      <c r="J10" t="s">
        <v>188</v>
      </c>
      <c r="K10">
        <v>0</v>
      </c>
      <c r="L10" t="s">
        <v>8</v>
      </c>
      <c r="M10" t="s">
        <v>8</v>
      </c>
      <c r="N10" t="s">
        <v>8</v>
      </c>
      <c r="O10" t="s">
        <v>8</v>
      </c>
      <c r="P10" t="s">
        <v>8</v>
      </c>
      <c r="Q10" t="s">
        <v>8</v>
      </c>
      <c r="R10" t="s">
        <v>8</v>
      </c>
      <c r="S10" t="s">
        <v>8</v>
      </c>
      <c r="T10" s="20">
        <v>0</v>
      </c>
      <c r="U10" t="s">
        <v>70</v>
      </c>
      <c r="V10">
        <v>5</v>
      </c>
      <c r="W10">
        <v>5</v>
      </c>
      <c r="X10">
        <v>3</v>
      </c>
      <c r="Y10">
        <v>2</v>
      </c>
      <c r="Z10">
        <f t="shared" si="0"/>
        <v>5</v>
      </c>
      <c r="AA10">
        <v>2</v>
      </c>
      <c r="AB10">
        <v>3</v>
      </c>
      <c r="AC10">
        <v>16</v>
      </c>
      <c r="AD10" t="s">
        <v>97</v>
      </c>
      <c r="AE10">
        <v>1</v>
      </c>
      <c r="AF10">
        <v>8</v>
      </c>
      <c r="AG10" t="s">
        <v>99</v>
      </c>
      <c r="AH10" s="6">
        <v>19417</v>
      </c>
      <c r="AI10" s="13">
        <v>13083</v>
      </c>
      <c r="AJ10">
        <v>32500</v>
      </c>
      <c r="AK10" t="s">
        <v>8</v>
      </c>
      <c r="AL10" s="10" t="s">
        <v>33</v>
      </c>
      <c r="AM10">
        <v>125</v>
      </c>
      <c r="AN10">
        <v>1169</v>
      </c>
      <c r="AO10" s="20">
        <v>414</v>
      </c>
      <c r="AP10">
        <v>72</v>
      </c>
      <c r="AQ10">
        <v>928</v>
      </c>
      <c r="AR10">
        <v>304</v>
      </c>
      <c r="AS10" s="20" t="s">
        <v>48</v>
      </c>
      <c r="AT10">
        <v>24</v>
      </c>
      <c r="AU10">
        <v>120</v>
      </c>
      <c r="AV10">
        <v>48</v>
      </c>
      <c r="AW10" s="20" t="s">
        <v>48</v>
      </c>
      <c r="BA10" t="s">
        <v>28</v>
      </c>
      <c r="BB10" t="s">
        <v>72</v>
      </c>
      <c r="BC10">
        <v>1</v>
      </c>
      <c r="BD10" t="s">
        <v>25</v>
      </c>
      <c r="BE10" t="s">
        <v>26</v>
      </c>
    </row>
    <row r="11" spans="1:57" ht="15.75" customHeight="1" x14ac:dyDescent="0.25">
      <c r="A11" t="s">
        <v>20</v>
      </c>
      <c r="B11" t="s">
        <v>404</v>
      </c>
      <c r="C11" t="s">
        <v>410</v>
      </c>
      <c r="D11" t="s">
        <v>413</v>
      </c>
      <c r="E11" t="s">
        <v>95</v>
      </c>
      <c r="F11" t="s">
        <v>48</v>
      </c>
      <c r="G11" t="s">
        <v>87</v>
      </c>
      <c r="H11" s="6">
        <v>0</v>
      </c>
      <c r="I11">
        <v>1</v>
      </c>
      <c r="J11" t="s">
        <v>82</v>
      </c>
      <c r="K11">
        <v>0</v>
      </c>
      <c r="L11" t="s">
        <v>8</v>
      </c>
      <c r="M11" t="s">
        <v>8</v>
      </c>
      <c r="N11" t="s">
        <v>8</v>
      </c>
      <c r="O11" t="s">
        <v>8</v>
      </c>
      <c r="P11" t="s">
        <v>8</v>
      </c>
      <c r="Q11" t="s">
        <v>8</v>
      </c>
      <c r="R11" t="s">
        <v>8</v>
      </c>
      <c r="S11" t="s">
        <v>8</v>
      </c>
      <c r="T11" s="20">
        <v>0</v>
      </c>
      <c r="U11" t="s">
        <v>70</v>
      </c>
      <c r="V11">
        <v>5</v>
      </c>
      <c r="W11">
        <v>5</v>
      </c>
      <c r="X11">
        <v>3</v>
      </c>
      <c r="Y11">
        <v>2</v>
      </c>
      <c r="Z11">
        <f t="shared" si="0"/>
        <v>5</v>
      </c>
      <c r="AA11">
        <v>2</v>
      </c>
      <c r="AB11">
        <v>3</v>
      </c>
      <c r="AC11">
        <v>16</v>
      </c>
      <c r="AD11" t="s">
        <v>97</v>
      </c>
      <c r="AE11">
        <v>1</v>
      </c>
      <c r="AF11">
        <v>8</v>
      </c>
      <c r="AG11" t="s">
        <v>99</v>
      </c>
      <c r="AH11" s="6">
        <v>-1</v>
      </c>
      <c r="AI11" s="13">
        <v>-1</v>
      </c>
      <c r="AJ11">
        <v>32500</v>
      </c>
      <c r="AK11" t="s">
        <v>8</v>
      </c>
      <c r="AL11" s="10" t="s">
        <v>33</v>
      </c>
      <c r="AM11">
        <v>125</v>
      </c>
      <c r="AN11">
        <v>1169</v>
      </c>
      <c r="AO11" s="20">
        <v>414</v>
      </c>
      <c r="AP11">
        <v>64</v>
      </c>
      <c r="AQ11">
        <v>928</v>
      </c>
      <c r="AR11">
        <v>304</v>
      </c>
      <c r="AS11" s="20" t="s">
        <v>48</v>
      </c>
      <c r="AT11">
        <v>24</v>
      </c>
      <c r="AU11">
        <v>120</v>
      </c>
      <c r="AV11">
        <v>40</v>
      </c>
      <c r="AW11" s="20" t="s">
        <v>48</v>
      </c>
      <c r="BA11" t="s">
        <v>27</v>
      </c>
      <c r="BB11" t="s">
        <v>29</v>
      </c>
      <c r="BC11">
        <v>1</v>
      </c>
      <c r="BD11" t="s">
        <v>30</v>
      </c>
      <c r="BE11" s="2" t="s">
        <v>32</v>
      </c>
    </row>
    <row r="12" spans="1:57" x14ac:dyDescent="0.25">
      <c r="A12" t="s">
        <v>31</v>
      </c>
      <c r="B12" t="s">
        <v>404</v>
      </c>
      <c r="C12" t="s">
        <v>410</v>
      </c>
      <c r="D12" t="s">
        <v>413</v>
      </c>
      <c r="E12" t="s">
        <v>96</v>
      </c>
      <c r="F12" t="s">
        <v>48</v>
      </c>
      <c r="G12" t="s">
        <v>48</v>
      </c>
      <c r="H12" s="6">
        <v>0</v>
      </c>
      <c r="I12">
        <v>0</v>
      </c>
      <c r="J12" t="s">
        <v>8</v>
      </c>
      <c r="K12">
        <v>1</v>
      </c>
      <c r="L12" t="s">
        <v>140</v>
      </c>
      <c r="M12">
        <v>0</v>
      </c>
      <c r="N12">
        <v>0</v>
      </c>
      <c r="O12">
        <v>0</v>
      </c>
      <c r="P12">
        <v>0</v>
      </c>
      <c r="Q12">
        <v>0</v>
      </c>
      <c r="R12" t="s">
        <v>8</v>
      </c>
      <c r="S12" t="s">
        <v>8</v>
      </c>
      <c r="T12" s="20">
        <v>1</v>
      </c>
      <c r="U12" t="s">
        <v>70</v>
      </c>
      <c r="V12">
        <v>5</v>
      </c>
      <c r="W12">
        <v>5</v>
      </c>
      <c r="X12">
        <v>3</v>
      </c>
      <c r="Y12">
        <v>2</v>
      </c>
      <c r="Z12">
        <f t="shared" si="0"/>
        <v>5</v>
      </c>
      <c r="AA12">
        <v>2</v>
      </c>
      <c r="AB12">
        <v>3</v>
      </c>
      <c r="AC12">
        <v>16</v>
      </c>
      <c r="AD12" t="s">
        <v>97</v>
      </c>
      <c r="AE12">
        <v>1</v>
      </c>
      <c r="AF12">
        <v>8</v>
      </c>
      <c r="AG12" t="s">
        <v>99</v>
      </c>
      <c r="AH12" s="6">
        <v>10135</v>
      </c>
      <c r="AI12" s="13">
        <v>22365</v>
      </c>
      <c r="AJ12">
        <f>AH12+AI12</f>
        <v>32500</v>
      </c>
      <c r="AK12" t="s">
        <v>8</v>
      </c>
      <c r="AL12" s="10" t="s">
        <v>33</v>
      </c>
      <c r="AM12">
        <v>125</v>
      </c>
      <c r="AN12">
        <v>1169</v>
      </c>
      <c r="AO12" s="20">
        <v>414</v>
      </c>
      <c r="AP12">
        <v>64</v>
      </c>
      <c r="AQ12">
        <v>400</v>
      </c>
      <c r="AR12">
        <v>160</v>
      </c>
      <c r="AS12" s="20" t="s">
        <v>48</v>
      </c>
      <c r="AT12">
        <v>24</v>
      </c>
      <c r="AU12">
        <v>376</v>
      </c>
      <c r="AV12">
        <v>120</v>
      </c>
      <c r="AW12" s="20" t="s">
        <v>48</v>
      </c>
      <c r="BA12" t="s">
        <v>27</v>
      </c>
      <c r="BB12" t="s">
        <v>29</v>
      </c>
      <c r="BC12">
        <v>0</v>
      </c>
      <c r="BD12" t="s">
        <v>8</v>
      </c>
      <c r="BE12" t="s">
        <v>8</v>
      </c>
    </row>
    <row r="13" spans="1:57" x14ac:dyDescent="0.25">
      <c r="A13" t="s">
        <v>35</v>
      </c>
      <c r="B13" t="s">
        <v>404</v>
      </c>
      <c r="C13" t="s">
        <v>410</v>
      </c>
      <c r="D13" t="s">
        <v>413</v>
      </c>
      <c r="E13" t="s">
        <v>39</v>
      </c>
      <c r="F13" t="s">
        <v>91</v>
      </c>
      <c r="G13" t="s">
        <v>47</v>
      </c>
      <c r="H13" s="6">
        <v>0</v>
      </c>
      <c r="I13">
        <v>1</v>
      </c>
      <c r="J13" t="s">
        <v>188</v>
      </c>
      <c r="K13">
        <v>0</v>
      </c>
      <c r="L13" t="s">
        <v>8</v>
      </c>
      <c r="M13" t="s">
        <v>8</v>
      </c>
      <c r="N13" t="s">
        <v>8</v>
      </c>
      <c r="O13" t="s">
        <v>8</v>
      </c>
      <c r="P13" t="s">
        <v>8</v>
      </c>
      <c r="Q13" t="s">
        <v>8</v>
      </c>
      <c r="R13" t="s">
        <v>8</v>
      </c>
      <c r="S13" t="s">
        <v>8</v>
      </c>
      <c r="T13" s="20">
        <v>0</v>
      </c>
      <c r="U13" t="s">
        <v>70</v>
      </c>
      <c r="V13">
        <v>5</v>
      </c>
      <c r="W13">
        <v>5</v>
      </c>
      <c r="X13">
        <v>3</v>
      </c>
      <c r="Y13">
        <v>2</v>
      </c>
      <c r="Z13">
        <f t="shared" si="0"/>
        <v>5</v>
      </c>
      <c r="AA13">
        <v>2</v>
      </c>
      <c r="AB13">
        <v>3</v>
      </c>
      <c r="AC13">
        <v>16</v>
      </c>
      <c r="AD13" t="s">
        <v>97</v>
      </c>
      <c r="AE13">
        <v>1</v>
      </c>
      <c r="AF13">
        <v>8</v>
      </c>
      <c r="AG13" t="s">
        <v>99</v>
      </c>
      <c r="AH13" s="6" t="s">
        <v>8</v>
      </c>
      <c r="AI13" s="13" t="s">
        <v>8</v>
      </c>
      <c r="AJ13">
        <v>32500</v>
      </c>
      <c r="AK13" t="s">
        <v>8</v>
      </c>
      <c r="AL13" s="10" t="s">
        <v>33</v>
      </c>
      <c r="AM13">
        <v>125</v>
      </c>
      <c r="AN13">
        <v>1169</v>
      </c>
      <c r="AO13" s="20">
        <v>414</v>
      </c>
      <c r="AP13">
        <v>72</v>
      </c>
      <c r="AQ13">
        <v>408</v>
      </c>
      <c r="AR13">
        <v>168</v>
      </c>
      <c r="AS13" s="20" t="s">
        <v>48</v>
      </c>
      <c r="AT13">
        <v>24</v>
      </c>
      <c r="AU13">
        <v>376</v>
      </c>
      <c r="AV13">
        <v>120</v>
      </c>
      <c r="AW13" s="20" t="s">
        <v>48</v>
      </c>
      <c r="BA13" t="s">
        <v>34</v>
      </c>
      <c r="BB13" t="s">
        <v>29</v>
      </c>
      <c r="BC13">
        <v>1</v>
      </c>
      <c r="BD13" t="s">
        <v>38</v>
      </c>
      <c r="BE13" t="s">
        <v>26</v>
      </c>
    </row>
    <row r="14" spans="1:57" x14ac:dyDescent="0.25">
      <c r="A14" t="s">
        <v>43</v>
      </c>
      <c r="B14" t="s">
        <v>404</v>
      </c>
      <c r="C14" t="s">
        <v>410</v>
      </c>
      <c r="D14" t="s">
        <v>413</v>
      </c>
      <c r="E14" t="s">
        <v>40</v>
      </c>
      <c r="F14" t="s">
        <v>91</v>
      </c>
      <c r="G14" t="s">
        <v>47</v>
      </c>
      <c r="H14" s="6">
        <v>0</v>
      </c>
      <c r="I14">
        <v>1</v>
      </c>
      <c r="J14" t="s">
        <v>188</v>
      </c>
      <c r="K14">
        <v>0</v>
      </c>
      <c r="L14" t="s">
        <v>8</v>
      </c>
      <c r="M14" t="s">
        <v>8</v>
      </c>
      <c r="N14" t="s">
        <v>8</v>
      </c>
      <c r="O14" t="s">
        <v>8</v>
      </c>
      <c r="P14" t="s">
        <v>8</v>
      </c>
      <c r="Q14" t="s">
        <v>8</v>
      </c>
      <c r="R14" t="s">
        <v>8</v>
      </c>
      <c r="S14" t="s">
        <v>8</v>
      </c>
      <c r="T14" s="20">
        <v>0</v>
      </c>
      <c r="U14" t="s">
        <v>70</v>
      </c>
      <c r="V14">
        <v>5</v>
      </c>
      <c r="W14">
        <v>5</v>
      </c>
      <c r="X14">
        <v>3</v>
      </c>
      <c r="Y14">
        <v>2</v>
      </c>
      <c r="Z14">
        <f t="shared" si="0"/>
        <v>5</v>
      </c>
      <c r="AA14">
        <v>2</v>
      </c>
      <c r="AB14">
        <v>3</v>
      </c>
      <c r="AC14">
        <v>16</v>
      </c>
      <c r="AD14" t="s">
        <v>97</v>
      </c>
      <c r="AE14">
        <v>1</v>
      </c>
      <c r="AF14">
        <v>8</v>
      </c>
      <c r="AG14" t="s">
        <v>99</v>
      </c>
      <c r="AH14" s="6" t="s">
        <v>8</v>
      </c>
      <c r="AI14" s="13" t="s">
        <v>8</v>
      </c>
      <c r="AJ14">
        <v>32500</v>
      </c>
      <c r="AK14" t="s">
        <v>8</v>
      </c>
      <c r="AL14" s="10" t="s">
        <v>33</v>
      </c>
      <c r="AM14">
        <v>125</v>
      </c>
      <c r="AN14">
        <v>1169</v>
      </c>
      <c r="AO14" s="20">
        <v>414</v>
      </c>
      <c r="AP14">
        <v>72</v>
      </c>
      <c r="AQ14">
        <v>408</v>
      </c>
      <c r="AR14">
        <v>168</v>
      </c>
      <c r="AS14" s="20" t="s">
        <v>48</v>
      </c>
      <c r="AT14">
        <v>16</v>
      </c>
      <c r="AU14">
        <v>368</v>
      </c>
      <c r="AV14">
        <v>112</v>
      </c>
      <c r="AW14" s="20" t="s">
        <v>48</v>
      </c>
      <c r="BA14" t="s">
        <v>34</v>
      </c>
      <c r="BB14" t="s">
        <v>46</v>
      </c>
      <c r="BC14">
        <v>1</v>
      </c>
      <c r="BD14" t="s">
        <v>38</v>
      </c>
      <c r="BE14" t="s">
        <v>26</v>
      </c>
    </row>
    <row r="15" spans="1:57" x14ac:dyDescent="0.25">
      <c r="A15" t="s">
        <v>44</v>
      </c>
      <c r="B15" t="s">
        <v>404</v>
      </c>
      <c r="C15" t="s">
        <v>410</v>
      </c>
      <c r="D15" t="s">
        <v>413</v>
      </c>
      <c r="E15" t="s">
        <v>41</v>
      </c>
      <c r="F15" t="s">
        <v>92</v>
      </c>
      <c r="G15" t="s">
        <v>48</v>
      </c>
      <c r="H15" s="6">
        <v>0</v>
      </c>
      <c r="I15">
        <v>0</v>
      </c>
      <c r="J15" t="s">
        <v>8</v>
      </c>
      <c r="K15">
        <v>1</v>
      </c>
      <c r="L15" t="s">
        <v>140</v>
      </c>
      <c r="M15">
        <v>0</v>
      </c>
      <c r="N15">
        <v>0</v>
      </c>
      <c r="O15">
        <v>0</v>
      </c>
      <c r="P15">
        <v>0</v>
      </c>
      <c r="Q15">
        <v>0</v>
      </c>
      <c r="R15" t="s">
        <v>8</v>
      </c>
      <c r="S15" t="s">
        <v>8</v>
      </c>
      <c r="T15" s="20">
        <v>1</v>
      </c>
      <c r="U15" t="s">
        <v>70</v>
      </c>
      <c r="V15">
        <v>5</v>
      </c>
      <c r="W15">
        <v>5</v>
      </c>
      <c r="X15">
        <v>3</v>
      </c>
      <c r="Y15">
        <v>2</v>
      </c>
      <c r="Z15">
        <f t="shared" si="0"/>
        <v>5</v>
      </c>
      <c r="AA15">
        <v>2</v>
      </c>
      <c r="AB15">
        <v>3</v>
      </c>
      <c r="AC15">
        <v>16</v>
      </c>
      <c r="AD15" t="s">
        <v>97</v>
      </c>
      <c r="AE15">
        <v>1</v>
      </c>
      <c r="AF15">
        <v>8</v>
      </c>
      <c r="AG15" t="s">
        <v>99</v>
      </c>
      <c r="AH15" s="6">
        <v>13843</v>
      </c>
      <c r="AI15" s="13">
        <v>18657</v>
      </c>
      <c r="AJ15">
        <f t="shared" ref="AJ15:AJ24" si="1">AH15+AI15</f>
        <v>32500</v>
      </c>
      <c r="AK15" t="s">
        <v>8</v>
      </c>
      <c r="AL15" s="10" t="s">
        <v>33</v>
      </c>
      <c r="AM15">
        <v>125</v>
      </c>
      <c r="AN15">
        <v>1169</v>
      </c>
      <c r="AO15" s="20">
        <v>414</v>
      </c>
      <c r="AP15">
        <v>80</v>
      </c>
      <c r="AQ15">
        <v>416</v>
      </c>
      <c r="AR15">
        <v>176</v>
      </c>
      <c r="AS15" s="20" t="s">
        <v>48</v>
      </c>
      <c r="AT15">
        <v>8</v>
      </c>
      <c r="AU15">
        <v>376</v>
      </c>
      <c r="AV15">
        <v>104</v>
      </c>
      <c r="AW15" s="20" t="s">
        <v>48</v>
      </c>
      <c r="BA15" t="s">
        <v>27</v>
      </c>
      <c r="BB15" t="s">
        <v>29</v>
      </c>
      <c r="BC15">
        <v>0</v>
      </c>
      <c r="BD15" t="s">
        <v>8</v>
      </c>
      <c r="BE15" t="s">
        <v>8</v>
      </c>
    </row>
    <row r="16" spans="1:57" s="4" customFormat="1" x14ac:dyDescent="0.25">
      <c r="A16" s="4" t="s">
        <v>45</v>
      </c>
      <c r="B16" s="4" t="s">
        <v>404</v>
      </c>
      <c r="C16" s="4" t="s">
        <v>410</v>
      </c>
      <c r="D16" s="4" t="s">
        <v>413</v>
      </c>
      <c r="E16" s="4" t="s">
        <v>42</v>
      </c>
      <c r="F16" s="4" t="s">
        <v>92</v>
      </c>
      <c r="G16" s="4" t="s">
        <v>48</v>
      </c>
      <c r="H16" s="7">
        <v>0</v>
      </c>
      <c r="I16" s="4">
        <v>0</v>
      </c>
      <c r="J16" s="4" t="s">
        <v>8</v>
      </c>
      <c r="K16" s="4">
        <v>1</v>
      </c>
      <c r="L16" s="4" t="s">
        <v>140</v>
      </c>
      <c r="M16" s="4">
        <v>0</v>
      </c>
      <c r="N16" s="4">
        <v>0</v>
      </c>
      <c r="O16" s="4">
        <v>0</v>
      </c>
      <c r="P16" s="4">
        <v>0</v>
      </c>
      <c r="Q16" s="4">
        <v>0</v>
      </c>
      <c r="R16" s="4" t="s">
        <v>8</v>
      </c>
      <c r="S16" s="4" t="s">
        <v>8</v>
      </c>
      <c r="T16" s="22">
        <v>1</v>
      </c>
      <c r="U16" s="4" t="s">
        <v>70</v>
      </c>
      <c r="V16" s="4">
        <v>5</v>
      </c>
      <c r="W16" s="4">
        <v>5</v>
      </c>
      <c r="X16" s="4">
        <v>3</v>
      </c>
      <c r="Y16" s="4">
        <v>2</v>
      </c>
      <c r="Z16" s="4">
        <f t="shared" si="0"/>
        <v>5</v>
      </c>
      <c r="AA16" s="4">
        <v>2</v>
      </c>
      <c r="AB16" s="4">
        <v>3</v>
      </c>
      <c r="AC16" s="4">
        <v>16</v>
      </c>
      <c r="AD16" s="4" t="s">
        <v>97</v>
      </c>
      <c r="AE16" s="4">
        <v>1</v>
      </c>
      <c r="AF16" s="4">
        <v>8</v>
      </c>
      <c r="AG16" s="4" t="s">
        <v>99</v>
      </c>
      <c r="AH16" s="7">
        <v>13843</v>
      </c>
      <c r="AI16" s="14">
        <v>18657</v>
      </c>
      <c r="AJ16" s="4">
        <f t="shared" si="1"/>
        <v>32500</v>
      </c>
      <c r="AK16" s="4" t="s">
        <v>8</v>
      </c>
      <c r="AL16" s="29" t="s">
        <v>33</v>
      </c>
      <c r="AM16" s="4">
        <v>125</v>
      </c>
      <c r="AN16" s="4">
        <v>1169</v>
      </c>
      <c r="AO16" s="22">
        <v>414</v>
      </c>
      <c r="AP16" s="4">
        <v>80</v>
      </c>
      <c r="AQ16" s="4">
        <v>416</v>
      </c>
      <c r="AR16" s="4">
        <v>176</v>
      </c>
      <c r="AS16" s="22" t="s">
        <v>48</v>
      </c>
      <c r="AT16" s="4">
        <v>16</v>
      </c>
      <c r="AU16" s="4">
        <v>368</v>
      </c>
      <c r="AV16" s="4">
        <v>112</v>
      </c>
      <c r="AW16" s="22" t="s">
        <v>48</v>
      </c>
      <c r="AZ16" s="29"/>
      <c r="BA16" s="4" t="s">
        <v>66</v>
      </c>
      <c r="BB16" s="4" t="s">
        <v>46</v>
      </c>
      <c r="BC16" s="4">
        <v>0</v>
      </c>
      <c r="BD16" s="4" t="s">
        <v>8</v>
      </c>
      <c r="BE16" s="4" t="s">
        <v>8</v>
      </c>
    </row>
    <row r="17" spans="1:57" x14ac:dyDescent="0.25">
      <c r="A17" t="s">
        <v>49</v>
      </c>
      <c r="B17" t="s">
        <v>404</v>
      </c>
      <c r="C17" t="s">
        <v>410</v>
      </c>
      <c r="D17" t="s">
        <v>413</v>
      </c>
      <c r="E17" t="s">
        <v>60</v>
      </c>
      <c r="F17" t="s">
        <v>89</v>
      </c>
      <c r="G17" t="s">
        <v>64</v>
      </c>
      <c r="H17" s="6">
        <v>0</v>
      </c>
      <c r="I17">
        <v>0</v>
      </c>
      <c r="J17" t="s">
        <v>8</v>
      </c>
      <c r="K17">
        <v>1</v>
      </c>
      <c r="L17" t="s">
        <v>139</v>
      </c>
      <c r="M17">
        <v>0</v>
      </c>
      <c r="N17">
        <v>0</v>
      </c>
      <c r="O17">
        <v>0</v>
      </c>
      <c r="P17">
        <v>0</v>
      </c>
      <c r="Q17">
        <v>0</v>
      </c>
      <c r="R17" t="s">
        <v>8</v>
      </c>
      <c r="S17" t="s">
        <v>8</v>
      </c>
      <c r="T17" s="20">
        <v>1</v>
      </c>
      <c r="U17" t="s">
        <v>70</v>
      </c>
      <c r="V17">
        <v>5</v>
      </c>
      <c r="W17" s="3">
        <v>10</v>
      </c>
      <c r="X17">
        <v>3</v>
      </c>
      <c r="Y17">
        <v>2</v>
      </c>
      <c r="Z17">
        <f t="shared" si="0"/>
        <v>5</v>
      </c>
      <c r="AA17">
        <v>2</v>
      </c>
      <c r="AB17">
        <v>3</v>
      </c>
      <c r="AC17">
        <v>16</v>
      </c>
      <c r="AD17" t="s">
        <v>97</v>
      </c>
      <c r="AE17">
        <v>1</v>
      </c>
      <c r="AF17">
        <v>8</v>
      </c>
      <c r="AG17" t="s">
        <v>99</v>
      </c>
      <c r="AH17" s="6">
        <v>10135</v>
      </c>
      <c r="AI17" s="13">
        <v>22365</v>
      </c>
      <c r="AJ17">
        <f t="shared" si="1"/>
        <v>32500</v>
      </c>
      <c r="AK17" t="s">
        <v>8</v>
      </c>
      <c r="AL17" s="10" t="s">
        <v>33</v>
      </c>
      <c r="AM17">
        <v>125</v>
      </c>
      <c r="AN17">
        <v>1169</v>
      </c>
      <c r="AO17" s="20">
        <v>414</v>
      </c>
      <c r="AP17">
        <v>64</v>
      </c>
      <c r="AQ17">
        <v>400</v>
      </c>
      <c r="AR17">
        <v>160</v>
      </c>
      <c r="AS17" s="20" t="s">
        <v>48</v>
      </c>
      <c r="AT17" s="3">
        <v>8</v>
      </c>
      <c r="AU17">
        <v>368</v>
      </c>
      <c r="AV17">
        <v>96</v>
      </c>
      <c r="AW17" s="20" t="s">
        <v>48</v>
      </c>
      <c r="BA17" t="s">
        <v>66</v>
      </c>
      <c r="BB17" t="s">
        <v>73</v>
      </c>
      <c r="BC17">
        <v>0</v>
      </c>
      <c r="BD17" t="s">
        <v>8</v>
      </c>
      <c r="BE17" t="s">
        <v>8</v>
      </c>
    </row>
    <row r="18" spans="1:57" x14ac:dyDescent="0.25">
      <c r="A18" t="s">
        <v>50</v>
      </c>
      <c r="B18" t="s">
        <v>404</v>
      </c>
      <c r="C18" t="s">
        <v>410</v>
      </c>
      <c r="D18" t="s">
        <v>413</v>
      </c>
      <c r="E18" t="s">
        <v>60</v>
      </c>
      <c r="F18" t="s">
        <v>93</v>
      </c>
      <c r="G18" t="s">
        <v>48</v>
      </c>
      <c r="H18" s="6">
        <v>0</v>
      </c>
      <c r="I18">
        <v>0</v>
      </c>
      <c r="J18" t="s">
        <v>8</v>
      </c>
      <c r="K18">
        <v>1</v>
      </c>
      <c r="L18" t="s">
        <v>139</v>
      </c>
      <c r="M18">
        <v>0</v>
      </c>
      <c r="N18">
        <v>0</v>
      </c>
      <c r="O18">
        <v>0</v>
      </c>
      <c r="P18">
        <v>0</v>
      </c>
      <c r="Q18">
        <v>0</v>
      </c>
      <c r="R18" t="s">
        <v>8</v>
      </c>
      <c r="S18" t="s">
        <v>8</v>
      </c>
      <c r="T18" s="20">
        <v>1</v>
      </c>
      <c r="U18" t="s">
        <v>70</v>
      </c>
      <c r="V18">
        <v>5</v>
      </c>
      <c r="W18">
        <v>5</v>
      </c>
      <c r="X18">
        <v>3</v>
      </c>
      <c r="Y18">
        <v>2</v>
      </c>
      <c r="Z18">
        <f t="shared" si="0"/>
        <v>5</v>
      </c>
      <c r="AA18">
        <v>2</v>
      </c>
      <c r="AB18">
        <v>3</v>
      </c>
      <c r="AC18">
        <v>16</v>
      </c>
      <c r="AD18" t="s">
        <v>97</v>
      </c>
      <c r="AE18">
        <v>1</v>
      </c>
      <c r="AF18">
        <v>8</v>
      </c>
      <c r="AG18" t="s">
        <v>99</v>
      </c>
      <c r="AH18" s="6">
        <v>10135</v>
      </c>
      <c r="AI18" s="13">
        <v>22365</v>
      </c>
      <c r="AJ18">
        <f t="shared" si="1"/>
        <v>32500</v>
      </c>
      <c r="AK18" t="s">
        <v>8</v>
      </c>
      <c r="AL18" s="10" t="s">
        <v>33</v>
      </c>
      <c r="AM18">
        <v>125</v>
      </c>
      <c r="AN18">
        <v>1169</v>
      </c>
      <c r="AO18" s="20">
        <v>414</v>
      </c>
      <c r="AP18">
        <v>64</v>
      </c>
      <c r="AQ18">
        <v>400</v>
      </c>
      <c r="AR18">
        <v>160</v>
      </c>
      <c r="AS18" s="20" t="s">
        <v>48</v>
      </c>
      <c r="AT18">
        <v>24</v>
      </c>
      <c r="AU18">
        <v>384</v>
      </c>
      <c r="AV18">
        <v>120</v>
      </c>
      <c r="AW18" s="20" t="s">
        <v>48</v>
      </c>
      <c r="BA18" t="s">
        <v>66</v>
      </c>
      <c r="BB18" t="s">
        <v>71</v>
      </c>
      <c r="BC18">
        <v>0</v>
      </c>
      <c r="BD18" t="s">
        <v>8</v>
      </c>
      <c r="BE18" t="s">
        <v>8</v>
      </c>
    </row>
    <row r="19" spans="1:57" x14ac:dyDescent="0.25">
      <c r="A19" t="s">
        <v>51</v>
      </c>
      <c r="B19" t="s">
        <v>404</v>
      </c>
      <c r="C19" t="s">
        <v>410</v>
      </c>
      <c r="D19" t="s">
        <v>413</v>
      </c>
      <c r="E19" t="s">
        <v>61</v>
      </c>
      <c r="F19" t="s">
        <v>94</v>
      </c>
      <c r="G19" t="s">
        <v>48</v>
      </c>
      <c r="H19" s="6">
        <v>0</v>
      </c>
      <c r="I19">
        <v>0</v>
      </c>
      <c r="J19" t="s">
        <v>8</v>
      </c>
      <c r="K19">
        <v>1</v>
      </c>
      <c r="L19" t="s">
        <v>139</v>
      </c>
      <c r="M19">
        <v>0</v>
      </c>
      <c r="N19">
        <v>0</v>
      </c>
      <c r="O19">
        <v>0</v>
      </c>
      <c r="P19">
        <v>0</v>
      </c>
      <c r="Q19">
        <v>0</v>
      </c>
      <c r="R19" t="s">
        <v>8</v>
      </c>
      <c r="S19" t="s">
        <v>8</v>
      </c>
      <c r="T19" s="20">
        <v>1</v>
      </c>
      <c r="U19" t="s">
        <v>70</v>
      </c>
      <c r="V19">
        <v>5</v>
      </c>
      <c r="W19">
        <v>5</v>
      </c>
      <c r="X19">
        <v>3</v>
      </c>
      <c r="Y19">
        <v>2</v>
      </c>
      <c r="Z19">
        <f t="shared" si="0"/>
        <v>5</v>
      </c>
      <c r="AA19">
        <v>2</v>
      </c>
      <c r="AB19">
        <v>3</v>
      </c>
      <c r="AC19">
        <v>16</v>
      </c>
      <c r="AD19" t="s">
        <v>97</v>
      </c>
      <c r="AE19">
        <v>1</v>
      </c>
      <c r="AF19">
        <v>8</v>
      </c>
      <c r="AG19" t="s">
        <v>99</v>
      </c>
      <c r="AH19" s="6">
        <v>10999</v>
      </c>
      <c r="AI19" s="13">
        <v>21501</v>
      </c>
      <c r="AJ19">
        <f t="shared" si="1"/>
        <v>32500</v>
      </c>
      <c r="AK19" t="s">
        <v>8</v>
      </c>
      <c r="AL19" s="10" t="s">
        <v>33</v>
      </c>
      <c r="AM19">
        <v>125</v>
      </c>
      <c r="AN19">
        <v>1169</v>
      </c>
      <c r="AO19" s="20">
        <v>414</v>
      </c>
      <c r="AP19">
        <v>64</v>
      </c>
      <c r="AQ19">
        <v>400</v>
      </c>
      <c r="AR19">
        <v>176</v>
      </c>
      <c r="AS19" s="20" t="s">
        <v>48</v>
      </c>
      <c r="AT19">
        <v>24</v>
      </c>
      <c r="AU19">
        <v>384</v>
      </c>
      <c r="AV19">
        <v>112</v>
      </c>
      <c r="AW19" s="20" t="s">
        <v>48</v>
      </c>
      <c r="BA19" t="s">
        <v>66</v>
      </c>
      <c r="BB19" t="s">
        <v>71</v>
      </c>
      <c r="BC19">
        <v>0</v>
      </c>
      <c r="BD19" t="s">
        <v>8</v>
      </c>
      <c r="BE19" t="s">
        <v>8</v>
      </c>
    </row>
    <row r="20" spans="1:57" x14ac:dyDescent="0.25">
      <c r="A20" t="s">
        <v>56</v>
      </c>
      <c r="B20" t="s">
        <v>404</v>
      </c>
      <c r="C20" t="s">
        <v>410</v>
      </c>
      <c r="D20" t="s">
        <v>413</v>
      </c>
      <c r="E20" t="s">
        <v>61</v>
      </c>
      <c r="F20" t="s">
        <v>94</v>
      </c>
      <c r="G20" t="s">
        <v>48</v>
      </c>
      <c r="H20" s="6">
        <v>0</v>
      </c>
      <c r="I20">
        <v>0</v>
      </c>
      <c r="J20" t="s">
        <v>8</v>
      </c>
      <c r="K20">
        <v>1</v>
      </c>
      <c r="L20" t="s">
        <v>139</v>
      </c>
      <c r="M20">
        <v>0</v>
      </c>
      <c r="N20">
        <v>0</v>
      </c>
      <c r="O20">
        <v>0</v>
      </c>
      <c r="P20">
        <v>0</v>
      </c>
      <c r="Q20">
        <v>0</v>
      </c>
      <c r="R20" t="s">
        <v>8</v>
      </c>
      <c r="S20" t="s">
        <v>8</v>
      </c>
      <c r="T20" s="20">
        <v>1</v>
      </c>
      <c r="U20" t="s">
        <v>70</v>
      </c>
      <c r="V20">
        <v>5</v>
      </c>
      <c r="W20">
        <v>5</v>
      </c>
      <c r="X20">
        <v>3</v>
      </c>
      <c r="Y20">
        <v>2</v>
      </c>
      <c r="Z20">
        <f t="shared" si="0"/>
        <v>5</v>
      </c>
      <c r="AA20">
        <v>2</v>
      </c>
      <c r="AB20">
        <v>3</v>
      </c>
      <c r="AC20">
        <v>16</v>
      </c>
      <c r="AD20" t="s">
        <v>97</v>
      </c>
      <c r="AE20">
        <v>1</v>
      </c>
      <c r="AF20">
        <v>8</v>
      </c>
      <c r="AG20" t="s">
        <v>99</v>
      </c>
      <c r="AH20" s="6">
        <v>11843</v>
      </c>
      <c r="AI20" s="13">
        <v>20657</v>
      </c>
      <c r="AJ20">
        <f t="shared" si="1"/>
        <v>32500</v>
      </c>
      <c r="AK20" t="s">
        <v>8</v>
      </c>
      <c r="AL20" s="10" t="s">
        <v>33</v>
      </c>
      <c r="AM20">
        <v>125</v>
      </c>
      <c r="AN20">
        <v>1169</v>
      </c>
      <c r="AO20" s="20">
        <v>414</v>
      </c>
      <c r="AP20">
        <v>64</v>
      </c>
      <c r="AQ20">
        <v>400</v>
      </c>
      <c r="AR20">
        <v>192</v>
      </c>
      <c r="AS20" s="20" t="s">
        <v>48</v>
      </c>
      <c r="AT20">
        <v>24</v>
      </c>
      <c r="AU20">
        <v>384</v>
      </c>
      <c r="AV20">
        <v>104</v>
      </c>
      <c r="AW20" s="20" t="s">
        <v>48</v>
      </c>
      <c r="BA20" t="s">
        <v>66</v>
      </c>
      <c r="BB20" t="s">
        <v>71</v>
      </c>
      <c r="BC20">
        <v>0</v>
      </c>
      <c r="BD20" t="s">
        <v>8</v>
      </c>
      <c r="BE20" t="s">
        <v>8</v>
      </c>
    </row>
    <row r="21" spans="1:57" x14ac:dyDescent="0.25">
      <c r="A21" t="s">
        <v>57</v>
      </c>
      <c r="B21" t="s">
        <v>404</v>
      </c>
      <c r="C21" t="s">
        <v>410</v>
      </c>
      <c r="D21" t="s">
        <v>413</v>
      </c>
      <c r="E21" t="s">
        <v>62</v>
      </c>
      <c r="F21" t="s">
        <v>94</v>
      </c>
      <c r="G21" t="s">
        <v>48</v>
      </c>
      <c r="H21" s="6">
        <v>0</v>
      </c>
      <c r="I21">
        <v>0</v>
      </c>
      <c r="J21" t="s">
        <v>8</v>
      </c>
      <c r="K21">
        <v>1</v>
      </c>
      <c r="L21" t="s">
        <v>139</v>
      </c>
      <c r="M21">
        <v>0</v>
      </c>
      <c r="N21">
        <v>0</v>
      </c>
      <c r="O21">
        <v>0</v>
      </c>
      <c r="P21">
        <v>0</v>
      </c>
      <c r="Q21">
        <v>0</v>
      </c>
      <c r="R21" t="s">
        <v>8</v>
      </c>
      <c r="S21" t="s">
        <v>8</v>
      </c>
      <c r="T21" s="20">
        <v>1</v>
      </c>
      <c r="U21" t="s">
        <v>70</v>
      </c>
      <c r="V21">
        <v>5</v>
      </c>
      <c r="W21">
        <v>5</v>
      </c>
      <c r="X21">
        <v>3</v>
      </c>
      <c r="Y21">
        <v>2</v>
      </c>
      <c r="Z21">
        <f t="shared" si="0"/>
        <v>5</v>
      </c>
      <c r="AA21">
        <v>2</v>
      </c>
      <c r="AB21">
        <v>3</v>
      </c>
      <c r="AC21">
        <v>16</v>
      </c>
      <c r="AD21" t="s">
        <v>97</v>
      </c>
      <c r="AE21">
        <v>1</v>
      </c>
      <c r="AF21">
        <v>8</v>
      </c>
      <c r="AG21" t="s">
        <v>99</v>
      </c>
      <c r="AH21" s="6">
        <v>10473</v>
      </c>
      <c r="AI21" s="13">
        <v>22027</v>
      </c>
      <c r="AJ21">
        <f t="shared" si="1"/>
        <v>32500</v>
      </c>
      <c r="AK21" t="s">
        <v>8</v>
      </c>
      <c r="AL21" s="10" t="s">
        <v>33</v>
      </c>
      <c r="AM21">
        <v>125</v>
      </c>
      <c r="AN21">
        <v>1169</v>
      </c>
      <c r="AO21" s="20">
        <v>414</v>
      </c>
      <c r="AP21">
        <v>64</v>
      </c>
      <c r="AQ21">
        <v>416</v>
      </c>
      <c r="AR21">
        <v>160</v>
      </c>
      <c r="AS21" s="20" t="s">
        <v>48</v>
      </c>
      <c r="AT21">
        <v>24</v>
      </c>
      <c r="AU21">
        <v>376</v>
      </c>
      <c r="AV21">
        <v>120</v>
      </c>
      <c r="AW21" s="20" t="s">
        <v>48</v>
      </c>
      <c r="BA21" t="s">
        <v>66</v>
      </c>
      <c r="BB21" t="s">
        <v>71</v>
      </c>
      <c r="BC21">
        <v>0</v>
      </c>
      <c r="BD21" t="s">
        <v>8</v>
      </c>
      <c r="BE21" t="s">
        <v>8</v>
      </c>
    </row>
    <row r="22" spans="1:57" x14ac:dyDescent="0.25">
      <c r="A22" t="s">
        <v>58</v>
      </c>
      <c r="B22" t="s">
        <v>404</v>
      </c>
      <c r="C22" t="s">
        <v>410</v>
      </c>
      <c r="D22" t="s">
        <v>413</v>
      </c>
      <c r="E22" t="s">
        <v>62</v>
      </c>
      <c r="F22" t="s">
        <v>94</v>
      </c>
      <c r="G22" t="s">
        <v>48</v>
      </c>
      <c r="H22" s="6">
        <v>0</v>
      </c>
      <c r="I22">
        <v>0</v>
      </c>
      <c r="J22" t="s">
        <v>8</v>
      </c>
      <c r="K22">
        <v>1</v>
      </c>
      <c r="L22" t="s">
        <v>139</v>
      </c>
      <c r="M22">
        <v>0</v>
      </c>
      <c r="N22">
        <v>0</v>
      </c>
      <c r="O22">
        <v>0</v>
      </c>
      <c r="P22">
        <v>0</v>
      </c>
      <c r="Q22">
        <v>0</v>
      </c>
      <c r="R22" t="s">
        <v>8</v>
      </c>
      <c r="S22" t="s">
        <v>8</v>
      </c>
      <c r="T22" s="20">
        <v>1</v>
      </c>
      <c r="U22" t="s">
        <v>70</v>
      </c>
      <c r="V22">
        <v>5</v>
      </c>
      <c r="W22">
        <v>5</v>
      </c>
      <c r="X22">
        <v>3</v>
      </c>
      <c r="Y22">
        <v>2</v>
      </c>
      <c r="Z22">
        <f t="shared" si="0"/>
        <v>5</v>
      </c>
      <c r="AA22">
        <v>2</v>
      </c>
      <c r="AB22">
        <v>3</v>
      </c>
      <c r="AC22">
        <v>16</v>
      </c>
      <c r="AD22" t="s">
        <v>97</v>
      </c>
      <c r="AE22">
        <v>1</v>
      </c>
      <c r="AF22">
        <v>8</v>
      </c>
      <c r="AG22" t="s">
        <v>99</v>
      </c>
      <c r="AH22" s="6">
        <v>10825</v>
      </c>
      <c r="AI22" s="13">
        <v>21675</v>
      </c>
      <c r="AJ22">
        <f t="shared" si="1"/>
        <v>32500</v>
      </c>
      <c r="AK22" t="s">
        <v>8</v>
      </c>
      <c r="AL22" s="10" t="s">
        <v>33</v>
      </c>
      <c r="AM22">
        <v>125</v>
      </c>
      <c r="AN22">
        <v>1169</v>
      </c>
      <c r="AO22" s="20">
        <v>414</v>
      </c>
      <c r="AP22">
        <v>64</v>
      </c>
      <c r="AQ22">
        <v>432</v>
      </c>
      <c r="AR22">
        <v>160</v>
      </c>
      <c r="AS22" s="20" t="s">
        <v>48</v>
      </c>
      <c r="AT22">
        <v>24</v>
      </c>
      <c r="AU22">
        <v>368</v>
      </c>
      <c r="AV22">
        <v>120</v>
      </c>
      <c r="AW22" s="20" t="s">
        <v>48</v>
      </c>
      <c r="BA22" t="s">
        <v>66</v>
      </c>
      <c r="BB22" t="s">
        <v>71</v>
      </c>
      <c r="BC22">
        <v>0</v>
      </c>
      <c r="BD22" t="s">
        <v>8</v>
      </c>
      <c r="BE22" t="s">
        <v>8</v>
      </c>
    </row>
    <row r="23" spans="1:57" x14ac:dyDescent="0.25">
      <c r="A23" t="s">
        <v>59</v>
      </c>
      <c r="B23" t="s">
        <v>404</v>
      </c>
      <c r="C23" t="s">
        <v>410</v>
      </c>
      <c r="D23" t="s">
        <v>413</v>
      </c>
      <c r="E23" t="s">
        <v>63</v>
      </c>
      <c r="F23" t="s">
        <v>94</v>
      </c>
      <c r="G23" t="s">
        <v>48</v>
      </c>
      <c r="H23" s="6">
        <v>0</v>
      </c>
      <c r="I23">
        <v>0</v>
      </c>
      <c r="J23" t="s">
        <v>8</v>
      </c>
      <c r="K23">
        <v>1</v>
      </c>
      <c r="L23" t="s">
        <v>139</v>
      </c>
      <c r="M23">
        <v>0</v>
      </c>
      <c r="N23">
        <v>0</v>
      </c>
      <c r="O23">
        <v>0</v>
      </c>
      <c r="P23">
        <v>0</v>
      </c>
      <c r="Q23">
        <v>0</v>
      </c>
      <c r="R23" t="s">
        <v>8</v>
      </c>
      <c r="S23" t="s">
        <v>8</v>
      </c>
      <c r="T23" s="20">
        <v>1</v>
      </c>
      <c r="U23" t="s">
        <v>70</v>
      </c>
      <c r="V23">
        <v>5</v>
      </c>
      <c r="W23">
        <v>5</v>
      </c>
      <c r="X23">
        <v>3</v>
      </c>
      <c r="Y23">
        <v>2</v>
      </c>
      <c r="Z23">
        <f t="shared" si="0"/>
        <v>5</v>
      </c>
      <c r="AA23">
        <v>2</v>
      </c>
      <c r="AB23">
        <v>3</v>
      </c>
      <c r="AC23">
        <v>16</v>
      </c>
      <c r="AD23" t="s">
        <v>97</v>
      </c>
      <c r="AE23">
        <v>1</v>
      </c>
      <c r="AF23">
        <v>8</v>
      </c>
      <c r="AG23" t="s">
        <v>99</v>
      </c>
      <c r="AH23" s="6">
        <v>12317</v>
      </c>
      <c r="AI23" s="13">
        <v>20183</v>
      </c>
      <c r="AJ23">
        <f t="shared" si="1"/>
        <v>32500</v>
      </c>
      <c r="AK23" t="s">
        <v>8</v>
      </c>
      <c r="AL23" s="10" t="s">
        <v>33</v>
      </c>
      <c r="AM23">
        <v>125</v>
      </c>
      <c r="AN23">
        <v>1169</v>
      </c>
      <c r="AO23" s="20">
        <v>414</v>
      </c>
      <c r="AP23">
        <v>80</v>
      </c>
      <c r="AQ23">
        <v>400</v>
      </c>
      <c r="AR23">
        <v>160</v>
      </c>
      <c r="AS23" s="20" t="s">
        <v>48</v>
      </c>
      <c r="AT23">
        <v>16</v>
      </c>
      <c r="AU23">
        <v>384</v>
      </c>
      <c r="AV23">
        <v>120</v>
      </c>
      <c r="AW23" s="20" t="s">
        <v>48</v>
      </c>
      <c r="BA23" t="s">
        <v>66</v>
      </c>
      <c r="BB23" t="s">
        <v>71</v>
      </c>
      <c r="BC23">
        <v>0</v>
      </c>
      <c r="BD23" t="s">
        <v>8</v>
      </c>
      <c r="BE23" t="s">
        <v>8</v>
      </c>
    </row>
    <row r="24" spans="1:57" x14ac:dyDescent="0.25">
      <c r="A24" t="s">
        <v>65</v>
      </c>
      <c r="B24" t="s">
        <v>404</v>
      </c>
      <c r="C24" t="s">
        <v>410</v>
      </c>
      <c r="D24" t="s">
        <v>413</v>
      </c>
      <c r="E24" t="s">
        <v>63</v>
      </c>
      <c r="F24" t="s">
        <v>94</v>
      </c>
      <c r="G24" t="s">
        <v>48</v>
      </c>
      <c r="H24" s="6">
        <v>0</v>
      </c>
      <c r="I24">
        <v>0</v>
      </c>
      <c r="J24" t="s">
        <v>8</v>
      </c>
      <c r="K24">
        <v>1</v>
      </c>
      <c r="L24" t="s">
        <v>139</v>
      </c>
      <c r="M24">
        <v>0</v>
      </c>
      <c r="N24">
        <v>0</v>
      </c>
      <c r="O24">
        <v>0</v>
      </c>
      <c r="P24">
        <v>0</v>
      </c>
      <c r="Q24">
        <v>0</v>
      </c>
      <c r="R24" t="s">
        <v>8</v>
      </c>
      <c r="S24" t="s">
        <v>8</v>
      </c>
      <c r="T24" s="20">
        <v>1</v>
      </c>
      <c r="U24" t="s">
        <v>70</v>
      </c>
      <c r="V24">
        <v>5</v>
      </c>
      <c r="W24">
        <v>5</v>
      </c>
      <c r="X24">
        <v>3</v>
      </c>
      <c r="Y24">
        <v>2</v>
      </c>
      <c r="Z24">
        <f t="shared" si="0"/>
        <v>5</v>
      </c>
      <c r="AA24">
        <v>2</v>
      </c>
      <c r="AB24">
        <v>3</v>
      </c>
      <c r="AC24">
        <v>16</v>
      </c>
      <c r="AD24" t="s">
        <v>97</v>
      </c>
      <c r="AE24">
        <v>1</v>
      </c>
      <c r="AF24">
        <v>8</v>
      </c>
      <c r="AG24" t="s">
        <v>99</v>
      </c>
      <c r="AH24" s="6">
        <v>14443</v>
      </c>
      <c r="AI24" s="13">
        <v>18057</v>
      </c>
      <c r="AJ24">
        <f t="shared" si="1"/>
        <v>32500</v>
      </c>
      <c r="AK24" t="s">
        <v>8</v>
      </c>
      <c r="AL24" s="10" t="s">
        <v>33</v>
      </c>
      <c r="AM24">
        <v>125</v>
      </c>
      <c r="AN24">
        <v>1169</v>
      </c>
      <c r="AO24" s="20">
        <v>414</v>
      </c>
      <c r="AP24">
        <v>96</v>
      </c>
      <c r="AQ24">
        <v>400</v>
      </c>
      <c r="AR24">
        <v>160</v>
      </c>
      <c r="AS24" s="20" t="s">
        <v>48</v>
      </c>
      <c r="AT24">
        <v>8</v>
      </c>
      <c r="AU24">
        <v>384</v>
      </c>
      <c r="AV24">
        <v>120</v>
      </c>
      <c r="AW24" s="20" t="s">
        <v>48</v>
      </c>
      <c r="BA24" t="s">
        <v>66</v>
      </c>
      <c r="BB24" t="s">
        <v>71</v>
      </c>
      <c r="BC24">
        <v>0</v>
      </c>
      <c r="BD24" t="s">
        <v>8</v>
      </c>
      <c r="BE24" t="s">
        <v>8</v>
      </c>
    </row>
    <row r="25" spans="1:57" x14ac:dyDescent="0.25">
      <c r="A25" t="s">
        <v>102</v>
      </c>
      <c r="B25" t="s">
        <v>8</v>
      </c>
      <c r="E25" t="s">
        <v>8</v>
      </c>
      <c r="F25" t="s">
        <v>104</v>
      </c>
      <c r="G25" t="s">
        <v>105</v>
      </c>
      <c r="H25" s="6" t="s">
        <v>8</v>
      </c>
      <c r="I25" t="s">
        <v>8</v>
      </c>
      <c r="J25" t="s">
        <v>8</v>
      </c>
      <c r="K25" t="s">
        <v>8</v>
      </c>
      <c r="L25" t="s">
        <v>8</v>
      </c>
      <c r="M25" t="s">
        <v>8</v>
      </c>
      <c r="N25" t="s">
        <v>8</v>
      </c>
      <c r="O25" t="s">
        <v>8</v>
      </c>
      <c r="P25" t="s">
        <v>8</v>
      </c>
      <c r="Q25" t="s">
        <v>8</v>
      </c>
      <c r="R25" t="s">
        <v>8</v>
      </c>
      <c r="S25" t="s">
        <v>8</v>
      </c>
      <c r="T25" s="20" t="s">
        <v>8</v>
      </c>
      <c r="U25" t="s">
        <v>8</v>
      </c>
      <c r="V25" t="s">
        <v>8</v>
      </c>
      <c r="W25" t="s">
        <v>8</v>
      </c>
      <c r="X25" t="s">
        <v>8</v>
      </c>
      <c r="Y25" t="s">
        <v>8</v>
      </c>
      <c r="Z25" t="s">
        <v>8</v>
      </c>
      <c r="AA25" t="s">
        <v>8</v>
      </c>
      <c r="AB25" t="s">
        <v>8</v>
      </c>
      <c r="AC25" t="s">
        <v>8</v>
      </c>
      <c r="AD25" t="s">
        <v>8</v>
      </c>
      <c r="AE25" t="s">
        <v>8</v>
      </c>
      <c r="AF25" t="s">
        <v>8</v>
      </c>
      <c r="AG25" t="s">
        <v>8</v>
      </c>
      <c r="AH25" s="6" t="s">
        <v>8</v>
      </c>
      <c r="AI25" t="s">
        <v>8</v>
      </c>
      <c r="AJ25" t="s">
        <v>8</v>
      </c>
      <c r="AK25" t="s">
        <v>8</v>
      </c>
      <c r="AL25" s="10" t="s">
        <v>8</v>
      </c>
      <c r="AM25" t="s">
        <v>8</v>
      </c>
      <c r="AN25" t="s">
        <v>8</v>
      </c>
      <c r="AO25" s="20" t="s">
        <v>8</v>
      </c>
      <c r="AP25" t="s">
        <v>8</v>
      </c>
      <c r="AQ25" t="s">
        <v>8</v>
      </c>
      <c r="AR25" t="s">
        <v>8</v>
      </c>
      <c r="AS25" s="20" t="s">
        <v>8</v>
      </c>
      <c r="AT25" t="s">
        <v>8</v>
      </c>
      <c r="AU25" t="s">
        <v>8</v>
      </c>
      <c r="AV25" t="s">
        <v>8</v>
      </c>
      <c r="AW25" s="20" t="s">
        <v>8</v>
      </c>
      <c r="AX25" t="s">
        <v>8</v>
      </c>
      <c r="AY25" t="s">
        <v>8</v>
      </c>
      <c r="AZ25" s="10" t="s">
        <v>8</v>
      </c>
      <c r="BA25" t="s">
        <v>8</v>
      </c>
      <c r="BB25" t="s">
        <v>8</v>
      </c>
      <c r="BC25">
        <v>0</v>
      </c>
      <c r="BD25" t="s">
        <v>8</v>
      </c>
      <c r="BE25" t="s">
        <v>8</v>
      </c>
    </row>
    <row r="26" spans="1:57" s="4" customFormat="1" x14ac:dyDescent="0.25">
      <c r="A26" s="4" t="s">
        <v>102</v>
      </c>
      <c r="B26" s="4" t="s">
        <v>8</v>
      </c>
      <c r="E26" s="4" t="s">
        <v>8</v>
      </c>
      <c r="F26" s="4" t="s">
        <v>68</v>
      </c>
      <c r="G26" s="4" t="s">
        <v>106</v>
      </c>
      <c r="H26" s="7" t="s">
        <v>8</v>
      </c>
      <c r="I26" s="4" t="s">
        <v>8</v>
      </c>
      <c r="J26" s="4" t="s">
        <v>8</v>
      </c>
      <c r="K26" s="4" t="s">
        <v>8</v>
      </c>
      <c r="L26" s="4" t="s">
        <v>8</v>
      </c>
      <c r="M26" s="4" t="s">
        <v>8</v>
      </c>
      <c r="N26" s="4" t="s">
        <v>8</v>
      </c>
      <c r="O26" s="4" t="s">
        <v>8</v>
      </c>
      <c r="P26" s="4" t="s">
        <v>8</v>
      </c>
      <c r="Q26" s="4" t="s">
        <v>8</v>
      </c>
      <c r="R26" s="4" t="s">
        <v>8</v>
      </c>
      <c r="S26" s="4" t="s">
        <v>8</v>
      </c>
      <c r="T26" s="22" t="s">
        <v>8</v>
      </c>
      <c r="U26" s="4" t="s">
        <v>8</v>
      </c>
      <c r="V26" s="4" t="s">
        <v>8</v>
      </c>
      <c r="W26" s="4" t="s">
        <v>8</v>
      </c>
      <c r="X26" s="4" t="s">
        <v>8</v>
      </c>
      <c r="Y26" s="4" t="s">
        <v>8</v>
      </c>
      <c r="Z26" s="4" t="s">
        <v>8</v>
      </c>
      <c r="AA26" s="4" t="s">
        <v>8</v>
      </c>
      <c r="AB26" s="4" t="s">
        <v>8</v>
      </c>
      <c r="AC26" s="4" t="s">
        <v>8</v>
      </c>
      <c r="AD26" s="4" t="s">
        <v>8</v>
      </c>
      <c r="AE26" s="4" t="s">
        <v>8</v>
      </c>
      <c r="AF26" s="4" t="s">
        <v>8</v>
      </c>
      <c r="AG26" s="4" t="s">
        <v>8</v>
      </c>
      <c r="AH26" s="7" t="s">
        <v>8</v>
      </c>
      <c r="AI26" s="4" t="s">
        <v>8</v>
      </c>
      <c r="AJ26" s="4" t="s">
        <v>8</v>
      </c>
      <c r="AK26" s="4" t="s">
        <v>8</v>
      </c>
      <c r="AL26" s="29" t="s">
        <v>8</v>
      </c>
      <c r="AM26" s="4" t="s">
        <v>8</v>
      </c>
      <c r="AN26" s="4" t="s">
        <v>8</v>
      </c>
      <c r="AO26" s="22" t="s">
        <v>8</v>
      </c>
      <c r="AP26" s="4" t="s">
        <v>8</v>
      </c>
      <c r="AQ26" s="4" t="s">
        <v>8</v>
      </c>
      <c r="AR26" s="4" t="s">
        <v>8</v>
      </c>
      <c r="AS26" s="22" t="s">
        <v>8</v>
      </c>
      <c r="AT26" s="4" t="s">
        <v>8</v>
      </c>
      <c r="AU26" s="4" t="s">
        <v>8</v>
      </c>
      <c r="AV26" s="4" t="s">
        <v>8</v>
      </c>
      <c r="AW26" s="22" t="s">
        <v>8</v>
      </c>
      <c r="AX26" s="4" t="s">
        <v>8</v>
      </c>
      <c r="AY26" s="4" t="s">
        <v>8</v>
      </c>
      <c r="AZ26" s="29" t="s">
        <v>8</v>
      </c>
      <c r="BA26" s="4" t="s">
        <v>8</v>
      </c>
      <c r="BB26" s="4" t="s">
        <v>8</v>
      </c>
      <c r="BC26" s="4">
        <v>0</v>
      </c>
      <c r="BD26" s="4" t="s">
        <v>8</v>
      </c>
      <c r="BE26" s="4" t="s">
        <v>8</v>
      </c>
    </row>
    <row r="27" spans="1:57" x14ac:dyDescent="0.25">
      <c r="A27" t="s">
        <v>103</v>
      </c>
      <c r="B27" t="s">
        <v>404</v>
      </c>
      <c r="C27" t="s">
        <v>410</v>
      </c>
      <c r="D27" t="s">
        <v>413</v>
      </c>
      <c r="E27" t="s">
        <v>123</v>
      </c>
      <c r="F27" t="s">
        <v>110</v>
      </c>
      <c r="G27" t="s">
        <v>115</v>
      </c>
      <c r="H27" s="6">
        <v>0</v>
      </c>
      <c r="I27">
        <v>0</v>
      </c>
      <c r="J27" t="s">
        <v>8</v>
      </c>
      <c r="K27">
        <v>1</v>
      </c>
      <c r="L27" t="s">
        <v>136</v>
      </c>
      <c r="M27">
        <v>0</v>
      </c>
      <c r="N27">
        <v>0</v>
      </c>
      <c r="O27">
        <v>0</v>
      </c>
      <c r="P27">
        <v>0</v>
      </c>
      <c r="Q27">
        <v>0</v>
      </c>
      <c r="R27" t="s">
        <v>8</v>
      </c>
      <c r="S27" t="s">
        <v>8</v>
      </c>
      <c r="T27" s="20">
        <v>0</v>
      </c>
      <c r="U27" t="s">
        <v>70</v>
      </c>
      <c r="V27">
        <v>5</v>
      </c>
      <c r="W27">
        <v>5</v>
      </c>
      <c r="X27">
        <v>3</v>
      </c>
      <c r="Y27">
        <v>2</v>
      </c>
      <c r="Z27">
        <f t="shared" ref="Z27:Z34" si="2" xml:space="preserve"> X27 + Y27</f>
        <v>5</v>
      </c>
      <c r="AA27">
        <v>2</v>
      </c>
      <c r="AB27">
        <v>3</v>
      </c>
      <c r="AC27">
        <v>16</v>
      </c>
      <c r="AD27" t="s">
        <v>97</v>
      </c>
      <c r="AE27">
        <v>1</v>
      </c>
      <c r="AF27">
        <v>8</v>
      </c>
      <c r="AG27" t="s">
        <v>99</v>
      </c>
      <c r="AH27" s="15">
        <v>80545</v>
      </c>
      <c r="AI27" s="13">
        <v>507</v>
      </c>
      <c r="AJ27">
        <f>AH27+AI27</f>
        <v>81052</v>
      </c>
      <c r="AK27">
        <f t="shared" ref="AK27" si="3" xml:space="preserve"> 1508.06553301511 + 0.00210606006752809 * (AP27*AQ27*AR27)</f>
        <v>83027.753778838392</v>
      </c>
      <c r="AL27" s="10" t="s">
        <v>108</v>
      </c>
      <c r="AM27">
        <v>125</v>
      </c>
      <c r="AN27">
        <v>1169</v>
      </c>
      <c r="AO27" s="20">
        <v>414</v>
      </c>
      <c r="AP27">
        <v>112</v>
      </c>
      <c r="AQ27">
        <v>864</v>
      </c>
      <c r="AR27">
        <v>400</v>
      </c>
      <c r="AS27" s="20" t="s">
        <v>48</v>
      </c>
      <c r="AT27">
        <f t="shared" ref="AT27:AT34" si="4" xml:space="preserve"> _xlfn.FLOOR.MATH((AM27 - AP27) / 2)</f>
        <v>6</v>
      </c>
      <c r="AU27">
        <f t="shared" ref="AU27" si="5" xml:space="preserve"> _xlfn.FLOOR.MATH((AN27 - AQ27) / 2)</f>
        <v>152</v>
      </c>
      <c r="AV27">
        <f t="shared" ref="AV27" si="6" xml:space="preserve"> _xlfn.FLOOR.MATH((AO27 - AR27) / 2)</f>
        <v>7</v>
      </c>
      <c r="AW27" s="20" t="s">
        <v>48</v>
      </c>
      <c r="BA27" t="s">
        <v>66</v>
      </c>
      <c r="BB27" t="s">
        <v>163</v>
      </c>
      <c r="BC27">
        <v>0</v>
      </c>
      <c r="BD27" t="s">
        <v>8</v>
      </c>
      <c r="BE27" t="s">
        <v>8</v>
      </c>
    </row>
    <row r="28" spans="1:57" x14ac:dyDescent="0.25">
      <c r="A28" t="s">
        <v>107</v>
      </c>
      <c r="B28" t="s">
        <v>404</v>
      </c>
      <c r="C28" t="s">
        <v>410</v>
      </c>
      <c r="D28" t="s">
        <v>413</v>
      </c>
      <c r="E28" t="s">
        <v>145</v>
      </c>
      <c r="F28" t="s">
        <v>109</v>
      </c>
      <c r="G28" t="s">
        <v>116</v>
      </c>
      <c r="H28" s="6">
        <v>0</v>
      </c>
      <c r="I28">
        <v>1</v>
      </c>
      <c r="J28" t="s">
        <v>82</v>
      </c>
      <c r="K28">
        <v>0</v>
      </c>
      <c r="L28" t="s">
        <v>8</v>
      </c>
      <c r="M28" t="s">
        <v>8</v>
      </c>
      <c r="N28" t="s">
        <v>8</v>
      </c>
      <c r="O28" t="s">
        <v>8</v>
      </c>
      <c r="P28" t="s">
        <v>8</v>
      </c>
      <c r="Q28" t="s">
        <v>8</v>
      </c>
      <c r="R28" t="s">
        <v>8</v>
      </c>
      <c r="S28" t="s">
        <v>8</v>
      </c>
      <c r="T28" s="20">
        <v>0</v>
      </c>
      <c r="U28" t="s">
        <v>70</v>
      </c>
      <c r="V28">
        <v>5</v>
      </c>
      <c r="W28">
        <v>5</v>
      </c>
      <c r="X28">
        <v>3</v>
      </c>
      <c r="Y28">
        <v>2</v>
      </c>
      <c r="Z28">
        <f t="shared" si="2"/>
        <v>5</v>
      </c>
      <c r="AA28">
        <v>2</v>
      </c>
      <c r="AB28">
        <v>3</v>
      </c>
      <c r="AC28">
        <v>16</v>
      </c>
      <c r="AD28" t="s">
        <v>97</v>
      </c>
      <c r="AE28">
        <v>1</v>
      </c>
      <c r="AF28">
        <v>8</v>
      </c>
      <c r="AG28" t="s">
        <v>99</v>
      </c>
      <c r="AH28" s="15">
        <v>-1</v>
      </c>
      <c r="AI28" s="13">
        <v>-1</v>
      </c>
      <c r="AJ28">
        <v>81052</v>
      </c>
      <c r="AK28">
        <f t="shared" ref="AK28:AK33" si="7" xml:space="preserve"> 1508.06553301511 + 0.00210606006752809 * (AP28*AQ28*AR28)</f>
        <v>81518.129922434266</v>
      </c>
      <c r="AL28" s="10" t="s">
        <v>108</v>
      </c>
      <c r="AM28">
        <v>125</v>
      </c>
      <c r="AN28">
        <v>1169</v>
      </c>
      <c r="AO28" s="20">
        <v>414</v>
      </c>
      <c r="AP28">
        <v>112</v>
      </c>
      <c r="AQ28">
        <v>848</v>
      </c>
      <c r="AR28">
        <v>400</v>
      </c>
      <c r="AS28" s="20" t="s">
        <v>48</v>
      </c>
      <c r="AT28">
        <f t="shared" si="4"/>
        <v>6</v>
      </c>
      <c r="AU28">
        <f t="shared" ref="AU28" si="8" xml:space="preserve"> _xlfn.FLOOR.MATH((AN28 - AQ28) / 2)</f>
        <v>160</v>
      </c>
      <c r="AV28">
        <f t="shared" ref="AV28" si="9" xml:space="preserve"> _xlfn.FLOOR.MATH((AO28 - AR28) / 2)</f>
        <v>7</v>
      </c>
      <c r="AW28" s="20" t="s">
        <v>48</v>
      </c>
      <c r="BA28" t="s">
        <v>66</v>
      </c>
      <c r="BB28" t="s">
        <v>163</v>
      </c>
      <c r="BC28">
        <v>1</v>
      </c>
      <c r="BD28" t="s">
        <v>111</v>
      </c>
      <c r="BE28" t="s">
        <v>112</v>
      </c>
    </row>
    <row r="29" spans="1:57" x14ac:dyDescent="0.25">
      <c r="A29" t="s">
        <v>114</v>
      </c>
      <c r="B29" t="s">
        <v>404</v>
      </c>
      <c r="C29" t="s">
        <v>410</v>
      </c>
      <c r="D29" t="s">
        <v>413</v>
      </c>
      <c r="E29" t="s">
        <v>124</v>
      </c>
      <c r="F29" t="s">
        <v>143</v>
      </c>
      <c r="G29" t="s">
        <v>142</v>
      </c>
      <c r="H29" s="6">
        <v>0</v>
      </c>
      <c r="I29">
        <v>1</v>
      </c>
      <c r="J29" t="s">
        <v>161</v>
      </c>
      <c r="K29">
        <v>0</v>
      </c>
      <c r="L29" t="s">
        <v>8</v>
      </c>
      <c r="M29">
        <v>1</v>
      </c>
      <c r="N29">
        <v>1</v>
      </c>
      <c r="O29" t="s">
        <v>8</v>
      </c>
      <c r="P29" t="s">
        <v>8</v>
      </c>
      <c r="Q29" t="s">
        <v>8</v>
      </c>
      <c r="R29" t="s">
        <v>8</v>
      </c>
      <c r="S29" t="s">
        <v>8</v>
      </c>
      <c r="T29" s="20">
        <v>1</v>
      </c>
      <c r="U29" t="s">
        <v>70</v>
      </c>
      <c r="V29">
        <v>5</v>
      </c>
      <c r="W29">
        <v>5</v>
      </c>
      <c r="X29">
        <v>3</v>
      </c>
      <c r="Y29">
        <v>2</v>
      </c>
      <c r="Z29">
        <f t="shared" si="2"/>
        <v>5</v>
      </c>
      <c r="AA29">
        <v>2</v>
      </c>
      <c r="AB29">
        <v>3</v>
      </c>
      <c r="AC29">
        <v>16</v>
      </c>
      <c r="AD29" t="s">
        <v>97</v>
      </c>
      <c r="AE29">
        <v>1</v>
      </c>
      <c r="AF29">
        <v>8</v>
      </c>
      <c r="AG29" t="s">
        <v>99</v>
      </c>
      <c r="AH29" s="15">
        <v>78019</v>
      </c>
      <c r="AI29" s="13">
        <v>3033</v>
      </c>
      <c r="AJ29">
        <f>AH29+AI29</f>
        <v>81052</v>
      </c>
      <c r="AK29">
        <f t="shared" si="7"/>
        <v>76989.258353221856</v>
      </c>
      <c r="AL29" s="10" t="s">
        <v>108</v>
      </c>
      <c r="AM29">
        <v>125</v>
      </c>
      <c r="AN29">
        <v>1169</v>
      </c>
      <c r="AO29" s="20">
        <v>414</v>
      </c>
      <c r="AP29">
        <v>112</v>
      </c>
      <c r="AQ29">
        <v>800</v>
      </c>
      <c r="AR29">
        <v>400</v>
      </c>
      <c r="AS29" s="20" t="s">
        <v>48</v>
      </c>
      <c r="AT29">
        <f t="shared" si="4"/>
        <v>6</v>
      </c>
      <c r="AU29">
        <f t="shared" ref="AU29" si="10" xml:space="preserve"> _xlfn.FLOOR.MATH((AN29 - AQ29) / 2)</f>
        <v>184</v>
      </c>
      <c r="AV29">
        <f t="shared" ref="AV29" si="11" xml:space="preserve"> _xlfn.FLOOR.MATH((AO29 - AR29) / 2)</f>
        <v>7</v>
      </c>
      <c r="AW29" s="20" t="s">
        <v>48</v>
      </c>
      <c r="BA29" t="s">
        <v>165</v>
      </c>
      <c r="BB29" t="s">
        <v>163</v>
      </c>
      <c r="BC29">
        <v>0</v>
      </c>
      <c r="BD29" t="s">
        <v>8</v>
      </c>
      <c r="BE29" t="s">
        <v>8</v>
      </c>
    </row>
    <row r="30" spans="1:57" x14ac:dyDescent="0.25">
      <c r="A30" t="s">
        <v>144</v>
      </c>
      <c r="B30" t="s">
        <v>404</v>
      </c>
      <c r="C30" t="s">
        <v>410</v>
      </c>
      <c r="D30" t="s">
        <v>413</v>
      </c>
      <c r="E30" t="s">
        <v>153</v>
      </c>
      <c r="F30" t="s">
        <v>149</v>
      </c>
      <c r="G30" t="s">
        <v>154</v>
      </c>
      <c r="H30" s="6">
        <v>0</v>
      </c>
      <c r="I30">
        <v>0</v>
      </c>
      <c r="J30" t="s">
        <v>8</v>
      </c>
      <c r="K30">
        <v>1</v>
      </c>
      <c r="L30" t="s">
        <v>140</v>
      </c>
      <c r="M30">
        <v>0</v>
      </c>
      <c r="N30">
        <v>0</v>
      </c>
      <c r="O30">
        <v>0</v>
      </c>
      <c r="P30">
        <v>0</v>
      </c>
      <c r="Q30">
        <v>0</v>
      </c>
      <c r="R30" t="s">
        <v>8</v>
      </c>
      <c r="S30" t="s">
        <v>8</v>
      </c>
      <c r="T30" s="20">
        <v>1</v>
      </c>
      <c r="U30" t="s">
        <v>70</v>
      </c>
      <c r="V30">
        <v>5</v>
      </c>
      <c r="W30">
        <v>5</v>
      </c>
      <c r="X30">
        <v>3</v>
      </c>
      <c r="Y30">
        <v>2</v>
      </c>
      <c r="Z30">
        <f t="shared" si="2"/>
        <v>5</v>
      </c>
      <c r="AA30">
        <v>2</v>
      </c>
      <c r="AB30">
        <v>3</v>
      </c>
      <c r="AC30">
        <v>16</v>
      </c>
      <c r="AD30" t="s">
        <v>97</v>
      </c>
      <c r="AE30">
        <v>1</v>
      </c>
      <c r="AF30">
        <v>8</v>
      </c>
      <c r="AG30" t="s">
        <v>99</v>
      </c>
      <c r="AH30" s="15">
        <v>78019</v>
      </c>
      <c r="AI30" s="13">
        <v>3033</v>
      </c>
      <c r="AJ30">
        <f>AH30+AI30</f>
        <v>81052</v>
      </c>
      <c r="AK30">
        <f t="shared" si="7"/>
        <v>76989.258353221856</v>
      </c>
      <c r="AL30" s="10" t="s">
        <v>108</v>
      </c>
      <c r="AM30">
        <v>125</v>
      </c>
      <c r="AN30">
        <v>1169</v>
      </c>
      <c r="AO30" s="20">
        <v>414</v>
      </c>
      <c r="AP30">
        <v>112</v>
      </c>
      <c r="AQ30">
        <v>800</v>
      </c>
      <c r="AR30">
        <v>400</v>
      </c>
      <c r="AS30" s="20" t="s">
        <v>48</v>
      </c>
      <c r="AT30">
        <f t="shared" si="4"/>
        <v>6</v>
      </c>
      <c r="AU30">
        <f t="shared" ref="AU30:AU34" si="12" xml:space="preserve"> _xlfn.FLOOR.MATH((AN30 - AQ30) / 2)</f>
        <v>184</v>
      </c>
      <c r="AV30">
        <f t="shared" ref="AV30:AV34" si="13" xml:space="preserve"> _xlfn.FLOOR.MATH((AO30 - AR30) / 2)</f>
        <v>7</v>
      </c>
      <c r="AW30" s="20" t="s">
        <v>48</v>
      </c>
      <c r="BA30" t="s">
        <v>165</v>
      </c>
      <c r="BB30" t="s">
        <v>163</v>
      </c>
      <c r="BC30">
        <v>0</v>
      </c>
      <c r="BD30" t="s">
        <v>8</v>
      </c>
      <c r="BE30" t="s">
        <v>8</v>
      </c>
    </row>
    <row r="31" spans="1:57" x14ac:dyDescent="0.25">
      <c r="A31" t="s">
        <v>148</v>
      </c>
      <c r="B31" t="s">
        <v>404</v>
      </c>
      <c r="C31" t="s">
        <v>410</v>
      </c>
      <c r="D31" t="s">
        <v>413</v>
      </c>
      <c r="E31" t="s">
        <v>146</v>
      </c>
      <c r="F31" t="s">
        <v>147</v>
      </c>
      <c r="G31" t="s">
        <v>158</v>
      </c>
      <c r="H31" s="6">
        <v>0</v>
      </c>
      <c r="I31">
        <v>1</v>
      </c>
      <c r="J31" t="s">
        <v>161</v>
      </c>
      <c r="K31">
        <v>0</v>
      </c>
      <c r="L31" t="s">
        <v>8</v>
      </c>
      <c r="M31">
        <v>1</v>
      </c>
      <c r="N31">
        <v>1</v>
      </c>
      <c r="O31">
        <v>1</v>
      </c>
      <c r="P31">
        <v>0</v>
      </c>
      <c r="Q31">
        <v>0</v>
      </c>
      <c r="R31" t="s">
        <v>8</v>
      </c>
      <c r="S31" t="s">
        <v>8</v>
      </c>
      <c r="T31" s="20">
        <v>1</v>
      </c>
      <c r="U31" t="s">
        <v>70</v>
      </c>
      <c r="V31">
        <v>5</v>
      </c>
      <c r="W31">
        <v>5</v>
      </c>
      <c r="X31">
        <v>3</v>
      </c>
      <c r="Y31">
        <v>2</v>
      </c>
      <c r="Z31">
        <f t="shared" si="2"/>
        <v>5</v>
      </c>
      <c r="AA31">
        <v>2</v>
      </c>
      <c r="AB31">
        <v>3</v>
      </c>
      <c r="AC31">
        <v>16</v>
      </c>
      <c r="AD31" t="s">
        <v>97</v>
      </c>
      <c r="AE31">
        <v>1</v>
      </c>
      <c r="AF31">
        <v>8</v>
      </c>
      <c r="AG31" t="s">
        <v>99</v>
      </c>
      <c r="AH31" s="15">
        <v>78019</v>
      </c>
      <c r="AI31" s="13">
        <v>3033</v>
      </c>
      <c r="AJ31">
        <f>AH31+AI31</f>
        <v>81052</v>
      </c>
      <c r="AK31">
        <f t="shared" si="7"/>
        <v>76989.258353221856</v>
      </c>
      <c r="AL31" s="10" t="s">
        <v>108</v>
      </c>
      <c r="AM31">
        <v>125</v>
      </c>
      <c r="AN31">
        <v>1169</v>
      </c>
      <c r="AO31" s="20">
        <v>414</v>
      </c>
      <c r="AP31">
        <v>112</v>
      </c>
      <c r="AQ31">
        <v>800</v>
      </c>
      <c r="AR31">
        <v>400</v>
      </c>
      <c r="AS31" s="20" t="s">
        <v>48</v>
      </c>
      <c r="AT31">
        <f t="shared" si="4"/>
        <v>6</v>
      </c>
      <c r="AU31">
        <f t="shared" si="12"/>
        <v>184</v>
      </c>
      <c r="AV31">
        <f t="shared" si="13"/>
        <v>7</v>
      </c>
      <c r="AW31" s="20" t="s">
        <v>48</v>
      </c>
      <c r="BA31" t="s">
        <v>165</v>
      </c>
      <c r="BB31" t="s">
        <v>163</v>
      </c>
      <c r="BC31">
        <v>0</v>
      </c>
      <c r="BD31" t="s">
        <v>8</v>
      </c>
      <c r="BE31" t="s">
        <v>8</v>
      </c>
    </row>
    <row r="32" spans="1:57" x14ac:dyDescent="0.25">
      <c r="A32" t="s">
        <v>155</v>
      </c>
      <c r="B32" t="s">
        <v>404</v>
      </c>
      <c r="C32" t="s">
        <v>410</v>
      </c>
      <c r="D32" t="s">
        <v>413</v>
      </c>
      <c r="E32" t="s">
        <v>156</v>
      </c>
      <c r="F32" t="s">
        <v>157</v>
      </c>
      <c r="G32" t="s">
        <v>159</v>
      </c>
      <c r="H32" s="6">
        <v>0</v>
      </c>
      <c r="I32">
        <v>0</v>
      </c>
      <c r="J32" t="s">
        <v>8</v>
      </c>
      <c r="K32">
        <v>1</v>
      </c>
      <c r="L32" t="s">
        <v>162</v>
      </c>
      <c r="M32">
        <v>1</v>
      </c>
      <c r="N32">
        <v>1</v>
      </c>
      <c r="O32">
        <v>1</v>
      </c>
      <c r="P32">
        <v>1</v>
      </c>
      <c r="Q32">
        <v>0</v>
      </c>
      <c r="R32" t="s">
        <v>8</v>
      </c>
      <c r="S32" t="s">
        <v>8</v>
      </c>
      <c r="T32" s="20">
        <v>0</v>
      </c>
      <c r="U32" t="s">
        <v>70</v>
      </c>
      <c r="V32">
        <v>5</v>
      </c>
      <c r="W32">
        <v>5</v>
      </c>
      <c r="X32">
        <v>3</v>
      </c>
      <c r="Y32">
        <v>2</v>
      </c>
      <c r="Z32">
        <f t="shared" si="2"/>
        <v>5</v>
      </c>
      <c r="AA32">
        <v>2</v>
      </c>
      <c r="AB32">
        <v>3</v>
      </c>
      <c r="AC32">
        <v>16</v>
      </c>
      <c r="AD32" t="s">
        <v>97</v>
      </c>
      <c r="AE32">
        <v>1</v>
      </c>
      <c r="AF32">
        <v>8</v>
      </c>
      <c r="AG32" t="s">
        <v>99</v>
      </c>
      <c r="AH32" s="15" t="s">
        <v>8</v>
      </c>
      <c r="AI32" s="13" t="s">
        <v>8</v>
      </c>
      <c r="AJ32">
        <v>81052</v>
      </c>
      <c r="AK32">
        <f t="shared" si="7"/>
        <v>76989.258353221856</v>
      </c>
      <c r="AL32" s="10" t="s">
        <v>108</v>
      </c>
      <c r="AM32">
        <v>125</v>
      </c>
      <c r="AN32">
        <v>1169</v>
      </c>
      <c r="AO32" s="20">
        <v>414</v>
      </c>
      <c r="AP32">
        <v>112</v>
      </c>
      <c r="AQ32">
        <v>800</v>
      </c>
      <c r="AR32">
        <v>400</v>
      </c>
      <c r="AS32" s="20" t="s">
        <v>48</v>
      </c>
      <c r="AT32">
        <f t="shared" si="4"/>
        <v>6</v>
      </c>
      <c r="AU32">
        <f t="shared" si="12"/>
        <v>184</v>
      </c>
      <c r="AV32">
        <f t="shared" si="13"/>
        <v>7</v>
      </c>
      <c r="AW32" s="20" t="s">
        <v>48</v>
      </c>
      <c r="BA32" t="s">
        <v>165</v>
      </c>
      <c r="BB32" t="s">
        <v>163</v>
      </c>
      <c r="BC32">
        <v>0</v>
      </c>
      <c r="BD32" t="s">
        <v>8</v>
      </c>
      <c r="BE32" t="s">
        <v>8</v>
      </c>
    </row>
    <row r="33" spans="1:57" x14ac:dyDescent="0.25">
      <c r="A33" t="s">
        <v>168</v>
      </c>
      <c r="B33" t="s">
        <v>404</v>
      </c>
      <c r="C33" t="s">
        <v>410</v>
      </c>
      <c r="D33" t="s">
        <v>413</v>
      </c>
      <c r="E33" t="s">
        <v>170</v>
      </c>
      <c r="F33" t="s">
        <v>171</v>
      </c>
      <c r="G33" t="s">
        <v>172</v>
      </c>
      <c r="H33" s="6">
        <v>0</v>
      </c>
      <c r="I33">
        <v>1</v>
      </c>
      <c r="J33" t="s">
        <v>257</v>
      </c>
      <c r="K33">
        <v>0</v>
      </c>
      <c r="L33" t="s">
        <v>8</v>
      </c>
      <c r="M33" t="s">
        <v>8</v>
      </c>
      <c r="N33" t="s">
        <v>8</v>
      </c>
      <c r="O33" t="s">
        <v>8</v>
      </c>
      <c r="P33" t="s">
        <v>8</v>
      </c>
      <c r="Q33" t="s">
        <v>8</v>
      </c>
      <c r="R33" t="s">
        <v>8</v>
      </c>
      <c r="S33" t="s">
        <v>8</v>
      </c>
      <c r="T33" s="20">
        <v>0</v>
      </c>
      <c r="U33" t="s">
        <v>164</v>
      </c>
      <c r="V33">
        <v>6</v>
      </c>
      <c r="W33">
        <v>6</v>
      </c>
      <c r="X33">
        <v>5</v>
      </c>
      <c r="Y33">
        <v>1</v>
      </c>
      <c r="Z33">
        <f t="shared" si="2"/>
        <v>6</v>
      </c>
      <c r="AA33">
        <v>1</v>
      </c>
      <c r="AB33">
        <v>3</v>
      </c>
      <c r="AC33">
        <v>16</v>
      </c>
      <c r="AD33" t="s">
        <v>97</v>
      </c>
      <c r="AE33">
        <v>1</v>
      </c>
      <c r="AF33">
        <v>8</v>
      </c>
      <c r="AG33" t="s">
        <v>99</v>
      </c>
      <c r="AH33" s="6" t="s">
        <v>8</v>
      </c>
      <c r="AI33" s="13" t="s">
        <v>8</v>
      </c>
      <c r="AJ33">
        <v>81052</v>
      </c>
      <c r="AK33">
        <f t="shared" si="7"/>
        <v>76989.258353221856</v>
      </c>
      <c r="AL33" s="10" t="s">
        <v>108</v>
      </c>
      <c r="AM33">
        <v>125</v>
      </c>
      <c r="AN33">
        <v>1169</v>
      </c>
      <c r="AO33" s="20">
        <v>414</v>
      </c>
      <c r="AP33">
        <v>112</v>
      </c>
      <c r="AQ33">
        <v>800</v>
      </c>
      <c r="AR33">
        <v>400</v>
      </c>
      <c r="AS33" s="20" t="s">
        <v>48</v>
      </c>
      <c r="AT33">
        <f t="shared" si="4"/>
        <v>6</v>
      </c>
      <c r="AU33">
        <f t="shared" si="12"/>
        <v>184</v>
      </c>
      <c r="AV33">
        <f t="shared" si="13"/>
        <v>7</v>
      </c>
      <c r="AW33" s="20" t="s">
        <v>48</v>
      </c>
      <c r="BA33" t="s">
        <v>165</v>
      </c>
      <c r="BB33" t="s">
        <v>163</v>
      </c>
      <c r="BC33">
        <v>1</v>
      </c>
      <c r="BD33" t="s">
        <v>173</v>
      </c>
      <c r="BE33" t="s">
        <v>8</v>
      </c>
    </row>
    <row r="34" spans="1:57" x14ac:dyDescent="0.25">
      <c r="A34" t="s">
        <v>169</v>
      </c>
      <c r="B34" t="s">
        <v>404</v>
      </c>
      <c r="C34" t="s">
        <v>410</v>
      </c>
      <c r="D34" t="s">
        <v>413</v>
      </c>
      <c r="E34" t="s">
        <v>166</v>
      </c>
      <c r="F34" t="s">
        <v>167</v>
      </c>
      <c r="G34" t="s">
        <v>177</v>
      </c>
      <c r="H34" s="6">
        <v>0</v>
      </c>
      <c r="I34">
        <v>0</v>
      </c>
      <c r="J34" t="s">
        <v>8</v>
      </c>
      <c r="K34">
        <v>1</v>
      </c>
      <c r="L34" t="s">
        <v>175</v>
      </c>
      <c r="M34" t="s">
        <v>8</v>
      </c>
      <c r="N34" t="s">
        <v>8</v>
      </c>
      <c r="O34" t="s">
        <v>8</v>
      </c>
      <c r="P34" t="s">
        <v>8</v>
      </c>
      <c r="Q34" t="s">
        <v>8</v>
      </c>
      <c r="R34" t="s">
        <v>8</v>
      </c>
      <c r="S34" t="s">
        <v>8</v>
      </c>
      <c r="T34" s="20">
        <v>0</v>
      </c>
      <c r="U34" t="s">
        <v>164</v>
      </c>
      <c r="V34">
        <v>6</v>
      </c>
      <c r="W34" t="s">
        <v>8</v>
      </c>
      <c r="X34">
        <v>5</v>
      </c>
      <c r="Y34">
        <v>1</v>
      </c>
      <c r="Z34">
        <f t="shared" si="2"/>
        <v>6</v>
      </c>
      <c r="AA34">
        <v>1</v>
      </c>
      <c r="AB34">
        <v>3</v>
      </c>
      <c r="AC34">
        <v>16</v>
      </c>
      <c r="AD34" t="s">
        <v>97</v>
      </c>
      <c r="AE34">
        <v>1</v>
      </c>
      <c r="AF34">
        <v>8</v>
      </c>
      <c r="AG34" t="s">
        <v>99</v>
      </c>
      <c r="AH34" s="6" t="s">
        <v>8</v>
      </c>
      <c r="AI34" t="s">
        <v>8</v>
      </c>
      <c r="AJ34">
        <v>81052</v>
      </c>
      <c r="AK34">
        <f t="shared" ref="AK34:AK45" si="14" xml:space="preserve"> 1508.06553301511 + 0.00210606006752809 * (AP34*AQ34*AR34) / 5 * Z34</f>
        <v>74549.706201272784</v>
      </c>
      <c r="AL34" s="10" t="s">
        <v>108</v>
      </c>
      <c r="AM34">
        <v>125</v>
      </c>
      <c r="AN34">
        <v>1169</v>
      </c>
      <c r="AO34" s="20">
        <v>414</v>
      </c>
      <c r="AP34">
        <v>96</v>
      </c>
      <c r="AQ34">
        <v>784</v>
      </c>
      <c r="AR34">
        <v>384</v>
      </c>
      <c r="AS34" s="20" t="s">
        <v>48</v>
      </c>
      <c r="AT34">
        <f t="shared" si="4"/>
        <v>14</v>
      </c>
      <c r="AU34">
        <f t="shared" si="12"/>
        <v>192</v>
      </c>
      <c r="AV34">
        <f t="shared" si="13"/>
        <v>15</v>
      </c>
      <c r="AW34" s="20" t="s">
        <v>48</v>
      </c>
      <c r="BA34" t="s">
        <v>165</v>
      </c>
      <c r="BB34" t="s">
        <v>163</v>
      </c>
      <c r="BC34">
        <v>1</v>
      </c>
      <c r="BD34" t="s">
        <v>176</v>
      </c>
      <c r="BE34" t="s">
        <v>8</v>
      </c>
    </row>
    <row r="35" spans="1:57" x14ac:dyDescent="0.25">
      <c r="A35" t="s">
        <v>178</v>
      </c>
      <c r="B35" t="s">
        <v>404</v>
      </c>
      <c r="C35" t="s">
        <v>410</v>
      </c>
      <c r="D35" t="s">
        <v>413</v>
      </c>
      <c r="E35" t="s">
        <v>179</v>
      </c>
      <c r="F35" t="s">
        <v>167</v>
      </c>
      <c r="G35" t="s">
        <v>180</v>
      </c>
      <c r="H35" s="6">
        <v>0</v>
      </c>
      <c r="I35">
        <v>1</v>
      </c>
      <c r="J35" t="s">
        <v>182</v>
      </c>
      <c r="K35">
        <v>0</v>
      </c>
      <c r="L35" t="s">
        <v>8</v>
      </c>
      <c r="M35" t="s">
        <v>8</v>
      </c>
      <c r="N35" t="s">
        <v>8</v>
      </c>
      <c r="O35" t="s">
        <v>8</v>
      </c>
      <c r="P35" t="s">
        <v>8</v>
      </c>
      <c r="Q35" t="s">
        <v>8</v>
      </c>
      <c r="R35" t="s">
        <v>8</v>
      </c>
      <c r="S35" t="s">
        <v>8</v>
      </c>
      <c r="T35" s="20">
        <v>0</v>
      </c>
      <c r="U35" t="s">
        <v>164</v>
      </c>
      <c r="V35">
        <v>6</v>
      </c>
      <c r="W35">
        <v>6</v>
      </c>
      <c r="X35">
        <v>5</v>
      </c>
      <c r="Y35">
        <v>1</v>
      </c>
      <c r="Z35">
        <f t="shared" ref="Z35" si="15" xml:space="preserve"> X35 + Y35</f>
        <v>6</v>
      </c>
      <c r="AA35">
        <v>1</v>
      </c>
      <c r="AB35">
        <v>3</v>
      </c>
      <c r="AC35">
        <v>16</v>
      </c>
      <c r="AD35" t="s">
        <v>97</v>
      </c>
      <c r="AE35">
        <v>1</v>
      </c>
      <c r="AF35">
        <v>8</v>
      </c>
      <c r="AG35" t="s">
        <v>99</v>
      </c>
      <c r="AH35" s="6" t="s">
        <v>8</v>
      </c>
      <c r="AI35" t="s">
        <v>8</v>
      </c>
      <c r="AJ35">
        <v>81052</v>
      </c>
      <c r="AK35">
        <f t="shared" si="14"/>
        <v>76071.407048528155</v>
      </c>
      <c r="AL35" s="10" t="s">
        <v>108</v>
      </c>
      <c r="AM35">
        <v>125</v>
      </c>
      <c r="AN35">
        <v>1169</v>
      </c>
      <c r="AO35" s="20">
        <v>414</v>
      </c>
      <c r="AP35">
        <v>98</v>
      </c>
      <c r="AQ35">
        <v>784</v>
      </c>
      <c r="AR35">
        <v>384</v>
      </c>
      <c r="AS35" s="20" t="s">
        <v>48</v>
      </c>
      <c r="AT35">
        <f t="shared" ref="AT35" si="16" xml:space="preserve"> _xlfn.FLOOR.MATH((AM35 - AP35) / 2)</f>
        <v>13</v>
      </c>
      <c r="AU35">
        <f t="shared" ref="AU35" si="17" xml:space="preserve"> _xlfn.FLOOR.MATH((AN35 - AQ35) / 2)</f>
        <v>192</v>
      </c>
      <c r="AV35">
        <f t="shared" ref="AV35" si="18" xml:space="preserve"> _xlfn.FLOOR.MATH((AO35 - AR35) / 2)</f>
        <v>15</v>
      </c>
      <c r="AW35" s="20" t="s">
        <v>48</v>
      </c>
      <c r="BA35" t="s">
        <v>165</v>
      </c>
      <c r="BB35" t="s">
        <v>163</v>
      </c>
      <c r="BC35">
        <v>1</v>
      </c>
      <c r="BD35" t="s">
        <v>184</v>
      </c>
      <c r="BE35" t="s">
        <v>8</v>
      </c>
    </row>
    <row r="36" spans="1:57" x14ac:dyDescent="0.25">
      <c r="A36" t="s">
        <v>183</v>
      </c>
      <c r="B36" t="s">
        <v>404</v>
      </c>
      <c r="C36" t="s">
        <v>410</v>
      </c>
      <c r="D36" t="s">
        <v>413</v>
      </c>
      <c r="E36" t="s">
        <v>181</v>
      </c>
      <c r="F36" t="s">
        <v>167</v>
      </c>
      <c r="G36" t="s">
        <v>185</v>
      </c>
      <c r="H36" s="6">
        <v>0</v>
      </c>
      <c r="I36">
        <v>1</v>
      </c>
      <c r="J36" t="s">
        <v>188</v>
      </c>
      <c r="K36">
        <v>0</v>
      </c>
      <c r="L36" t="s">
        <v>8</v>
      </c>
      <c r="M36" t="s">
        <v>8</v>
      </c>
      <c r="N36" t="s">
        <v>8</v>
      </c>
      <c r="O36" t="s">
        <v>8</v>
      </c>
      <c r="P36" t="s">
        <v>8</v>
      </c>
      <c r="Q36" t="s">
        <v>8</v>
      </c>
      <c r="R36" t="s">
        <v>8</v>
      </c>
      <c r="S36" t="s">
        <v>8</v>
      </c>
      <c r="T36" s="20">
        <v>0</v>
      </c>
      <c r="U36" t="s">
        <v>164</v>
      </c>
      <c r="V36">
        <v>6</v>
      </c>
      <c r="W36">
        <v>6</v>
      </c>
      <c r="X36">
        <v>5</v>
      </c>
      <c r="Y36">
        <v>1</v>
      </c>
      <c r="Z36">
        <f t="shared" ref="Z36" si="19" xml:space="preserve"> X36 + Y36</f>
        <v>6</v>
      </c>
      <c r="AA36">
        <v>1</v>
      </c>
      <c r="AB36">
        <v>3</v>
      </c>
      <c r="AC36">
        <v>16</v>
      </c>
      <c r="AD36" t="s">
        <v>97</v>
      </c>
      <c r="AE36">
        <v>1</v>
      </c>
      <c r="AF36">
        <v>8</v>
      </c>
      <c r="AG36" t="s">
        <v>99</v>
      </c>
      <c r="AH36" s="6" t="s">
        <v>8</v>
      </c>
      <c r="AI36" t="s">
        <v>8</v>
      </c>
      <c r="AJ36">
        <v>81052</v>
      </c>
      <c r="AK36">
        <f t="shared" si="14"/>
        <v>76071.407048528155</v>
      </c>
      <c r="AL36" s="10" t="s">
        <v>108</v>
      </c>
      <c r="AM36">
        <v>125</v>
      </c>
      <c r="AN36">
        <v>1169</v>
      </c>
      <c r="AO36" s="20">
        <v>414</v>
      </c>
      <c r="AP36">
        <v>98</v>
      </c>
      <c r="AQ36">
        <v>784</v>
      </c>
      <c r="AR36">
        <v>384</v>
      </c>
      <c r="AS36" s="20" t="s">
        <v>48</v>
      </c>
      <c r="AT36">
        <f t="shared" ref="AT36" si="20" xml:space="preserve"> _xlfn.FLOOR.MATH((AM36 - AP36) / 2)</f>
        <v>13</v>
      </c>
      <c r="AU36">
        <f t="shared" ref="AU36" si="21" xml:space="preserve"> _xlfn.FLOOR.MATH((AN36 - AQ36) / 2)</f>
        <v>192</v>
      </c>
      <c r="AV36">
        <f t="shared" ref="AV36" si="22" xml:space="preserve"> _xlfn.FLOOR.MATH((AO36 - AR36) / 2)</f>
        <v>15</v>
      </c>
      <c r="AW36" s="20" t="s">
        <v>48</v>
      </c>
      <c r="BA36" t="s">
        <v>165</v>
      </c>
      <c r="BB36" t="s">
        <v>163</v>
      </c>
      <c r="BC36">
        <v>1</v>
      </c>
      <c r="BD36" t="s">
        <v>189</v>
      </c>
      <c r="BE36" t="s">
        <v>26</v>
      </c>
    </row>
    <row r="37" spans="1:57" x14ac:dyDescent="0.25">
      <c r="A37" t="s">
        <v>186</v>
      </c>
      <c r="B37" t="s">
        <v>404</v>
      </c>
      <c r="C37" t="s">
        <v>410</v>
      </c>
      <c r="D37" t="s">
        <v>413</v>
      </c>
      <c r="E37" t="s">
        <v>187</v>
      </c>
      <c r="F37" t="s">
        <v>167</v>
      </c>
      <c r="G37" t="s">
        <v>190</v>
      </c>
      <c r="H37" s="6">
        <v>0</v>
      </c>
      <c r="I37">
        <v>1</v>
      </c>
      <c r="J37" t="s">
        <v>257</v>
      </c>
      <c r="K37">
        <v>0</v>
      </c>
      <c r="L37" t="s">
        <v>8</v>
      </c>
      <c r="M37" t="s">
        <v>8</v>
      </c>
      <c r="N37" t="s">
        <v>8</v>
      </c>
      <c r="O37" t="s">
        <v>8</v>
      </c>
      <c r="P37" t="s">
        <v>8</v>
      </c>
      <c r="Q37" t="s">
        <v>8</v>
      </c>
      <c r="R37" t="s">
        <v>8</v>
      </c>
      <c r="S37" t="s">
        <v>8</v>
      </c>
      <c r="T37" s="20">
        <v>0</v>
      </c>
      <c r="U37" t="s">
        <v>164</v>
      </c>
      <c r="V37">
        <v>6</v>
      </c>
      <c r="W37">
        <v>6</v>
      </c>
      <c r="X37">
        <v>5</v>
      </c>
      <c r="Y37">
        <v>1</v>
      </c>
      <c r="Z37">
        <f t="shared" ref="Z37" si="23" xml:space="preserve"> X37 + Y37</f>
        <v>6</v>
      </c>
      <c r="AA37">
        <v>1</v>
      </c>
      <c r="AB37">
        <v>3</v>
      </c>
      <c r="AC37">
        <v>16</v>
      </c>
      <c r="AD37" t="s">
        <v>97</v>
      </c>
      <c r="AE37">
        <v>1</v>
      </c>
      <c r="AF37">
        <v>8</v>
      </c>
      <c r="AG37" t="s">
        <v>99</v>
      </c>
      <c r="AH37" s="6" t="s">
        <v>8</v>
      </c>
      <c r="AI37" t="s">
        <v>8</v>
      </c>
      <c r="AJ37">
        <v>81052</v>
      </c>
      <c r="AK37">
        <f t="shared" si="14"/>
        <v>74549.706201272784</v>
      </c>
      <c r="AL37" s="10" t="s">
        <v>108</v>
      </c>
      <c r="AM37">
        <v>125</v>
      </c>
      <c r="AN37">
        <v>1169</v>
      </c>
      <c r="AO37" s="20">
        <v>414</v>
      </c>
      <c r="AP37">
        <v>96</v>
      </c>
      <c r="AQ37">
        <v>784</v>
      </c>
      <c r="AR37">
        <v>384</v>
      </c>
      <c r="AS37" s="20" t="s">
        <v>48</v>
      </c>
      <c r="AT37">
        <f t="shared" ref="AT37" si="24" xml:space="preserve"> _xlfn.FLOOR.MATH((AM37 - AP37) / 2)</f>
        <v>14</v>
      </c>
      <c r="AU37">
        <f t="shared" ref="AU37" si="25" xml:space="preserve"> _xlfn.FLOOR.MATH((AN37 - AQ37) / 2)</f>
        <v>192</v>
      </c>
      <c r="AV37">
        <f t="shared" ref="AV37" si="26" xml:space="preserve"> _xlfn.FLOOR.MATH((AO37 - AR37) / 2)</f>
        <v>15</v>
      </c>
      <c r="AW37" s="20" t="s">
        <v>48</v>
      </c>
      <c r="BA37" t="s">
        <v>165</v>
      </c>
      <c r="BB37" t="s">
        <v>163</v>
      </c>
      <c r="BC37">
        <v>1</v>
      </c>
      <c r="BD37" t="s">
        <v>193</v>
      </c>
      <c r="BE37" t="s">
        <v>8</v>
      </c>
    </row>
    <row r="38" spans="1:57" x14ac:dyDescent="0.25">
      <c r="A38" t="s">
        <v>191</v>
      </c>
      <c r="B38" t="s">
        <v>404</v>
      </c>
      <c r="C38" t="s">
        <v>410</v>
      </c>
      <c r="D38" t="s">
        <v>413</v>
      </c>
      <c r="E38" t="s">
        <v>192</v>
      </c>
      <c r="F38" t="s">
        <v>167</v>
      </c>
      <c r="G38" t="s">
        <v>196</v>
      </c>
      <c r="H38" s="6">
        <v>0</v>
      </c>
      <c r="I38">
        <v>0</v>
      </c>
      <c r="J38" t="s">
        <v>8</v>
      </c>
      <c r="K38">
        <v>1</v>
      </c>
      <c r="L38" t="s">
        <v>197</v>
      </c>
      <c r="M38" t="s">
        <v>8</v>
      </c>
      <c r="N38" t="s">
        <v>8</v>
      </c>
      <c r="O38" t="s">
        <v>8</v>
      </c>
      <c r="P38" t="s">
        <v>8</v>
      </c>
      <c r="Q38" t="s">
        <v>8</v>
      </c>
      <c r="R38" t="s">
        <v>8</v>
      </c>
      <c r="S38" t="s">
        <v>8</v>
      </c>
      <c r="T38" s="20">
        <v>0</v>
      </c>
      <c r="U38" t="s">
        <v>164</v>
      </c>
      <c r="V38">
        <v>6</v>
      </c>
      <c r="W38">
        <v>6</v>
      </c>
      <c r="X38">
        <v>5</v>
      </c>
      <c r="Y38">
        <v>1</v>
      </c>
      <c r="Z38">
        <f t="shared" ref="Z38" si="27" xml:space="preserve"> X38 + Y38</f>
        <v>6</v>
      </c>
      <c r="AA38">
        <v>1</v>
      </c>
      <c r="AB38">
        <v>3</v>
      </c>
      <c r="AC38">
        <v>16</v>
      </c>
      <c r="AD38" t="s">
        <v>97</v>
      </c>
      <c r="AE38">
        <v>1</v>
      </c>
      <c r="AF38">
        <v>8</v>
      </c>
      <c r="AG38" t="s">
        <v>99</v>
      </c>
      <c r="AH38" s="6" t="s">
        <v>8</v>
      </c>
      <c r="AI38" t="s">
        <v>8</v>
      </c>
      <c r="AJ38">
        <v>81052</v>
      </c>
      <c r="AK38">
        <f t="shared" si="14"/>
        <v>74549.706201272784</v>
      </c>
      <c r="AL38" s="10" t="s">
        <v>108</v>
      </c>
      <c r="AM38">
        <v>125</v>
      </c>
      <c r="AN38">
        <v>1169</v>
      </c>
      <c r="AO38" s="20">
        <v>414</v>
      </c>
      <c r="AP38">
        <v>96</v>
      </c>
      <c r="AQ38">
        <v>784</v>
      </c>
      <c r="AR38">
        <v>384</v>
      </c>
      <c r="AS38" s="20" t="s">
        <v>48</v>
      </c>
      <c r="AT38">
        <f t="shared" ref="AT38" si="28" xml:space="preserve"> _xlfn.FLOOR.MATH((AM38 - AP38) / 2)</f>
        <v>14</v>
      </c>
      <c r="AU38">
        <f t="shared" ref="AU38" si="29" xml:space="preserve"> _xlfn.FLOOR.MATH((AN38 - AQ38) / 2)</f>
        <v>192</v>
      </c>
      <c r="AV38">
        <f t="shared" ref="AV38" si="30" xml:space="preserve"> _xlfn.FLOOR.MATH((AO38 - AR38) / 2)</f>
        <v>15</v>
      </c>
      <c r="AW38" s="20" t="s">
        <v>48</v>
      </c>
      <c r="BA38" t="s">
        <v>165</v>
      </c>
      <c r="BB38" t="s">
        <v>163</v>
      </c>
      <c r="BC38">
        <v>0</v>
      </c>
      <c r="BD38" t="s">
        <v>8</v>
      </c>
      <c r="BE38" t="s">
        <v>8</v>
      </c>
    </row>
    <row r="39" spans="1:57" x14ac:dyDescent="0.25">
      <c r="A39" t="s">
        <v>194</v>
      </c>
      <c r="B39" t="s">
        <v>404</v>
      </c>
      <c r="C39" t="s">
        <v>410</v>
      </c>
      <c r="D39" t="s">
        <v>413</v>
      </c>
      <c r="E39" t="s">
        <v>195</v>
      </c>
      <c r="F39" t="s">
        <v>167</v>
      </c>
      <c r="G39" t="s">
        <v>196</v>
      </c>
      <c r="H39" s="6">
        <v>0</v>
      </c>
      <c r="I39">
        <v>0</v>
      </c>
      <c r="J39" t="s">
        <v>8</v>
      </c>
      <c r="K39">
        <v>1</v>
      </c>
      <c r="L39" t="s">
        <v>197</v>
      </c>
      <c r="M39" t="s">
        <v>8</v>
      </c>
      <c r="N39" t="s">
        <v>8</v>
      </c>
      <c r="O39" t="s">
        <v>8</v>
      </c>
      <c r="P39" t="s">
        <v>8</v>
      </c>
      <c r="Q39" t="s">
        <v>8</v>
      </c>
      <c r="R39" t="s">
        <v>8</v>
      </c>
      <c r="S39" t="s">
        <v>8</v>
      </c>
      <c r="T39" s="20">
        <v>0</v>
      </c>
      <c r="U39" t="s">
        <v>164</v>
      </c>
      <c r="V39">
        <v>6</v>
      </c>
      <c r="W39">
        <v>6</v>
      </c>
      <c r="X39">
        <v>5</v>
      </c>
      <c r="Y39">
        <v>1</v>
      </c>
      <c r="Z39">
        <f t="shared" ref="Z39" si="31" xml:space="preserve"> X39 + Y39</f>
        <v>6</v>
      </c>
      <c r="AA39">
        <v>1</v>
      </c>
      <c r="AB39">
        <v>3</v>
      </c>
      <c r="AC39">
        <v>16</v>
      </c>
      <c r="AD39" t="s">
        <v>97</v>
      </c>
      <c r="AE39">
        <v>1</v>
      </c>
      <c r="AF39">
        <v>8</v>
      </c>
      <c r="AG39" t="s">
        <v>99</v>
      </c>
      <c r="AH39" s="6" t="s">
        <v>8</v>
      </c>
      <c r="AI39" t="s">
        <v>8</v>
      </c>
      <c r="AJ39">
        <v>81052</v>
      </c>
      <c r="AK39">
        <f t="shared" si="14"/>
        <v>74549.706201272784</v>
      </c>
      <c r="AL39" s="10" t="s">
        <v>108</v>
      </c>
      <c r="AM39">
        <v>125</v>
      </c>
      <c r="AN39">
        <v>1169</v>
      </c>
      <c r="AO39" s="20">
        <v>414</v>
      </c>
      <c r="AP39">
        <v>96</v>
      </c>
      <c r="AQ39">
        <v>784</v>
      </c>
      <c r="AR39">
        <v>384</v>
      </c>
      <c r="AS39" s="20" t="s">
        <v>48</v>
      </c>
      <c r="AT39">
        <f t="shared" ref="AT39" si="32" xml:space="preserve"> _xlfn.FLOOR.MATH((AM39 - AP39) / 2)</f>
        <v>14</v>
      </c>
      <c r="AU39">
        <f t="shared" ref="AU39" si="33" xml:space="preserve"> _xlfn.FLOOR.MATH((AN39 - AQ39) / 2)</f>
        <v>192</v>
      </c>
      <c r="AV39">
        <f t="shared" ref="AV39" si="34" xml:space="preserve"> _xlfn.FLOOR.MATH((AO39 - AR39) / 2)</f>
        <v>15</v>
      </c>
      <c r="AW39" s="20" t="s">
        <v>48</v>
      </c>
      <c r="BA39" t="s">
        <v>165</v>
      </c>
      <c r="BB39" t="s">
        <v>163</v>
      </c>
      <c r="BC39">
        <v>0</v>
      </c>
      <c r="BD39" s="13" t="s">
        <v>8</v>
      </c>
      <c r="BE39" s="13" t="s">
        <v>8</v>
      </c>
    </row>
    <row r="40" spans="1:57" x14ac:dyDescent="0.25">
      <c r="A40" t="s">
        <v>198</v>
      </c>
      <c r="B40" t="s">
        <v>404</v>
      </c>
      <c r="C40" t="s">
        <v>410</v>
      </c>
      <c r="D40" t="s">
        <v>413</v>
      </c>
      <c r="E40" t="s">
        <v>195</v>
      </c>
      <c r="F40" t="s">
        <v>167</v>
      </c>
      <c r="G40" t="s">
        <v>200</v>
      </c>
      <c r="H40" s="6">
        <v>0</v>
      </c>
      <c r="I40">
        <v>0</v>
      </c>
      <c r="J40" t="s">
        <v>8</v>
      </c>
      <c r="K40">
        <v>1</v>
      </c>
      <c r="L40" t="s">
        <v>197</v>
      </c>
      <c r="M40" t="s">
        <v>8</v>
      </c>
      <c r="N40" t="s">
        <v>8</v>
      </c>
      <c r="O40" t="s">
        <v>8</v>
      </c>
      <c r="P40" t="s">
        <v>8</v>
      </c>
      <c r="Q40" t="s">
        <v>8</v>
      </c>
      <c r="R40" t="s">
        <v>8</v>
      </c>
      <c r="S40" t="s">
        <v>8</v>
      </c>
      <c r="T40" s="20">
        <v>0</v>
      </c>
      <c r="U40" t="s">
        <v>164</v>
      </c>
      <c r="V40">
        <v>6</v>
      </c>
      <c r="W40">
        <v>6</v>
      </c>
      <c r="X40">
        <v>5</v>
      </c>
      <c r="Y40">
        <v>1</v>
      </c>
      <c r="Z40">
        <f t="shared" ref="Z40" si="35" xml:space="preserve"> X40 + Y40</f>
        <v>6</v>
      </c>
      <c r="AA40">
        <v>1</v>
      </c>
      <c r="AB40">
        <v>3</v>
      </c>
      <c r="AC40">
        <v>16</v>
      </c>
      <c r="AD40" t="s">
        <v>97</v>
      </c>
      <c r="AE40">
        <v>1</v>
      </c>
      <c r="AF40">
        <v>8</v>
      </c>
      <c r="AG40" t="s">
        <v>99</v>
      </c>
      <c r="AH40" s="6" t="s">
        <v>8</v>
      </c>
      <c r="AI40" t="s">
        <v>8</v>
      </c>
      <c r="AJ40">
        <v>81052</v>
      </c>
      <c r="AK40">
        <f t="shared" si="14"/>
        <v>74549.706201272784</v>
      </c>
      <c r="AL40" s="10" t="s">
        <v>108</v>
      </c>
      <c r="AM40">
        <v>125</v>
      </c>
      <c r="AN40">
        <v>1169</v>
      </c>
      <c r="AO40" s="20">
        <v>414</v>
      </c>
      <c r="AP40">
        <v>96</v>
      </c>
      <c r="AQ40">
        <v>784</v>
      </c>
      <c r="AR40">
        <v>384</v>
      </c>
      <c r="AS40" s="20" t="s">
        <v>48</v>
      </c>
      <c r="AT40">
        <f t="shared" ref="AT40" si="36" xml:space="preserve"> _xlfn.FLOOR.MATH((AM40 - AP40) / 2)</f>
        <v>14</v>
      </c>
      <c r="AU40">
        <f t="shared" ref="AU40" si="37" xml:space="preserve"> _xlfn.FLOOR.MATH((AN40 - AQ40) / 2)</f>
        <v>192</v>
      </c>
      <c r="AV40">
        <f t="shared" ref="AV40" si="38" xml:space="preserve"> _xlfn.FLOOR.MATH((AO40 - AR40) / 2)</f>
        <v>15</v>
      </c>
      <c r="AW40" s="20" t="s">
        <v>48</v>
      </c>
      <c r="BA40" t="s">
        <v>165</v>
      </c>
      <c r="BB40" t="s">
        <v>163</v>
      </c>
      <c r="BC40">
        <v>0</v>
      </c>
      <c r="BD40" s="13" t="s">
        <v>8</v>
      </c>
      <c r="BE40" s="13" t="s">
        <v>8</v>
      </c>
    </row>
    <row r="41" spans="1:57" x14ac:dyDescent="0.25">
      <c r="A41" t="s">
        <v>199</v>
      </c>
      <c r="B41" t="s">
        <v>404</v>
      </c>
      <c r="C41" t="s">
        <v>410</v>
      </c>
      <c r="D41" t="s">
        <v>413</v>
      </c>
      <c r="E41" t="s">
        <v>195</v>
      </c>
      <c r="F41" t="s">
        <v>167</v>
      </c>
      <c r="G41" t="s">
        <v>202</v>
      </c>
      <c r="H41" s="6">
        <v>0</v>
      </c>
      <c r="I41">
        <v>0</v>
      </c>
      <c r="J41" t="s">
        <v>8</v>
      </c>
      <c r="K41">
        <v>1</v>
      </c>
      <c r="L41" t="s">
        <v>175</v>
      </c>
      <c r="M41" t="s">
        <v>8</v>
      </c>
      <c r="N41" t="s">
        <v>8</v>
      </c>
      <c r="O41" t="s">
        <v>8</v>
      </c>
      <c r="P41" t="s">
        <v>8</v>
      </c>
      <c r="Q41" t="s">
        <v>8</v>
      </c>
      <c r="R41" t="s">
        <v>8</v>
      </c>
      <c r="S41" t="s">
        <v>8</v>
      </c>
      <c r="T41" s="20">
        <v>0</v>
      </c>
      <c r="U41" t="s">
        <v>164</v>
      </c>
      <c r="V41">
        <v>6</v>
      </c>
      <c r="W41" t="s">
        <v>8</v>
      </c>
      <c r="X41">
        <v>5</v>
      </c>
      <c r="Y41">
        <v>1</v>
      </c>
      <c r="Z41">
        <f t="shared" ref="Z41" si="39" xml:space="preserve"> X41 + Y41</f>
        <v>6</v>
      </c>
      <c r="AA41">
        <v>1</v>
      </c>
      <c r="AB41">
        <v>3</v>
      </c>
      <c r="AC41">
        <v>16</v>
      </c>
      <c r="AD41" t="s">
        <v>97</v>
      </c>
      <c r="AE41">
        <v>1</v>
      </c>
      <c r="AF41">
        <v>8</v>
      </c>
      <c r="AG41" t="s">
        <v>99</v>
      </c>
      <c r="AH41" s="6" t="s">
        <v>8</v>
      </c>
      <c r="AI41" t="s">
        <v>8</v>
      </c>
      <c r="AJ41">
        <v>81052</v>
      </c>
      <c r="AK41">
        <f t="shared" si="14"/>
        <v>74549.706201272784</v>
      </c>
      <c r="AL41" s="10" t="s">
        <v>108</v>
      </c>
      <c r="AM41">
        <v>125</v>
      </c>
      <c r="AN41">
        <v>1169</v>
      </c>
      <c r="AO41" s="20">
        <v>414</v>
      </c>
      <c r="AP41">
        <v>96</v>
      </c>
      <c r="AQ41">
        <v>784</v>
      </c>
      <c r="AR41">
        <v>384</v>
      </c>
      <c r="AS41" s="20" t="s">
        <v>48</v>
      </c>
      <c r="AT41">
        <f t="shared" ref="AT41" si="40" xml:space="preserve"> _xlfn.FLOOR.MATH((AM41 - AP41) / 2)</f>
        <v>14</v>
      </c>
      <c r="AU41">
        <f t="shared" ref="AU41" si="41" xml:space="preserve"> _xlfn.FLOOR.MATH((AN41 - AQ41) / 2)</f>
        <v>192</v>
      </c>
      <c r="AV41">
        <f t="shared" ref="AV41" si="42" xml:space="preserve"> _xlfn.FLOOR.MATH((AO41 - AR41) / 2)</f>
        <v>15</v>
      </c>
      <c r="AW41" s="20" t="s">
        <v>48</v>
      </c>
      <c r="BA41" t="s">
        <v>165</v>
      </c>
      <c r="BB41" t="s">
        <v>163</v>
      </c>
      <c r="BC41">
        <v>1</v>
      </c>
      <c r="BD41" s="13" t="s">
        <v>203</v>
      </c>
      <c r="BE41" s="13" t="s">
        <v>8</v>
      </c>
    </row>
    <row r="42" spans="1:57" x14ac:dyDescent="0.25">
      <c r="A42" t="s">
        <v>201</v>
      </c>
      <c r="B42" t="s">
        <v>404</v>
      </c>
      <c r="C42" t="s">
        <v>410</v>
      </c>
      <c r="D42" t="s">
        <v>413</v>
      </c>
      <c r="E42" t="s">
        <v>195</v>
      </c>
      <c r="F42" t="s">
        <v>167</v>
      </c>
      <c r="G42" t="s">
        <v>196</v>
      </c>
      <c r="H42" s="6">
        <v>0</v>
      </c>
      <c r="I42">
        <v>0</v>
      </c>
      <c r="J42" t="s">
        <v>8</v>
      </c>
      <c r="K42">
        <v>1</v>
      </c>
      <c r="L42" t="s">
        <v>197</v>
      </c>
      <c r="M42" t="s">
        <v>8</v>
      </c>
      <c r="N42" t="s">
        <v>8</v>
      </c>
      <c r="O42" t="s">
        <v>8</v>
      </c>
      <c r="P42" t="s">
        <v>8</v>
      </c>
      <c r="Q42" t="s">
        <v>8</v>
      </c>
      <c r="R42" t="s">
        <v>8</v>
      </c>
      <c r="S42" t="s">
        <v>8</v>
      </c>
      <c r="T42" s="20">
        <v>0</v>
      </c>
      <c r="U42" t="s">
        <v>164</v>
      </c>
      <c r="V42">
        <v>6</v>
      </c>
      <c r="W42">
        <v>6</v>
      </c>
      <c r="X42">
        <v>5</v>
      </c>
      <c r="Y42">
        <v>1</v>
      </c>
      <c r="Z42">
        <f t="shared" ref="Z42" si="43" xml:space="preserve"> X42 + Y42</f>
        <v>6</v>
      </c>
      <c r="AA42">
        <v>1</v>
      </c>
      <c r="AB42">
        <v>3</v>
      </c>
      <c r="AC42">
        <v>16</v>
      </c>
      <c r="AD42" t="s">
        <v>97</v>
      </c>
      <c r="AE42">
        <v>1</v>
      </c>
      <c r="AF42">
        <v>8</v>
      </c>
      <c r="AG42" t="s">
        <v>99</v>
      </c>
      <c r="AH42" s="6" t="s">
        <v>8</v>
      </c>
      <c r="AI42" t="s">
        <v>8</v>
      </c>
      <c r="AJ42">
        <v>81052</v>
      </c>
      <c r="AK42">
        <f t="shared" si="14"/>
        <v>74549.706201272784</v>
      </c>
      <c r="AL42" s="10" t="s">
        <v>108</v>
      </c>
      <c r="AM42">
        <v>125</v>
      </c>
      <c r="AN42">
        <v>1169</v>
      </c>
      <c r="AO42" s="20">
        <v>414</v>
      </c>
      <c r="AP42">
        <v>96</v>
      </c>
      <c r="AQ42">
        <v>784</v>
      </c>
      <c r="AR42">
        <v>384</v>
      </c>
      <c r="AS42" s="20" t="s">
        <v>48</v>
      </c>
      <c r="AT42">
        <f t="shared" ref="AT42" si="44" xml:space="preserve"> _xlfn.FLOOR.MATH((AM42 - AP42) / 2)</f>
        <v>14</v>
      </c>
      <c r="AU42">
        <f t="shared" ref="AU42" si="45" xml:space="preserve"> _xlfn.FLOOR.MATH((AN42 - AQ42) / 2)</f>
        <v>192</v>
      </c>
      <c r="AV42">
        <f t="shared" ref="AV42" si="46" xml:space="preserve"> _xlfn.FLOOR.MATH((AO42 - AR42) / 2)</f>
        <v>15</v>
      </c>
      <c r="AW42" s="20" t="s">
        <v>48</v>
      </c>
      <c r="BA42" t="s">
        <v>165</v>
      </c>
      <c r="BB42" t="s">
        <v>163</v>
      </c>
      <c r="BC42">
        <v>0</v>
      </c>
      <c r="BD42" s="13" t="s">
        <v>8</v>
      </c>
      <c r="BE42" s="13" t="s">
        <v>8</v>
      </c>
    </row>
    <row r="43" spans="1:57" x14ac:dyDescent="0.25">
      <c r="A43" t="s">
        <v>204</v>
      </c>
      <c r="B43" t="s">
        <v>404</v>
      </c>
      <c r="C43" t="s">
        <v>410</v>
      </c>
      <c r="D43" t="s">
        <v>413</v>
      </c>
      <c r="E43" t="s">
        <v>195</v>
      </c>
      <c r="F43" t="s">
        <v>167</v>
      </c>
      <c r="G43" t="s">
        <v>196</v>
      </c>
      <c r="H43" s="6">
        <v>0</v>
      </c>
      <c r="I43">
        <v>0</v>
      </c>
      <c r="J43" t="s">
        <v>8</v>
      </c>
      <c r="K43">
        <v>1</v>
      </c>
      <c r="L43" t="s">
        <v>197</v>
      </c>
      <c r="M43" t="s">
        <v>8</v>
      </c>
      <c r="N43" t="s">
        <v>8</v>
      </c>
      <c r="O43" t="s">
        <v>8</v>
      </c>
      <c r="P43" t="s">
        <v>8</v>
      </c>
      <c r="Q43" t="s">
        <v>8</v>
      </c>
      <c r="R43" t="s">
        <v>8</v>
      </c>
      <c r="S43" t="s">
        <v>8</v>
      </c>
      <c r="T43" s="20">
        <v>0</v>
      </c>
      <c r="U43" t="s">
        <v>164</v>
      </c>
      <c r="V43">
        <v>6</v>
      </c>
      <c r="W43">
        <v>6</v>
      </c>
      <c r="X43">
        <v>5</v>
      </c>
      <c r="Y43">
        <v>1</v>
      </c>
      <c r="Z43">
        <f t="shared" ref="Z43" si="47" xml:space="preserve"> X43 + Y43</f>
        <v>6</v>
      </c>
      <c r="AA43">
        <v>1</v>
      </c>
      <c r="AB43">
        <v>3</v>
      </c>
      <c r="AC43">
        <v>16</v>
      </c>
      <c r="AD43" t="s">
        <v>97</v>
      </c>
      <c r="AE43">
        <v>1</v>
      </c>
      <c r="AF43">
        <v>8</v>
      </c>
      <c r="AG43" t="s">
        <v>99</v>
      </c>
      <c r="AH43" s="6" t="s">
        <v>8</v>
      </c>
      <c r="AI43" t="s">
        <v>8</v>
      </c>
      <c r="AJ43">
        <v>81052</v>
      </c>
      <c r="AK43">
        <f t="shared" si="14"/>
        <v>74549.706201272784</v>
      </c>
      <c r="AL43" s="10" t="s">
        <v>108</v>
      </c>
      <c r="AM43">
        <v>125</v>
      </c>
      <c r="AN43">
        <v>1169</v>
      </c>
      <c r="AO43" s="20">
        <v>414</v>
      </c>
      <c r="AP43">
        <v>96</v>
      </c>
      <c r="AQ43">
        <v>784</v>
      </c>
      <c r="AR43">
        <v>384</v>
      </c>
      <c r="AS43" s="20" t="s">
        <v>48</v>
      </c>
      <c r="AT43">
        <f t="shared" ref="AT43" si="48" xml:space="preserve"> _xlfn.FLOOR.MATH((AM43 - AP43) / 2)</f>
        <v>14</v>
      </c>
      <c r="AU43">
        <f t="shared" ref="AU43" si="49" xml:space="preserve"> _xlfn.FLOOR.MATH((AN43 - AQ43) / 2)</f>
        <v>192</v>
      </c>
      <c r="AV43">
        <f t="shared" ref="AV43" si="50" xml:space="preserve"> _xlfn.FLOOR.MATH((AO43 - AR43) / 2)</f>
        <v>15</v>
      </c>
      <c r="AW43" s="20" t="s">
        <v>48</v>
      </c>
      <c r="BA43" t="s">
        <v>165</v>
      </c>
      <c r="BB43" t="s">
        <v>163</v>
      </c>
      <c r="BC43">
        <v>0</v>
      </c>
      <c r="BD43" s="13" t="s">
        <v>8</v>
      </c>
      <c r="BE43" s="13" t="s">
        <v>8</v>
      </c>
    </row>
    <row r="44" spans="1:57" x14ac:dyDescent="0.25">
      <c r="A44" t="s">
        <v>205</v>
      </c>
      <c r="B44" t="s">
        <v>404</v>
      </c>
      <c r="C44" t="s">
        <v>410</v>
      </c>
      <c r="D44" t="s">
        <v>413</v>
      </c>
      <c r="E44" t="s">
        <v>195</v>
      </c>
      <c r="F44" t="s">
        <v>167</v>
      </c>
      <c r="G44" t="s">
        <v>267</v>
      </c>
      <c r="H44" s="6">
        <v>1</v>
      </c>
      <c r="I44">
        <v>0</v>
      </c>
      <c r="J44" t="s">
        <v>8</v>
      </c>
      <c r="K44">
        <v>0</v>
      </c>
      <c r="L44" t="s">
        <v>8</v>
      </c>
      <c r="M44">
        <v>1</v>
      </c>
      <c r="N44">
        <v>1</v>
      </c>
      <c r="O44">
        <v>1</v>
      </c>
      <c r="P44">
        <v>1</v>
      </c>
      <c r="Q44">
        <v>0</v>
      </c>
      <c r="R44" t="s">
        <v>8</v>
      </c>
      <c r="S44" t="s">
        <v>8</v>
      </c>
      <c r="T44" s="20">
        <v>1</v>
      </c>
      <c r="U44" t="s">
        <v>164</v>
      </c>
      <c r="V44">
        <v>6</v>
      </c>
      <c r="W44">
        <v>6</v>
      </c>
      <c r="X44">
        <v>5</v>
      </c>
      <c r="Y44">
        <v>1</v>
      </c>
      <c r="Z44">
        <f t="shared" ref="Z44" si="51" xml:space="preserve"> X44 + Y44</f>
        <v>6</v>
      </c>
      <c r="AA44">
        <v>1</v>
      </c>
      <c r="AB44">
        <v>3</v>
      </c>
      <c r="AC44">
        <v>16</v>
      </c>
      <c r="AD44" t="s">
        <v>97</v>
      </c>
      <c r="AE44">
        <v>1</v>
      </c>
      <c r="AF44">
        <v>8</v>
      </c>
      <c r="AG44" t="s">
        <v>99</v>
      </c>
      <c r="AH44" s="6">
        <v>74967</v>
      </c>
      <c r="AI44">
        <v>6085</v>
      </c>
      <c r="AJ44">
        <f t="shared" ref="AJ44:AJ63" si="52">AH44+AI44</f>
        <v>81052</v>
      </c>
      <c r="AK44">
        <f t="shared" si="14"/>
        <v>74549.706201272784</v>
      </c>
      <c r="AL44" s="10" t="s">
        <v>108</v>
      </c>
      <c r="AM44">
        <v>125</v>
      </c>
      <c r="AN44">
        <v>1169</v>
      </c>
      <c r="AO44" s="20">
        <v>414</v>
      </c>
      <c r="AP44">
        <v>96</v>
      </c>
      <c r="AQ44">
        <v>784</v>
      </c>
      <c r="AR44">
        <v>384</v>
      </c>
      <c r="AS44" s="20" t="s">
        <v>48</v>
      </c>
      <c r="AT44">
        <f t="shared" ref="AT44" si="53" xml:space="preserve"> _xlfn.FLOOR.MATH((AM44 - AP44) / 2)</f>
        <v>14</v>
      </c>
      <c r="AU44">
        <f t="shared" ref="AU44" si="54" xml:space="preserve"> _xlfn.FLOOR.MATH((AN44 - AQ44) / 2)</f>
        <v>192</v>
      </c>
      <c r="AV44">
        <f t="shared" ref="AV44" si="55" xml:space="preserve"> _xlfn.FLOOR.MATH((AO44 - AR44) / 2)</f>
        <v>15</v>
      </c>
      <c r="AW44" s="20" t="s">
        <v>48</v>
      </c>
      <c r="BA44" t="s">
        <v>165</v>
      </c>
      <c r="BB44" t="s">
        <v>163</v>
      </c>
      <c r="BC44">
        <v>0</v>
      </c>
      <c r="BD44" s="13" t="s">
        <v>8</v>
      </c>
      <c r="BE44" s="13" t="s">
        <v>8</v>
      </c>
    </row>
    <row r="45" spans="1:57" s="4" customFormat="1" x14ac:dyDescent="0.25">
      <c r="A45" s="4" t="s">
        <v>206</v>
      </c>
      <c r="B45" s="4" t="s">
        <v>404</v>
      </c>
      <c r="C45" s="4" t="s">
        <v>410</v>
      </c>
      <c r="D45" s="4" t="s">
        <v>413</v>
      </c>
      <c r="E45" s="4" t="s">
        <v>207</v>
      </c>
      <c r="F45" s="4" t="s">
        <v>208</v>
      </c>
      <c r="G45" s="4" t="s">
        <v>266</v>
      </c>
      <c r="H45" s="7">
        <v>0</v>
      </c>
      <c r="I45" s="4">
        <v>0</v>
      </c>
      <c r="J45" s="4" t="s">
        <v>8</v>
      </c>
      <c r="K45" s="4">
        <v>1</v>
      </c>
      <c r="L45" s="4" t="s">
        <v>209</v>
      </c>
      <c r="M45" s="4">
        <v>1</v>
      </c>
      <c r="N45" s="4">
        <v>1</v>
      </c>
      <c r="O45" s="4">
        <v>1</v>
      </c>
      <c r="P45" s="4">
        <v>1</v>
      </c>
      <c r="Q45" s="4">
        <v>0</v>
      </c>
      <c r="R45" s="4" t="s">
        <v>8</v>
      </c>
      <c r="S45" s="4" t="s">
        <v>8</v>
      </c>
      <c r="T45" s="22">
        <v>1</v>
      </c>
      <c r="U45" s="4" t="s">
        <v>164</v>
      </c>
      <c r="V45" s="4">
        <v>6</v>
      </c>
      <c r="W45" s="4">
        <v>6</v>
      </c>
      <c r="X45" s="4">
        <v>5</v>
      </c>
      <c r="Y45" s="4">
        <v>1</v>
      </c>
      <c r="Z45" s="4">
        <f t="shared" ref="Z45:Z63" si="56" xml:space="preserve"> X45 + Y45</f>
        <v>6</v>
      </c>
      <c r="AA45" s="4">
        <v>1</v>
      </c>
      <c r="AB45" s="4">
        <v>3</v>
      </c>
      <c r="AC45" s="4">
        <v>16</v>
      </c>
      <c r="AD45" s="4" t="s">
        <v>97</v>
      </c>
      <c r="AE45" s="4">
        <v>1</v>
      </c>
      <c r="AF45" s="4">
        <v>8</v>
      </c>
      <c r="AG45" s="4" t="s">
        <v>99</v>
      </c>
      <c r="AH45" s="7">
        <v>74965</v>
      </c>
      <c r="AI45" s="4">
        <v>6087</v>
      </c>
      <c r="AJ45" s="4">
        <f t="shared" si="52"/>
        <v>81052</v>
      </c>
      <c r="AK45" s="4">
        <f t="shared" si="14"/>
        <v>74549.706201272784</v>
      </c>
      <c r="AL45" s="29" t="s">
        <v>108</v>
      </c>
      <c r="AM45" s="4">
        <v>125</v>
      </c>
      <c r="AN45" s="4">
        <v>1169</v>
      </c>
      <c r="AO45" s="22">
        <v>414</v>
      </c>
      <c r="AP45" s="4">
        <v>96</v>
      </c>
      <c r="AQ45" s="4">
        <v>784</v>
      </c>
      <c r="AR45" s="4">
        <v>384</v>
      </c>
      <c r="AS45" s="22" t="s">
        <v>48</v>
      </c>
      <c r="AT45" s="4">
        <f t="shared" ref="AT45" si="57" xml:space="preserve"> _xlfn.FLOOR.MATH((AM45 - AP45) / 2)</f>
        <v>14</v>
      </c>
      <c r="AU45" s="4">
        <f t="shared" ref="AU45" si="58" xml:space="preserve"> _xlfn.FLOOR.MATH((AN45 - AQ45) / 2)</f>
        <v>192</v>
      </c>
      <c r="AV45" s="4">
        <f t="shared" ref="AV45" si="59" xml:space="preserve"> _xlfn.FLOOR.MATH((AO45 - AR45) / 2)</f>
        <v>15</v>
      </c>
      <c r="AW45" s="22" t="s">
        <v>48</v>
      </c>
      <c r="AZ45" s="29"/>
      <c r="BA45" s="4" t="s">
        <v>165</v>
      </c>
      <c r="BB45" s="4" t="s">
        <v>163</v>
      </c>
      <c r="BC45" s="4">
        <v>0</v>
      </c>
      <c r="BD45" s="14" t="s">
        <v>8</v>
      </c>
      <c r="BE45" s="14" t="s">
        <v>8</v>
      </c>
    </row>
    <row r="46" spans="1:57" x14ac:dyDescent="0.25">
      <c r="A46" s="12" t="s">
        <v>238</v>
      </c>
      <c r="B46" t="s">
        <v>404</v>
      </c>
      <c r="C46" t="s">
        <v>410</v>
      </c>
      <c r="D46" t="s">
        <v>413</v>
      </c>
      <c r="E46" s="12" t="s">
        <v>212</v>
      </c>
      <c r="H46" s="15">
        <v>0</v>
      </c>
      <c r="I46" s="13">
        <v>1</v>
      </c>
      <c r="J46" s="13" t="s">
        <v>258</v>
      </c>
      <c r="K46" s="13">
        <v>0</v>
      </c>
      <c r="L46" s="13" t="s">
        <v>8</v>
      </c>
      <c r="M46" s="13">
        <v>1</v>
      </c>
      <c r="N46" s="13">
        <v>0</v>
      </c>
      <c r="O46" s="13" t="s">
        <v>8</v>
      </c>
      <c r="P46" s="13" t="s">
        <v>8</v>
      </c>
      <c r="Q46" s="13" t="s">
        <v>8</v>
      </c>
      <c r="R46" s="13" t="s">
        <v>8</v>
      </c>
      <c r="S46" s="13" t="s">
        <v>8</v>
      </c>
      <c r="T46" s="20">
        <v>1</v>
      </c>
      <c r="U46" t="s">
        <v>230</v>
      </c>
      <c r="V46">
        <v>6</v>
      </c>
      <c r="W46">
        <v>6</v>
      </c>
      <c r="X46">
        <v>5</v>
      </c>
      <c r="Y46">
        <v>1</v>
      </c>
      <c r="Z46">
        <f t="shared" si="56"/>
        <v>6</v>
      </c>
      <c r="AA46">
        <v>1</v>
      </c>
      <c r="AB46">
        <v>3</v>
      </c>
      <c r="AC46">
        <v>16</v>
      </c>
      <c r="AD46" t="s">
        <v>97</v>
      </c>
      <c r="AE46">
        <v>1</v>
      </c>
      <c r="AF46">
        <v>8</v>
      </c>
      <c r="AG46" t="s">
        <v>99</v>
      </c>
      <c r="AH46" s="6">
        <v>74967</v>
      </c>
      <c r="AI46">
        <v>6085</v>
      </c>
      <c r="AJ46">
        <f t="shared" si="52"/>
        <v>81052</v>
      </c>
      <c r="AK46">
        <f t="shared" ref="AK46:AK63" si="60" xml:space="preserve"> 1508.06553301511 + 0.00210606006752809 * (AP46*AQ46*AR46) * ((AB46*AC46 + AE46*AF46) / (3*16 + 1*8)) * (Z46 / 5)</f>
        <v>74549.706201272769</v>
      </c>
      <c r="AL46" s="10" t="s">
        <v>108</v>
      </c>
      <c r="AM46">
        <v>125</v>
      </c>
      <c r="AN46">
        <v>1169</v>
      </c>
      <c r="AO46" s="20">
        <v>414</v>
      </c>
      <c r="AP46">
        <v>96</v>
      </c>
      <c r="AQ46">
        <v>784</v>
      </c>
      <c r="AR46">
        <v>384</v>
      </c>
      <c r="AS46" s="20" t="s">
        <v>48</v>
      </c>
      <c r="AT46">
        <f t="shared" ref="AT46:AT47" si="61" xml:space="preserve"> _xlfn.FLOOR.MATH((AM46 - AP46) / 2)</f>
        <v>14</v>
      </c>
      <c r="AU46">
        <f t="shared" ref="AU46:AU47" si="62" xml:space="preserve"> _xlfn.FLOOR.MATH((AN46 - AQ46) / 2)</f>
        <v>192</v>
      </c>
      <c r="AV46">
        <f t="shared" ref="AV46:AV47" si="63" xml:space="preserve"> _xlfn.FLOOR.MATH((AO46 - AR46) / 2)</f>
        <v>15</v>
      </c>
      <c r="AW46" s="20" t="s">
        <v>48</v>
      </c>
      <c r="BA46" t="s">
        <v>236</v>
      </c>
      <c r="BB46" t="s">
        <v>163</v>
      </c>
      <c r="BC46" s="13">
        <v>0</v>
      </c>
      <c r="BD46" s="13" t="s">
        <v>8</v>
      </c>
      <c r="BE46" s="13" t="s">
        <v>8</v>
      </c>
    </row>
    <row r="47" spans="1:57" x14ac:dyDescent="0.25">
      <c r="A47" s="12" t="s">
        <v>239</v>
      </c>
      <c r="B47" t="s">
        <v>404</v>
      </c>
      <c r="C47" t="s">
        <v>410</v>
      </c>
      <c r="D47" t="s">
        <v>413</v>
      </c>
      <c r="E47" s="12" t="s">
        <v>213</v>
      </c>
      <c r="H47" s="15">
        <v>0</v>
      </c>
      <c r="I47" s="13">
        <v>1</v>
      </c>
      <c r="J47" s="13" t="s">
        <v>258</v>
      </c>
      <c r="K47" s="13">
        <v>0</v>
      </c>
      <c r="L47" s="13" t="s">
        <v>8</v>
      </c>
      <c r="M47" s="13">
        <v>1</v>
      </c>
      <c r="N47" s="13">
        <v>1</v>
      </c>
      <c r="O47" s="13">
        <v>1</v>
      </c>
      <c r="P47" s="13">
        <v>0</v>
      </c>
      <c r="Q47" s="13">
        <v>0</v>
      </c>
      <c r="R47" s="13" t="s">
        <v>8</v>
      </c>
      <c r="S47" s="13" t="s">
        <v>8</v>
      </c>
      <c r="T47" s="20">
        <v>1</v>
      </c>
      <c r="U47" t="s">
        <v>230</v>
      </c>
      <c r="V47">
        <v>6</v>
      </c>
      <c r="W47">
        <v>6</v>
      </c>
      <c r="X47">
        <v>5</v>
      </c>
      <c r="Y47">
        <v>1</v>
      </c>
      <c r="Z47">
        <f t="shared" si="56"/>
        <v>6</v>
      </c>
      <c r="AA47">
        <v>1</v>
      </c>
      <c r="AB47">
        <v>3</v>
      </c>
      <c r="AC47">
        <v>16</v>
      </c>
      <c r="AD47" t="s">
        <v>97</v>
      </c>
      <c r="AE47">
        <v>1</v>
      </c>
      <c r="AF47">
        <v>8</v>
      </c>
      <c r="AG47" t="s">
        <v>99</v>
      </c>
      <c r="AH47" s="6">
        <v>23033</v>
      </c>
      <c r="AI47">
        <v>58019</v>
      </c>
      <c r="AJ47">
        <f t="shared" si="52"/>
        <v>81052</v>
      </c>
      <c r="AK47">
        <f t="shared" si="60"/>
        <v>22708.360330151121</v>
      </c>
      <c r="AL47" s="10" t="s">
        <v>108</v>
      </c>
      <c r="AM47">
        <v>125</v>
      </c>
      <c r="AN47">
        <v>1169</v>
      </c>
      <c r="AO47" s="20">
        <v>414</v>
      </c>
      <c r="AP47">
        <v>64</v>
      </c>
      <c r="AQ47">
        <v>512</v>
      </c>
      <c r="AR47">
        <v>256</v>
      </c>
      <c r="AS47" s="20" t="s">
        <v>48</v>
      </c>
      <c r="AT47">
        <f t="shared" si="61"/>
        <v>30</v>
      </c>
      <c r="AU47">
        <f t="shared" si="62"/>
        <v>328</v>
      </c>
      <c r="AV47">
        <f t="shared" si="63"/>
        <v>79</v>
      </c>
      <c r="AW47" s="20" t="s">
        <v>48</v>
      </c>
      <c r="BA47" t="s">
        <v>237</v>
      </c>
      <c r="BB47" t="s">
        <v>163</v>
      </c>
      <c r="BC47" s="13">
        <v>0</v>
      </c>
      <c r="BD47" s="13" t="s">
        <v>8</v>
      </c>
      <c r="BE47" s="13" t="s">
        <v>8</v>
      </c>
    </row>
    <row r="48" spans="1:57" x14ac:dyDescent="0.25">
      <c r="A48" s="12" t="s">
        <v>240</v>
      </c>
      <c r="B48" t="s">
        <v>404</v>
      </c>
      <c r="C48" t="s">
        <v>410</v>
      </c>
      <c r="D48" t="s">
        <v>413</v>
      </c>
      <c r="E48" s="12" t="s">
        <v>214</v>
      </c>
      <c r="H48" s="15">
        <v>0</v>
      </c>
      <c r="I48" s="13">
        <v>1</v>
      </c>
      <c r="J48" s="13" t="s">
        <v>258</v>
      </c>
      <c r="K48" s="13">
        <v>0</v>
      </c>
      <c r="L48" s="13" t="s">
        <v>8</v>
      </c>
      <c r="M48" s="13">
        <v>1</v>
      </c>
      <c r="N48" s="13">
        <v>1</v>
      </c>
      <c r="O48" s="13">
        <v>1</v>
      </c>
      <c r="P48" s="13">
        <v>0</v>
      </c>
      <c r="Q48" s="13">
        <v>0</v>
      </c>
      <c r="R48" s="13" t="s">
        <v>8</v>
      </c>
      <c r="S48" s="13" t="s">
        <v>8</v>
      </c>
      <c r="T48" s="20">
        <v>1</v>
      </c>
      <c r="U48" t="s">
        <v>230</v>
      </c>
      <c r="V48">
        <v>6</v>
      </c>
      <c r="W48">
        <v>6</v>
      </c>
      <c r="X48">
        <v>5</v>
      </c>
      <c r="Y48">
        <v>1</v>
      </c>
      <c r="Z48">
        <f t="shared" si="56"/>
        <v>6</v>
      </c>
      <c r="AA48">
        <v>1</v>
      </c>
      <c r="AB48">
        <v>3</v>
      </c>
      <c r="AC48">
        <v>16</v>
      </c>
      <c r="AD48" t="s">
        <v>97</v>
      </c>
      <c r="AE48">
        <v>1</v>
      </c>
      <c r="AF48">
        <v>8</v>
      </c>
      <c r="AG48" t="s">
        <v>99</v>
      </c>
      <c r="AH48" s="6">
        <v>4739</v>
      </c>
      <c r="AI48">
        <v>76313</v>
      </c>
      <c r="AJ48">
        <f t="shared" si="52"/>
        <v>81052</v>
      </c>
      <c r="AK48">
        <f t="shared" si="60"/>
        <v>4158.1023826571118</v>
      </c>
      <c r="AL48" s="10" t="s">
        <v>108</v>
      </c>
      <c r="AM48">
        <v>125</v>
      </c>
      <c r="AN48">
        <v>1169</v>
      </c>
      <c r="AO48" s="20">
        <v>414</v>
      </c>
      <c r="AP48">
        <v>32</v>
      </c>
      <c r="AQ48">
        <v>256</v>
      </c>
      <c r="AR48">
        <v>128</v>
      </c>
      <c r="AS48" s="20" t="s">
        <v>48</v>
      </c>
      <c r="AT48">
        <f t="shared" ref="AT48:AT63" si="64" xml:space="preserve"> _xlfn.FLOOR.MATH((AM48 - AP48) / 2)</f>
        <v>46</v>
      </c>
      <c r="AU48">
        <f t="shared" ref="AU48:AU63" si="65" xml:space="preserve"> _xlfn.FLOOR.MATH((AN48 - AQ48) / 2)</f>
        <v>456</v>
      </c>
      <c r="AV48">
        <f t="shared" ref="AV48:AV63" si="66" xml:space="preserve"> _xlfn.FLOOR.MATH((AO48 - AR48) / 2)</f>
        <v>143</v>
      </c>
      <c r="AW48" s="20" t="s">
        <v>48</v>
      </c>
      <c r="BA48" t="s">
        <v>237</v>
      </c>
      <c r="BB48" t="s">
        <v>163</v>
      </c>
      <c r="BC48" s="13">
        <v>0</v>
      </c>
      <c r="BD48" s="13" t="s">
        <v>8</v>
      </c>
      <c r="BE48" s="13" t="s">
        <v>8</v>
      </c>
    </row>
    <row r="49" spans="1:57" x14ac:dyDescent="0.25">
      <c r="A49" s="12" t="s">
        <v>241</v>
      </c>
      <c r="B49" t="s">
        <v>404</v>
      </c>
      <c r="C49" t="s">
        <v>410</v>
      </c>
      <c r="D49" t="s">
        <v>413</v>
      </c>
      <c r="E49" s="12" t="s">
        <v>215</v>
      </c>
      <c r="H49" s="15">
        <v>0</v>
      </c>
      <c r="I49" s="13">
        <v>1</v>
      </c>
      <c r="J49" s="13" t="s">
        <v>258</v>
      </c>
      <c r="K49" s="13">
        <v>0</v>
      </c>
      <c r="L49" s="13" t="s">
        <v>8</v>
      </c>
      <c r="M49" s="13">
        <v>1</v>
      </c>
      <c r="N49" s="13">
        <v>0</v>
      </c>
      <c r="O49" s="13">
        <v>1</v>
      </c>
      <c r="P49" s="13">
        <v>0</v>
      </c>
      <c r="Q49" s="13">
        <v>0</v>
      </c>
      <c r="R49" s="13" t="s">
        <v>8</v>
      </c>
      <c r="S49" s="13" t="s">
        <v>8</v>
      </c>
      <c r="T49" s="20">
        <v>1</v>
      </c>
      <c r="U49" t="s">
        <v>231</v>
      </c>
      <c r="V49">
        <v>6</v>
      </c>
      <c r="W49">
        <v>6</v>
      </c>
      <c r="X49">
        <v>5</v>
      </c>
      <c r="Y49">
        <v>1</v>
      </c>
      <c r="Z49">
        <f t="shared" si="56"/>
        <v>6</v>
      </c>
      <c r="AA49">
        <v>1</v>
      </c>
      <c r="AB49">
        <v>2</v>
      </c>
      <c r="AC49">
        <v>16</v>
      </c>
      <c r="AD49" t="s">
        <v>97</v>
      </c>
      <c r="AE49">
        <v>1</v>
      </c>
      <c r="AF49">
        <v>8</v>
      </c>
      <c r="AG49" t="s">
        <v>99</v>
      </c>
      <c r="AH49" s="6">
        <v>74853</v>
      </c>
      <c r="AI49">
        <v>6199</v>
      </c>
      <c r="AJ49">
        <f t="shared" si="52"/>
        <v>81052</v>
      </c>
      <c r="AK49">
        <f t="shared" si="60"/>
        <v>53680.666010342022</v>
      </c>
      <c r="AL49" s="10" t="s">
        <v>108</v>
      </c>
      <c r="AM49">
        <v>125</v>
      </c>
      <c r="AN49">
        <v>1169</v>
      </c>
      <c r="AO49" s="20">
        <v>414</v>
      </c>
      <c r="AP49">
        <v>96</v>
      </c>
      <c r="AQ49">
        <v>784</v>
      </c>
      <c r="AR49">
        <v>384</v>
      </c>
      <c r="AS49" s="20" t="s">
        <v>48</v>
      </c>
      <c r="AT49">
        <f t="shared" si="64"/>
        <v>14</v>
      </c>
      <c r="AU49">
        <f t="shared" si="65"/>
        <v>192</v>
      </c>
      <c r="AV49">
        <f t="shared" si="66"/>
        <v>15</v>
      </c>
      <c r="AW49" s="20" t="s">
        <v>48</v>
      </c>
      <c r="BA49" t="s">
        <v>236</v>
      </c>
      <c r="BB49" t="s">
        <v>163</v>
      </c>
      <c r="BC49" s="13">
        <v>0</v>
      </c>
      <c r="BD49" s="13" t="s">
        <v>8</v>
      </c>
      <c r="BE49" s="13" t="s">
        <v>8</v>
      </c>
    </row>
    <row r="50" spans="1:57" x14ac:dyDescent="0.25">
      <c r="A50" s="12" t="s">
        <v>242</v>
      </c>
      <c r="B50" t="s">
        <v>404</v>
      </c>
      <c r="C50" t="s">
        <v>410</v>
      </c>
      <c r="D50" t="s">
        <v>413</v>
      </c>
      <c r="E50" s="12" t="s">
        <v>216</v>
      </c>
      <c r="H50" s="15">
        <v>0</v>
      </c>
      <c r="I50" s="13">
        <v>1</v>
      </c>
      <c r="J50" s="13" t="s">
        <v>258</v>
      </c>
      <c r="K50" s="13">
        <v>0</v>
      </c>
      <c r="L50" s="13" t="s">
        <v>8</v>
      </c>
      <c r="M50" s="13">
        <v>1</v>
      </c>
      <c r="N50" s="13">
        <v>1</v>
      </c>
      <c r="O50" s="13">
        <v>1</v>
      </c>
      <c r="P50" s="13">
        <v>0</v>
      </c>
      <c r="Q50" s="13">
        <v>0</v>
      </c>
      <c r="R50" s="13" t="s">
        <v>8</v>
      </c>
      <c r="S50" s="13" t="s">
        <v>8</v>
      </c>
      <c r="T50" s="20">
        <v>1</v>
      </c>
      <c r="U50" t="s">
        <v>231</v>
      </c>
      <c r="V50">
        <v>6</v>
      </c>
      <c r="W50">
        <v>6</v>
      </c>
      <c r="X50">
        <v>5</v>
      </c>
      <c r="Y50">
        <v>1</v>
      </c>
      <c r="Z50">
        <f t="shared" si="56"/>
        <v>6</v>
      </c>
      <c r="AA50">
        <v>1</v>
      </c>
      <c r="AB50">
        <v>2</v>
      </c>
      <c r="AC50">
        <v>16</v>
      </c>
      <c r="AD50" t="s">
        <v>97</v>
      </c>
      <c r="AE50">
        <v>1</v>
      </c>
      <c r="AF50">
        <v>8</v>
      </c>
      <c r="AG50" t="s">
        <v>99</v>
      </c>
      <c r="AH50" s="6">
        <v>22999</v>
      </c>
      <c r="AI50">
        <v>58053</v>
      </c>
      <c r="AJ50">
        <f t="shared" si="52"/>
        <v>81052</v>
      </c>
      <c r="AK50">
        <f t="shared" si="60"/>
        <v>16651.133245255118</v>
      </c>
      <c r="AL50" s="10" t="s">
        <v>108</v>
      </c>
      <c r="AM50">
        <v>125</v>
      </c>
      <c r="AN50">
        <v>1169</v>
      </c>
      <c r="AO50" s="20">
        <v>414</v>
      </c>
      <c r="AP50">
        <v>64</v>
      </c>
      <c r="AQ50">
        <v>512</v>
      </c>
      <c r="AR50">
        <v>256</v>
      </c>
      <c r="AS50" s="20" t="s">
        <v>48</v>
      </c>
      <c r="AT50">
        <f t="shared" si="64"/>
        <v>30</v>
      </c>
      <c r="AU50">
        <f t="shared" si="65"/>
        <v>328</v>
      </c>
      <c r="AV50">
        <f t="shared" si="66"/>
        <v>79</v>
      </c>
      <c r="AW50" s="20" t="s">
        <v>48</v>
      </c>
      <c r="BA50" t="s">
        <v>237</v>
      </c>
      <c r="BB50" t="s">
        <v>163</v>
      </c>
      <c r="BC50" s="13">
        <v>0</v>
      </c>
      <c r="BD50" s="13" t="s">
        <v>8</v>
      </c>
      <c r="BE50" s="13" t="s">
        <v>8</v>
      </c>
    </row>
    <row r="51" spans="1:57" x14ac:dyDescent="0.25">
      <c r="A51" s="12" t="s">
        <v>243</v>
      </c>
      <c r="B51" t="s">
        <v>404</v>
      </c>
      <c r="C51" t="s">
        <v>410</v>
      </c>
      <c r="D51" t="s">
        <v>413</v>
      </c>
      <c r="E51" s="12" t="s">
        <v>217</v>
      </c>
      <c r="H51" s="15">
        <v>0</v>
      </c>
      <c r="I51" s="13">
        <v>1</v>
      </c>
      <c r="J51" s="13" t="s">
        <v>258</v>
      </c>
      <c r="K51" s="13">
        <v>0</v>
      </c>
      <c r="L51" s="13" t="s">
        <v>8</v>
      </c>
      <c r="M51" s="13">
        <v>1</v>
      </c>
      <c r="N51" s="13">
        <v>1</v>
      </c>
      <c r="O51" s="13">
        <v>1</v>
      </c>
      <c r="P51" s="13">
        <v>1</v>
      </c>
      <c r="Q51" s="13">
        <v>0</v>
      </c>
      <c r="R51" s="13" t="s">
        <v>8</v>
      </c>
      <c r="S51" s="13" t="s">
        <v>8</v>
      </c>
      <c r="T51" s="20">
        <v>1</v>
      </c>
      <c r="U51" t="s">
        <v>231</v>
      </c>
      <c r="V51">
        <v>6</v>
      </c>
      <c r="W51">
        <v>6</v>
      </c>
      <c r="X51">
        <v>5</v>
      </c>
      <c r="Y51">
        <v>1</v>
      </c>
      <c r="Z51">
        <f t="shared" si="56"/>
        <v>6</v>
      </c>
      <c r="AA51">
        <v>1</v>
      </c>
      <c r="AB51">
        <v>2</v>
      </c>
      <c r="AC51">
        <v>16</v>
      </c>
      <c r="AD51" t="s">
        <v>97</v>
      </c>
      <c r="AE51">
        <v>1</v>
      </c>
      <c r="AF51">
        <v>8</v>
      </c>
      <c r="AG51" t="s">
        <v>99</v>
      </c>
      <c r="AH51" s="6">
        <v>4727</v>
      </c>
      <c r="AI51">
        <v>76325</v>
      </c>
      <c r="AJ51">
        <f t="shared" si="52"/>
        <v>81052</v>
      </c>
      <c r="AK51">
        <f t="shared" si="60"/>
        <v>3400.9489970451114</v>
      </c>
      <c r="AL51" s="10" t="s">
        <v>108</v>
      </c>
      <c r="AM51">
        <v>125</v>
      </c>
      <c r="AN51">
        <v>1169</v>
      </c>
      <c r="AO51" s="20">
        <v>414</v>
      </c>
      <c r="AP51">
        <v>32</v>
      </c>
      <c r="AQ51">
        <v>256</v>
      </c>
      <c r="AR51">
        <v>128</v>
      </c>
      <c r="AS51" s="20" t="s">
        <v>48</v>
      </c>
      <c r="AT51">
        <f t="shared" si="64"/>
        <v>46</v>
      </c>
      <c r="AU51">
        <f t="shared" si="65"/>
        <v>456</v>
      </c>
      <c r="AV51">
        <f t="shared" si="66"/>
        <v>143</v>
      </c>
      <c r="AW51" s="20" t="s">
        <v>48</v>
      </c>
      <c r="BA51" t="s">
        <v>237</v>
      </c>
      <c r="BB51" t="s">
        <v>163</v>
      </c>
      <c r="BC51" s="13">
        <v>0</v>
      </c>
      <c r="BD51" s="13" t="s">
        <v>8</v>
      </c>
      <c r="BE51" s="13" t="s">
        <v>8</v>
      </c>
    </row>
    <row r="52" spans="1:57" x14ac:dyDescent="0.25">
      <c r="A52" s="12" t="s">
        <v>244</v>
      </c>
      <c r="B52" t="s">
        <v>404</v>
      </c>
      <c r="C52" t="s">
        <v>410</v>
      </c>
      <c r="D52" t="s">
        <v>413</v>
      </c>
      <c r="E52" s="12" t="s">
        <v>218</v>
      </c>
      <c r="H52" s="15">
        <v>0</v>
      </c>
      <c r="I52" s="13">
        <v>1</v>
      </c>
      <c r="J52" s="13" t="s">
        <v>258</v>
      </c>
      <c r="K52" s="13">
        <v>0</v>
      </c>
      <c r="L52" s="13" t="s">
        <v>8</v>
      </c>
      <c r="M52" s="13">
        <v>1</v>
      </c>
      <c r="N52" s="13">
        <v>0</v>
      </c>
      <c r="O52" s="13">
        <v>0</v>
      </c>
      <c r="P52" s="13">
        <v>0</v>
      </c>
      <c r="Q52" s="13">
        <v>0</v>
      </c>
      <c r="R52" s="13" t="s">
        <v>8</v>
      </c>
      <c r="S52" s="13" t="s">
        <v>8</v>
      </c>
      <c r="T52" s="20">
        <v>1</v>
      </c>
      <c r="U52" t="s">
        <v>232</v>
      </c>
      <c r="V52">
        <v>6</v>
      </c>
      <c r="W52">
        <v>6</v>
      </c>
      <c r="X52">
        <v>5</v>
      </c>
      <c r="Y52">
        <v>1</v>
      </c>
      <c r="Z52">
        <f t="shared" si="56"/>
        <v>6</v>
      </c>
      <c r="AA52">
        <v>1</v>
      </c>
      <c r="AB52">
        <v>1</v>
      </c>
      <c r="AC52">
        <v>16</v>
      </c>
      <c r="AD52" t="s">
        <v>97</v>
      </c>
      <c r="AE52">
        <v>1</v>
      </c>
      <c r="AF52">
        <v>8</v>
      </c>
      <c r="AG52" t="s">
        <v>99</v>
      </c>
      <c r="AH52" s="6">
        <v>74743</v>
      </c>
      <c r="AI52">
        <v>6309</v>
      </c>
      <c r="AJ52">
        <f t="shared" si="52"/>
        <v>81052</v>
      </c>
      <c r="AK52">
        <f t="shared" si="60"/>
        <v>32811.625819411252</v>
      </c>
      <c r="AL52" s="10" t="s">
        <v>108</v>
      </c>
      <c r="AM52">
        <v>125</v>
      </c>
      <c r="AN52">
        <v>1169</v>
      </c>
      <c r="AO52" s="20">
        <v>414</v>
      </c>
      <c r="AP52">
        <v>96</v>
      </c>
      <c r="AQ52">
        <v>784</v>
      </c>
      <c r="AR52">
        <v>384</v>
      </c>
      <c r="AS52" s="20" t="s">
        <v>48</v>
      </c>
      <c r="AT52">
        <f t="shared" si="64"/>
        <v>14</v>
      </c>
      <c r="AU52">
        <f t="shared" si="65"/>
        <v>192</v>
      </c>
      <c r="AV52">
        <f t="shared" si="66"/>
        <v>15</v>
      </c>
      <c r="AW52" s="20" t="s">
        <v>48</v>
      </c>
      <c r="BA52" t="s">
        <v>236</v>
      </c>
      <c r="BB52" t="s">
        <v>163</v>
      </c>
      <c r="BC52" s="13">
        <v>0</v>
      </c>
      <c r="BD52" s="13" t="s">
        <v>8</v>
      </c>
      <c r="BE52" s="13" t="s">
        <v>8</v>
      </c>
    </row>
    <row r="53" spans="1:57" x14ac:dyDescent="0.25">
      <c r="A53" s="12" t="s">
        <v>245</v>
      </c>
      <c r="B53" t="s">
        <v>404</v>
      </c>
      <c r="C53" t="s">
        <v>410</v>
      </c>
      <c r="D53" t="s">
        <v>413</v>
      </c>
      <c r="E53" s="12" t="s">
        <v>219</v>
      </c>
      <c r="H53" s="15">
        <v>0</v>
      </c>
      <c r="I53" s="13">
        <v>1</v>
      </c>
      <c r="J53" s="13" t="s">
        <v>258</v>
      </c>
      <c r="K53" s="13">
        <v>0</v>
      </c>
      <c r="L53" s="13" t="s">
        <v>8</v>
      </c>
      <c r="M53" s="13">
        <v>1</v>
      </c>
      <c r="N53" s="13">
        <v>1</v>
      </c>
      <c r="O53" s="13">
        <v>1</v>
      </c>
      <c r="P53" s="13">
        <v>0</v>
      </c>
      <c r="Q53" s="13">
        <v>0</v>
      </c>
      <c r="R53" s="13" t="s">
        <v>8</v>
      </c>
      <c r="S53" s="13" t="s">
        <v>8</v>
      </c>
      <c r="T53" s="20">
        <v>1</v>
      </c>
      <c r="U53" t="s">
        <v>232</v>
      </c>
      <c r="V53">
        <v>6</v>
      </c>
      <c r="W53">
        <v>6</v>
      </c>
      <c r="X53">
        <v>5</v>
      </c>
      <c r="Y53">
        <v>1</v>
      </c>
      <c r="Z53">
        <f t="shared" si="56"/>
        <v>6</v>
      </c>
      <c r="AA53">
        <v>1</v>
      </c>
      <c r="AB53">
        <v>1</v>
      </c>
      <c r="AC53">
        <v>16</v>
      </c>
      <c r="AD53" t="s">
        <v>97</v>
      </c>
      <c r="AE53">
        <v>1</v>
      </c>
      <c r="AF53">
        <v>8</v>
      </c>
      <c r="AG53" t="s">
        <v>99</v>
      </c>
      <c r="AH53" s="6">
        <v>22967</v>
      </c>
      <c r="AI53">
        <v>58085</v>
      </c>
      <c r="AJ53">
        <f t="shared" si="52"/>
        <v>81052</v>
      </c>
      <c r="AK53">
        <f t="shared" si="60"/>
        <v>10593.906160359114</v>
      </c>
      <c r="AL53" s="10" t="s">
        <v>108</v>
      </c>
      <c r="AM53">
        <v>125</v>
      </c>
      <c r="AN53">
        <v>1169</v>
      </c>
      <c r="AO53" s="20">
        <v>414</v>
      </c>
      <c r="AP53">
        <v>64</v>
      </c>
      <c r="AQ53">
        <v>512</v>
      </c>
      <c r="AR53">
        <v>256</v>
      </c>
      <c r="AS53" s="20" t="s">
        <v>48</v>
      </c>
      <c r="AT53">
        <f t="shared" si="64"/>
        <v>30</v>
      </c>
      <c r="AU53">
        <f t="shared" si="65"/>
        <v>328</v>
      </c>
      <c r="AV53">
        <f t="shared" si="66"/>
        <v>79</v>
      </c>
      <c r="AW53" s="20" t="s">
        <v>48</v>
      </c>
      <c r="BA53" t="s">
        <v>237</v>
      </c>
      <c r="BB53" t="s">
        <v>163</v>
      </c>
      <c r="BC53" s="13">
        <v>0</v>
      </c>
      <c r="BD53" s="13" t="s">
        <v>8</v>
      </c>
      <c r="BE53" s="13" t="s">
        <v>8</v>
      </c>
    </row>
    <row r="54" spans="1:57" x14ac:dyDescent="0.25">
      <c r="A54" s="12" t="s">
        <v>246</v>
      </c>
      <c r="B54" t="s">
        <v>404</v>
      </c>
      <c r="C54" t="s">
        <v>410</v>
      </c>
      <c r="D54" t="s">
        <v>413</v>
      </c>
      <c r="E54" s="12" t="s">
        <v>220</v>
      </c>
      <c r="H54" s="15">
        <v>0</v>
      </c>
      <c r="I54" s="13">
        <v>1</v>
      </c>
      <c r="J54" s="13" t="s">
        <v>258</v>
      </c>
      <c r="K54" s="13">
        <v>0</v>
      </c>
      <c r="L54" s="13" t="s">
        <v>8</v>
      </c>
      <c r="M54" s="13">
        <v>1</v>
      </c>
      <c r="N54" s="13">
        <v>1</v>
      </c>
      <c r="O54" s="13">
        <v>0</v>
      </c>
      <c r="P54" s="13">
        <v>1</v>
      </c>
      <c r="Q54" s="13">
        <v>0</v>
      </c>
      <c r="R54" s="13" t="s">
        <v>8</v>
      </c>
      <c r="S54" s="13" t="s">
        <v>8</v>
      </c>
      <c r="T54" s="20">
        <v>1</v>
      </c>
      <c r="U54" t="s">
        <v>232</v>
      </c>
      <c r="V54">
        <v>6</v>
      </c>
      <c r="W54">
        <v>6</v>
      </c>
      <c r="X54">
        <v>5</v>
      </c>
      <c r="Y54">
        <v>1</v>
      </c>
      <c r="Z54">
        <f t="shared" si="56"/>
        <v>6</v>
      </c>
      <c r="AA54">
        <v>1</v>
      </c>
      <c r="AB54">
        <v>1</v>
      </c>
      <c r="AC54">
        <v>16</v>
      </c>
      <c r="AD54" t="s">
        <v>97</v>
      </c>
      <c r="AE54">
        <v>1</v>
      </c>
      <c r="AF54">
        <v>8</v>
      </c>
      <c r="AG54" t="s">
        <v>99</v>
      </c>
      <c r="AH54" s="6">
        <v>4727</v>
      </c>
      <c r="AI54">
        <v>76325</v>
      </c>
      <c r="AJ54">
        <f t="shared" si="52"/>
        <v>81052</v>
      </c>
      <c r="AK54">
        <f t="shared" si="60"/>
        <v>2643.7956114331109</v>
      </c>
      <c r="AL54" s="10" t="s">
        <v>108</v>
      </c>
      <c r="AM54">
        <v>125</v>
      </c>
      <c r="AN54">
        <v>1169</v>
      </c>
      <c r="AO54" s="20">
        <v>414</v>
      </c>
      <c r="AP54">
        <v>32</v>
      </c>
      <c r="AQ54">
        <v>256</v>
      </c>
      <c r="AR54">
        <v>128</v>
      </c>
      <c r="AS54" s="20" t="s">
        <v>48</v>
      </c>
      <c r="AT54">
        <f t="shared" si="64"/>
        <v>46</v>
      </c>
      <c r="AU54">
        <f t="shared" si="65"/>
        <v>456</v>
      </c>
      <c r="AV54">
        <f t="shared" si="66"/>
        <v>143</v>
      </c>
      <c r="AW54" s="20" t="s">
        <v>48</v>
      </c>
      <c r="BA54" t="s">
        <v>237</v>
      </c>
      <c r="BB54" t="s">
        <v>163</v>
      </c>
      <c r="BC54" s="13">
        <v>0</v>
      </c>
      <c r="BD54" s="13" t="s">
        <v>8</v>
      </c>
      <c r="BE54" s="13" t="s">
        <v>8</v>
      </c>
    </row>
    <row r="55" spans="1:57" x14ac:dyDescent="0.25">
      <c r="A55" s="12" t="s">
        <v>247</v>
      </c>
      <c r="B55" t="s">
        <v>404</v>
      </c>
      <c r="C55" t="s">
        <v>410</v>
      </c>
      <c r="D55" t="s">
        <v>413</v>
      </c>
      <c r="E55" s="12" t="s">
        <v>221</v>
      </c>
      <c r="H55" s="15">
        <v>0</v>
      </c>
      <c r="I55" s="13">
        <v>1</v>
      </c>
      <c r="J55" s="13" t="s">
        <v>258</v>
      </c>
      <c r="K55" s="13">
        <v>0</v>
      </c>
      <c r="L55" s="13" t="s">
        <v>8</v>
      </c>
      <c r="M55" s="13">
        <v>1</v>
      </c>
      <c r="N55" s="13">
        <v>0</v>
      </c>
      <c r="O55" s="13" t="s">
        <v>8</v>
      </c>
      <c r="P55" s="13" t="s">
        <v>8</v>
      </c>
      <c r="Q55" s="13" t="s">
        <v>8</v>
      </c>
      <c r="R55" s="13" t="s">
        <v>8</v>
      </c>
      <c r="S55" s="13" t="s">
        <v>8</v>
      </c>
      <c r="T55" s="20">
        <v>1</v>
      </c>
      <c r="U55" t="s">
        <v>233</v>
      </c>
      <c r="V55">
        <v>6</v>
      </c>
      <c r="W55">
        <v>6</v>
      </c>
      <c r="X55">
        <v>5</v>
      </c>
      <c r="Y55">
        <v>1</v>
      </c>
      <c r="Z55">
        <f t="shared" si="56"/>
        <v>6</v>
      </c>
      <c r="AA55">
        <v>1</v>
      </c>
      <c r="AB55">
        <v>3</v>
      </c>
      <c r="AC55">
        <v>8</v>
      </c>
      <c r="AD55" t="s">
        <v>99</v>
      </c>
      <c r="AE55">
        <v>1</v>
      </c>
      <c r="AF55">
        <v>8</v>
      </c>
      <c r="AG55" t="s">
        <v>99</v>
      </c>
      <c r="AH55" s="6">
        <v>74965</v>
      </c>
      <c r="AI55">
        <v>6087</v>
      </c>
      <c r="AJ55">
        <f t="shared" si="52"/>
        <v>81052</v>
      </c>
      <c r="AK55">
        <f t="shared" si="60"/>
        <v>43246.145914876637</v>
      </c>
      <c r="AL55" s="10" t="s">
        <v>108</v>
      </c>
      <c r="AM55">
        <v>125</v>
      </c>
      <c r="AN55">
        <v>1169</v>
      </c>
      <c r="AO55" s="20">
        <v>414</v>
      </c>
      <c r="AP55">
        <v>96</v>
      </c>
      <c r="AQ55">
        <v>784</v>
      </c>
      <c r="AR55">
        <v>384</v>
      </c>
      <c r="AS55" s="20" t="s">
        <v>48</v>
      </c>
      <c r="AT55">
        <f t="shared" si="64"/>
        <v>14</v>
      </c>
      <c r="AU55">
        <f t="shared" si="65"/>
        <v>192</v>
      </c>
      <c r="AV55">
        <f t="shared" si="66"/>
        <v>15</v>
      </c>
      <c r="AW55" s="20" t="s">
        <v>48</v>
      </c>
      <c r="BA55" t="s">
        <v>236</v>
      </c>
      <c r="BB55" t="s">
        <v>163</v>
      </c>
      <c r="BC55" s="13">
        <v>0</v>
      </c>
      <c r="BD55" s="13" t="s">
        <v>8</v>
      </c>
      <c r="BE55" s="13" t="s">
        <v>8</v>
      </c>
    </row>
    <row r="56" spans="1:57" x14ac:dyDescent="0.25">
      <c r="A56" s="12" t="s">
        <v>248</v>
      </c>
      <c r="B56" t="s">
        <v>404</v>
      </c>
      <c r="C56" t="s">
        <v>410</v>
      </c>
      <c r="D56" t="s">
        <v>413</v>
      </c>
      <c r="E56" s="12" t="s">
        <v>222</v>
      </c>
      <c r="H56" s="15">
        <v>0</v>
      </c>
      <c r="I56" s="13">
        <v>1</v>
      </c>
      <c r="J56" s="13" t="s">
        <v>258</v>
      </c>
      <c r="K56" s="13">
        <v>0</v>
      </c>
      <c r="L56" s="13" t="s">
        <v>8</v>
      </c>
      <c r="M56" s="13">
        <v>1</v>
      </c>
      <c r="N56" s="13">
        <v>0</v>
      </c>
      <c r="O56" s="13">
        <v>0</v>
      </c>
      <c r="P56" s="13">
        <v>0</v>
      </c>
      <c r="Q56" s="13">
        <v>0</v>
      </c>
      <c r="R56" s="13" t="s">
        <v>8</v>
      </c>
      <c r="S56" s="13" t="s">
        <v>8</v>
      </c>
      <c r="T56" s="20">
        <v>1</v>
      </c>
      <c r="U56" t="s">
        <v>233</v>
      </c>
      <c r="V56">
        <v>6</v>
      </c>
      <c r="W56">
        <v>6</v>
      </c>
      <c r="X56">
        <v>5</v>
      </c>
      <c r="Y56">
        <v>1</v>
      </c>
      <c r="Z56">
        <f t="shared" si="56"/>
        <v>6</v>
      </c>
      <c r="AA56">
        <v>1</v>
      </c>
      <c r="AB56">
        <v>3</v>
      </c>
      <c r="AC56">
        <v>8</v>
      </c>
      <c r="AD56" t="s">
        <v>99</v>
      </c>
      <c r="AE56">
        <v>1</v>
      </c>
      <c r="AF56">
        <v>8</v>
      </c>
      <c r="AG56" t="s">
        <v>99</v>
      </c>
      <c r="AH56" s="6">
        <v>23033</v>
      </c>
      <c r="AI56">
        <v>58019</v>
      </c>
      <c r="AJ56">
        <f t="shared" si="52"/>
        <v>81052</v>
      </c>
      <c r="AK56">
        <f t="shared" si="60"/>
        <v>13622.519702807114</v>
      </c>
      <c r="AL56" s="10" t="s">
        <v>108</v>
      </c>
      <c r="AM56">
        <v>125</v>
      </c>
      <c r="AN56">
        <v>1169</v>
      </c>
      <c r="AO56" s="20">
        <v>414</v>
      </c>
      <c r="AP56">
        <v>64</v>
      </c>
      <c r="AQ56">
        <v>512</v>
      </c>
      <c r="AR56">
        <v>256</v>
      </c>
      <c r="AS56" s="20" t="s">
        <v>48</v>
      </c>
      <c r="AT56">
        <f t="shared" si="64"/>
        <v>30</v>
      </c>
      <c r="AU56">
        <f t="shared" si="65"/>
        <v>328</v>
      </c>
      <c r="AV56">
        <f t="shared" si="66"/>
        <v>79</v>
      </c>
      <c r="AW56" s="20" t="s">
        <v>48</v>
      </c>
      <c r="BA56" t="s">
        <v>237</v>
      </c>
      <c r="BB56" t="s">
        <v>163</v>
      </c>
      <c r="BC56" s="13">
        <v>0</v>
      </c>
      <c r="BD56" s="13" t="s">
        <v>8</v>
      </c>
      <c r="BE56" s="13" t="s">
        <v>8</v>
      </c>
    </row>
    <row r="57" spans="1:57" x14ac:dyDescent="0.25">
      <c r="A57" s="12" t="s">
        <v>249</v>
      </c>
      <c r="B57" t="s">
        <v>404</v>
      </c>
      <c r="C57" t="s">
        <v>410</v>
      </c>
      <c r="D57" t="s">
        <v>413</v>
      </c>
      <c r="E57" s="12" t="s">
        <v>223</v>
      </c>
      <c r="H57" s="15">
        <v>0</v>
      </c>
      <c r="I57" s="13">
        <v>1</v>
      </c>
      <c r="J57" s="13" t="s">
        <v>258</v>
      </c>
      <c r="K57" s="13">
        <v>0</v>
      </c>
      <c r="L57" s="13" t="s">
        <v>8</v>
      </c>
      <c r="M57" s="13">
        <v>1</v>
      </c>
      <c r="N57" s="13">
        <v>1</v>
      </c>
      <c r="O57" s="13">
        <v>0</v>
      </c>
      <c r="P57" s="13">
        <v>1</v>
      </c>
      <c r="Q57" s="13">
        <v>0</v>
      </c>
      <c r="R57" s="13" t="s">
        <v>8</v>
      </c>
      <c r="S57" s="13" t="s">
        <v>8</v>
      </c>
      <c r="T57" s="20">
        <v>1</v>
      </c>
      <c r="U57" t="s">
        <v>233</v>
      </c>
      <c r="V57">
        <v>6</v>
      </c>
      <c r="W57">
        <v>6</v>
      </c>
      <c r="X57">
        <v>5</v>
      </c>
      <c r="Y57">
        <v>1</v>
      </c>
      <c r="Z57">
        <f t="shared" si="56"/>
        <v>6</v>
      </c>
      <c r="AA57">
        <v>1</v>
      </c>
      <c r="AB57">
        <v>3</v>
      </c>
      <c r="AC57">
        <v>8</v>
      </c>
      <c r="AD57" t="s">
        <v>99</v>
      </c>
      <c r="AE57">
        <v>1</v>
      </c>
      <c r="AF57">
        <v>8</v>
      </c>
      <c r="AG57" t="s">
        <v>99</v>
      </c>
      <c r="AH57" s="6">
        <v>4739</v>
      </c>
      <c r="AI57">
        <v>76313</v>
      </c>
      <c r="AJ57">
        <f t="shared" si="52"/>
        <v>81052</v>
      </c>
      <c r="AK57">
        <f t="shared" si="60"/>
        <v>3022.3723042391107</v>
      </c>
      <c r="AL57" s="10" t="s">
        <v>108</v>
      </c>
      <c r="AM57">
        <v>125</v>
      </c>
      <c r="AN57">
        <v>1169</v>
      </c>
      <c r="AO57" s="20">
        <v>414</v>
      </c>
      <c r="AP57">
        <v>32</v>
      </c>
      <c r="AQ57">
        <v>256</v>
      </c>
      <c r="AR57">
        <v>128</v>
      </c>
      <c r="AS57" s="20" t="s">
        <v>48</v>
      </c>
      <c r="AT57">
        <f t="shared" si="64"/>
        <v>46</v>
      </c>
      <c r="AU57">
        <f t="shared" si="65"/>
        <v>456</v>
      </c>
      <c r="AV57">
        <f t="shared" si="66"/>
        <v>143</v>
      </c>
      <c r="AW57" s="20" t="s">
        <v>48</v>
      </c>
      <c r="BA57" t="s">
        <v>237</v>
      </c>
      <c r="BB57" t="s">
        <v>163</v>
      </c>
      <c r="BC57" s="13">
        <v>0</v>
      </c>
      <c r="BD57" s="13" t="s">
        <v>8</v>
      </c>
      <c r="BE57" s="13" t="s">
        <v>8</v>
      </c>
    </row>
    <row r="58" spans="1:57" x14ac:dyDescent="0.25">
      <c r="A58" s="12" t="s">
        <v>250</v>
      </c>
      <c r="B58" t="s">
        <v>404</v>
      </c>
      <c r="C58" t="s">
        <v>410</v>
      </c>
      <c r="D58" t="s">
        <v>413</v>
      </c>
      <c r="E58" s="12" t="s">
        <v>224</v>
      </c>
      <c r="H58" s="15">
        <v>0</v>
      </c>
      <c r="I58" s="13">
        <v>1</v>
      </c>
      <c r="J58" s="13" t="s">
        <v>258</v>
      </c>
      <c r="K58" s="13">
        <v>0</v>
      </c>
      <c r="L58" s="13" t="s">
        <v>8</v>
      </c>
      <c r="M58" s="13">
        <v>1</v>
      </c>
      <c r="N58" s="13">
        <v>1</v>
      </c>
      <c r="O58" s="13">
        <v>0</v>
      </c>
      <c r="P58" s="13">
        <v>0</v>
      </c>
      <c r="Q58" s="13">
        <v>0</v>
      </c>
      <c r="R58" s="13" t="s">
        <v>8</v>
      </c>
      <c r="S58" s="13" t="s">
        <v>8</v>
      </c>
      <c r="T58" s="20">
        <v>1</v>
      </c>
      <c r="U58" t="s">
        <v>234</v>
      </c>
      <c r="V58">
        <v>6</v>
      </c>
      <c r="W58">
        <v>6</v>
      </c>
      <c r="X58">
        <v>5</v>
      </c>
      <c r="Y58">
        <v>1</v>
      </c>
      <c r="Z58">
        <f t="shared" si="56"/>
        <v>6</v>
      </c>
      <c r="AA58">
        <v>1</v>
      </c>
      <c r="AB58">
        <v>2</v>
      </c>
      <c r="AC58">
        <v>8</v>
      </c>
      <c r="AD58" t="s">
        <v>99</v>
      </c>
      <c r="AE58">
        <v>1</v>
      </c>
      <c r="AF58">
        <v>8</v>
      </c>
      <c r="AG58" t="s">
        <v>99</v>
      </c>
      <c r="AH58" s="6">
        <v>74853</v>
      </c>
      <c r="AI58">
        <v>6199</v>
      </c>
      <c r="AJ58">
        <f t="shared" si="52"/>
        <v>81052</v>
      </c>
      <c r="AK58">
        <f t="shared" si="60"/>
        <v>32811.625819411252</v>
      </c>
      <c r="AL58" s="10" t="s">
        <v>108</v>
      </c>
      <c r="AM58">
        <v>125</v>
      </c>
      <c r="AN58">
        <v>1169</v>
      </c>
      <c r="AO58" s="20">
        <v>414</v>
      </c>
      <c r="AP58">
        <v>96</v>
      </c>
      <c r="AQ58">
        <v>784</v>
      </c>
      <c r="AR58">
        <v>384</v>
      </c>
      <c r="AS58" s="20" t="s">
        <v>48</v>
      </c>
      <c r="AT58">
        <f t="shared" si="64"/>
        <v>14</v>
      </c>
      <c r="AU58">
        <f t="shared" si="65"/>
        <v>192</v>
      </c>
      <c r="AV58">
        <f t="shared" si="66"/>
        <v>15</v>
      </c>
      <c r="AW58" s="20" t="s">
        <v>48</v>
      </c>
      <c r="BA58" t="s">
        <v>236</v>
      </c>
      <c r="BB58" t="s">
        <v>163</v>
      </c>
      <c r="BC58" s="13">
        <v>0</v>
      </c>
      <c r="BD58" s="13" t="s">
        <v>8</v>
      </c>
      <c r="BE58" s="13" t="s">
        <v>8</v>
      </c>
    </row>
    <row r="59" spans="1:57" x14ac:dyDescent="0.25">
      <c r="A59" s="12" t="s">
        <v>251</v>
      </c>
      <c r="B59" t="s">
        <v>404</v>
      </c>
      <c r="C59" t="s">
        <v>410</v>
      </c>
      <c r="D59" t="s">
        <v>413</v>
      </c>
      <c r="E59" s="12" t="s">
        <v>225</v>
      </c>
      <c r="H59" s="15">
        <v>0</v>
      </c>
      <c r="I59" s="13">
        <v>1</v>
      </c>
      <c r="J59" s="13" t="s">
        <v>258</v>
      </c>
      <c r="K59" s="13">
        <v>0</v>
      </c>
      <c r="L59" s="13" t="s">
        <v>8</v>
      </c>
      <c r="M59" s="13">
        <v>1</v>
      </c>
      <c r="N59" s="13">
        <v>0</v>
      </c>
      <c r="O59" s="13">
        <v>0</v>
      </c>
      <c r="P59" s="13">
        <v>0</v>
      </c>
      <c r="Q59" s="13">
        <v>0</v>
      </c>
      <c r="R59" s="13" t="s">
        <v>8</v>
      </c>
      <c r="S59" s="13" t="s">
        <v>8</v>
      </c>
      <c r="T59" s="20">
        <v>1</v>
      </c>
      <c r="U59" t="s">
        <v>234</v>
      </c>
      <c r="V59">
        <v>6</v>
      </c>
      <c r="W59">
        <v>6</v>
      </c>
      <c r="X59">
        <v>5</v>
      </c>
      <c r="Y59">
        <v>1</v>
      </c>
      <c r="Z59">
        <f t="shared" si="56"/>
        <v>6</v>
      </c>
      <c r="AA59">
        <v>1</v>
      </c>
      <c r="AB59">
        <v>2</v>
      </c>
      <c r="AC59">
        <v>8</v>
      </c>
      <c r="AD59" t="s">
        <v>99</v>
      </c>
      <c r="AE59">
        <v>1</v>
      </c>
      <c r="AF59">
        <v>8</v>
      </c>
      <c r="AG59" t="s">
        <v>99</v>
      </c>
      <c r="AH59" s="6">
        <v>22999</v>
      </c>
      <c r="AI59">
        <v>58053</v>
      </c>
      <c r="AJ59">
        <f t="shared" si="52"/>
        <v>81052</v>
      </c>
      <c r="AK59">
        <f t="shared" si="60"/>
        <v>10593.906160359114</v>
      </c>
      <c r="AL59" s="10" t="s">
        <v>108</v>
      </c>
      <c r="AM59">
        <v>125</v>
      </c>
      <c r="AN59">
        <v>1169</v>
      </c>
      <c r="AO59" s="20">
        <v>414</v>
      </c>
      <c r="AP59">
        <v>64</v>
      </c>
      <c r="AQ59">
        <v>512</v>
      </c>
      <c r="AR59">
        <v>256</v>
      </c>
      <c r="AS59" s="20" t="s">
        <v>48</v>
      </c>
      <c r="AT59">
        <f t="shared" si="64"/>
        <v>30</v>
      </c>
      <c r="AU59">
        <f t="shared" si="65"/>
        <v>328</v>
      </c>
      <c r="AV59">
        <f t="shared" si="66"/>
        <v>79</v>
      </c>
      <c r="AW59" s="20" t="s">
        <v>48</v>
      </c>
      <c r="BA59" t="s">
        <v>237</v>
      </c>
      <c r="BB59" t="s">
        <v>163</v>
      </c>
      <c r="BC59" s="13">
        <v>0</v>
      </c>
      <c r="BD59" s="13" t="s">
        <v>8</v>
      </c>
      <c r="BE59" s="13" t="s">
        <v>8</v>
      </c>
    </row>
    <row r="60" spans="1:57" x14ac:dyDescent="0.25">
      <c r="A60" s="12" t="s">
        <v>252</v>
      </c>
      <c r="B60" t="s">
        <v>404</v>
      </c>
      <c r="C60" t="s">
        <v>410</v>
      </c>
      <c r="D60" t="s">
        <v>413</v>
      </c>
      <c r="E60" s="12" t="s">
        <v>226</v>
      </c>
      <c r="H60" s="15">
        <v>0</v>
      </c>
      <c r="I60" s="13">
        <v>1</v>
      </c>
      <c r="J60" s="13" t="s">
        <v>258</v>
      </c>
      <c r="K60" s="13">
        <v>0</v>
      </c>
      <c r="L60" s="13" t="s">
        <v>8</v>
      </c>
      <c r="M60" s="13">
        <v>1</v>
      </c>
      <c r="N60" s="13">
        <v>1</v>
      </c>
      <c r="O60" s="13">
        <v>1</v>
      </c>
      <c r="P60" s="13">
        <v>1</v>
      </c>
      <c r="Q60" s="13">
        <v>0</v>
      </c>
      <c r="R60" s="13" t="s">
        <v>8</v>
      </c>
      <c r="S60" s="13" t="s">
        <v>8</v>
      </c>
      <c r="T60" s="20">
        <v>1</v>
      </c>
      <c r="U60" t="s">
        <v>234</v>
      </c>
      <c r="V60">
        <v>6</v>
      </c>
      <c r="W60">
        <v>6</v>
      </c>
      <c r="X60">
        <v>5</v>
      </c>
      <c r="Y60">
        <v>1</v>
      </c>
      <c r="Z60">
        <f t="shared" si="56"/>
        <v>6</v>
      </c>
      <c r="AA60">
        <v>1</v>
      </c>
      <c r="AB60">
        <v>2</v>
      </c>
      <c r="AC60">
        <v>8</v>
      </c>
      <c r="AD60" t="s">
        <v>99</v>
      </c>
      <c r="AE60">
        <v>1</v>
      </c>
      <c r="AF60">
        <v>8</v>
      </c>
      <c r="AG60" t="s">
        <v>99</v>
      </c>
      <c r="AH60" s="6">
        <v>4727</v>
      </c>
      <c r="AI60">
        <v>76325</v>
      </c>
      <c r="AJ60">
        <f t="shared" si="52"/>
        <v>81052</v>
      </c>
      <c r="AK60">
        <f t="shared" si="60"/>
        <v>2643.7956114331109</v>
      </c>
      <c r="AL60" s="10" t="s">
        <v>108</v>
      </c>
      <c r="AM60">
        <v>125</v>
      </c>
      <c r="AN60">
        <v>1169</v>
      </c>
      <c r="AO60" s="20">
        <v>414</v>
      </c>
      <c r="AP60">
        <v>32</v>
      </c>
      <c r="AQ60">
        <v>256</v>
      </c>
      <c r="AR60">
        <v>128</v>
      </c>
      <c r="AS60" s="20" t="s">
        <v>48</v>
      </c>
      <c r="AT60">
        <f t="shared" si="64"/>
        <v>46</v>
      </c>
      <c r="AU60">
        <f t="shared" si="65"/>
        <v>456</v>
      </c>
      <c r="AV60">
        <f t="shared" si="66"/>
        <v>143</v>
      </c>
      <c r="AW60" s="20" t="s">
        <v>48</v>
      </c>
      <c r="BA60" t="s">
        <v>237</v>
      </c>
      <c r="BB60" t="s">
        <v>163</v>
      </c>
      <c r="BC60" s="13">
        <v>0</v>
      </c>
      <c r="BD60" s="13" t="s">
        <v>8</v>
      </c>
      <c r="BE60" s="13" t="s">
        <v>8</v>
      </c>
    </row>
    <row r="61" spans="1:57" x14ac:dyDescent="0.25">
      <c r="A61" s="12" t="s">
        <v>253</v>
      </c>
      <c r="B61" t="s">
        <v>404</v>
      </c>
      <c r="C61" t="s">
        <v>410</v>
      </c>
      <c r="D61" t="s">
        <v>413</v>
      </c>
      <c r="E61" s="12" t="s">
        <v>227</v>
      </c>
      <c r="H61" s="15">
        <v>0</v>
      </c>
      <c r="I61" s="13">
        <v>1</v>
      </c>
      <c r="J61" s="13" t="s">
        <v>258</v>
      </c>
      <c r="K61" s="13">
        <v>0</v>
      </c>
      <c r="L61" s="13" t="s">
        <v>8</v>
      </c>
      <c r="M61" s="13">
        <v>1</v>
      </c>
      <c r="N61" s="13">
        <v>0</v>
      </c>
      <c r="O61" s="13">
        <v>0</v>
      </c>
      <c r="P61" s="13">
        <v>0</v>
      </c>
      <c r="Q61" s="13">
        <v>0</v>
      </c>
      <c r="R61" s="13" t="s">
        <v>8</v>
      </c>
      <c r="S61" s="13" t="s">
        <v>8</v>
      </c>
      <c r="T61" s="20">
        <v>1</v>
      </c>
      <c r="U61" t="s">
        <v>235</v>
      </c>
      <c r="V61">
        <v>6</v>
      </c>
      <c r="W61">
        <v>6</v>
      </c>
      <c r="X61">
        <v>5</v>
      </c>
      <c r="Y61">
        <v>1</v>
      </c>
      <c r="Z61">
        <f t="shared" si="56"/>
        <v>6</v>
      </c>
      <c r="AA61">
        <v>1</v>
      </c>
      <c r="AB61">
        <v>1</v>
      </c>
      <c r="AC61">
        <v>8</v>
      </c>
      <c r="AD61" t="s">
        <v>99</v>
      </c>
      <c r="AE61">
        <v>1</v>
      </c>
      <c r="AF61">
        <v>8</v>
      </c>
      <c r="AG61" t="s">
        <v>99</v>
      </c>
      <c r="AH61" s="6">
        <v>74743</v>
      </c>
      <c r="AI61">
        <v>6309</v>
      </c>
      <c r="AJ61">
        <f t="shared" si="52"/>
        <v>81052</v>
      </c>
      <c r="AK61">
        <f t="shared" si="60"/>
        <v>22377.105723945871</v>
      </c>
      <c r="AL61" s="10" t="s">
        <v>108</v>
      </c>
      <c r="AM61">
        <v>125</v>
      </c>
      <c r="AN61">
        <v>1169</v>
      </c>
      <c r="AO61" s="20">
        <v>414</v>
      </c>
      <c r="AP61">
        <v>96</v>
      </c>
      <c r="AQ61">
        <v>784</v>
      </c>
      <c r="AR61">
        <v>384</v>
      </c>
      <c r="AS61" s="20" t="s">
        <v>48</v>
      </c>
      <c r="AT61">
        <f t="shared" si="64"/>
        <v>14</v>
      </c>
      <c r="AU61">
        <f t="shared" si="65"/>
        <v>192</v>
      </c>
      <c r="AV61">
        <f t="shared" si="66"/>
        <v>15</v>
      </c>
      <c r="AW61" s="20" t="s">
        <v>48</v>
      </c>
      <c r="BA61" t="s">
        <v>236</v>
      </c>
      <c r="BB61" t="s">
        <v>163</v>
      </c>
      <c r="BC61" s="13">
        <v>0</v>
      </c>
      <c r="BD61" s="13" t="s">
        <v>8</v>
      </c>
      <c r="BE61" s="13" t="s">
        <v>8</v>
      </c>
    </row>
    <row r="62" spans="1:57" x14ac:dyDescent="0.25">
      <c r="A62" s="12" t="s">
        <v>254</v>
      </c>
      <c r="B62" t="s">
        <v>404</v>
      </c>
      <c r="C62" t="s">
        <v>410</v>
      </c>
      <c r="D62" t="s">
        <v>413</v>
      </c>
      <c r="E62" s="12" t="s">
        <v>228</v>
      </c>
      <c r="H62" s="15">
        <v>0</v>
      </c>
      <c r="I62" s="13">
        <v>1</v>
      </c>
      <c r="J62" s="13" t="s">
        <v>258</v>
      </c>
      <c r="K62" s="13">
        <v>0</v>
      </c>
      <c r="L62" s="13" t="s">
        <v>8</v>
      </c>
      <c r="M62" s="13">
        <v>1</v>
      </c>
      <c r="N62" s="13">
        <v>1</v>
      </c>
      <c r="O62" s="13">
        <v>1</v>
      </c>
      <c r="P62" s="13">
        <v>0</v>
      </c>
      <c r="Q62" s="13">
        <v>0</v>
      </c>
      <c r="R62" s="13" t="s">
        <v>8</v>
      </c>
      <c r="S62" s="13" t="s">
        <v>8</v>
      </c>
      <c r="T62" s="20">
        <v>1</v>
      </c>
      <c r="U62" t="s">
        <v>235</v>
      </c>
      <c r="V62">
        <v>6</v>
      </c>
      <c r="W62">
        <v>6</v>
      </c>
      <c r="X62">
        <v>5</v>
      </c>
      <c r="Y62">
        <v>1</v>
      </c>
      <c r="Z62">
        <f t="shared" si="56"/>
        <v>6</v>
      </c>
      <c r="AA62">
        <v>1</v>
      </c>
      <c r="AB62">
        <v>1</v>
      </c>
      <c r="AC62">
        <v>8</v>
      </c>
      <c r="AD62" t="s">
        <v>99</v>
      </c>
      <c r="AE62">
        <v>1</v>
      </c>
      <c r="AF62">
        <v>8</v>
      </c>
      <c r="AG62" t="s">
        <v>99</v>
      </c>
      <c r="AH62" s="6">
        <v>22967</v>
      </c>
      <c r="AI62">
        <v>58085</v>
      </c>
      <c r="AJ62">
        <f t="shared" si="52"/>
        <v>81052</v>
      </c>
      <c r="AK62">
        <f t="shared" si="60"/>
        <v>7565.2926179111128</v>
      </c>
      <c r="AL62" s="10" t="s">
        <v>108</v>
      </c>
      <c r="AM62">
        <v>125</v>
      </c>
      <c r="AN62">
        <v>1169</v>
      </c>
      <c r="AO62" s="20">
        <v>414</v>
      </c>
      <c r="AP62">
        <v>64</v>
      </c>
      <c r="AQ62">
        <v>512</v>
      </c>
      <c r="AR62">
        <v>256</v>
      </c>
      <c r="AS62" s="20" t="s">
        <v>48</v>
      </c>
      <c r="AT62">
        <f t="shared" si="64"/>
        <v>30</v>
      </c>
      <c r="AU62">
        <f t="shared" si="65"/>
        <v>328</v>
      </c>
      <c r="AV62">
        <f t="shared" si="66"/>
        <v>79</v>
      </c>
      <c r="AW62" s="20" t="s">
        <v>48</v>
      </c>
      <c r="BA62" t="s">
        <v>237</v>
      </c>
      <c r="BB62" t="s">
        <v>163</v>
      </c>
      <c r="BC62" s="13">
        <v>0</v>
      </c>
      <c r="BD62" s="13" t="s">
        <v>8</v>
      </c>
      <c r="BE62" s="13" t="s">
        <v>8</v>
      </c>
    </row>
    <row r="63" spans="1:57" s="4" customFormat="1" x14ac:dyDescent="0.25">
      <c r="A63" s="17" t="s">
        <v>255</v>
      </c>
      <c r="B63" s="4" t="s">
        <v>404</v>
      </c>
      <c r="C63" s="4" t="s">
        <v>410</v>
      </c>
      <c r="D63" s="4" t="s">
        <v>413</v>
      </c>
      <c r="E63" s="17" t="s">
        <v>229</v>
      </c>
      <c r="H63" s="18">
        <v>0</v>
      </c>
      <c r="I63" s="14">
        <v>1</v>
      </c>
      <c r="J63" s="14" t="s">
        <v>258</v>
      </c>
      <c r="K63" s="14">
        <v>0</v>
      </c>
      <c r="L63" s="14" t="s">
        <v>8</v>
      </c>
      <c r="M63" s="14">
        <v>1</v>
      </c>
      <c r="N63" s="14">
        <v>1</v>
      </c>
      <c r="O63" s="14">
        <v>1</v>
      </c>
      <c r="P63" s="14">
        <v>1</v>
      </c>
      <c r="Q63" s="14">
        <v>0</v>
      </c>
      <c r="R63" s="14" t="s">
        <v>8</v>
      </c>
      <c r="S63" s="14" t="s">
        <v>8</v>
      </c>
      <c r="T63" s="22">
        <v>1</v>
      </c>
      <c r="U63" s="4" t="s">
        <v>235</v>
      </c>
      <c r="V63" s="4">
        <v>6</v>
      </c>
      <c r="W63" s="4">
        <v>6</v>
      </c>
      <c r="X63" s="4">
        <v>5</v>
      </c>
      <c r="Y63" s="4">
        <v>1</v>
      </c>
      <c r="Z63" s="4">
        <f t="shared" si="56"/>
        <v>6</v>
      </c>
      <c r="AA63" s="4">
        <v>1</v>
      </c>
      <c r="AB63" s="4">
        <v>1</v>
      </c>
      <c r="AC63" s="4">
        <v>8</v>
      </c>
      <c r="AD63" s="4" t="s">
        <v>99</v>
      </c>
      <c r="AE63" s="4">
        <v>1</v>
      </c>
      <c r="AF63" s="4">
        <v>8</v>
      </c>
      <c r="AG63" s="4" t="s">
        <v>99</v>
      </c>
      <c r="AH63" s="7">
        <v>4727</v>
      </c>
      <c r="AI63" s="4">
        <v>76325</v>
      </c>
      <c r="AJ63" s="4">
        <f t="shared" si="52"/>
        <v>81052</v>
      </c>
      <c r="AK63" s="4">
        <f t="shared" si="60"/>
        <v>2265.2189186271103</v>
      </c>
      <c r="AL63" s="29" t="s">
        <v>108</v>
      </c>
      <c r="AM63" s="4">
        <v>125</v>
      </c>
      <c r="AN63" s="4">
        <v>1169</v>
      </c>
      <c r="AO63" s="22">
        <v>414</v>
      </c>
      <c r="AP63" s="4">
        <v>32</v>
      </c>
      <c r="AQ63" s="4">
        <v>256</v>
      </c>
      <c r="AR63" s="4">
        <v>128</v>
      </c>
      <c r="AS63" s="22" t="s">
        <v>48</v>
      </c>
      <c r="AT63" s="4">
        <f t="shared" si="64"/>
        <v>46</v>
      </c>
      <c r="AU63" s="4">
        <f t="shared" si="65"/>
        <v>456</v>
      </c>
      <c r="AV63" s="4">
        <f t="shared" si="66"/>
        <v>143</v>
      </c>
      <c r="AW63" s="22" t="s">
        <v>48</v>
      </c>
      <c r="AZ63" s="29"/>
      <c r="BA63" s="4" t="s">
        <v>237</v>
      </c>
      <c r="BB63" s="4" t="s">
        <v>163</v>
      </c>
      <c r="BC63" s="14">
        <v>0</v>
      </c>
      <c r="BD63" s="14" t="s">
        <v>8</v>
      </c>
      <c r="BE63" s="14" t="s">
        <v>8</v>
      </c>
    </row>
    <row r="64" spans="1:57" s="32" customFormat="1" x14ac:dyDescent="0.25">
      <c r="A64" s="31" t="s">
        <v>270</v>
      </c>
      <c r="B64" s="32" t="s">
        <v>404</v>
      </c>
      <c r="C64" s="32" t="s">
        <v>410</v>
      </c>
      <c r="D64" s="32" t="s">
        <v>413</v>
      </c>
      <c r="E64" s="31" t="s">
        <v>273</v>
      </c>
      <c r="F64" s="32" t="s">
        <v>268</v>
      </c>
      <c r="G64" s="32" t="s">
        <v>274</v>
      </c>
      <c r="H64" s="33">
        <v>1</v>
      </c>
      <c r="I64" s="32">
        <v>0</v>
      </c>
      <c r="J64" s="34" t="s">
        <v>8</v>
      </c>
      <c r="K64" s="32">
        <v>0</v>
      </c>
      <c r="L64" s="34" t="s">
        <v>8</v>
      </c>
      <c r="M64" s="32">
        <v>1</v>
      </c>
      <c r="N64" s="32">
        <v>1</v>
      </c>
      <c r="O64" s="32">
        <v>1</v>
      </c>
      <c r="P64" s="32">
        <v>1</v>
      </c>
      <c r="Q64" s="32">
        <v>1</v>
      </c>
      <c r="R64" s="32" t="s">
        <v>120</v>
      </c>
      <c r="S64" s="32" t="s">
        <v>120</v>
      </c>
      <c r="T64" s="35">
        <v>1</v>
      </c>
      <c r="U64" s="32" t="s">
        <v>271</v>
      </c>
      <c r="V64" s="32">
        <v>6</v>
      </c>
      <c r="W64" s="32">
        <v>6</v>
      </c>
      <c r="X64" s="32">
        <v>5</v>
      </c>
      <c r="Y64" s="32">
        <v>1</v>
      </c>
      <c r="Z64" s="32">
        <v>6</v>
      </c>
      <c r="AA64" s="32">
        <v>1</v>
      </c>
      <c r="AB64" s="32">
        <v>1</v>
      </c>
      <c r="AC64" s="32">
        <v>16</v>
      </c>
      <c r="AD64" s="32" t="s">
        <v>97</v>
      </c>
      <c r="AE64" s="32">
        <v>1</v>
      </c>
      <c r="AF64" s="32">
        <v>8</v>
      </c>
      <c r="AG64" s="32" t="s">
        <v>99</v>
      </c>
      <c r="AH64" s="33" t="s">
        <v>120</v>
      </c>
      <c r="AI64" s="32" t="s">
        <v>120</v>
      </c>
      <c r="AJ64" s="32" t="s">
        <v>120</v>
      </c>
      <c r="AK64" s="32">
        <f xml:space="preserve"> 1508.06553301511 + 0.00210606006752809 * (AP64*AQ64*AR64) * (Z64 / 5) + 441</f>
        <v>74990.706201272769</v>
      </c>
      <c r="AL64" s="36" t="s">
        <v>108</v>
      </c>
      <c r="AM64" s="32">
        <v>125</v>
      </c>
      <c r="AN64" s="32">
        <v>1169</v>
      </c>
      <c r="AO64" s="35">
        <v>414</v>
      </c>
      <c r="AP64" s="32">
        <v>96</v>
      </c>
      <c r="AQ64" s="32">
        <v>784</v>
      </c>
      <c r="AR64" s="32">
        <v>384</v>
      </c>
      <c r="AS64" s="35" t="s">
        <v>48</v>
      </c>
      <c r="AT64" s="32">
        <f t="shared" ref="AT64" si="67" xml:space="preserve"> _xlfn.FLOOR.MATH((AM64 - AP64) / 2)</f>
        <v>14</v>
      </c>
      <c r="AU64" s="32">
        <f t="shared" ref="AU64" si="68" xml:space="preserve"> _xlfn.FLOOR.MATH((AN64 - AQ64) / 2)</f>
        <v>192</v>
      </c>
      <c r="AV64" s="32">
        <f t="shared" ref="AV64" si="69" xml:space="preserve"> _xlfn.FLOOR.MATH((AO64 - AR64) / 2)</f>
        <v>15</v>
      </c>
      <c r="AW64" s="35" t="s">
        <v>48</v>
      </c>
      <c r="AZ64" s="36"/>
      <c r="BA64" s="32" t="s">
        <v>269</v>
      </c>
      <c r="BB64" s="32" t="s">
        <v>163</v>
      </c>
      <c r="BC64" s="32">
        <v>0</v>
      </c>
      <c r="BD64" s="34" t="s">
        <v>8</v>
      </c>
      <c r="BE64" s="34" t="s">
        <v>8</v>
      </c>
    </row>
    <row r="65" spans="1:57" x14ac:dyDescent="0.25">
      <c r="A65" s="12" t="s">
        <v>272</v>
      </c>
      <c r="B65" t="s">
        <v>405</v>
      </c>
      <c r="C65" t="s">
        <v>410</v>
      </c>
      <c r="D65" t="s">
        <v>413</v>
      </c>
      <c r="E65" s="12" t="s">
        <v>275</v>
      </c>
      <c r="F65" t="s">
        <v>276</v>
      </c>
      <c r="G65" t="s">
        <v>279</v>
      </c>
      <c r="H65" s="6">
        <v>0</v>
      </c>
      <c r="I65">
        <v>1</v>
      </c>
      <c r="J65" s="13" t="s">
        <v>280</v>
      </c>
      <c r="K65">
        <v>0</v>
      </c>
      <c r="L65" s="13" t="s">
        <v>8</v>
      </c>
      <c r="M65" t="s">
        <v>8</v>
      </c>
      <c r="N65" s="13" t="s">
        <v>8</v>
      </c>
      <c r="O65" t="s">
        <v>8</v>
      </c>
      <c r="P65" s="13" t="s">
        <v>8</v>
      </c>
      <c r="Q65" t="s">
        <v>8</v>
      </c>
      <c r="R65" s="13" t="s">
        <v>8</v>
      </c>
      <c r="S65" s="13" t="s">
        <v>8</v>
      </c>
      <c r="T65" s="23">
        <v>0</v>
      </c>
      <c r="U65" t="s">
        <v>271</v>
      </c>
      <c r="V65">
        <v>1</v>
      </c>
      <c r="W65" t="s">
        <v>8</v>
      </c>
      <c r="X65">
        <v>5</v>
      </c>
      <c r="Y65">
        <v>1</v>
      </c>
      <c r="Z65">
        <v>6</v>
      </c>
      <c r="AA65">
        <v>1</v>
      </c>
      <c r="AB65">
        <v>1</v>
      </c>
      <c r="AC65">
        <v>16</v>
      </c>
      <c r="AD65" t="s">
        <v>97</v>
      </c>
      <c r="AE65">
        <v>1</v>
      </c>
      <c r="AF65">
        <v>8</v>
      </c>
      <c r="AG65" t="s">
        <v>99</v>
      </c>
      <c r="AH65" s="6" t="s">
        <v>8</v>
      </c>
      <c r="AI65" t="s">
        <v>8</v>
      </c>
      <c r="AJ65" t="s">
        <v>8</v>
      </c>
      <c r="AK65" t="s">
        <v>281</v>
      </c>
      <c r="AL65" s="10" t="s">
        <v>108</v>
      </c>
      <c r="AM65">
        <v>125</v>
      </c>
      <c r="AN65">
        <v>1169</v>
      </c>
      <c r="AO65" s="20">
        <v>414</v>
      </c>
      <c r="AP65">
        <v>80</v>
      </c>
      <c r="AQ65">
        <v>170</v>
      </c>
      <c r="AR65">
        <v>170</v>
      </c>
      <c r="AS65" s="20" t="s">
        <v>8</v>
      </c>
      <c r="AT65">
        <v>40</v>
      </c>
      <c r="AU65">
        <v>90</v>
      </c>
      <c r="AV65">
        <v>90</v>
      </c>
      <c r="AW65" s="20" t="s">
        <v>8</v>
      </c>
      <c r="AX65">
        <f>AP65-AT65</f>
        <v>40</v>
      </c>
      <c r="AY65">
        <f t="shared" ref="AY65:AZ65" si="70">AQ65-AU65</f>
        <v>80</v>
      </c>
      <c r="AZ65" s="10">
        <f t="shared" si="70"/>
        <v>80</v>
      </c>
      <c r="BA65" t="s">
        <v>282</v>
      </c>
      <c r="BB65" t="s">
        <v>283</v>
      </c>
      <c r="BC65" s="13">
        <v>1</v>
      </c>
      <c r="BD65" t="s">
        <v>284</v>
      </c>
      <c r="BE65" t="s">
        <v>286</v>
      </c>
    </row>
    <row r="66" spans="1:57" x14ac:dyDescent="0.25">
      <c r="A66" s="12" t="s">
        <v>277</v>
      </c>
      <c r="B66" t="s">
        <v>405</v>
      </c>
      <c r="C66" t="s">
        <v>410</v>
      </c>
      <c r="D66" t="s">
        <v>413</v>
      </c>
      <c r="E66" s="12" t="s">
        <v>278</v>
      </c>
      <c r="F66" s="12" t="s">
        <v>278</v>
      </c>
      <c r="G66" t="s">
        <v>291</v>
      </c>
      <c r="H66" s="6">
        <v>0</v>
      </c>
      <c r="I66" s="12">
        <v>1</v>
      </c>
      <c r="J66" s="13" t="s">
        <v>188</v>
      </c>
      <c r="K66" s="12">
        <v>0</v>
      </c>
      <c r="L66" s="13" t="s">
        <v>8</v>
      </c>
      <c r="M66" t="s">
        <v>8</v>
      </c>
      <c r="N66" s="13" t="s">
        <v>8</v>
      </c>
      <c r="O66" t="s">
        <v>8</v>
      </c>
      <c r="P66" s="13" t="s">
        <v>8</v>
      </c>
      <c r="Q66" t="s">
        <v>8</v>
      </c>
      <c r="R66" s="13" t="s">
        <v>8</v>
      </c>
      <c r="S66" s="13" t="s">
        <v>8</v>
      </c>
      <c r="T66" s="23">
        <v>0</v>
      </c>
      <c r="U66" t="s">
        <v>271</v>
      </c>
      <c r="V66">
        <v>1</v>
      </c>
      <c r="W66">
        <v>156</v>
      </c>
      <c r="X66">
        <v>5</v>
      </c>
      <c r="Y66">
        <v>1</v>
      </c>
      <c r="Z66">
        <v>6</v>
      </c>
      <c r="AA66">
        <v>1</v>
      </c>
      <c r="AB66">
        <v>1</v>
      </c>
      <c r="AC66">
        <v>16</v>
      </c>
      <c r="AD66" t="s">
        <v>97</v>
      </c>
      <c r="AE66">
        <v>1</v>
      </c>
      <c r="AF66">
        <v>8</v>
      </c>
      <c r="AG66" t="s">
        <v>99</v>
      </c>
      <c r="AH66" s="6" t="s">
        <v>8</v>
      </c>
      <c r="AI66" t="s">
        <v>8</v>
      </c>
      <c r="AJ66" t="s">
        <v>8</v>
      </c>
      <c r="AK66" t="s">
        <v>281</v>
      </c>
      <c r="AL66" s="10" t="s">
        <v>108</v>
      </c>
      <c r="AM66">
        <v>125</v>
      </c>
      <c r="AN66">
        <v>1169</v>
      </c>
      <c r="AO66" s="20">
        <v>414</v>
      </c>
      <c r="AP66">
        <v>80</v>
      </c>
      <c r="AQ66">
        <v>170</v>
      </c>
      <c r="AR66">
        <v>170</v>
      </c>
      <c r="AS66" s="20" t="s">
        <v>8</v>
      </c>
      <c r="AT66">
        <v>40</v>
      </c>
      <c r="AU66">
        <v>90</v>
      </c>
      <c r="AV66">
        <v>90</v>
      </c>
      <c r="AW66" s="20" t="s">
        <v>8</v>
      </c>
      <c r="AX66">
        <f t="shared" ref="AX66:AX73" si="71">AP66-AT66</f>
        <v>40</v>
      </c>
      <c r="AY66">
        <f t="shared" ref="AY66:AY74" si="72">AQ66-AU66</f>
        <v>80</v>
      </c>
      <c r="AZ66" s="10">
        <f t="shared" ref="AZ66:AZ74" si="73">AR66-AV66</f>
        <v>80</v>
      </c>
      <c r="BA66" t="s">
        <v>282</v>
      </c>
      <c r="BB66" t="s">
        <v>283</v>
      </c>
      <c r="BC66">
        <v>1</v>
      </c>
      <c r="BD66" s="13" t="s">
        <v>287</v>
      </c>
      <c r="BE66" s="13" t="s">
        <v>288</v>
      </c>
    </row>
    <row r="67" spans="1:57" x14ac:dyDescent="0.25">
      <c r="A67" s="12" t="s">
        <v>292</v>
      </c>
      <c r="B67" t="s">
        <v>405</v>
      </c>
      <c r="C67" t="s">
        <v>410</v>
      </c>
      <c r="D67" t="s">
        <v>413</v>
      </c>
      <c r="E67" s="12" t="s">
        <v>312</v>
      </c>
      <c r="F67" s="12" t="s">
        <v>312</v>
      </c>
      <c r="G67" t="s">
        <v>294</v>
      </c>
      <c r="H67" s="6">
        <v>0</v>
      </c>
      <c r="I67">
        <v>1</v>
      </c>
      <c r="J67" s="13" t="s">
        <v>188</v>
      </c>
      <c r="K67" s="12">
        <v>0</v>
      </c>
      <c r="L67" s="13" t="s">
        <v>8</v>
      </c>
      <c r="M67" t="s">
        <v>8</v>
      </c>
      <c r="N67" s="13" t="s">
        <v>8</v>
      </c>
      <c r="O67" t="s">
        <v>8</v>
      </c>
      <c r="P67" s="13" t="s">
        <v>8</v>
      </c>
      <c r="Q67" t="s">
        <v>8</v>
      </c>
      <c r="R67" s="13" t="s">
        <v>8</v>
      </c>
      <c r="S67" s="13" t="s">
        <v>8</v>
      </c>
      <c r="T67" s="23">
        <v>0</v>
      </c>
      <c r="U67" t="s">
        <v>271</v>
      </c>
      <c r="V67">
        <v>1</v>
      </c>
      <c r="W67">
        <v>48</v>
      </c>
      <c r="X67">
        <v>5</v>
      </c>
      <c r="Y67">
        <v>1</v>
      </c>
      <c r="Z67">
        <v>6</v>
      </c>
      <c r="AA67">
        <v>1</v>
      </c>
      <c r="AB67">
        <v>1</v>
      </c>
      <c r="AC67">
        <v>16</v>
      </c>
      <c r="AD67" t="s">
        <v>97</v>
      </c>
      <c r="AE67">
        <v>1</v>
      </c>
      <c r="AF67">
        <v>8</v>
      </c>
      <c r="AG67" t="s">
        <v>99</v>
      </c>
      <c r="AH67" s="6" t="s">
        <v>8</v>
      </c>
      <c r="AI67" t="s">
        <v>8</v>
      </c>
      <c r="AJ67" t="s">
        <v>8</v>
      </c>
      <c r="AK67" t="s">
        <v>281</v>
      </c>
      <c r="AL67" s="10" t="s">
        <v>108</v>
      </c>
      <c r="AM67">
        <v>125</v>
      </c>
      <c r="AN67">
        <v>1169</v>
      </c>
      <c r="AO67" s="20">
        <v>414</v>
      </c>
      <c r="AP67">
        <v>96</v>
      </c>
      <c r="AQ67">
        <v>784</v>
      </c>
      <c r="AR67">
        <v>384</v>
      </c>
      <c r="AS67" s="20" t="s">
        <v>8</v>
      </c>
      <c r="AT67">
        <v>14</v>
      </c>
      <c r="AU67">
        <v>192</v>
      </c>
      <c r="AV67">
        <v>15</v>
      </c>
      <c r="AW67" s="20" t="s">
        <v>8</v>
      </c>
      <c r="AX67">
        <f t="shared" si="71"/>
        <v>82</v>
      </c>
      <c r="AY67">
        <f t="shared" si="72"/>
        <v>592</v>
      </c>
      <c r="AZ67" s="10">
        <f t="shared" si="73"/>
        <v>369</v>
      </c>
      <c r="BA67" t="s">
        <v>289</v>
      </c>
      <c r="BB67" t="s">
        <v>290</v>
      </c>
      <c r="BC67">
        <v>1</v>
      </c>
      <c r="BD67" t="s">
        <v>293</v>
      </c>
      <c r="BE67" t="s">
        <v>288</v>
      </c>
    </row>
    <row r="68" spans="1:57" x14ac:dyDescent="0.25">
      <c r="A68" s="12" t="s">
        <v>295</v>
      </c>
      <c r="B68" t="s">
        <v>405</v>
      </c>
      <c r="C68" t="s">
        <v>410</v>
      </c>
      <c r="D68" t="s">
        <v>413</v>
      </c>
      <c r="E68" s="12" t="s">
        <v>313</v>
      </c>
      <c r="F68" s="12" t="s">
        <v>313</v>
      </c>
      <c r="G68" t="s">
        <v>306</v>
      </c>
      <c r="H68" s="6">
        <v>0</v>
      </c>
      <c r="I68">
        <v>1</v>
      </c>
      <c r="J68" s="13" t="s">
        <v>297</v>
      </c>
      <c r="K68">
        <v>0</v>
      </c>
      <c r="L68" s="13" t="s">
        <v>8</v>
      </c>
      <c r="M68" t="s">
        <v>8</v>
      </c>
      <c r="N68" s="13" t="s">
        <v>8</v>
      </c>
      <c r="O68" t="s">
        <v>8</v>
      </c>
      <c r="P68" s="13" t="s">
        <v>8</v>
      </c>
      <c r="Q68" t="s">
        <v>8</v>
      </c>
      <c r="R68" s="13" t="s">
        <v>8</v>
      </c>
      <c r="S68" s="13" t="s">
        <v>8</v>
      </c>
      <c r="T68" s="23">
        <v>0</v>
      </c>
      <c r="U68" t="s">
        <v>271</v>
      </c>
      <c r="V68">
        <v>1</v>
      </c>
      <c r="W68">
        <v>27</v>
      </c>
      <c r="X68">
        <v>5</v>
      </c>
      <c r="Y68">
        <v>1</v>
      </c>
      <c r="Z68">
        <v>6</v>
      </c>
      <c r="AA68">
        <v>1</v>
      </c>
      <c r="AB68">
        <v>1</v>
      </c>
      <c r="AC68">
        <v>16</v>
      </c>
      <c r="AD68" t="s">
        <v>97</v>
      </c>
      <c r="AE68">
        <v>1</v>
      </c>
      <c r="AF68">
        <v>8</v>
      </c>
      <c r="AG68" t="s">
        <v>99</v>
      </c>
      <c r="AH68" s="6" t="s">
        <v>8</v>
      </c>
      <c r="AI68" t="s">
        <v>8</v>
      </c>
      <c r="AJ68" t="s">
        <v>8</v>
      </c>
      <c r="AK68" t="s">
        <v>281</v>
      </c>
      <c r="AL68" s="10" t="s">
        <v>108</v>
      </c>
      <c r="AM68">
        <v>125</v>
      </c>
      <c r="AN68">
        <v>1169</v>
      </c>
      <c r="AO68" s="20">
        <v>414</v>
      </c>
      <c r="AP68">
        <v>80</v>
      </c>
      <c r="AQ68">
        <v>600</v>
      </c>
      <c r="AR68">
        <v>224</v>
      </c>
      <c r="AS68" s="20" t="s">
        <v>8</v>
      </c>
      <c r="AT68">
        <v>40</v>
      </c>
      <c r="AU68">
        <v>560</v>
      </c>
      <c r="AV68">
        <v>176</v>
      </c>
      <c r="AW68" s="20" t="s">
        <v>8</v>
      </c>
      <c r="AX68">
        <f t="shared" si="71"/>
        <v>40</v>
      </c>
      <c r="AY68">
        <f t="shared" si="72"/>
        <v>40</v>
      </c>
      <c r="AZ68" s="10">
        <f t="shared" si="73"/>
        <v>48</v>
      </c>
      <c r="BA68" t="s">
        <v>298</v>
      </c>
      <c r="BB68" t="s">
        <v>298</v>
      </c>
      <c r="BC68">
        <v>1</v>
      </c>
      <c r="BD68" s="13" t="s">
        <v>299</v>
      </c>
      <c r="BE68" t="s">
        <v>288</v>
      </c>
    </row>
    <row r="69" spans="1:57" x14ac:dyDescent="0.25">
      <c r="A69" s="12" t="s">
        <v>296</v>
      </c>
      <c r="B69" t="s">
        <v>405</v>
      </c>
      <c r="C69" t="s">
        <v>410</v>
      </c>
      <c r="D69" t="s">
        <v>413</v>
      </c>
      <c r="E69" s="12" t="s">
        <v>315</v>
      </c>
      <c r="F69" s="12" t="s">
        <v>314</v>
      </c>
      <c r="G69" t="s">
        <v>318</v>
      </c>
      <c r="H69" s="6">
        <v>0</v>
      </c>
      <c r="I69">
        <v>1</v>
      </c>
      <c r="J69" s="13" t="s">
        <v>297</v>
      </c>
      <c r="K69">
        <v>0</v>
      </c>
      <c r="L69" t="s">
        <v>8</v>
      </c>
      <c r="M69" s="12" t="s">
        <v>8</v>
      </c>
      <c r="N69" t="s">
        <v>8</v>
      </c>
      <c r="O69" s="12" t="s">
        <v>8</v>
      </c>
      <c r="P69" t="s">
        <v>8</v>
      </c>
      <c r="Q69" s="12" t="s">
        <v>8</v>
      </c>
      <c r="R69" t="s">
        <v>8</v>
      </c>
      <c r="S69" s="12" t="s">
        <v>8</v>
      </c>
      <c r="T69" s="20">
        <v>0</v>
      </c>
      <c r="U69" t="s">
        <v>271</v>
      </c>
      <c r="V69">
        <v>1</v>
      </c>
      <c r="W69">
        <v>27</v>
      </c>
      <c r="X69">
        <v>5</v>
      </c>
      <c r="Y69">
        <v>1</v>
      </c>
      <c r="Z69">
        <v>6</v>
      </c>
      <c r="AA69">
        <v>1</v>
      </c>
      <c r="AB69">
        <v>1</v>
      </c>
      <c r="AC69">
        <v>16</v>
      </c>
      <c r="AD69" t="s">
        <v>97</v>
      </c>
      <c r="AE69">
        <v>1</v>
      </c>
      <c r="AF69">
        <v>8</v>
      </c>
      <c r="AG69" t="s">
        <v>99</v>
      </c>
      <c r="AH69" s="6" t="s">
        <v>8</v>
      </c>
      <c r="AI69" s="12" t="s">
        <v>8</v>
      </c>
      <c r="AJ69" t="s">
        <v>8</v>
      </c>
      <c r="AK69" t="s">
        <v>281</v>
      </c>
      <c r="AL69" s="10" t="s">
        <v>108</v>
      </c>
      <c r="AM69">
        <v>125</v>
      </c>
      <c r="AN69">
        <v>1169</v>
      </c>
      <c r="AO69" s="20">
        <v>414</v>
      </c>
      <c r="AP69">
        <v>80</v>
      </c>
      <c r="AQ69">
        <v>600</v>
      </c>
      <c r="AR69">
        <v>224</v>
      </c>
      <c r="AS69" s="25" t="s">
        <v>8</v>
      </c>
      <c r="AT69">
        <v>32</v>
      </c>
      <c r="AU69">
        <v>288</v>
      </c>
      <c r="AV69">
        <v>96</v>
      </c>
      <c r="AW69" s="25" t="s">
        <v>8</v>
      </c>
      <c r="AX69">
        <f t="shared" si="71"/>
        <v>48</v>
      </c>
      <c r="AY69">
        <f t="shared" si="72"/>
        <v>312</v>
      </c>
      <c r="AZ69" s="10">
        <f t="shared" si="73"/>
        <v>128</v>
      </c>
      <c r="BA69" t="s">
        <v>300</v>
      </c>
      <c r="BB69" t="s">
        <v>303</v>
      </c>
      <c r="BC69">
        <v>1</v>
      </c>
      <c r="BD69" t="s">
        <v>299</v>
      </c>
      <c r="BE69" t="s">
        <v>288</v>
      </c>
    </row>
    <row r="70" spans="1:57" x14ac:dyDescent="0.25">
      <c r="A70" s="12" t="s">
        <v>301</v>
      </c>
      <c r="B70" t="s">
        <v>405</v>
      </c>
      <c r="C70" t="s">
        <v>410</v>
      </c>
      <c r="D70" t="s">
        <v>413</v>
      </c>
      <c r="E70" s="12" t="s">
        <v>315</v>
      </c>
      <c r="F70" s="12" t="s">
        <v>314</v>
      </c>
      <c r="G70" t="s">
        <v>318</v>
      </c>
      <c r="H70" s="6">
        <v>0</v>
      </c>
      <c r="I70">
        <v>1</v>
      </c>
      <c r="J70" s="13" t="s">
        <v>297</v>
      </c>
      <c r="K70">
        <v>0</v>
      </c>
      <c r="L70" t="s">
        <v>8</v>
      </c>
      <c r="M70" s="12" t="s">
        <v>8</v>
      </c>
      <c r="N70" t="s">
        <v>8</v>
      </c>
      <c r="O70" s="12" t="s">
        <v>8</v>
      </c>
      <c r="P70" t="s">
        <v>8</v>
      </c>
      <c r="Q70" s="12" t="s">
        <v>8</v>
      </c>
      <c r="R70" t="s">
        <v>8</v>
      </c>
      <c r="S70" s="12" t="s">
        <v>8</v>
      </c>
      <c r="T70" s="20">
        <v>0</v>
      </c>
      <c r="U70" t="s">
        <v>271</v>
      </c>
      <c r="V70">
        <v>1</v>
      </c>
      <c r="W70">
        <v>48</v>
      </c>
      <c r="X70">
        <v>5</v>
      </c>
      <c r="Y70">
        <v>1</v>
      </c>
      <c r="Z70">
        <v>6</v>
      </c>
      <c r="AA70">
        <v>1</v>
      </c>
      <c r="AB70">
        <v>1</v>
      </c>
      <c r="AC70">
        <v>16</v>
      </c>
      <c r="AD70" t="s">
        <v>97</v>
      </c>
      <c r="AE70">
        <v>1</v>
      </c>
      <c r="AF70">
        <v>8</v>
      </c>
      <c r="AG70" t="s">
        <v>99</v>
      </c>
      <c r="AH70" s="6" t="s">
        <v>8</v>
      </c>
      <c r="AI70" s="12" t="s">
        <v>8</v>
      </c>
      <c r="AJ70" t="s">
        <v>8</v>
      </c>
      <c r="AK70" t="s">
        <v>281</v>
      </c>
      <c r="AL70" s="10" t="s">
        <v>108</v>
      </c>
      <c r="AM70">
        <v>125</v>
      </c>
      <c r="AN70">
        <v>1169</v>
      </c>
      <c r="AO70" s="20">
        <v>414</v>
      </c>
      <c r="AP70">
        <v>80</v>
      </c>
      <c r="AQ70">
        <v>600</v>
      </c>
      <c r="AR70">
        <v>224</v>
      </c>
      <c r="AS70" s="25" t="s">
        <v>8</v>
      </c>
      <c r="AT70">
        <f t="shared" ref="AT70" si="74" xml:space="preserve"> _xlfn.FLOOR.MATH((AM70 - AP70) / 2)</f>
        <v>22</v>
      </c>
      <c r="AU70">
        <f t="shared" ref="AU70" si="75" xml:space="preserve"> _xlfn.FLOOR.MATH((AN70 - AQ70) / 2)</f>
        <v>284</v>
      </c>
      <c r="AV70">
        <f t="shared" ref="AV70" si="76" xml:space="preserve"> _xlfn.FLOOR.MATH((AO70 - AR70) / 2)</f>
        <v>95</v>
      </c>
      <c r="AW70" s="25" t="s">
        <v>8</v>
      </c>
      <c r="AX70">
        <f t="shared" si="71"/>
        <v>58</v>
      </c>
      <c r="AY70">
        <f t="shared" si="72"/>
        <v>316</v>
      </c>
      <c r="AZ70" s="10">
        <f t="shared" si="73"/>
        <v>129</v>
      </c>
      <c r="BA70" t="s">
        <v>300</v>
      </c>
      <c r="BB70" t="s">
        <v>163</v>
      </c>
      <c r="BC70">
        <v>1</v>
      </c>
      <c r="BD70" t="s">
        <v>299</v>
      </c>
      <c r="BE70" t="s">
        <v>288</v>
      </c>
    </row>
    <row r="71" spans="1:57" x14ac:dyDescent="0.25">
      <c r="A71" s="12" t="s">
        <v>302</v>
      </c>
      <c r="B71" t="s">
        <v>405</v>
      </c>
      <c r="C71" t="s">
        <v>410</v>
      </c>
      <c r="D71" t="s">
        <v>413</v>
      </c>
      <c r="E71" s="12" t="s">
        <v>316</v>
      </c>
      <c r="F71" s="12" t="s">
        <v>317</v>
      </c>
      <c r="G71" t="s">
        <v>319</v>
      </c>
      <c r="H71" s="6">
        <v>0</v>
      </c>
      <c r="I71">
        <v>1</v>
      </c>
      <c r="J71" s="13" t="s">
        <v>297</v>
      </c>
      <c r="K71">
        <v>0</v>
      </c>
      <c r="L71" t="s">
        <v>8</v>
      </c>
      <c r="M71" s="12" t="s">
        <v>8</v>
      </c>
      <c r="N71" t="s">
        <v>8</v>
      </c>
      <c r="O71" s="12" t="s">
        <v>8</v>
      </c>
      <c r="P71" t="s">
        <v>8</v>
      </c>
      <c r="Q71" s="12" t="s">
        <v>8</v>
      </c>
      <c r="R71" t="s">
        <v>8</v>
      </c>
      <c r="S71" s="12" t="s">
        <v>8</v>
      </c>
      <c r="T71" s="20">
        <v>0</v>
      </c>
      <c r="U71" t="s">
        <v>271</v>
      </c>
      <c r="V71">
        <v>1</v>
      </c>
      <c r="W71">
        <v>64</v>
      </c>
      <c r="X71">
        <v>5</v>
      </c>
      <c r="Y71">
        <v>1</v>
      </c>
      <c r="Z71">
        <v>6</v>
      </c>
      <c r="AA71">
        <v>1</v>
      </c>
      <c r="AB71">
        <v>1</v>
      </c>
      <c r="AC71">
        <v>16</v>
      </c>
      <c r="AD71" t="s">
        <v>97</v>
      </c>
      <c r="AE71">
        <v>1</v>
      </c>
      <c r="AF71">
        <v>8</v>
      </c>
      <c r="AG71" t="s">
        <v>99</v>
      </c>
      <c r="AH71" s="6" t="s">
        <v>8</v>
      </c>
      <c r="AI71" s="12" t="s">
        <v>8</v>
      </c>
      <c r="AJ71" t="s">
        <v>8</v>
      </c>
      <c r="AK71" t="s">
        <v>281</v>
      </c>
      <c r="AL71" s="10" t="s">
        <v>108</v>
      </c>
      <c r="AM71">
        <v>125</v>
      </c>
      <c r="AN71">
        <v>1169</v>
      </c>
      <c r="AO71" s="20">
        <v>414</v>
      </c>
      <c r="AP71">
        <v>80</v>
      </c>
      <c r="AQ71">
        <v>600</v>
      </c>
      <c r="AR71">
        <v>224</v>
      </c>
      <c r="AS71" s="25" t="s">
        <v>8</v>
      </c>
      <c r="AT71">
        <v>16</v>
      </c>
      <c r="AU71">
        <v>272</v>
      </c>
      <c r="AV71">
        <v>80</v>
      </c>
      <c r="AW71" s="25" t="s">
        <v>8</v>
      </c>
      <c r="AX71">
        <f t="shared" si="71"/>
        <v>64</v>
      </c>
      <c r="AY71">
        <f t="shared" si="72"/>
        <v>328</v>
      </c>
      <c r="AZ71" s="10">
        <f t="shared" si="73"/>
        <v>144</v>
      </c>
      <c r="BA71" t="s">
        <v>300</v>
      </c>
      <c r="BB71" t="s">
        <v>304</v>
      </c>
      <c r="BC71">
        <v>1</v>
      </c>
      <c r="BD71" t="s">
        <v>299</v>
      </c>
      <c r="BE71" t="s">
        <v>288</v>
      </c>
    </row>
    <row r="72" spans="1:57" x14ac:dyDescent="0.25">
      <c r="A72" s="12" t="s">
        <v>305</v>
      </c>
      <c r="B72" t="s">
        <v>405</v>
      </c>
      <c r="C72" t="s">
        <v>410</v>
      </c>
      <c r="D72" t="s">
        <v>413</v>
      </c>
      <c r="E72" s="12" t="s">
        <v>315</v>
      </c>
      <c r="F72" s="12" t="s">
        <v>323</v>
      </c>
      <c r="G72" t="s">
        <v>318</v>
      </c>
      <c r="H72" s="6">
        <v>0</v>
      </c>
      <c r="I72">
        <v>1</v>
      </c>
      <c r="J72" s="13" t="s">
        <v>297</v>
      </c>
      <c r="K72">
        <v>0</v>
      </c>
      <c r="L72" t="s">
        <v>8</v>
      </c>
      <c r="M72" s="12" t="s">
        <v>8</v>
      </c>
      <c r="N72" t="s">
        <v>8</v>
      </c>
      <c r="O72" s="12" t="s">
        <v>8</v>
      </c>
      <c r="P72" t="s">
        <v>8</v>
      </c>
      <c r="Q72" s="12" t="s">
        <v>8</v>
      </c>
      <c r="R72" t="s">
        <v>8</v>
      </c>
      <c r="S72" s="12" t="s">
        <v>8</v>
      </c>
      <c r="T72" s="20">
        <v>0</v>
      </c>
      <c r="U72" t="s">
        <v>271</v>
      </c>
      <c r="V72">
        <v>1</v>
      </c>
      <c r="W72" t="s">
        <v>8</v>
      </c>
      <c r="X72">
        <v>5</v>
      </c>
      <c r="Y72">
        <v>1</v>
      </c>
      <c r="Z72">
        <v>6</v>
      </c>
      <c r="AA72">
        <v>1</v>
      </c>
      <c r="AB72">
        <v>1</v>
      </c>
      <c r="AC72">
        <v>16</v>
      </c>
      <c r="AD72" t="s">
        <v>97</v>
      </c>
      <c r="AE72">
        <v>1</v>
      </c>
      <c r="AF72">
        <v>8</v>
      </c>
      <c r="AG72" t="s">
        <v>99</v>
      </c>
      <c r="AH72" s="6" t="s">
        <v>8</v>
      </c>
      <c r="AI72" s="12" t="s">
        <v>8</v>
      </c>
      <c r="AJ72" t="s">
        <v>8</v>
      </c>
      <c r="AK72" t="s">
        <v>281</v>
      </c>
      <c r="AL72" s="10" t="s">
        <v>108</v>
      </c>
      <c r="AM72">
        <v>125</v>
      </c>
      <c r="AN72">
        <v>1169</v>
      </c>
      <c r="AO72" s="20">
        <v>414</v>
      </c>
      <c r="AP72">
        <v>96</v>
      </c>
      <c r="AQ72">
        <v>784</v>
      </c>
      <c r="AR72">
        <v>384</v>
      </c>
      <c r="AS72" s="25" t="s">
        <v>8</v>
      </c>
      <c r="AT72">
        <v>0</v>
      </c>
      <c r="AU72">
        <v>0</v>
      </c>
      <c r="AV72">
        <v>0</v>
      </c>
      <c r="AW72" s="25" t="s">
        <v>8</v>
      </c>
      <c r="AX72">
        <f t="shared" si="71"/>
        <v>96</v>
      </c>
      <c r="AY72">
        <f t="shared" si="72"/>
        <v>784</v>
      </c>
      <c r="AZ72" s="10">
        <f t="shared" si="73"/>
        <v>384</v>
      </c>
      <c r="BA72" t="s">
        <v>289</v>
      </c>
      <c r="BB72" t="s">
        <v>307</v>
      </c>
      <c r="BC72">
        <v>1</v>
      </c>
      <c r="BD72" t="s">
        <v>311</v>
      </c>
      <c r="BE72" t="s">
        <v>320</v>
      </c>
    </row>
    <row r="73" spans="1:57" x14ac:dyDescent="0.25">
      <c r="A73" s="12" t="s">
        <v>324</v>
      </c>
      <c r="B73" t="s">
        <v>405</v>
      </c>
      <c r="C73" t="s">
        <v>410</v>
      </c>
      <c r="D73" t="s">
        <v>413</v>
      </c>
      <c r="E73" s="12" t="s">
        <v>313</v>
      </c>
      <c r="F73" s="12" t="s">
        <v>313</v>
      </c>
      <c r="G73" t="s">
        <v>327</v>
      </c>
      <c r="H73" s="6">
        <v>0</v>
      </c>
      <c r="I73">
        <v>1</v>
      </c>
      <c r="J73" s="13" t="s">
        <v>297</v>
      </c>
      <c r="K73">
        <v>0</v>
      </c>
      <c r="L73" t="s">
        <v>8</v>
      </c>
      <c r="M73" s="12" t="s">
        <v>8</v>
      </c>
      <c r="N73" t="s">
        <v>8</v>
      </c>
      <c r="O73" s="12" t="s">
        <v>8</v>
      </c>
      <c r="P73" t="s">
        <v>8</v>
      </c>
      <c r="Q73" s="12" t="s">
        <v>8</v>
      </c>
      <c r="R73" t="s">
        <v>8</v>
      </c>
      <c r="S73" s="12" t="s">
        <v>8</v>
      </c>
      <c r="T73" s="20">
        <v>0</v>
      </c>
      <c r="U73" t="s">
        <v>271</v>
      </c>
      <c r="V73">
        <v>1</v>
      </c>
      <c r="W73">
        <v>700</v>
      </c>
      <c r="X73">
        <v>5</v>
      </c>
      <c r="Y73">
        <v>1</v>
      </c>
      <c r="Z73">
        <v>6</v>
      </c>
      <c r="AA73">
        <v>1</v>
      </c>
      <c r="AB73">
        <v>1</v>
      </c>
      <c r="AC73">
        <v>16</v>
      </c>
      <c r="AD73" t="s">
        <v>97</v>
      </c>
      <c r="AE73">
        <v>1</v>
      </c>
      <c r="AF73">
        <v>8</v>
      </c>
      <c r="AG73" t="s">
        <v>99</v>
      </c>
      <c r="AH73" s="6" t="s">
        <v>8</v>
      </c>
      <c r="AI73" s="12" t="s">
        <v>8</v>
      </c>
      <c r="AJ73" t="s">
        <v>8</v>
      </c>
      <c r="AK73" t="s">
        <v>281</v>
      </c>
      <c r="AL73" s="10" t="s">
        <v>108</v>
      </c>
      <c r="AM73">
        <v>125</v>
      </c>
      <c r="AN73">
        <v>1169</v>
      </c>
      <c r="AO73" s="20">
        <v>414</v>
      </c>
      <c r="AP73">
        <f>AP64-(AT73*2)</f>
        <v>64</v>
      </c>
      <c r="AQ73">
        <f>AQ64-(AU73*2)</f>
        <v>752</v>
      </c>
      <c r="AR73">
        <f>AR64-(AV73*2)</f>
        <v>352</v>
      </c>
      <c r="AS73" s="25" t="s">
        <v>8</v>
      </c>
      <c r="AT73">
        <v>16</v>
      </c>
      <c r="AU73">
        <v>16</v>
      </c>
      <c r="AV73">
        <v>16</v>
      </c>
      <c r="AW73" s="25" t="s">
        <v>8</v>
      </c>
      <c r="AX73">
        <f t="shared" si="71"/>
        <v>48</v>
      </c>
      <c r="AY73">
        <f t="shared" si="72"/>
        <v>736</v>
      </c>
      <c r="AZ73" s="10">
        <f t="shared" si="73"/>
        <v>336</v>
      </c>
      <c r="BA73" t="s">
        <v>321</v>
      </c>
      <c r="BB73" t="s">
        <v>322</v>
      </c>
      <c r="BC73">
        <v>1</v>
      </c>
      <c r="BD73" t="s">
        <v>325</v>
      </c>
      <c r="BE73" t="s">
        <v>288</v>
      </c>
    </row>
    <row r="74" spans="1:57" s="4" customFormat="1" x14ac:dyDescent="0.25">
      <c r="A74" s="17" t="s">
        <v>326</v>
      </c>
      <c r="B74" s="4" t="s">
        <v>405</v>
      </c>
      <c r="C74" s="4" t="s">
        <v>410</v>
      </c>
      <c r="D74" s="4" t="s">
        <v>413</v>
      </c>
      <c r="E74" s="17" t="s">
        <v>313</v>
      </c>
      <c r="F74" s="17" t="s">
        <v>313</v>
      </c>
      <c r="G74" s="4" t="s">
        <v>332</v>
      </c>
      <c r="H74" s="7">
        <v>0</v>
      </c>
      <c r="I74" s="4">
        <v>1</v>
      </c>
      <c r="J74" s="14" t="s">
        <v>297</v>
      </c>
      <c r="K74" s="4">
        <v>0</v>
      </c>
      <c r="L74" s="4" t="s">
        <v>8</v>
      </c>
      <c r="M74" s="17" t="s">
        <v>8</v>
      </c>
      <c r="N74" s="4" t="s">
        <v>8</v>
      </c>
      <c r="O74" s="17" t="s">
        <v>8</v>
      </c>
      <c r="P74" s="4" t="s">
        <v>8</v>
      </c>
      <c r="Q74" s="17" t="s">
        <v>8</v>
      </c>
      <c r="R74" s="4" t="s">
        <v>8</v>
      </c>
      <c r="S74" s="17" t="s">
        <v>8</v>
      </c>
      <c r="T74" s="22">
        <v>0</v>
      </c>
      <c r="U74" s="4" t="s">
        <v>271</v>
      </c>
      <c r="V74" s="4">
        <v>1</v>
      </c>
      <c r="W74" s="4">
        <v>8</v>
      </c>
      <c r="X74" s="4">
        <v>5</v>
      </c>
      <c r="Y74" s="4">
        <v>1</v>
      </c>
      <c r="Z74" s="4">
        <v>6</v>
      </c>
      <c r="AA74" s="4">
        <v>1</v>
      </c>
      <c r="AB74" s="4">
        <v>1</v>
      </c>
      <c r="AC74" s="4">
        <v>16</v>
      </c>
      <c r="AD74" s="4" t="s">
        <v>97</v>
      </c>
      <c r="AE74" s="4">
        <v>1</v>
      </c>
      <c r="AF74" s="4">
        <v>8</v>
      </c>
      <c r="AG74" s="4" t="s">
        <v>99</v>
      </c>
      <c r="AH74" s="7" t="s">
        <v>8</v>
      </c>
      <c r="AI74" s="17" t="s">
        <v>8</v>
      </c>
      <c r="AJ74" s="4" t="s">
        <v>8</v>
      </c>
      <c r="AK74" s="4" t="s">
        <v>281</v>
      </c>
      <c r="AL74" s="29" t="s">
        <v>108</v>
      </c>
      <c r="AM74" s="4">
        <v>125</v>
      </c>
      <c r="AN74" s="4">
        <v>1169</v>
      </c>
      <c r="AO74" s="22">
        <v>414</v>
      </c>
      <c r="AP74" s="4">
        <v>80</v>
      </c>
      <c r="AQ74" s="4">
        <v>752</v>
      </c>
      <c r="AR74" s="4">
        <v>256</v>
      </c>
      <c r="AS74" s="30" t="s">
        <v>8</v>
      </c>
      <c r="AT74" s="4">
        <v>45</v>
      </c>
      <c r="AU74" s="4">
        <v>417</v>
      </c>
      <c r="AV74" s="4">
        <v>158</v>
      </c>
      <c r="AW74" s="30" t="s">
        <v>8</v>
      </c>
      <c r="AX74" s="4">
        <f>AP74-AT74</f>
        <v>35</v>
      </c>
      <c r="AY74" s="4">
        <f t="shared" si="72"/>
        <v>335</v>
      </c>
      <c r="AZ74" s="29">
        <f t="shared" si="73"/>
        <v>98</v>
      </c>
      <c r="BA74" s="4" t="s">
        <v>329</v>
      </c>
      <c r="BB74" s="4" t="s">
        <v>330</v>
      </c>
      <c r="BC74" s="4">
        <v>1</v>
      </c>
      <c r="BD74" s="4" t="s">
        <v>331</v>
      </c>
      <c r="BE74" s="4" t="s">
        <v>288</v>
      </c>
    </row>
    <row r="75" spans="1:57" x14ac:dyDescent="0.25">
      <c r="A75" s="12" t="s">
        <v>334</v>
      </c>
      <c r="B75" t="s">
        <v>405</v>
      </c>
      <c r="C75" t="s">
        <v>410</v>
      </c>
      <c r="D75" t="s">
        <v>413</v>
      </c>
      <c r="E75" s="12" t="s">
        <v>335</v>
      </c>
      <c r="F75" s="12" t="s">
        <v>336</v>
      </c>
      <c r="G75" s="12" t="s">
        <v>347</v>
      </c>
      <c r="H75" s="6">
        <v>0</v>
      </c>
      <c r="I75" s="12">
        <v>1</v>
      </c>
      <c r="J75" t="s">
        <v>345</v>
      </c>
      <c r="K75">
        <v>0</v>
      </c>
      <c r="L75" t="s">
        <v>8</v>
      </c>
      <c r="M75" t="s">
        <v>8</v>
      </c>
      <c r="N75" t="s">
        <v>8</v>
      </c>
      <c r="O75" t="s">
        <v>8</v>
      </c>
      <c r="P75" t="s">
        <v>8</v>
      </c>
      <c r="Q75" t="s">
        <v>8</v>
      </c>
      <c r="R75" t="s">
        <v>8</v>
      </c>
      <c r="S75" t="s">
        <v>8</v>
      </c>
      <c r="T75" s="20">
        <v>0</v>
      </c>
      <c r="U75" t="s">
        <v>344</v>
      </c>
      <c r="V75" t="s">
        <v>343</v>
      </c>
      <c r="W75" t="s">
        <v>8</v>
      </c>
      <c r="X75" t="s">
        <v>8</v>
      </c>
      <c r="Y75" t="s">
        <v>8</v>
      </c>
      <c r="Z75" t="s">
        <v>8</v>
      </c>
      <c r="AA75">
        <v>4</v>
      </c>
      <c r="AB75" t="s">
        <v>343</v>
      </c>
      <c r="AC75" t="s">
        <v>342</v>
      </c>
      <c r="AD75" t="s">
        <v>342</v>
      </c>
      <c r="AE75" t="s">
        <v>342</v>
      </c>
      <c r="AF75" t="s">
        <v>342</v>
      </c>
      <c r="AG75" t="s">
        <v>342</v>
      </c>
      <c r="AH75" s="6" t="s">
        <v>8</v>
      </c>
      <c r="AI75" t="s">
        <v>8</v>
      </c>
      <c r="AJ75" t="s">
        <v>8</v>
      </c>
      <c r="AK75" t="s">
        <v>8</v>
      </c>
      <c r="AM75" t="s">
        <v>342</v>
      </c>
      <c r="AN75" t="s">
        <v>342</v>
      </c>
      <c r="AO75" s="20" t="s">
        <v>342</v>
      </c>
      <c r="AP75">
        <v>80</v>
      </c>
      <c r="AQ75">
        <v>170</v>
      </c>
      <c r="AR75">
        <v>170</v>
      </c>
      <c r="AS75" s="20" t="s">
        <v>8</v>
      </c>
      <c r="AT75">
        <v>40</v>
      </c>
      <c r="AU75">
        <v>90</v>
      </c>
      <c r="AV75">
        <v>90</v>
      </c>
      <c r="AW75" s="20" t="s">
        <v>8</v>
      </c>
      <c r="AX75">
        <f>AP75-AT75</f>
        <v>40</v>
      </c>
      <c r="AY75">
        <f t="shared" ref="AY75" si="77">AQ75-AU75</f>
        <v>80</v>
      </c>
      <c r="AZ75" s="10">
        <f t="shared" ref="AZ75:AZ76" si="78">AR75-AV75</f>
        <v>80</v>
      </c>
      <c r="BA75" t="s">
        <v>341</v>
      </c>
      <c r="BB75" t="s">
        <v>340</v>
      </c>
      <c r="BC75">
        <v>1</v>
      </c>
      <c r="BD75" t="s">
        <v>339</v>
      </c>
      <c r="BE75" t="s">
        <v>338</v>
      </c>
    </row>
    <row r="76" spans="1:57" x14ac:dyDescent="0.25">
      <c r="A76" s="12" t="s">
        <v>337</v>
      </c>
      <c r="B76" t="s">
        <v>405</v>
      </c>
      <c r="C76" t="s">
        <v>410</v>
      </c>
      <c r="D76" t="s">
        <v>413</v>
      </c>
      <c r="E76" s="12" t="s">
        <v>346</v>
      </c>
      <c r="F76" s="12" t="s">
        <v>336</v>
      </c>
      <c r="G76" s="12" t="s">
        <v>348</v>
      </c>
      <c r="H76" s="6">
        <v>0</v>
      </c>
      <c r="I76" s="12">
        <v>1</v>
      </c>
      <c r="J76" t="s">
        <v>400</v>
      </c>
      <c r="K76">
        <v>0</v>
      </c>
      <c r="L76" t="s">
        <v>8</v>
      </c>
      <c r="M76" t="s">
        <v>8</v>
      </c>
      <c r="N76" t="s">
        <v>8</v>
      </c>
      <c r="O76" t="s">
        <v>8</v>
      </c>
      <c r="P76" t="s">
        <v>8</v>
      </c>
      <c r="Q76" t="s">
        <v>8</v>
      </c>
      <c r="R76" t="s">
        <v>8</v>
      </c>
      <c r="S76" t="s">
        <v>8</v>
      </c>
      <c r="T76" s="20">
        <v>0</v>
      </c>
      <c r="U76" t="s">
        <v>344</v>
      </c>
      <c r="V76" t="s">
        <v>343</v>
      </c>
      <c r="W76" t="s">
        <v>8</v>
      </c>
      <c r="X76" t="s">
        <v>8</v>
      </c>
      <c r="Y76" t="s">
        <v>8</v>
      </c>
      <c r="Z76" t="s">
        <v>8</v>
      </c>
      <c r="AA76">
        <v>4</v>
      </c>
      <c r="AB76" t="s">
        <v>343</v>
      </c>
      <c r="AC76" t="s">
        <v>342</v>
      </c>
      <c r="AD76" t="s">
        <v>342</v>
      </c>
      <c r="AE76" t="s">
        <v>342</v>
      </c>
      <c r="AF76" t="s">
        <v>342</v>
      </c>
      <c r="AG76" t="s">
        <v>342</v>
      </c>
      <c r="AH76" s="6" t="s">
        <v>8</v>
      </c>
      <c r="AI76" t="s">
        <v>8</v>
      </c>
      <c r="AJ76" t="s">
        <v>8</v>
      </c>
      <c r="AK76" t="s">
        <v>8</v>
      </c>
      <c r="AM76" t="s">
        <v>342</v>
      </c>
      <c r="AN76" t="s">
        <v>342</v>
      </c>
      <c r="AO76" s="20" t="s">
        <v>342</v>
      </c>
      <c r="AP76">
        <v>80</v>
      </c>
      <c r="AQ76">
        <v>170</v>
      </c>
      <c r="AR76">
        <v>170</v>
      </c>
      <c r="AS76" s="20" t="s">
        <v>8</v>
      </c>
      <c r="AT76">
        <v>40</v>
      </c>
      <c r="AU76">
        <v>90</v>
      </c>
      <c r="AV76">
        <v>90</v>
      </c>
      <c r="AW76" s="20" t="s">
        <v>8</v>
      </c>
      <c r="AX76">
        <f>AP76-AT76</f>
        <v>40</v>
      </c>
      <c r="AY76">
        <f>AQ76-AU76</f>
        <v>80</v>
      </c>
      <c r="AZ76" s="10">
        <f t="shared" si="78"/>
        <v>80</v>
      </c>
      <c r="BA76" t="s">
        <v>341</v>
      </c>
      <c r="BB76" t="s">
        <v>340</v>
      </c>
      <c r="BC76">
        <v>1</v>
      </c>
      <c r="BD76" t="s">
        <v>350</v>
      </c>
      <c r="BE76" t="s">
        <v>349</v>
      </c>
    </row>
    <row r="77" spans="1:57" x14ac:dyDescent="0.25">
      <c r="A77" s="12" t="s">
        <v>353</v>
      </c>
      <c r="BD77" t="s">
        <v>351</v>
      </c>
    </row>
    <row r="78" spans="1:57" x14ac:dyDescent="0.25">
      <c r="A78" s="12" t="s">
        <v>353</v>
      </c>
      <c r="BD78" t="s">
        <v>352</v>
      </c>
    </row>
    <row r="79" spans="1:57" x14ac:dyDescent="0.25">
      <c r="A79" s="12" t="s">
        <v>354</v>
      </c>
      <c r="B79" t="s">
        <v>404</v>
      </c>
      <c r="C79" t="s">
        <v>410</v>
      </c>
      <c r="D79" t="s">
        <v>413</v>
      </c>
      <c r="E79" s="12" t="s">
        <v>355</v>
      </c>
      <c r="F79" s="12" t="s">
        <v>356</v>
      </c>
      <c r="G79" t="s">
        <v>319</v>
      </c>
      <c r="H79" s="6">
        <v>0</v>
      </c>
      <c r="I79" s="12">
        <v>1</v>
      </c>
      <c r="J79" s="13" t="s">
        <v>297</v>
      </c>
      <c r="K79">
        <v>0</v>
      </c>
      <c r="L79" t="s">
        <v>8</v>
      </c>
      <c r="M79" s="12" t="s">
        <v>8</v>
      </c>
      <c r="N79" t="s">
        <v>8</v>
      </c>
      <c r="O79" s="12" t="s">
        <v>8</v>
      </c>
      <c r="P79" t="s">
        <v>8</v>
      </c>
      <c r="Q79" s="12" t="s">
        <v>8</v>
      </c>
      <c r="R79" t="s">
        <v>8</v>
      </c>
      <c r="S79" s="12" t="s">
        <v>8</v>
      </c>
      <c r="T79" s="20">
        <v>0</v>
      </c>
      <c r="U79" t="s">
        <v>344</v>
      </c>
      <c r="V79" t="s">
        <v>343</v>
      </c>
      <c r="W79" t="s">
        <v>8</v>
      </c>
      <c r="X79" t="s">
        <v>366</v>
      </c>
      <c r="Y79" t="s">
        <v>366</v>
      </c>
      <c r="Z79" t="s">
        <v>367</v>
      </c>
      <c r="AA79">
        <v>4</v>
      </c>
      <c r="AB79" t="s">
        <v>343</v>
      </c>
      <c r="AC79" t="s">
        <v>342</v>
      </c>
      <c r="AD79" t="s">
        <v>342</v>
      </c>
      <c r="AE79" t="s">
        <v>342</v>
      </c>
      <c r="AF79" t="s">
        <v>342</v>
      </c>
      <c r="AG79" t="s">
        <v>342</v>
      </c>
      <c r="AH79" s="6" t="s">
        <v>8</v>
      </c>
      <c r="AI79" t="s">
        <v>8</v>
      </c>
      <c r="AJ79" t="s">
        <v>8</v>
      </c>
      <c r="AK79" t="s">
        <v>8</v>
      </c>
      <c r="AM79" t="s">
        <v>120</v>
      </c>
      <c r="AN79" t="s">
        <v>120</v>
      </c>
      <c r="AO79" s="20" t="s">
        <v>120</v>
      </c>
      <c r="AP79">
        <v>80</v>
      </c>
      <c r="AQ79">
        <v>170</v>
      </c>
      <c r="AR79">
        <v>170</v>
      </c>
      <c r="AS79" s="20" t="s">
        <v>48</v>
      </c>
      <c r="AT79">
        <v>20</v>
      </c>
      <c r="AU79">
        <v>40</v>
      </c>
      <c r="AV79">
        <v>40</v>
      </c>
      <c r="AW79" s="20" t="s">
        <v>48</v>
      </c>
      <c r="AX79">
        <f t="shared" ref="AX79:AY80" si="79">AP79-AT79</f>
        <v>60</v>
      </c>
      <c r="AY79">
        <f t="shared" si="79"/>
        <v>130</v>
      </c>
      <c r="AZ79" s="10">
        <f t="shared" ref="AZ79:AZ80" si="80">AR79-AV79</f>
        <v>130</v>
      </c>
      <c r="BA79" t="s">
        <v>358</v>
      </c>
      <c r="BB79" t="s">
        <v>357</v>
      </c>
      <c r="BC79">
        <v>1</v>
      </c>
      <c r="BD79" t="s">
        <v>359</v>
      </c>
      <c r="BE79" t="s">
        <v>288</v>
      </c>
    </row>
    <row r="80" spans="1:57" x14ac:dyDescent="0.25">
      <c r="A80" s="12" t="s">
        <v>364</v>
      </c>
      <c r="B80" t="s">
        <v>404</v>
      </c>
      <c r="C80" t="s">
        <v>410</v>
      </c>
      <c r="D80" t="s">
        <v>413</v>
      </c>
      <c r="E80" s="12" t="s">
        <v>365</v>
      </c>
      <c r="F80" s="12" t="s">
        <v>356</v>
      </c>
      <c r="G80" s="12" t="s">
        <v>370</v>
      </c>
      <c r="H80" s="6">
        <v>0</v>
      </c>
      <c r="I80" s="12">
        <v>1</v>
      </c>
      <c r="J80" t="s">
        <v>371</v>
      </c>
      <c r="K80">
        <v>0</v>
      </c>
      <c r="L80" t="s">
        <v>8</v>
      </c>
      <c r="M80">
        <v>1</v>
      </c>
      <c r="N80">
        <v>1</v>
      </c>
      <c r="O80">
        <v>1</v>
      </c>
      <c r="P80">
        <v>0</v>
      </c>
      <c r="Q80">
        <v>0</v>
      </c>
      <c r="R80" t="s">
        <v>8</v>
      </c>
      <c r="S80" s="12" t="s">
        <v>8</v>
      </c>
      <c r="T80" s="20">
        <v>1</v>
      </c>
      <c r="U80" t="s">
        <v>344</v>
      </c>
      <c r="V80" t="s">
        <v>343</v>
      </c>
      <c r="W80" t="s">
        <v>366</v>
      </c>
      <c r="X80" t="s">
        <v>366</v>
      </c>
      <c r="Y80" t="s">
        <v>366</v>
      </c>
      <c r="Z80" t="s">
        <v>367</v>
      </c>
      <c r="AA80">
        <v>4</v>
      </c>
      <c r="AB80" t="s">
        <v>343</v>
      </c>
      <c r="AC80" t="s">
        <v>342</v>
      </c>
      <c r="AD80" t="s">
        <v>342</v>
      </c>
      <c r="AE80" t="s">
        <v>342</v>
      </c>
      <c r="AF80" t="s">
        <v>342</v>
      </c>
      <c r="AG80" t="s">
        <v>342</v>
      </c>
      <c r="AH80" s="6" t="s">
        <v>366</v>
      </c>
      <c r="AI80" t="s">
        <v>366</v>
      </c>
      <c r="AJ80" t="s">
        <v>366</v>
      </c>
      <c r="AK80" t="s">
        <v>366</v>
      </c>
      <c r="AL80" s="10" t="s">
        <v>366</v>
      </c>
      <c r="AM80" t="s">
        <v>361</v>
      </c>
      <c r="AN80" t="s">
        <v>362</v>
      </c>
      <c r="AO80" s="20" t="s">
        <v>363</v>
      </c>
      <c r="AP80">
        <v>80</v>
      </c>
      <c r="AQ80">
        <v>240</v>
      </c>
      <c r="AR80">
        <v>240</v>
      </c>
      <c r="AS80" s="20" t="s">
        <v>48</v>
      </c>
      <c r="AT80">
        <v>64</v>
      </c>
      <c r="AU80">
        <v>144</v>
      </c>
      <c r="AV80">
        <v>144</v>
      </c>
      <c r="AW80" s="20" t="s">
        <v>48</v>
      </c>
      <c r="AX80">
        <f t="shared" si="79"/>
        <v>16</v>
      </c>
      <c r="AY80">
        <f t="shared" si="79"/>
        <v>96</v>
      </c>
      <c r="AZ80" s="10">
        <f t="shared" si="80"/>
        <v>96</v>
      </c>
      <c r="BA80" t="s">
        <v>66</v>
      </c>
      <c r="BB80" t="s">
        <v>360</v>
      </c>
      <c r="BC80">
        <v>0</v>
      </c>
      <c r="BD80" t="s">
        <v>8</v>
      </c>
      <c r="BE80" t="s">
        <v>8</v>
      </c>
    </row>
    <row r="81" spans="1:57" x14ac:dyDescent="0.25">
      <c r="A81" s="12" t="s">
        <v>368</v>
      </c>
      <c r="B81" t="s">
        <v>404</v>
      </c>
      <c r="C81" t="s">
        <v>410</v>
      </c>
      <c r="D81" t="s">
        <v>413</v>
      </c>
      <c r="E81" s="12" t="s">
        <v>369</v>
      </c>
      <c r="F81" s="12" t="s">
        <v>356</v>
      </c>
      <c r="G81" s="12" t="s">
        <v>370</v>
      </c>
      <c r="H81" s="6">
        <v>1</v>
      </c>
      <c r="I81" s="12">
        <v>0</v>
      </c>
      <c r="J81" t="s">
        <v>8</v>
      </c>
      <c r="K81">
        <v>0</v>
      </c>
      <c r="L81" t="s">
        <v>8</v>
      </c>
      <c r="M81">
        <v>1</v>
      </c>
      <c r="N81">
        <v>1</v>
      </c>
      <c r="O81">
        <v>1</v>
      </c>
      <c r="P81">
        <v>1</v>
      </c>
      <c r="Q81">
        <v>0</v>
      </c>
      <c r="R81" t="s">
        <v>8</v>
      </c>
      <c r="S81" s="12" t="s">
        <v>8</v>
      </c>
      <c r="T81" s="20">
        <v>0</v>
      </c>
      <c r="U81" t="s">
        <v>344</v>
      </c>
      <c r="V81" t="s">
        <v>343</v>
      </c>
      <c r="W81" t="s">
        <v>366</v>
      </c>
      <c r="X81" t="s">
        <v>366</v>
      </c>
      <c r="Y81" t="s">
        <v>366</v>
      </c>
      <c r="Z81" t="s">
        <v>367</v>
      </c>
      <c r="AA81">
        <v>4</v>
      </c>
      <c r="AB81" t="s">
        <v>343</v>
      </c>
      <c r="AC81" t="s">
        <v>342</v>
      </c>
      <c r="AD81" t="s">
        <v>342</v>
      </c>
      <c r="AE81" t="s">
        <v>342</v>
      </c>
      <c r="AF81" t="s">
        <v>342</v>
      </c>
      <c r="AG81" t="s">
        <v>342</v>
      </c>
      <c r="AH81" s="6" t="s">
        <v>366</v>
      </c>
      <c r="AI81" t="s">
        <v>366</v>
      </c>
      <c r="AJ81" t="s">
        <v>366</v>
      </c>
      <c r="AK81" t="s">
        <v>366</v>
      </c>
      <c r="AL81" s="10" t="s">
        <v>366</v>
      </c>
      <c r="AM81" t="s">
        <v>361</v>
      </c>
      <c r="AN81" t="s">
        <v>362</v>
      </c>
      <c r="AO81" s="20" t="s">
        <v>363</v>
      </c>
      <c r="AP81">
        <v>80</v>
      </c>
      <c r="AQ81">
        <v>240</v>
      </c>
      <c r="AR81">
        <v>240</v>
      </c>
      <c r="AS81" s="20" t="s">
        <v>48</v>
      </c>
      <c r="AT81">
        <v>64</v>
      </c>
      <c r="AU81">
        <v>144</v>
      </c>
      <c r="AV81">
        <v>144</v>
      </c>
      <c r="AW81" s="20" t="s">
        <v>48</v>
      </c>
      <c r="AX81">
        <f t="shared" ref="AX81" si="81">AP81-AT81</f>
        <v>16</v>
      </c>
      <c r="AY81">
        <f t="shared" ref="AY81" si="82">AQ81-AU81</f>
        <v>96</v>
      </c>
      <c r="AZ81" s="10">
        <f t="shared" ref="AZ81" si="83">AR81-AV81</f>
        <v>96</v>
      </c>
      <c r="BA81" t="s">
        <v>66</v>
      </c>
      <c r="BB81" t="s">
        <v>360</v>
      </c>
      <c r="BC81">
        <v>0</v>
      </c>
      <c r="BD81" t="s">
        <v>8</v>
      </c>
      <c r="BE81" t="s">
        <v>8</v>
      </c>
    </row>
    <row r="82" spans="1:57" s="3" customFormat="1" x14ac:dyDescent="0.25">
      <c r="A82" s="38" t="s">
        <v>372</v>
      </c>
      <c r="B82" s="3" t="s">
        <v>405</v>
      </c>
      <c r="C82" s="3" t="s">
        <v>410</v>
      </c>
      <c r="D82" s="3" t="s">
        <v>413</v>
      </c>
      <c r="E82" s="38" t="s">
        <v>388</v>
      </c>
      <c r="F82" s="38" t="s">
        <v>328</v>
      </c>
      <c r="G82" s="38" t="s">
        <v>373</v>
      </c>
      <c r="H82" s="39">
        <v>0</v>
      </c>
      <c r="I82" s="3">
        <v>1</v>
      </c>
      <c r="J82" s="40" t="s">
        <v>297</v>
      </c>
      <c r="K82" s="3">
        <v>0</v>
      </c>
      <c r="L82" s="3" t="s">
        <v>8</v>
      </c>
      <c r="M82" s="3" t="s">
        <v>8</v>
      </c>
      <c r="N82" s="3" t="s">
        <v>8</v>
      </c>
      <c r="O82" s="3" t="s">
        <v>8</v>
      </c>
      <c r="P82" s="3" t="s">
        <v>8</v>
      </c>
      <c r="Q82" s="3" t="s">
        <v>8</v>
      </c>
      <c r="R82" s="3" t="s">
        <v>8</v>
      </c>
      <c r="S82" s="38" t="s">
        <v>8</v>
      </c>
      <c r="T82" s="41">
        <v>0</v>
      </c>
      <c r="U82" s="3" t="s">
        <v>344</v>
      </c>
      <c r="V82" s="3" t="s">
        <v>343</v>
      </c>
      <c r="W82" s="3" t="s">
        <v>401</v>
      </c>
      <c r="X82" s="3" t="s">
        <v>401</v>
      </c>
      <c r="Y82" s="3" t="s">
        <v>401</v>
      </c>
      <c r="Z82" s="3" t="s">
        <v>401</v>
      </c>
      <c r="AA82" s="3" t="s">
        <v>401</v>
      </c>
      <c r="AB82" s="3" t="s">
        <v>401</v>
      </c>
      <c r="AC82" s="3" t="s">
        <v>401</v>
      </c>
      <c r="AD82" s="3" t="s">
        <v>401</v>
      </c>
      <c r="AE82" s="3" t="s">
        <v>401</v>
      </c>
      <c r="AF82" s="3" t="s">
        <v>401</v>
      </c>
      <c r="AG82" s="3" t="s">
        <v>401</v>
      </c>
      <c r="AH82" s="39" t="s">
        <v>401</v>
      </c>
      <c r="AI82" s="3" t="s">
        <v>401</v>
      </c>
      <c r="AJ82" s="3" t="s">
        <v>401</v>
      </c>
      <c r="AK82" s="3" t="s">
        <v>401</v>
      </c>
      <c r="AL82" s="42" t="s">
        <v>108</v>
      </c>
      <c r="AM82" s="3" t="s">
        <v>402</v>
      </c>
      <c r="AN82" s="3" t="s">
        <v>402</v>
      </c>
      <c r="AO82" s="41" t="s">
        <v>402</v>
      </c>
      <c r="AP82" s="3">
        <v>80</v>
      </c>
      <c r="AQ82" s="3">
        <v>170</v>
      </c>
      <c r="AR82" s="3">
        <v>170</v>
      </c>
      <c r="AS82" s="37" t="s">
        <v>8</v>
      </c>
      <c r="AT82" s="3">
        <v>40</v>
      </c>
      <c r="AU82" s="3">
        <v>90</v>
      </c>
      <c r="AV82" s="3">
        <v>90</v>
      </c>
      <c r="AW82" s="37" t="s">
        <v>8</v>
      </c>
      <c r="AX82" s="3">
        <f t="shared" ref="AX82:AZ83" si="84">AP82-AT82</f>
        <v>40</v>
      </c>
      <c r="AY82" s="3">
        <f t="shared" si="84"/>
        <v>80</v>
      </c>
      <c r="AZ82" s="42">
        <f t="shared" si="84"/>
        <v>80</v>
      </c>
      <c r="BA82" s="3" t="s">
        <v>341</v>
      </c>
      <c r="BB82" s="3" t="s">
        <v>340</v>
      </c>
      <c r="BC82" s="3">
        <v>1</v>
      </c>
      <c r="BD82" s="3" t="s">
        <v>287</v>
      </c>
      <c r="BE82" s="3" t="s">
        <v>288</v>
      </c>
    </row>
    <row r="83" spans="1:57" x14ac:dyDescent="0.25">
      <c r="A83" s="12" t="s">
        <v>376</v>
      </c>
      <c r="B83" t="s">
        <v>405</v>
      </c>
      <c r="C83" t="s">
        <v>410</v>
      </c>
      <c r="D83" t="s">
        <v>413</v>
      </c>
      <c r="E83" s="12" t="s">
        <v>388</v>
      </c>
      <c r="F83" s="12" t="s">
        <v>328</v>
      </c>
      <c r="G83" s="12" t="s">
        <v>333</v>
      </c>
      <c r="H83" s="6">
        <v>0</v>
      </c>
      <c r="I83">
        <v>1</v>
      </c>
      <c r="J83" s="13" t="s">
        <v>297</v>
      </c>
      <c r="K83">
        <v>0</v>
      </c>
      <c r="L83" t="s">
        <v>8</v>
      </c>
      <c r="M83" t="s">
        <v>120</v>
      </c>
      <c r="N83" t="s">
        <v>120</v>
      </c>
      <c r="O83" t="s">
        <v>120</v>
      </c>
      <c r="P83" t="s">
        <v>120</v>
      </c>
      <c r="Q83" t="s">
        <v>120</v>
      </c>
      <c r="R83" t="s">
        <v>120</v>
      </c>
      <c r="S83" s="12" t="s">
        <v>120</v>
      </c>
      <c r="T83" s="20">
        <v>0</v>
      </c>
      <c r="U83" t="s">
        <v>344</v>
      </c>
      <c r="V83" t="s">
        <v>343</v>
      </c>
      <c r="W83" t="s">
        <v>401</v>
      </c>
      <c r="X83" t="s">
        <v>401</v>
      </c>
      <c r="Y83" t="s">
        <v>401</v>
      </c>
      <c r="Z83" t="s">
        <v>401</v>
      </c>
      <c r="AA83" t="s">
        <v>401</v>
      </c>
      <c r="AB83" t="s">
        <v>401</v>
      </c>
      <c r="AC83" t="s">
        <v>401</v>
      </c>
      <c r="AD83" t="s">
        <v>401</v>
      </c>
      <c r="AE83" t="s">
        <v>401</v>
      </c>
      <c r="AF83" t="s">
        <v>401</v>
      </c>
      <c r="AG83" t="s">
        <v>401</v>
      </c>
      <c r="AH83" s="6" t="s">
        <v>401</v>
      </c>
      <c r="AI83" t="s">
        <v>401</v>
      </c>
      <c r="AJ83" t="s">
        <v>401</v>
      </c>
      <c r="AK83" t="s">
        <v>401</v>
      </c>
      <c r="AL83" s="10" t="s">
        <v>108</v>
      </c>
      <c r="AM83" t="s">
        <v>402</v>
      </c>
      <c r="AN83" t="s">
        <v>402</v>
      </c>
      <c r="AO83" s="20" t="s">
        <v>402</v>
      </c>
      <c r="AP83">
        <v>80</v>
      </c>
      <c r="AQ83">
        <v>240</v>
      </c>
      <c r="AR83">
        <v>240</v>
      </c>
      <c r="AS83" s="25" t="s">
        <v>8</v>
      </c>
      <c r="AT83">
        <v>64</v>
      </c>
      <c r="AU83">
        <v>144</v>
      </c>
      <c r="AV83">
        <v>144</v>
      </c>
      <c r="AW83" s="25" t="s">
        <v>8</v>
      </c>
      <c r="AX83">
        <f t="shared" si="84"/>
        <v>16</v>
      </c>
      <c r="AY83">
        <f t="shared" si="84"/>
        <v>96</v>
      </c>
      <c r="AZ83" s="10">
        <f t="shared" si="84"/>
        <v>96</v>
      </c>
      <c r="BA83" t="s">
        <v>289</v>
      </c>
      <c r="BB83" t="s">
        <v>290</v>
      </c>
      <c r="BC83">
        <v>1</v>
      </c>
      <c r="BD83" t="s">
        <v>391</v>
      </c>
      <c r="BE83" t="s">
        <v>288</v>
      </c>
    </row>
    <row r="84" spans="1:57" x14ac:dyDescent="0.25">
      <c r="A84" s="12" t="s">
        <v>377</v>
      </c>
      <c r="B84" t="s">
        <v>405</v>
      </c>
      <c r="C84" t="s">
        <v>410</v>
      </c>
      <c r="D84" t="s">
        <v>413</v>
      </c>
      <c r="E84" s="12" t="s">
        <v>388</v>
      </c>
      <c r="F84" s="12" t="s">
        <v>328</v>
      </c>
      <c r="G84" s="12" t="s">
        <v>333</v>
      </c>
      <c r="H84" s="6">
        <v>0</v>
      </c>
      <c r="I84">
        <v>1</v>
      </c>
      <c r="J84" s="13" t="s">
        <v>297</v>
      </c>
      <c r="K84">
        <v>0</v>
      </c>
      <c r="L84" t="s">
        <v>8</v>
      </c>
      <c r="M84" t="s">
        <v>120</v>
      </c>
      <c r="N84" t="s">
        <v>120</v>
      </c>
      <c r="O84" t="s">
        <v>120</v>
      </c>
      <c r="P84" t="s">
        <v>120</v>
      </c>
      <c r="Q84" t="s">
        <v>120</v>
      </c>
      <c r="R84" t="s">
        <v>120</v>
      </c>
      <c r="S84" s="12" t="s">
        <v>120</v>
      </c>
      <c r="T84" s="20">
        <v>0</v>
      </c>
      <c r="U84" t="s">
        <v>344</v>
      </c>
      <c r="V84" t="s">
        <v>343</v>
      </c>
      <c r="W84" t="s">
        <v>401</v>
      </c>
      <c r="X84" t="s">
        <v>401</v>
      </c>
      <c r="Y84" t="s">
        <v>401</v>
      </c>
      <c r="Z84" t="s">
        <v>401</v>
      </c>
      <c r="AA84" t="s">
        <v>401</v>
      </c>
      <c r="AB84" t="s">
        <v>401</v>
      </c>
      <c r="AC84" t="s">
        <v>401</v>
      </c>
      <c r="AD84" t="s">
        <v>401</v>
      </c>
      <c r="AE84" t="s">
        <v>401</v>
      </c>
      <c r="AF84" t="s">
        <v>401</v>
      </c>
      <c r="AG84" t="s">
        <v>401</v>
      </c>
      <c r="AH84" s="6" t="s">
        <v>401</v>
      </c>
      <c r="AI84" t="s">
        <v>401</v>
      </c>
      <c r="AJ84" t="s">
        <v>401</v>
      </c>
      <c r="AK84" t="s">
        <v>401</v>
      </c>
      <c r="AL84" s="10" t="s">
        <v>108</v>
      </c>
      <c r="AM84" t="s">
        <v>402</v>
      </c>
      <c r="AN84" t="s">
        <v>402</v>
      </c>
      <c r="AO84" s="20" t="s">
        <v>402</v>
      </c>
      <c r="AP84">
        <v>80</v>
      </c>
      <c r="AQ84">
        <v>240</v>
      </c>
      <c r="AR84">
        <v>240</v>
      </c>
      <c r="AS84" s="25" t="s">
        <v>8</v>
      </c>
      <c r="AT84">
        <v>48</v>
      </c>
      <c r="AU84">
        <v>208</v>
      </c>
      <c r="AV84">
        <v>208</v>
      </c>
      <c r="AW84" s="25" t="s">
        <v>8</v>
      </c>
      <c r="AX84">
        <f t="shared" ref="AX84" si="85">AP84-AT84</f>
        <v>32</v>
      </c>
      <c r="AY84">
        <f t="shared" ref="AY84" si="86">AQ84-AU84</f>
        <v>32</v>
      </c>
      <c r="AZ84" s="10">
        <f t="shared" ref="AZ84" si="87">AR84-AV84</f>
        <v>32</v>
      </c>
      <c r="BA84" t="s">
        <v>289</v>
      </c>
      <c r="BB84" t="s">
        <v>375</v>
      </c>
      <c r="BC84">
        <v>1</v>
      </c>
      <c r="BD84" t="s">
        <v>391</v>
      </c>
      <c r="BE84" t="s">
        <v>288</v>
      </c>
    </row>
    <row r="85" spans="1:57" x14ac:dyDescent="0.25">
      <c r="A85" s="12" t="s">
        <v>378</v>
      </c>
      <c r="B85" t="s">
        <v>405</v>
      </c>
      <c r="C85" t="s">
        <v>410</v>
      </c>
      <c r="D85" t="s">
        <v>413</v>
      </c>
      <c r="E85" s="12" t="s">
        <v>388</v>
      </c>
      <c r="F85" s="12" t="s">
        <v>328</v>
      </c>
      <c r="G85" s="12" t="s">
        <v>333</v>
      </c>
      <c r="H85" s="6">
        <v>0</v>
      </c>
      <c r="I85">
        <v>1</v>
      </c>
      <c r="J85" s="13" t="s">
        <v>297</v>
      </c>
      <c r="K85">
        <v>0</v>
      </c>
      <c r="L85" t="s">
        <v>8</v>
      </c>
      <c r="M85" t="s">
        <v>120</v>
      </c>
      <c r="N85" t="s">
        <v>120</v>
      </c>
      <c r="O85" t="s">
        <v>120</v>
      </c>
      <c r="P85" t="s">
        <v>120</v>
      </c>
      <c r="Q85" t="s">
        <v>120</v>
      </c>
      <c r="R85" t="s">
        <v>120</v>
      </c>
      <c r="S85" s="12" t="s">
        <v>120</v>
      </c>
      <c r="T85" s="20">
        <v>0</v>
      </c>
      <c r="U85" t="s">
        <v>344</v>
      </c>
      <c r="V85" t="s">
        <v>343</v>
      </c>
      <c r="W85" t="s">
        <v>401</v>
      </c>
      <c r="X85" t="s">
        <v>401</v>
      </c>
      <c r="Y85" t="s">
        <v>401</v>
      </c>
      <c r="Z85" t="s">
        <v>401</v>
      </c>
      <c r="AA85" t="s">
        <v>401</v>
      </c>
      <c r="AB85" t="s">
        <v>401</v>
      </c>
      <c r="AC85" t="s">
        <v>401</v>
      </c>
      <c r="AD85" t="s">
        <v>401</v>
      </c>
      <c r="AE85" t="s">
        <v>401</v>
      </c>
      <c r="AF85" t="s">
        <v>401</v>
      </c>
      <c r="AG85" t="s">
        <v>401</v>
      </c>
      <c r="AH85" s="6" t="s">
        <v>401</v>
      </c>
      <c r="AI85" t="s">
        <v>401</v>
      </c>
      <c r="AJ85" t="s">
        <v>401</v>
      </c>
      <c r="AK85" t="s">
        <v>401</v>
      </c>
      <c r="AL85" s="10" t="s">
        <v>108</v>
      </c>
      <c r="AM85" t="s">
        <v>402</v>
      </c>
      <c r="AN85" t="s">
        <v>402</v>
      </c>
      <c r="AO85" s="20" t="s">
        <v>402</v>
      </c>
      <c r="AP85">
        <v>64</v>
      </c>
      <c r="AQ85">
        <v>128</v>
      </c>
      <c r="AR85">
        <v>128</v>
      </c>
      <c r="AS85" s="25" t="s">
        <v>8</v>
      </c>
      <c r="AT85">
        <v>32</v>
      </c>
      <c r="AU85">
        <v>96</v>
      </c>
      <c r="AV85">
        <v>96</v>
      </c>
      <c r="AW85" s="25" t="s">
        <v>8</v>
      </c>
      <c r="AX85">
        <f t="shared" ref="AX85" si="88">AP85-AT85</f>
        <v>32</v>
      </c>
      <c r="AY85">
        <f t="shared" ref="AY85" si="89">AQ85-AU85</f>
        <v>32</v>
      </c>
      <c r="AZ85" s="10">
        <f t="shared" ref="AZ85" si="90">AR85-AV85</f>
        <v>32</v>
      </c>
      <c r="BA85" t="s">
        <v>374</v>
      </c>
      <c r="BB85" t="s">
        <v>379</v>
      </c>
      <c r="BC85">
        <v>1</v>
      </c>
      <c r="BD85" t="s">
        <v>392</v>
      </c>
      <c r="BE85" t="s">
        <v>288</v>
      </c>
    </row>
    <row r="86" spans="1:57" s="3" customFormat="1" x14ac:dyDescent="0.25">
      <c r="A86" s="38" t="s">
        <v>380</v>
      </c>
      <c r="B86" s="3" t="s">
        <v>398</v>
      </c>
      <c r="C86" s="3" t="s">
        <v>410</v>
      </c>
      <c r="D86" s="3" t="s">
        <v>413</v>
      </c>
      <c r="E86" s="38" t="s">
        <v>389</v>
      </c>
      <c r="F86" s="38" t="s">
        <v>328</v>
      </c>
      <c r="G86" s="38" t="s">
        <v>333</v>
      </c>
      <c r="H86" s="39">
        <v>0</v>
      </c>
      <c r="I86" s="3">
        <v>1</v>
      </c>
      <c r="J86" s="3" t="s">
        <v>400</v>
      </c>
      <c r="K86" s="3">
        <v>0</v>
      </c>
      <c r="L86" s="3" t="s">
        <v>8</v>
      </c>
      <c r="M86" s="3" t="s">
        <v>120</v>
      </c>
      <c r="N86" s="3" t="s">
        <v>120</v>
      </c>
      <c r="O86" s="3" t="s">
        <v>120</v>
      </c>
      <c r="P86" s="3" t="s">
        <v>120</v>
      </c>
      <c r="Q86" s="3" t="s">
        <v>120</v>
      </c>
      <c r="R86" s="3" t="s">
        <v>120</v>
      </c>
      <c r="S86" s="38" t="s">
        <v>120</v>
      </c>
      <c r="T86" s="41">
        <v>0</v>
      </c>
      <c r="U86" s="3" t="s">
        <v>344</v>
      </c>
      <c r="V86" s="3" t="s">
        <v>343</v>
      </c>
      <c r="W86" s="3" t="s">
        <v>401</v>
      </c>
      <c r="X86" s="3" t="s">
        <v>401</v>
      </c>
      <c r="Y86" s="3" t="s">
        <v>401</v>
      </c>
      <c r="Z86" s="3" t="s">
        <v>401</v>
      </c>
      <c r="AA86" s="3" t="s">
        <v>401</v>
      </c>
      <c r="AB86" s="3" t="s">
        <v>401</v>
      </c>
      <c r="AC86" s="3" t="s">
        <v>401</v>
      </c>
      <c r="AD86" s="3" t="s">
        <v>401</v>
      </c>
      <c r="AE86" s="3" t="s">
        <v>401</v>
      </c>
      <c r="AF86" s="3" t="s">
        <v>401</v>
      </c>
      <c r="AG86" s="3" t="s">
        <v>401</v>
      </c>
      <c r="AH86" s="39" t="s">
        <v>401</v>
      </c>
      <c r="AI86" s="3" t="s">
        <v>401</v>
      </c>
      <c r="AJ86" s="3" t="s">
        <v>401</v>
      </c>
      <c r="AK86" s="3" t="s">
        <v>401</v>
      </c>
      <c r="AL86" s="42" t="s">
        <v>108</v>
      </c>
      <c r="AM86" s="3" t="s">
        <v>402</v>
      </c>
      <c r="AN86" s="3" t="s">
        <v>402</v>
      </c>
      <c r="AO86" s="41" t="s">
        <v>402</v>
      </c>
      <c r="AP86" s="3">
        <v>80</v>
      </c>
      <c r="AQ86" s="3">
        <v>170</v>
      </c>
      <c r="AR86" s="3">
        <v>170</v>
      </c>
      <c r="AS86" s="37" t="s">
        <v>8</v>
      </c>
      <c r="AT86" s="3">
        <v>40</v>
      </c>
      <c r="AU86" s="3">
        <v>90</v>
      </c>
      <c r="AV86" s="3">
        <v>90</v>
      </c>
      <c r="AW86" s="37" t="s">
        <v>8</v>
      </c>
      <c r="AX86" s="3">
        <f t="shared" ref="AX86" si="91">AP86-AT86</f>
        <v>40</v>
      </c>
      <c r="AY86" s="3">
        <f t="shared" ref="AY86" si="92">AQ86-AU86</f>
        <v>80</v>
      </c>
      <c r="AZ86" s="42">
        <f t="shared" ref="AZ86" si="93">AR86-AV86</f>
        <v>80</v>
      </c>
      <c r="BA86" s="3" t="s">
        <v>341</v>
      </c>
      <c r="BB86" s="3" t="s">
        <v>340</v>
      </c>
      <c r="BC86" s="3">
        <v>1</v>
      </c>
      <c r="BD86" s="3" t="s">
        <v>394</v>
      </c>
      <c r="BE86" s="3" t="s">
        <v>393</v>
      </c>
    </row>
    <row r="87" spans="1:57" x14ac:dyDescent="0.25">
      <c r="A87" s="12" t="s">
        <v>381</v>
      </c>
      <c r="B87" t="s">
        <v>398</v>
      </c>
      <c r="C87" t="s">
        <v>410</v>
      </c>
      <c r="D87" t="s">
        <v>413</v>
      </c>
      <c r="E87" s="12" t="s">
        <v>389</v>
      </c>
      <c r="F87" s="12" t="s">
        <v>328</v>
      </c>
      <c r="G87" s="12" t="s">
        <v>333</v>
      </c>
      <c r="H87" s="6">
        <v>0</v>
      </c>
      <c r="I87">
        <v>1</v>
      </c>
      <c r="J87" t="s">
        <v>400</v>
      </c>
      <c r="K87">
        <v>0</v>
      </c>
      <c r="L87" t="s">
        <v>8</v>
      </c>
      <c r="M87" t="s">
        <v>120</v>
      </c>
      <c r="N87" t="s">
        <v>120</v>
      </c>
      <c r="O87" t="s">
        <v>120</v>
      </c>
      <c r="P87" t="s">
        <v>120</v>
      </c>
      <c r="Q87" t="s">
        <v>120</v>
      </c>
      <c r="R87" t="s">
        <v>120</v>
      </c>
      <c r="S87" s="12" t="s">
        <v>120</v>
      </c>
      <c r="T87" s="20">
        <v>0</v>
      </c>
      <c r="U87" t="s">
        <v>344</v>
      </c>
      <c r="V87" t="s">
        <v>343</v>
      </c>
      <c r="W87" t="s">
        <v>401</v>
      </c>
      <c r="X87" t="s">
        <v>401</v>
      </c>
      <c r="Y87" t="s">
        <v>401</v>
      </c>
      <c r="Z87" t="s">
        <v>401</v>
      </c>
      <c r="AA87" t="s">
        <v>401</v>
      </c>
      <c r="AB87" t="s">
        <v>401</v>
      </c>
      <c r="AC87" t="s">
        <v>401</v>
      </c>
      <c r="AD87" t="s">
        <v>401</v>
      </c>
      <c r="AE87" t="s">
        <v>401</v>
      </c>
      <c r="AF87" t="s">
        <v>401</v>
      </c>
      <c r="AG87" t="s">
        <v>401</v>
      </c>
      <c r="AH87" s="6" t="s">
        <v>401</v>
      </c>
      <c r="AI87" t="s">
        <v>401</v>
      </c>
      <c r="AJ87" t="s">
        <v>401</v>
      </c>
      <c r="AK87" t="s">
        <v>401</v>
      </c>
      <c r="AL87" s="10" t="s">
        <v>108</v>
      </c>
      <c r="AM87" t="s">
        <v>402</v>
      </c>
      <c r="AN87" t="s">
        <v>402</v>
      </c>
      <c r="AO87" s="20" t="s">
        <v>402</v>
      </c>
      <c r="AP87">
        <v>80</v>
      </c>
      <c r="AQ87">
        <v>240</v>
      </c>
      <c r="AR87">
        <v>240</v>
      </c>
      <c r="AS87" s="25" t="s">
        <v>8</v>
      </c>
      <c r="AT87">
        <v>64</v>
      </c>
      <c r="AU87">
        <v>144</v>
      </c>
      <c r="AV87">
        <v>144</v>
      </c>
      <c r="AW87" s="25" t="s">
        <v>8</v>
      </c>
      <c r="AX87">
        <f t="shared" ref="AX87" si="94">AP87-AT87</f>
        <v>16</v>
      </c>
      <c r="AY87">
        <f t="shared" ref="AY87" si="95">AQ87-AU87</f>
        <v>96</v>
      </c>
      <c r="AZ87" s="10">
        <f t="shared" ref="AZ87" si="96">AR87-AV87</f>
        <v>96</v>
      </c>
      <c r="BA87" t="s">
        <v>289</v>
      </c>
      <c r="BB87" t="s">
        <v>290</v>
      </c>
      <c r="BC87">
        <v>1</v>
      </c>
      <c r="BD87" t="s">
        <v>394</v>
      </c>
      <c r="BE87" t="s">
        <v>393</v>
      </c>
    </row>
    <row r="88" spans="1:57" x14ac:dyDescent="0.25">
      <c r="A88" s="12" t="s">
        <v>382</v>
      </c>
      <c r="B88" t="s">
        <v>398</v>
      </c>
      <c r="C88" t="s">
        <v>410</v>
      </c>
      <c r="D88" t="s">
        <v>413</v>
      </c>
      <c r="E88" s="12" t="s">
        <v>389</v>
      </c>
      <c r="F88" s="12" t="s">
        <v>328</v>
      </c>
      <c r="G88" s="12" t="s">
        <v>333</v>
      </c>
      <c r="H88" s="6">
        <v>0</v>
      </c>
      <c r="I88">
        <v>1</v>
      </c>
      <c r="J88" t="s">
        <v>400</v>
      </c>
      <c r="K88">
        <v>0</v>
      </c>
      <c r="L88" t="s">
        <v>8</v>
      </c>
      <c r="M88" t="s">
        <v>120</v>
      </c>
      <c r="N88" t="s">
        <v>120</v>
      </c>
      <c r="O88" t="s">
        <v>120</v>
      </c>
      <c r="P88" t="s">
        <v>120</v>
      </c>
      <c r="Q88" t="s">
        <v>120</v>
      </c>
      <c r="R88" t="s">
        <v>120</v>
      </c>
      <c r="S88" s="12" t="s">
        <v>120</v>
      </c>
      <c r="T88" s="20">
        <v>0</v>
      </c>
      <c r="U88" t="s">
        <v>344</v>
      </c>
      <c r="V88" t="s">
        <v>343</v>
      </c>
      <c r="W88" t="s">
        <v>401</v>
      </c>
      <c r="X88" t="s">
        <v>401</v>
      </c>
      <c r="Y88" t="s">
        <v>401</v>
      </c>
      <c r="Z88" t="s">
        <v>401</v>
      </c>
      <c r="AA88" t="s">
        <v>401</v>
      </c>
      <c r="AB88" t="s">
        <v>401</v>
      </c>
      <c r="AC88" t="s">
        <v>401</v>
      </c>
      <c r="AD88" t="s">
        <v>401</v>
      </c>
      <c r="AE88" t="s">
        <v>401</v>
      </c>
      <c r="AF88" t="s">
        <v>401</v>
      </c>
      <c r="AG88" t="s">
        <v>401</v>
      </c>
      <c r="AH88" s="6" t="s">
        <v>401</v>
      </c>
      <c r="AI88" t="s">
        <v>401</v>
      </c>
      <c r="AJ88" t="s">
        <v>401</v>
      </c>
      <c r="AK88" t="s">
        <v>401</v>
      </c>
      <c r="AL88" s="10" t="s">
        <v>108</v>
      </c>
      <c r="AM88" t="s">
        <v>402</v>
      </c>
      <c r="AN88" t="s">
        <v>402</v>
      </c>
      <c r="AO88" s="20" t="s">
        <v>402</v>
      </c>
      <c r="AP88">
        <v>80</v>
      </c>
      <c r="AQ88">
        <v>240</v>
      </c>
      <c r="AR88">
        <v>240</v>
      </c>
      <c r="AS88" s="25" t="s">
        <v>8</v>
      </c>
      <c r="AT88">
        <v>48</v>
      </c>
      <c r="AU88">
        <v>208</v>
      </c>
      <c r="AV88">
        <v>208</v>
      </c>
      <c r="AW88" s="25" t="s">
        <v>8</v>
      </c>
      <c r="AX88">
        <f t="shared" ref="AX88" si="97">AP88-AT88</f>
        <v>32</v>
      </c>
      <c r="AY88">
        <f t="shared" ref="AY88" si="98">AQ88-AU88</f>
        <v>32</v>
      </c>
      <c r="AZ88" s="10">
        <f t="shared" ref="AZ88" si="99">AR88-AV88</f>
        <v>32</v>
      </c>
      <c r="BA88" t="s">
        <v>289</v>
      </c>
      <c r="BB88" t="s">
        <v>375</v>
      </c>
      <c r="BC88">
        <v>1</v>
      </c>
      <c r="BD88" t="s">
        <v>394</v>
      </c>
      <c r="BE88" t="s">
        <v>393</v>
      </c>
    </row>
    <row r="89" spans="1:57" x14ac:dyDescent="0.25">
      <c r="A89" s="12" t="s">
        <v>383</v>
      </c>
      <c r="B89" t="s">
        <v>398</v>
      </c>
      <c r="C89" t="s">
        <v>410</v>
      </c>
      <c r="D89" t="s">
        <v>413</v>
      </c>
      <c r="E89" s="12" t="s">
        <v>389</v>
      </c>
      <c r="F89" s="12" t="s">
        <v>328</v>
      </c>
      <c r="G89" s="12" t="s">
        <v>333</v>
      </c>
      <c r="H89" s="6">
        <v>0</v>
      </c>
      <c r="I89">
        <v>1</v>
      </c>
      <c r="J89" t="s">
        <v>400</v>
      </c>
      <c r="K89">
        <v>0</v>
      </c>
      <c r="L89" t="s">
        <v>8</v>
      </c>
      <c r="M89" t="s">
        <v>120</v>
      </c>
      <c r="N89" t="s">
        <v>120</v>
      </c>
      <c r="O89" t="s">
        <v>120</v>
      </c>
      <c r="P89" t="s">
        <v>120</v>
      </c>
      <c r="Q89" t="s">
        <v>120</v>
      </c>
      <c r="R89" t="s">
        <v>120</v>
      </c>
      <c r="S89" s="12" t="s">
        <v>120</v>
      </c>
      <c r="T89" s="20">
        <v>0</v>
      </c>
      <c r="U89" t="s">
        <v>344</v>
      </c>
      <c r="V89" t="s">
        <v>343</v>
      </c>
      <c r="W89" t="s">
        <v>401</v>
      </c>
      <c r="X89" t="s">
        <v>401</v>
      </c>
      <c r="Y89" t="s">
        <v>401</v>
      </c>
      <c r="Z89" t="s">
        <v>401</v>
      </c>
      <c r="AA89" t="s">
        <v>401</v>
      </c>
      <c r="AB89" t="s">
        <v>401</v>
      </c>
      <c r="AC89" t="s">
        <v>401</v>
      </c>
      <c r="AD89" t="s">
        <v>401</v>
      </c>
      <c r="AE89" t="s">
        <v>401</v>
      </c>
      <c r="AF89" t="s">
        <v>401</v>
      </c>
      <c r="AG89" t="s">
        <v>401</v>
      </c>
      <c r="AH89" s="6" t="s">
        <v>401</v>
      </c>
      <c r="AI89" t="s">
        <v>401</v>
      </c>
      <c r="AJ89" t="s">
        <v>401</v>
      </c>
      <c r="AK89" t="s">
        <v>401</v>
      </c>
      <c r="AL89" s="10" t="s">
        <v>108</v>
      </c>
      <c r="AM89" t="s">
        <v>402</v>
      </c>
      <c r="AN89" t="s">
        <v>402</v>
      </c>
      <c r="AO89" s="20" t="s">
        <v>402</v>
      </c>
      <c r="AP89">
        <v>64</v>
      </c>
      <c r="AQ89">
        <v>128</v>
      </c>
      <c r="AR89">
        <v>128</v>
      </c>
      <c r="AS89" s="25" t="s">
        <v>8</v>
      </c>
      <c r="AT89">
        <v>32</v>
      </c>
      <c r="AU89">
        <v>96</v>
      </c>
      <c r="AV89">
        <v>96</v>
      </c>
      <c r="AW89" s="25" t="s">
        <v>8</v>
      </c>
      <c r="AX89">
        <f t="shared" ref="AX89" si="100">AP89-AT89</f>
        <v>32</v>
      </c>
      <c r="AY89">
        <f t="shared" ref="AY89" si="101">AQ89-AU89</f>
        <v>32</v>
      </c>
      <c r="AZ89" s="10">
        <f t="shared" ref="AZ89" si="102">AR89-AV89</f>
        <v>32</v>
      </c>
      <c r="BA89" t="s">
        <v>374</v>
      </c>
      <c r="BB89" t="s">
        <v>379</v>
      </c>
      <c r="BC89">
        <v>1</v>
      </c>
      <c r="BD89" t="s">
        <v>394</v>
      </c>
      <c r="BE89" t="s">
        <v>393</v>
      </c>
    </row>
    <row r="90" spans="1:57" s="3" customFormat="1" x14ac:dyDescent="0.25">
      <c r="A90" s="38" t="s">
        <v>384</v>
      </c>
      <c r="B90" s="3" t="s">
        <v>405</v>
      </c>
      <c r="C90" s="3" t="s">
        <v>410</v>
      </c>
      <c r="D90" s="3" t="s">
        <v>413</v>
      </c>
      <c r="E90" s="38" t="s">
        <v>390</v>
      </c>
      <c r="F90" s="38" t="s">
        <v>328</v>
      </c>
      <c r="G90" s="38" t="s">
        <v>333</v>
      </c>
      <c r="H90" s="39">
        <v>0</v>
      </c>
      <c r="I90" s="3">
        <v>1</v>
      </c>
      <c r="J90" s="40" t="s">
        <v>297</v>
      </c>
      <c r="K90" s="3">
        <v>0</v>
      </c>
      <c r="L90" s="3" t="s">
        <v>8</v>
      </c>
      <c r="M90" s="3" t="s">
        <v>120</v>
      </c>
      <c r="N90" s="3" t="s">
        <v>120</v>
      </c>
      <c r="O90" s="3" t="s">
        <v>120</v>
      </c>
      <c r="P90" s="3" t="s">
        <v>120</v>
      </c>
      <c r="Q90" s="3" t="s">
        <v>120</v>
      </c>
      <c r="R90" s="3" t="s">
        <v>120</v>
      </c>
      <c r="S90" s="38" t="s">
        <v>120</v>
      </c>
      <c r="T90" s="41">
        <v>0</v>
      </c>
      <c r="U90" s="3" t="s">
        <v>344</v>
      </c>
      <c r="V90" s="3" t="s">
        <v>343</v>
      </c>
      <c r="W90" s="3" t="s">
        <v>401</v>
      </c>
      <c r="X90" s="3" t="s">
        <v>401</v>
      </c>
      <c r="Y90" s="3" t="s">
        <v>401</v>
      </c>
      <c r="Z90" s="3" t="s">
        <v>401</v>
      </c>
      <c r="AA90" s="3" t="s">
        <v>401</v>
      </c>
      <c r="AB90" s="3" t="s">
        <v>401</v>
      </c>
      <c r="AC90" s="3" t="s">
        <v>401</v>
      </c>
      <c r="AD90" s="3" t="s">
        <v>401</v>
      </c>
      <c r="AE90" s="3" t="s">
        <v>401</v>
      </c>
      <c r="AF90" s="3" t="s">
        <v>401</v>
      </c>
      <c r="AG90" s="3" t="s">
        <v>401</v>
      </c>
      <c r="AH90" s="39" t="s">
        <v>401</v>
      </c>
      <c r="AI90" s="3" t="s">
        <v>401</v>
      </c>
      <c r="AJ90" s="3" t="s">
        <v>401</v>
      </c>
      <c r="AK90" s="3" t="s">
        <v>401</v>
      </c>
      <c r="AL90" s="42" t="s">
        <v>108</v>
      </c>
      <c r="AM90" s="3" t="s">
        <v>402</v>
      </c>
      <c r="AN90" s="3" t="s">
        <v>402</v>
      </c>
      <c r="AO90" s="41" t="s">
        <v>402</v>
      </c>
      <c r="AP90" s="3">
        <v>80</v>
      </c>
      <c r="AQ90" s="3">
        <v>170</v>
      </c>
      <c r="AR90" s="3">
        <v>170</v>
      </c>
      <c r="AS90" s="37" t="s">
        <v>8</v>
      </c>
      <c r="AT90" s="3">
        <v>40</v>
      </c>
      <c r="AU90" s="3">
        <v>90</v>
      </c>
      <c r="AV90" s="3">
        <v>90</v>
      </c>
      <c r="AW90" s="37" t="s">
        <v>8</v>
      </c>
      <c r="AX90" s="3">
        <f t="shared" ref="AX90" si="103">AP90-AT90</f>
        <v>40</v>
      </c>
      <c r="AY90" s="3">
        <f t="shared" ref="AY90" si="104">AQ90-AU90</f>
        <v>80</v>
      </c>
      <c r="AZ90" s="42">
        <f t="shared" ref="AZ90" si="105">AR90-AV90</f>
        <v>80</v>
      </c>
      <c r="BA90" s="3" t="s">
        <v>341</v>
      </c>
      <c r="BB90" s="3" t="s">
        <v>340</v>
      </c>
      <c r="BC90" s="3">
        <v>1</v>
      </c>
      <c r="BD90" s="3" t="s">
        <v>287</v>
      </c>
      <c r="BE90" t="s">
        <v>288</v>
      </c>
    </row>
    <row r="91" spans="1:57" x14ac:dyDescent="0.25">
      <c r="A91" s="12" t="s">
        <v>385</v>
      </c>
      <c r="B91" t="s">
        <v>405</v>
      </c>
      <c r="C91" t="s">
        <v>410</v>
      </c>
      <c r="D91" t="s">
        <v>413</v>
      </c>
      <c r="E91" s="12" t="s">
        <v>390</v>
      </c>
      <c r="F91" s="12" t="s">
        <v>328</v>
      </c>
      <c r="G91" s="12" t="s">
        <v>333</v>
      </c>
      <c r="H91" s="6">
        <v>0</v>
      </c>
      <c r="I91">
        <v>1</v>
      </c>
      <c r="J91" s="13" t="s">
        <v>297</v>
      </c>
      <c r="K91">
        <v>0</v>
      </c>
      <c r="L91" t="s">
        <v>8</v>
      </c>
      <c r="M91" t="s">
        <v>120</v>
      </c>
      <c r="N91" t="s">
        <v>120</v>
      </c>
      <c r="O91" t="s">
        <v>120</v>
      </c>
      <c r="P91" t="s">
        <v>120</v>
      </c>
      <c r="Q91" t="s">
        <v>120</v>
      </c>
      <c r="R91" t="s">
        <v>120</v>
      </c>
      <c r="S91" s="12" t="s">
        <v>120</v>
      </c>
      <c r="T91" s="20">
        <v>0</v>
      </c>
      <c r="U91" t="s">
        <v>344</v>
      </c>
      <c r="V91" t="s">
        <v>343</v>
      </c>
      <c r="W91" t="s">
        <v>401</v>
      </c>
      <c r="X91" t="s">
        <v>401</v>
      </c>
      <c r="Y91" t="s">
        <v>401</v>
      </c>
      <c r="Z91" t="s">
        <v>401</v>
      </c>
      <c r="AA91" t="s">
        <v>401</v>
      </c>
      <c r="AB91" t="s">
        <v>401</v>
      </c>
      <c r="AC91" t="s">
        <v>401</v>
      </c>
      <c r="AD91" t="s">
        <v>401</v>
      </c>
      <c r="AE91" t="s">
        <v>401</v>
      </c>
      <c r="AF91" t="s">
        <v>401</v>
      </c>
      <c r="AG91" t="s">
        <v>401</v>
      </c>
      <c r="AH91" s="6" t="s">
        <v>401</v>
      </c>
      <c r="AI91" t="s">
        <v>401</v>
      </c>
      <c r="AJ91" t="s">
        <v>401</v>
      </c>
      <c r="AK91" t="s">
        <v>401</v>
      </c>
      <c r="AL91" s="10" t="s">
        <v>108</v>
      </c>
      <c r="AM91" t="s">
        <v>402</v>
      </c>
      <c r="AN91" t="s">
        <v>402</v>
      </c>
      <c r="AO91" s="20" t="s">
        <v>402</v>
      </c>
      <c r="AP91">
        <v>80</v>
      </c>
      <c r="AQ91">
        <v>240</v>
      </c>
      <c r="AR91">
        <v>240</v>
      </c>
      <c r="AS91" s="25" t="s">
        <v>8</v>
      </c>
      <c r="AT91">
        <v>64</v>
      </c>
      <c r="AU91">
        <v>144</v>
      </c>
      <c r="AV91">
        <v>144</v>
      </c>
      <c r="AW91" s="25" t="s">
        <v>8</v>
      </c>
      <c r="AX91">
        <f t="shared" ref="AX91" si="106">AP91-AT91</f>
        <v>16</v>
      </c>
      <c r="AY91">
        <f t="shared" ref="AY91" si="107">AQ91-AU91</f>
        <v>96</v>
      </c>
      <c r="AZ91" s="10">
        <f t="shared" ref="AZ91" si="108">AR91-AV91</f>
        <v>96</v>
      </c>
      <c r="BA91" t="s">
        <v>289</v>
      </c>
      <c r="BB91" t="s">
        <v>290</v>
      </c>
      <c r="BC91">
        <v>1</v>
      </c>
      <c r="BD91" t="s">
        <v>391</v>
      </c>
      <c r="BE91" t="s">
        <v>288</v>
      </c>
    </row>
    <row r="92" spans="1:57" x14ac:dyDescent="0.25">
      <c r="A92" s="12" t="s">
        <v>386</v>
      </c>
      <c r="B92" t="s">
        <v>405</v>
      </c>
      <c r="C92" t="s">
        <v>410</v>
      </c>
      <c r="D92" t="s">
        <v>413</v>
      </c>
      <c r="E92" s="12" t="s">
        <v>390</v>
      </c>
      <c r="F92" s="12" t="s">
        <v>328</v>
      </c>
      <c r="G92" s="12" t="s">
        <v>333</v>
      </c>
      <c r="H92" s="6">
        <v>0</v>
      </c>
      <c r="I92">
        <v>1</v>
      </c>
      <c r="J92" s="13" t="s">
        <v>297</v>
      </c>
      <c r="K92">
        <v>0</v>
      </c>
      <c r="L92" t="s">
        <v>8</v>
      </c>
      <c r="M92" t="s">
        <v>120</v>
      </c>
      <c r="N92" t="s">
        <v>120</v>
      </c>
      <c r="O92" t="s">
        <v>120</v>
      </c>
      <c r="P92" t="s">
        <v>120</v>
      </c>
      <c r="Q92" t="s">
        <v>120</v>
      </c>
      <c r="R92" t="s">
        <v>120</v>
      </c>
      <c r="S92" s="12" t="s">
        <v>120</v>
      </c>
      <c r="T92" s="20">
        <v>0</v>
      </c>
      <c r="U92" t="s">
        <v>344</v>
      </c>
      <c r="V92" t="s">
        <v>343</v>
      </c>
      <c r="W92" t="s">
        <v>401</v>
      </c>
      <c r="X92" t="s">
        <v>401</v>
      </c>
      <c r="Y92" t="s">
        <v>401</v>
      </c>
      <c r="Z92" t="s">
        <v>401</v>
      </c>
      <c r="AA92" t="s">
        <v>401</v>
      </c>
      <c r="AB92" t="s">
        <v>401</v>
      </c>
      <c r="AC92" t="s">
        <v>401</v>
      </c>
      <c r="AD92" t="s">
        <v>401</v>
      </c>
      <c r="AE92" t="s">
        <v>401</v>
      </c>
      <c r="AF92" t="s">
        <v>401</v>
      </c>
      <c r="AG92" t="s">
        <v>401</v>
      </c>
      <c r="AH92" s="6" t="s">
        <v>401</v>
      </c>
      <c r="AI92" t="s">
        <v>401</v>
      </c>
      <c r="AJ92" t="s">
        <v>401</v>
      </c>
      <c r="AK92" t="s">
        <v>401</v>
      </c>
      <c r="AL92" s="10" t="s">
        <v>108</v>
      </c>
      <c r="AM92" t="s">
        <v>402</v>
      </c>
      <c r="AN92" t="s">
        <v>402</v>
      </c>
      <c r="AO92" s="20" t="s">
        <v>402</v>
      </c>
      <c r="AP92">
        <v>80</v>
      </c>
      <c r="AQ92">
        <v>240</v>
      </c>
      <c r="AR92">
        <v>240</v>
      </c>
      <c r="AS92" s="25" t="s">
        <v>8</v>
      </c>
      <c r="AT92">
        <v>48</v>
      </c>
      <c r="AU92">
        <v>208</v>
      </c>
      <c r="AV92">
        <v>208</v>
      </c>
      <c r="AW92" s="25" t="s">
        <v>8</v>
      </c>
      <c r="AX92">
        <f t="shared" ref="AX92" si="109">AP92-AT92</f>
        <v>32</v>
      </c>
      <c r="AY92">
        <f t="shared" ref="AY92" si="110">AQ92-AU92</f>
        <v>32</v>
      </c>
      <c r="AZ92" s="10">
        <f t="shared" ref="AZ92" si="111">AR92-AV92</f>
        <v>32</v>
      </c>
      <c r="BA92" t="s">
        <v>289</v>
      </c>
      <c r="BB92" t="s">
        <v>375</v>
      </c>
      <c r="BC92">
        <v>1</v>
      </c>
      <c r="BD92" t="s">
        <v>391</v>
      </c>
      <c r="BE92" t="s">
        <v>288</v>
      </c>
    </row>
    <row r="93" spans="1:57" s="4" customFormat="1" x14ac:dyDescent="0.25">
      <c r="A93" s="17" t="s">
        <v>387</v>
      </c>
      <c r="B93" s="4" t="s">
        <v>405</v>
      </c>
      <c r="C93" s="4" t="s">
        <v>410</v>
      </c>
      <c r="D93" s="4" t="s">
        <v>413</v>
      </c>
      <c r="E93" s="17" t="s">
        <v>390</v>
      </c>
      <c r="F93" s="17" t="s">
        <v>328</v>
      </c>
      <c r="G93" s="17" t="s">
        <v>333</v>
      </c>
      <c r="H93" s="7">
        <v>0</v>
      </c>
      <c r="I93" s="4">
        <v>1</v>
      </c>
      <c r="J93" s="14" t="s">
        <v>297</v>
      </c>
      <c r="K93" s="4">
        <v>0</v>
      </c>
      <c r="L93" s="4" t="s">
        <v>8</v>
      </c>
      <c r="M93" s="4" t="s">
        <v>120</v>
      </c>
      <c r="N93" s="4" t="s">
        <v>120</v>
      </c>
      <c r="O93" s="4" t="s">
        <v>120</v>
      </c>
      <c r="P93" s="4" t="s">
        <v>120</v>
      </c>
      <c r="Q93" s="4" t="s">
        <v>120</v>
      </c>
      <c r="R93" s="4" t="s">
        <v>120</v>
      </c>
      <c r="S93" s="17" t="s">
        <v>120</v>
      </c>
      <c r="T93" s="22">
        <v>0</v>
      </c>
      <c r="U93" s="4" t="s">
        <v>344</v>
      </c>
      <c r="V93" s="4" t="s">
        <v>343</v>
      </c>
      <c r="W93" s="4" t="s">
        <v>401</v>
      </c>
      <c r="X93" s="4" t="s">
        <v>401</v>
      </c>
      <c r="Y93" s="4" t="s">
        <v>401</v>
      </c>
      <c r="Z93" s="4" t="s">
        <v>401</v>
      </c>
      <c r="AA93" s="4" t="s">
        <v>401</v>
      </c>
      <c r="AB93" s="4" t="s">
        <v>401</v>
      </c>
      <c r="AC93" s="4" t="s">
        <v>401</v>
      </c>
      <c r="AD93" s="4" t="s">
        <v>401</v>
      </c>
      <c r="AE93" s="4" t="s">
        <v>401</v>
      </c>
      <c r="AF93" s="4" t="s">
        <v>401</v>
      </c>
      <c r="AG93" s="4" t="s">
        <v>401</v>
      </c>
      <c r="AH93" s="7" t="s">
        <v>401</v>
      </c>
      <c r="AI93" s="4" t="s">
        <v>401</v>
      </c>
      <c r="AJ93" s="4" t="s">
        <v>401</v>
      </c>
      <c r="AK93" s="4" t="s">
        <v>401</v>
      </c>
      <c r="AL93" s="29" t="s">
        <v>108</v>
      </c>
      <c r="AM93" s="4" t="s">
        <v>402</v>
      </c>
      <c r="AN93" s="4" t="s">
        <v>402</v>
      </c>
      <c r="AO93" s="22" t="s">
        <v>402</v>
      </c>
      <c r="AP93" s="4">
        <v>64</v>
      </c>
      <c r="AQ93" s="4">
        <v>128</v>
      </c>
      <c r="AR93" s="4">
        <v>128</v>
      </c>
      <c r="AS93" s="30" t="s">
        <v>8</v>
      </c>
      <c r="AT93" s="4">
        <v>32</v>
      </c>
      <c r="AU93" s="4">
        <v>96</v>
      </c>
      <c r="AV93" s="4">
        <v>96</v>
      </c>
      <c r="AW93" s="30" t="s">
        <v>8</v>
      </c>
      <c r="AX93" s="4">
        <f t="shared" ref="AX93" si="112">AP93-AT93</f>
        <v>32</v>
      </c>
      <c r="AY93" s="4">
        <f t="shared" ref="AY93" si="113">AQ93-AU93</f>
        <v>32</v>
      </c>
      <c r="AZ93" s="29">
        <f t="shared" ref="AZ93" si="114">AR93-AV93</f>
        <v>32</v>
      </c>
      <c r="BA93" s="4" t="s">
        <v>374</v>
      </c>
      <c r="BB93" s="4" t="s">
        <v>379</v>
      </c>
      <c r="BC93" s="4">
        <v>1</v>
      </c>
      <c r="BD93" s="4" t="s">
        <v>392</v>
      </c>
      <c r="BE93" s="4" t="s">
        <v>288</v>
      </c>
    </row>
    <row r="94" spans="1:57" x14ac:dyDescent="0.25">
      <c r="A94" s="12" t="s">
        <v>395</v>
      </c>
      <c r="B94" t="s">
        <v>405</v>
      </c>
      <c r="C94" t="s">
        <v>410</v>
      </c>
      <c r="D94" t="s">
        <v>413</v>
      </c>
      <c r="E94" s="12" t="s">
        <v>408</v>
      </c>
      <c r="F94" s="12" t="s">
        <v>396</v>
      </c>
      <c r="G94" s="12" t="s">
        <v>397</v>
      </c>
      <c r="H94" s="6" t="s">
        <v>120</v>
      </c>
      <c r="I94" t="s">
        <v>120</v>
      </c>
      <c r="J94" t="s">
        <v>120</v>
      </c>
      <c r="K94" t="s">
        <v>120</v>
      </c>
      <c r="L94" t="s">
        <v>120</v>
      </c>
      <c r="M94" t="s">
        <v>120</v>
      </c>
      <c r="N94" t="s">
        <v>120</v>
      </c>
      <c r="O94" t="s">
        <v>120</v>
      </c>
      <c r="P94" t="s">
        <v>120</v>
      </c>
      <c r="Q94" t="s">
        <v>120</v>
      </c>
      <c r="R94" t="s">
        <v>120</v>
      </c>
      <c r="S94" s="12" t="s">
        <v>120</v>
      </c>
      <c r="T94" s="20" t="s">
        <v>120</v>
      </c>
      <c r="U94" t="s">
        <v>344</v>
      </c>
      <c r="V94" t="s">
        <v>343</v>
      </c>
      <c r="W94" t="s">
        <v>401</v>
      </c>
      <c r="X94" t="s">
        <v>401</v>
      </c>
      <c r="Y94" t="s">
        <v>401</v>
      </c>
      <c r="Z94" t="s">
        <v>401</v>
      </c>
      <c r="AA94" t="s">
        <v>401</v>
      </c>
      <c r="AB94" t="s">
        <v>401</v>
      </c>
      <c r="AC94" t="s">
        <v>401</v>
      </c>
      <c r="AD94" t="s">
        <v>401</v>
      </c>
      <c r="AE94" t="s">
        <v>401</v>
      </c>
      <c r="AF94" t="s">
        <v>401</v>
      </c>
      <c r="AG94" t="s">
        <v>401</v>
      </c>
      <c r="AH94" s="6" t="s">
        <v>401</v>
      </c>
      <c r="AI94" s="12" t="s">
        <v>401</v>
      </c>
      <c r="AJ94" t="s">
        <v>401</v>
      </c>
      <c r="AK94" t="s">
        <v>401</v>
      </c>
      <c r="AL94" s="10" t="s">
        <v>108</v>
      </c>
      <c r="AM94" t="s">
        <v>402</v>
      </c>
      <c r="AN94" t="s">
        <v>402</v>
      </c>
      <c r="AO94" s="20" t="s">
        <v>402</v>
      </c>
      <c r="AP94">
        <v>96</v>
      </c>
      <c r="AQ94">
        <v>112</v>
      </c>
      <c r="AR94">
        <v>112</v>
      </c>
      <c r="AS94" s="25" t="s">
        <v>8</v>
      </c>
      <c r="AT94">
        <v>64</v>
      </c>
      <c r="AU94">
        <v>96</v>
      </c>
      <c r="AV94">
        <v>96</v>
      </c>
      <c r="AW94" s="25" t="s">
        <v>8</v>
      </c>
      <c r="AX94">
        <f t="shared" ref="AX94" si="115">AP94-AT94</f>
        <v>32</v>
      </c>
      <c r="AY94">
        <f t="shared" ref="AY94" si="116">AQ94-AU94</f>
        <v>16</v>
      </c>
      <c r="AZ94" s="10">
        <f t="shared" ref="AZ94" si="117">AR94-AV94</f>
        <v>16</v>
      </c>
      <c r="BA94" t="s">
        <v>420</v>
      </c>
      <c r="BB94" t="s">
        <v>421</v>
      </c>
      <c r="BC94" t="s">
        <v>120</v>
      </c>
      <c r="BD94" t="s">
        <v>120</v>
      </c>
      <c r="BE94" t="s">
        <v>120</v>
      </c>
    </row>
    <row r="95" spans="1:57" x14ac:dyDescent="0.25">
      <c r="A95" s="12" t="s">
        <v>406</v>
      </c>
      <c r="B95" t="s">
        <v>405</v>
      </c>
      <c r="C95" t="s">
        <v>411</v>
      </c>
      <c r="D95" t="s">
        <v>413</v>
      </c>
      <c r="E95" s="12" t="s">
        <v>409</v>
      </c>
      <c r="F95" s="12" t="s">
        <v>396</v>
      </c>
      <c r="G95" s="12" t="s">
        <v>397</v>
      </c>
      <c r="H95" s="6" t="s">
        <v>120</v>
      </c>
      <c r="I95" t="s">
        <v>120</v>
      </c>
      <c r="J95" t="s">
        <v>120</v>
      </c>
      <c r="K95" t="s">
        <v>120</v>
      </c>
      <c r="L95" t="s">
        <v>120</v>
      </c>
      <c r="M95" t="s">
        <v>120</v>
      </c>
      <c r="N95" t="s">
        <v>120</v>
      </c>
      <c r="O95" t="s">
        <v>120</v>
      </c>
      <c r="P95" t="s">
        <v>120</v>
      </c>
      <c r="Q95" t="s">
        <v>120</v>
      </c>
      <c r="R95" t="s">
        <v>120</v>
      </c>
      <c r="S95" s="12" t="s">
        <v>120</v>
      </c>
      <c r="T95" s="20" t="s">
        <v>120</v>
      </c>
      <c r="U95" t="s">
        <v>344</v>
      </c>
      <c r="V95" t="s">
        <v>343</v>
      </c>
      <c r="W95" t="s">
        <v>401</v>
      </c>
      <c r="X95" t="s">
        <v>401</v>
      </c>
      <c r="Y95" t="s">
        <v>401</v>
      </c>
      <c r="Z95" t="s">
        <v>401</v>
      </c>
      <c r="AA95" t="s">
        <v>401</v>
      </c>
      <c r="AB95" t="s">
        <v>401</v>
      </c>
      <c r="AC95" t="s">
        <v>401</v>
      </c>
      <c r="AD95" t="s">
        <v>401</v>
      </c>
      <c r="AE95" t="s">
        <v>401</v>
      </c>
      <c r="AF95" t="s">
        <v>401</v>
      </c>
      <c r="AG95" t="s">
        <v>401</v>
      </c>
      <c r="AH95" s="6" t="s">
        <v>401</v>
      </c>
      <c r="AI95" s="12" t="s">
        <v>401</v>
      </c>
      <c r="AJ95" t="s">
        <v>401</v>
      </c>
      <c r="AK95" t="s">
        <v>401</v>
      </c>
      <c r="AL95" s="10" t="s">
        <v>108</v>
      </c>
      <c r="AM95" t="s">
        <v>402</v>
      </c>
      <c r="AN95" t="s">
        <v>402</v>
      </c>
      <c r="AO95" s="20" t="s">
        <v>402</v>
      </c>
      <c r="AP95">
        <v>96</v>
      </c>
      <c r="AQ95">
        <v>112</v>
      </c>
      <c r="AR95">
        <v>112</v>
      </c>
      <c r="AS95" s="25" t="s">
        <v>8</v>
      </c>
      <c r="AT95">
        <v>64</v>
      </c>
      <c r="AU95">
        <v>96</v>
      </c>
      <c r="AV95">
        <v>96</v>
      </c>
      <c r="AW95" s="25" t="s">
        <v>8</v>
      </c>
      <c r="AX95">
        <f t="shared" ref="AX95" si="118">AP95-AT95</f>
        <v>32</v>
      </c>
      <c r="AY95">
        <f t="shared" ref="AY95" si="119">AQ95-AU95</f>
        <v>16</v>
      </c>
      <c r="AZ95" s="10">
        <f t="shared" ref="AZ95" si="120">AR95-AV95</f>
        <v>16</v>
      </c>
      <c r="BA95" t="s">
        <v>422</v>
      </c>
      <c r="BB95" t="s">
        <v>423</v>
      </c>
      <c r="BC95" t="s">
        <v>120</v>
      </c>
      <c r="BD95" t="s">
        <v>120</v>
      </c>
      <c r="BE95" t="s">
        <v>120</v>
      </c>
    </row>
    <row r="96" spans="1:57" x14ac:dyDescent="0.25">
      <c r="A96" s="12" t="s">
        <v>406</v>
      </c>
      <c r="B96" t="s">
        <v>405</v>
      </c>
      <c r="C96" t="s">
        <v>411</v>
      </c>
      <c r="D96" t="s">
        <v>413</v>
      </c>
      <c r="E96" s="12" t="s">
        <v>409</v>
      </c>
      <c r="F96" s="12" t="s">
        <v>396</v>
      </c>
      <c r="G96" s="12" t="s">
        <v>397</v>
      </c>
      <c r="H96" s="6" t="s">
        <v>120</v>
      </c>
      <c r="I96" t="s">
        <v>120</v>
      </c>
      <c r="J96" t="s">
        <v>120</v>
      </c>
      <c r="K96" t="s">
        <v>120</v>
      </c>
      <c r="L96" t="s">
        <v>120</v>
      </c>
      <c r="M96" t="s">
        <v>120</v>
      </c>
      <c r="N96" t="s">
        <v>120</v>
      </c>
      <c r="O96" t="s">
        <v>120</v>
      </c>
      <c r="P96" t="s">
        <v>120</v>
      </c>
      <c r="Q96" t="s">
        <v>120</v>
      </c>
      <c r="R96" t="s">
        <v>120</v>
      </c>
      <c r="S96" s="12" t="s">
        <v>120</v>
      </c>
      <c r="T96" s="20" t="s">
        <v>120</v>
      </c>
      <c r="U96" t="s">
        <v>344</v>
      </c>
      <c r="V96" t="s">
        <v>343</v>
      </c>
      <c r="W96" t="s">
        <v>401</v>
      </c>
      <c r="X96" t="s">
        <v>401</v>
      </c>
      <c r="Y96" t="s">
        <v>401</v>
      </c>
      <c r="Z96" t="s">
        <v>401</v>
      </c>
      <c r="AA96" t="s">
        <v>401</v>
      </c>
      <c r="AB96" t="s">
        <v>401</v>
      </c>
      <c r="AC96" t="s">
        <v>401</v>
      </c>
      <c r="AD96" t="s">
        <v>401</v>
      </c>
      <c r="AE96" t="s">
        <v>401</v>
      </c>
      <c r="AF96" t="s">
        <v>401</v>
      </c>
      <c r="AG96" t="s">
        <v>401</v>
      </c>
      <c r="AH96" s="6" t="s">
        <v>401</v>
      </c>
      <c r="AI96" s="12" t="s">
        <v>401</v>
      </c>
      <c r="AJ96" t="s">
        <v>401</v>
      </c>
      <c r="AK96" t="s">
        <v>401</v>
      </c>
      <c r="AL96" s="10" t="s">
        <v>108</v>
      </c>
      <c r="AM96" t="s">
        <v>402</v>
      </c>
      <c r="AN96" t="s">
        <v>402</v>
      </c>
      <c r="AO96" s="20" t="s">
        <v>402</v>
      </c>
      <c r="AP96">
        <v>71</v>
      </c>
      <c r="AQ96">
        <v>131</v>
      </c>
      <c r="AR96">
        <v>131</v>
      </c>
      <c r="AS96" s="25" t="s">
        <v>8</v>
      </c>
      <c r="AT96">
        <v>47</v>
      </c>
      <c r="AU96">
        <v>83</v>
      </c>
      <c r="AV96">
        <v>83</v>
      </c>
      <c r="AW96" s="25" t="s">
        <v>8</v>
      </c>
      <c r="AX96">
        <f t="shared" ref="AX96" si="121">AP96-AT96</f>
        <v>24</v>
      </c>
      <c r="AY96">
        <f t="shared" ref="AY96" si="122">AQ96-AU96</f>
        <v>48</v>
      </c>
      <c r="AZ96" s="10">
        <f t="shared" ref="AZ96" si="123">AR96-AV96</f>
        <v>48</v>
      </c>
      <c r="BA96" t="s">
        <v>418</v>
      </c>
      <c r="BB96" t="s">
        <v>419</v>
      </c>
      <c r="BC96" t="s">
        <v>120</v>
      </c>
      <c r="BD96" t="s">
        <v>120</v>
      </c>
      <c r="BE96" t="s">
        <v>120</v>
      </c>
    </row>
    <row r="97" spans="1:57" x14ac:dyDescent="0.25">
      <c r="A97" s="12" t="s">
        <v>407</v>
      </c>
      <c r="B97" t="s">
        <v>405</v>
      </c>
      <c r="C97" t="s">
        <v>410</v>
      </c>
      <c r="D97" t="s">
        <v>413</v>
      </c>
      <c r="E97" s="12" t="s">
        <v>408</v>
      </c>
      <c r="F97" s="12" t="s">
        <v>396</v>
      </c>
      <c r="G97" s="12" t="s">
        <v>397</v>
      </c>
      <c r="H97" s="6" t="s">
        <v>120</v>
      </c>
      <c r="I97" t="s">
        <v>120</v>
      </c>
      <c r="J97" t="s">
        <v>120</v>
      </c>
      <c r="K97" t="s">
        <v>120</v>
      </c>
      <c r="L97" t="s">
        <v>120</v>
      </c>
      <c r="M97" t="s">
        <v>120</v>
      </c>
      <c r="N97" t="s">
        <v>120</v>
      </c>
      <c r="O97" t="s">
        <v>120</v>
      </c>
      <c r="P97" t="s">
        <v>120</v>
      </c>
      <c r="Q97" t="s">
        <v>120</v>
      </c>
      <c r="R97" t="s">
        <v>120</v>
      </c>
      <c r="S97" s="12" t="s">
        <v>120</v>
      </c>
      <c r="T97" s="20" t="s">
        <v>120</v>
      </c>
      <c r="U97" t="s">
        <v>403</v>
      </c>
      <c r="V97" t="s">
        <v>120</v>
      </c>
      <c r="W97" t="s">
        <v>120</v>
      </c>
      <c r="X97" t="s">
        <v>120</v>
      </c>
      <c r="Y97" t="s">
        <v>120</v>
      </c>
      <c r="Z97" t="s">
        <v>120</v>
      </c>
      <c r="AA97" t="s">
        <v>120</v>
      </c>
      <c r="AB97" t="s">
        <v>120</v>
      </c>
      <c r="AC97" t="s">
        <v>120</v>
      </c>
      <c r="AD97" t="s">
        <v>120</v>
      </c>
      <c r="AE97" t="s">
        <v>120</v>
      </c>
      <c r="AF97" t="s">
        <v>120</v>
      </c>
      <c r="AG97" t="s">
        <v>120</v>
      </c>
      <c r="AH97" s="6" t="s">
        <v>120</v>
      </c>
      <c r="AI97" s="12" t="s">
        <v>120</v>
      </c>
      <c r="AJ97" t="s">
        <v>120</v>
      </c>
      <c r="AK97" t="s">
        <v>281</v>
      </c>
      <c r="AL97" s="10" t="s">
        <v>108</v>
      </c>
      <c r="AM97" t="s">
        <v>120</v>
      </c>
      <c r="AN97" t="s">
        <v>120</v>
      </c>
      <c r="AO97" s="20" t="s">
        <v>120</v>
      </c>
      <c r="AP97">
        <v>96</v>
      </c>
      <c r="AQ97">
        <v>112</v>
      </c>
      <c r="AR97">
        <v>112</v>
      </c>
      <c r="AS97" s="25" t="s">
        <v>8</v>
      </c>
      <c r="AT97">
        <v>64</v>
      </c>
      <c r="AU97">
        <v>96</v>
      </c>
      <c r="AV97">
        <v>96</v>
      </c>
      <c r="AW97" s="25" t="s">
        <v>8</v>
      </c>
      <c r="AX97">
        <f t="shared" ref="AX97" si="124">AP97-AT97</f>
        <v>32</v>
      </c>
      <c r="AY97">
        <f t="shared" ref="AY97" si="125">AQ97-AU97</f>
        <v>16</v>
      </c>
      <c r="AZ97" s="10">
        <f t="shared" ref="AZ97" si="126">AR97-AV97</f>
        <v>16</v>
      </c>
      <c r="BA97" t="s">
        <v>420</v>
      </c>
      <c r="BB97" t="s">
        <v>421</v>
      </c>
      <c r="BC97" t="s">
        <v>120</v>
      </c>
      <c r="BD97" t="s">
        <v>120</v>
      </c>
      <c r="BE97" t="s">
        <v>120</v>
      </c>
    </row>
    <row r="98" spans="1:57" x14ac:dyDescent="0.25">
      <c r="A98" s="12" t="s">
        <v>416</v>
      </c>
      <c r="B98" t="s">
        <v>405</v>
      </c>
      <c r="C98" t="s">
        <v>411</v>
      </c>
      <c r="D98" t="s">
        <v>413</v>
      </c>
      <c r="E98" s="12" t="s">
        <v>409</v>
      </c>
      <c r="F98" s="12" t="s">
        <v>396</v>
      </c>
      <c r="G98" s="12" t="s">
        <v>397</v>
      </c>
      <c r="H98" s="6" t="s">
        <v>120</v>
      </c>
      <c r="I98" t="s">
        <v>120</v>
      </c>
      <c r="J98" t="s">
        <v>120</v>
      </c>
      <c r="K98" t="s">
        <v>120</v>
      </c>
      <c r="L98" t="s">
        <v>120</v>
      </c>
      <c r="M98" t="s">
        <v>120</v>
      </c>
      <c r="N98" t="s">
        <v>120</v>
      </c>
      <c r="O98" t="s">
        <v>120</v>
      </c>
      <c r="P98" t="s">
        <v>120</v>
      </c>
      <c r="Q98" t="s">
        <v>120</v>
      </c>
      <c r="R98" t="s">
        <v>120</v>
      </c>
      <c r="S98" s="12" t="s">
        <v>120</v>
      </c>
      <c r="T98" s="20" t="s">
        <v>120</v>
      </c>
      <c r="U98" t="s">
        <v>403</v>
      </c>
      <c r="V98" t="s">
        <v>120</v>
      </c>
      <c r="W98" t="s">
        <v>120</v>
      </c>
      <c r="X98" t="s">
        <v>120</v>
      </c>
      <c r="Y98" t="s">
        <v>120</v>
      </c>
      <c r="Z98" t="s">
        <v>120</v>
      </c>
      <c r="AA98" t="s">
        <v>120</v>
      </c>
      <c r="AB98" t="s">
        <v>120</v>
      </c>
      <c r="AC98" t="s">
        <v>120</v>
      </c>
      <c r="AD98" t="s">
        <v>120</v>
      </c>
      <c r="AE98" t="s">
        <v>120</v>
      </c>
      <c r="AF98" t="s">
        <v>120</v>
      </c>
      <c r="AG98" t="s">
        <v>120</v>
      </c>
      <c r="AH98" s="6" t="s">
        <v>120</v>
      </c>
      <c r="AI98" s="12" t="s">
        <v>120</v>
      </c>
      <c r="AJ98" t="s">
        <v>120</v>
      </c>
      <c r="AK98" t="s">
        <v>281</v>
      </c>
      <c r="AL98" s="10" t="s">
        <v>108</v>
      </c>
      <c r="AM98" t="s">
        <v>120</v>
      </c>
      <c r="AN98" t="s">
        <v>120</v>
      </c>
      <c r="AO98" s="20" t="s">
        <v>120</v>
      </c>
      <c r="AP98">
        <v>96</v>
      </c>
      <c r="AQ98">
        <v>112</v>
      </c>
      <c r="AR98">
        <v>112</v>
      </c>
      <c r="AS98" s="25" t="s">
        <v>8</v>
      </c>
      <c r="AT98">
        <v>64</v>
      </c>
      <c r="AU98">
        <v>96</v>
      </c>
      <c r="AV98">
        <v>96</v>
      </c>
      <c r="AW98" s="25" t="s">
        <v>8</v>
      </c>
      <c r="AX98">
        <f t="shared" ref="AX98" si="127">AP98-AT98</f>
        <v>32</v>
      </c>
      <c r="AY98">
        <f t="shared" ref="AY98" si="128">AQ98-AU98</f>
        <v>16</v>
      </c>
      <c r="AZ98" s="10">
        <f t="shared" ref="AZ98" si="129">AR98-AV98</f>
        <v>16</v>
      </c>
      <c r="BA98" t="s">
        <v>422</v>
      </c>
      <c r="BB98" t="s">
        <v>423</v>
      </c>
      <c r="BC98" t="s">
        <v>120</v>
      </c>
      <c r="BD98" t="s">
        <v>120</v>
      </c>
      <c r="BE98" t="s">
        <v>120</v>
      </c>
    </row>
    <row r="99" spans="1:57" x14ac:dyDescent="0.25">
      <c r="A99" s="12" t="s">
        <v>417</v>
      </c>
      <c r="B99" t="s">
        <v>405</v>
      </c>
      <c r="C99" t="s">
        <v>411</v>
      </c>
      <c r="D99" t="s">
        <v>413</v>
      </c>
      <c r="E99" s="12" t="s">
        <v>409</v>
      </c>
      <c r="F99" s="12" t="s">
        <v>396</v>
      </c>
      <c r="G99" s="12" t="s">
        <v>397</v>
      </c>
      <c r="H99" s="6" t="s">
        <v>120</v>
      </c>
      <c r="I99" t="s">
        <v>120</v>
      </c>
      <c r="J99" t="s">
        <v>120</v>
      </c>
      <c r="K99" t="s">
        <v>120</v>
      </c>
      <c r="L99" t="s">
        <v>120</v>
      </c>
      <c r="M99" t="s">
        <v>120</v>
      </c>
      <c r="N99" t="s">
        <v>120</v>
      </c>
      <c r="O99" t="s">
        <v>120</v>
      </c>
      <c r="P99" t="s">
        <v>120</v>
      </c>
      <c r="Q99" t="s">
        <v>120</v>
      </c>
      <c r="R99" t="s">
        <v>120</v>
      </c>
      <c r="S99" s="12" t="s">
        <v>120</v>
      </c>
      <c r="T99" s="20" t="s">
        <v>120</v>
      </c>
      <c r="U99" t="s">
        <v>403</v>
      </c>
      <c r="V99" t="s">
        <v>120</v>
      </c>
      <c r="W99" t="s">
        <v>120</v>
      </c>
      <c r="X99" t="s">
        <v>120</v>
      </c>
      <c r="Y99" t="s">
        <v>120</v>
      </c>
      <c r="Z99" t="s">
        <v>120</v>
      </c>
      <c r="AA99" t="s">
        <v>120</v>
      </c>
      <c r="AB99" t="s">
        <v>120</v>
      </c>
      <c r="AC99" t="s">
        <v>120</v>
      </c>
      <c r="AD99" t="s">
        <v>120</v>
      </c>
      <c r="AE99" t="s">
        <v>120</v>
      </c>
      <c r="AF99" t="s">
        <v>120</v>
      </c>
      <c r="AG99" t="s">
        <v>120</v>
      </c>
      <c r="AH99" s="6" t="s">
        <v>120</v>
      </c>
      <c r="AI99" s="12" t="s">
        <v>120</v>
      </c>
      <c r="AJ99" t="s">
        <v>120</v>
      </c>
      <c r="AK99" t="s">
        <v>281</v>
      </c>
      <c r="AL99" s="10" t="s">
        <v>108</v>
      </c>
      <c r="AM99" t="s">
        <v>120</v>
      </c>
      <c r="AN99" t="s">
        <v>120</v>
      </c>
      <c r="AO99" s="20" t="s">
        <v>120</v>
      </c>
      <c r="AP99">
        <v>71</v>
      </c>
      <c r="AQ99">
        <v>131</v>
      </c>
      <c r="AR99">
        <v>131</v>
      </c>
      <c r="AS99" s="25" t="s">
        <v>8</v>
      </c>
      <c r="AT99">
        <v>47</v>
      </c>
      <c r="AU99">
        <v>83</v>
      </c>
      <c r="AV99">
        <v>83</v>
      </c>
      <c r="AW99" s="25" t="s">
        <v>8</v>
      </c>
      <c r="AX99">
        <f t="shared" ref="AX99" si="130">AP99-AT99</f>
        <v>24</v>
      </c>
      <c r="AY99">
        <f t="shared" ref="AY99" si="131">AQ99-AU99</f>
        <v>48</v>
      </c>
      <c r="AZ99" s="10">
        <f t="shared" ref="AZ99" si="132">AR99-AV99</f>
        <v>48</v>
      </c>
      <c r="BA99" t="s">
        <v>418</v>
      </c>
      <c r="BB99" t="s">
        <v>419</v>
      </c>
      <c r="BC99" t="s">
        <v>120</v>
      </c>
      <c r="BD99" t="s">
        <v>120</v>
      </c>
      <c r="BE99" t="s">
        <v>120</v>
      </c>
    </row>
    <row r="100" spans="1:57" x14ac:dyDescent="0.25">
      <c r="A100" s="12" t="s">
        <v>120</v>
      </c>
      <c r="B100" t="s">
        <v>120</v>
      </c>
      <c r="C100" t="s">
        <v>120</v>
      </c>
      <c r="D100" t="s">
        <v>120</v>
      </c>
      <c r="E100" s="12" t="s">
        <v>120</v>
      </c>
      <c r="F100" s="12" t="s">
        <v>120</v>
      </c>
      <c r="G100" s="12" t="s">
        <v>120</v>
      </c>
      <c r="H100" s="6" t="s">
        <v>120</v>
      </c>
      <c r="I100" t="s">
        <v>120</v>
      </c>
      <c r="J100" t="s">
        <v>120</v>
      </c>
      <c r="K100" t="s">
        <v>120</v>
      </c>
      <c r="L100" t="s">
        <v>120</v>
      </c>
      <c r="M100" t="s">
        <v>120</v>
      </c>
      <c r="N100" t="s">
        <v>120</v>
      </c>
      <c r="O100" t="s">
        <v>120</v>
      </c>
      <c r="P100" t="s">
        <v>120</v>
      </c>
      <c r="Q100" t="s">
        <v>120</v>
      </c>
      <c r="R100" t="s">
        <v>120</v>
      </c>
      <c r="S100" s="12" t="s">
        <v>120</v>
      </c>
      <c r="T100" s="20" t="s">
        <v>120</v>
      </c>
      <c r="U100" t="s">
        <v>120</v>
      </c>
      <c r="V100" t="s">
        <v>120</v>
      </c>
      <c r="W100" t="s">
        <v>120</v>
      </c>
      <c r="X100" t="s">
        <v>120</v>
      </c>
      <c r="Y100" t="s">
        <v>120</v>
      </c>
      <c r="Z100" t="s">
        <v>120</v>
      </c>
      <c r="AA100" t="s">
        <v>120</v>
      </c>
      <c r="AB100" t="s">
        <v>120</v>
      </c>
      <c r="AC100" t="s">
        <v>120</v>
      </c>
      <c r="AD100" t="s">
        <v>120</v>
      </c>
      <c r="AE100" t="s">
        <v>120</v>
      </c>
      <c r="AF100" t="s">
        <v>120</v>
      </c>
      <c r="AG100" t="s">
        <v>120</v>
      </c>
      <c r="AH100" s="6" t="s">
        <v>120</v>
      </c>
      <c r="AI100" s="12" t="s">
        <v>120</v>
      </c>
      <c r="AJ100" t="s">
        <v>120</v>
      </c>
      <c r="AK100" t="s">
        <v>281</v>
      </c>
      <c r="AL100" s="10" t="s">
        <v>108</v>
      </c>
      <c r="AM100" t="s">
        <v>120</v>
      </c>
      <c r="AN100" t="s">
        <v>120</v>
      </c>
      <c r="AO100" s="20" t="s">
        <v>120</v>
      </c>
      <c r="AP100" t="s">
        <v>120</v>
      </c>
      <c r="AQ100" t="s">
        <v>120</v>
      </c>
      <c r="AR100" t="s">
        <v>120</v>
      </c>
      <c r="AS100" s="25" t="s">
        <v>8</v>
      </c>
      <c r="AT100" t="s">
        <v>120</v>
      </c>
      <c r="AU100" t="s">
        <v>120</v>
      </c>
      <c r="AV100" t="s">
        <v>120</v>
      </c>
      <c r="AW100" s="25" t="s">
        <v>8</v>
      </c>
      <c r="AX100" t="e">
        <f t="shared" ref="AX100" si="133">AP100-AT100</f>
        <v>#VALUE!</v>
      </c>
      <c r="AY100" t="e">
        <f t="shared" ref="AY100" si="134">AQ100-AU100</f>
        <v>#VALUE!</v>
      </c>
      <c r="AZ100" s="10" t="e">
        <f t="shared" ref="AZ100" si="135">AR100-AV100</f>
        <v>#VALUE!</v>
      </c>
      <c r="BA100" t="s">
        <v>120</v>
      </c>
      <c r="BB100" t="s">
        <v>120</v>
      </c>
      <c r="BC100" t="s">
        <v>120</v>
      </c>
      <c r="BD100" t="s">
        <v>120</v>
      </c>
      <c r="BE100" t="s">
        <v>120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2023-12-20T19:09:24Z</dcterms:modified>
</cp:coreProperties>
</file>