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BF735B55-79F7-4D52-B091-7E29A6A3BB3A}"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237" i="1" l="1"/>
  <c r="BC237" i="1" s="1"/>
  <c r="AX237" i="1"/>
  <c r="BB237" i="1" s="1"/>
  <c r="AW237" i="1"/>
  <c r="BA237" i="1" s="1"/>
  <c r="AM237" i="1"/>
  <c r="AD237" i="1"/>
  <c r="AN237" i="1" s="1"/>
  <c r="AB237" i="1"/>
  <c r="BB236" i="1"/>
  <c r="BA236" i="1"/>
  <c r="AY236" i="1"/>
  <c r="BC236" i="1" s="1"/>
  <c r="AX236" i="1"/>
  <c r="AW236" i="1"/>
  <c r="AM236" i="1"/>
  <c r="AD236" i="1"/>
  <c r="AN236" i="1" s="1"/>
  <c r="AB236" i="1"/>
  <c r="AB233" i="1"/>
  <c r="AM233" i="1"/>
  <c r="AD233" i="1"/>
  <c r="AN233" i="1" s="1"/>
  <c r="BB235" i="1"/>
  <c r="AY235" i="1"/>
  <c r="BC235" i="1" s="1"/>
  <c r="AX235" i="1"/>
  <c r="AW235" i="1"/>
  <c r="BA235" i="1" s="1"/>
  <c r="AM235" i="1"/>
  <c r="AD235" i="1"/>
  <c r="AN235" i="1" s="1"/>
  <c r="AB235" i="1"/>
  <c r="BA233" i="1"/>
  <c r="AY233" i="1"/>
  <c r="BC233" i="1" s="1"/>
  <c r="AX233" i="1"/>
  <c r="BB233" i="1" s="1"/>
  <c r="AW233" i="1"/>
  <c r="AY234" i="1"/>
  <c r="BC234" i="1" s="1"/>
  <c r="AX234" i="1"/>
  <c r="BB234" i="1" s="1"/>
  <c r="AW234" i="1"/>
  <c r="BA234" i="1" s="1"/>
  <c r="AM234" i="1"/>
  <c r="AD234" i="1"/>
  <c r="AN234" i="1" s="1"/>
  <c r="AB234"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AM225" i="1"/>
  <c r="AD224" i="1"/>
  <c r="AB226" i="1"/>
  <c r="AD226" i="1" s="1"/>
  <c r="AN226" i="1" s="1"/>
  <c r="AB225" i="1"/>
  <c r="AD225" i="1" s="1"/>
  <c r="AN225" i="1" s="1"/>
  <c r="AM226" i="1"/>
  <c r="AB224" i="1"/>
  <c r="AN224" i="1"/>
  <c r="AY224" i="1"/>
  <c r="BC224" i="1" s="1"/>
  <c r="AX224" i="1"/>
  <c r="BB224" i="1" s="1"/>
  <c r="AW224" i="1"/>
  <c r="BA224" i="1" s="1"/>
  <c r="AM224" i="1"/>
  <c r="AY223" i="1"/>
  <c r="BC223" i="1" s="1"/>
  <c r="AX223" i="1"/>
  <c r="BB223" i="1" s="1"/>
  <c r="AW223" i="1"/>
  <c r="BA223" i="1" s="1"/>
  <c r="AM223" i="1"/>
  <c r="AD223" i="1"/>
  <c r="AN223" i="1" s="1"/>
  <c r="AB223" i="1"/>
  <c r="BA225"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<sst xmlns="http://schemas.openxmlformats.org/spreadsheetml/2006/main" count="6130" uniqueCount="870">
  <si>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</si>
  <si>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</si>
  <si>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</si>
  <si>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</si>
  <si>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</si>
  <si>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</si>
  <si>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</si>
  <si>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</si>
  <si>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</si>
  <si>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</si>
  <si>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</si>
  <si>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</si>
  <si>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</si>
  <si>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</si>
  <si>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</si>
  <si>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</si>
  <si>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</si>
  <si>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</si>
  <si>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</si>
  <si>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</si>
  <si>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</si>
  <si>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</si>
  <si>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</si>
  <si>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</si>
  <si>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</si>
  <si>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</si>
  <si>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</si>
  <si>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</si>
  <si>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</si>
  <si>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</si>
  <si>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</si>
  <si>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</si>
  <si>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</si>
  <si>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</si>
  <si>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</si>
  <si>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</si>
  <si>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</si>
  <si>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</si>
  <si>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</si>
  <si>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</si>
  <si>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</si>
  <si>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</si>
  <si>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</si>
  <si>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</si>
  <si>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</si>
  <si>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</si>
  <si>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</si>
  <si>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</si>
  <si>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</si>
  <si>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</si>
  <si>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</si>
  <si>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</si>
  <si>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</si>
  <si>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</si>
  <si>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</si>
  <si>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</si>
  <si>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</si>
  <si>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</si>
  <si>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</si>
  <si>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</si>
  <si>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</si>
  <si>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</si>
  <si>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</si>
  <si>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</si>
  <si>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</si>
  <si>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</si>
  <si>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</si>
  <si>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</si>
  <si>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</si>
  <si>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</si>
  <si>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</si>
  <si>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</si>
  <si>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</si>
  <si>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</si>
  <si>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</si>
  <si>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</si>
  <si>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</si>
  <si>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</si>
  <si>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</si>
  <si>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</si>
  <si>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</si>
  <si>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</si>
  <si>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</si>
  <si>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</si>
  <si>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</si>
  <si>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</si>
  <si>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</si>
  <si>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</si>
  <si>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</si>
  <si>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</si>
  <si>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</si>
  <si>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</si>
  <si>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</si>
  <si>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</si>
  <si>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</si>
  <si>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</si>
  <si>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</si>
  <si>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</si>
  <si>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</si>
  <si>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</si>
  <si>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</si>
  <si>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</si>
  <si>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</si>
  <si>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</si>
  <si>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</si>
  <si>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</si>
  <si>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</si>
  <si>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</si>
  <si>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</si>
  <si>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</si>
  <si>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</si>
  <si>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</si>
  <si>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</si>
  <si>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</si>
  <si>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</si>
  <si>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</si>
  <si>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</si>
  <si>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</si>
  <si>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</si>
  <si>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</si>
  <si>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</si>
  <si>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</si>
  <si>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</si>
  <si>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</si>
  <si>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</si>
  <si>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</si>
  <si>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</si>
  <si>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</si>
  <si>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</si>
  <si>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</si>
  <si>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</si>
  <si>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</si>
  <si>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</si>
  <si>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</si>
  <si>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</si>
  <si>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</si>
  <si>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</si>
  <si>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</si>
  <si>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</si>
  <si>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</si>
  <si>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</si>
  <si>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</si>
  <si>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</si>
  <si>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</si>
  <si>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</si>
  <si>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</si>
  <si>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</si>
  <si>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</si>
  <si>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</si>
  <si>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</si>
  <si>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</si>
  <si>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</si>
  <si>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</si>
  <si>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</si>
  <si>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</si>
  <si>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</si>
  <si>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</si>
  <si>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</si>
  <si>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</si>
  <si>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</si>
  <si>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</si>
  <si>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</si>
  <si>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</si>
  <si>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</si>
  <si>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</si>
  <si>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</si>
  <si>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</si>
  <si>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</si>
  <si>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</si>
  <si>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</si>
  <si>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</si>
  <si>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</si>
  <si>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</si>
  <si>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</si>
  <si>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</si>
  <si>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</si>
  <si>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</si>
  <si>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</si>
  <si>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</si>
  <si>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</si>
  <si>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</si>
  <si>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</si>
  <si>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</si>
  <si>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</si>
  <si>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</si>
  <si>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</si>
  <si>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</si>
  <si>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</si>
  <si>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</si>
  <si>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</si>
  <si>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</si>
  <si>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</si>
  <si>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</si>
  <si>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</si>
  <si>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</si>
  <si>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</si>
  <si>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</si>
  <si>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</si>
  <si>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</si>
  <si>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</si>
  <si>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</si>
  <si>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</si>
  <si>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</si>
  <si>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</si>
  <si>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</si>
  <si>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</si>
  <si>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</si>
  <si>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</si>
  <si>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</si>
  <si>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</si>
  <si>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</si>
  <si>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</si>
  <si>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</si>
  <si>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</si>
  <si>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</si>
  <si>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</si>
  <si>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</si>
  <si>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</si>
  <si>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</si>
  <si>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</si>
  <si>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</si>
  <si>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</si>
  <si>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</si>
  <si>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</si>
  <si>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</si>
  <si>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</si>
  <si>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</si>
  <si>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</si>
  <si>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</si>
  <si>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</si>
  <si>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</si>
  <si>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</si>
  <si>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</si>
  <si>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</si>
  <si>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</si>
  <si>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</si>
  <si>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</si>
  <si>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</si>
  <si>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</si>
  <si>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</si>
  <si>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</si>
  <si>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</si>
  <si>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</si>
  <si>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</si>
  <si>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</si>
  <si>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</si>
  <si>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</si>
  <si>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</si>
  <si>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</si>
  <si>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</si>
  <si>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</si>
  <si>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</si>
  <si>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</si>
  <si>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</si>
  <si>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</si>
  <si>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</si>
  <si>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</si>
  <si>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</si>
  <si>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</si>
  <si>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</si>
  <si>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</si>
  <si>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</si>
  <si>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</si>
  <si>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</si>
  <si>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</si>
  <si>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</si>
  <si>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</si>
  <si>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</si>
  <si>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</si>
  <si>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</si>
  <si>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</si>
  <si>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</si>
  <si>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</si>
  <si>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</si>
  <si>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</si>
  <si>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</si>
  <si>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</si>
  <si>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</si>
  <si>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</si>
  <si>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</si>
  <si>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</si>
  <si>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</si>
  <si>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</si>
  <si>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</si>
  <si>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</si>
  <si>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</si>
  <si>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</si>
  <si>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</si>
  <si>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</si>
  <si>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</si>
  <si>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</si>
  <si>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</si>
  <si>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</si>
  <si>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</si>
  <si>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</si>
  <si>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</si>
  <si>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</si>
  <si>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</si>
  <si>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</si>
  <si>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</si>
  <si>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</si>
  <si>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</si>
  <si>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</si>
  <si>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</si>
  <si>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</si>
  <si>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</si>
  <si>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</si>
  <si>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</si>
  <si>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</si>
  <si>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</si>
  <si>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</si>
  <si>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</si>
  <si>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</si>
  <si>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</si>
  <si>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</si>
  <si>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</si>
  <si>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</si>
  <si>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</si>
  <si>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</si>
  <si>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</si>
  <si>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</si>
  <si>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</si>
  <si>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</si>
  <si>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</si>
  <si>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</si>
  <si>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</si>
  <si>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</si>
  <si>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</si>
  <si>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</si>
  <si>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</si>
  <si>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</si>
  <si>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</si>
  <si>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</si>
  <si>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</si>
  <si>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</si>
  <si>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</si>
  <si>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</si>
  <si>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</si>
  <si>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</si>
  <si>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</si>
  <si>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</si>
  <si>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</si>
  <si>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</si>
  <si>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</si>
  <si>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</si>
  <si>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</si>
  <si>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</si>
  <si>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</si>
  <si>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</si>
  <si>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</si>
  <si>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</si>
  <si>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</si>
  <si>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</si>
  <si>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</si>
  <si>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</si>
  <si>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</si>
  <si>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</si>
  <si>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</si>
  <si>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</si>
  <si>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</si>
  <si>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</si>
  <si>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</si>
  <si>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</si>
  <si>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</si>
  <si>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</si>
  <si>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</si>
  <si>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</si>
  <si>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</si>
  <si>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</si>
  <si>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</si>
  <si>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</si>
  <si>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</si>
  <si>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</si>
  <si>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</si>
  <si>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</si>
  <si>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</si>
  <si>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</si>
  <si>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</si>
  <si>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</si>
  <si>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</si>
  <si>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</si>
  <si>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</si>
  <si>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</si>
  <si>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</si>
  <si>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</si>
  <si>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</si>
  <si>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</si>
  <si>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</si>
  <si>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</si>
  <si>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</si>
  <si>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</si>
  <si>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</si>
  <si>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</si>
  <si>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</si>
  <si>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</si>
  <si>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</si>
  <si>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</si>
  <si>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</si>
  <si>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</si>
  <si>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</si>
  <si>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</si>
  <si>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</si>
  <si>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</si>
  <si>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</si>
  <si>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</si>
  <si>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</si>
  <si>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</si>
  <si>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</si>
  <si>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</si>
  <si>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</si>
  <si>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</si>
  <si>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</si>
  <si>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</si>
  <si>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</si>
  <si>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</si>
  <si>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</si>
  <si>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</si>
  <si>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</si>
  <si>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</si>
  <si>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</si>
  <si>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</si>
  <si>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</si>
  <si>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</si>
  <si>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</si>
  <si>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</si>
  <si>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</si>
  <si>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</si>
  <si>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</si>
  <si>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</si>
  <si>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</si>
  <si>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</si>
  <si>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</si>
  <si>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</si>
  <si>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</si>
  <si>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</si>
  <si>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</si>
  <si>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</si>
  <si>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</si>
  <si>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</si>
  <si>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</si>
  <si>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</si>
  <si>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</si>
  <si>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</si>
  <si>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</si>
  <si>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</si>
  <si>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</si>
  <si>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</si>
  <si>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</si>
  <si>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</si>
  <si>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</si>
  <si>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</si>
  <si>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</si>
  <si>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</si>
  <si>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</si>
  <si>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</si>
  <si>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</si>
  <si>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</si>
  <si>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</si>
  <si>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</si>
  <si>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</si>
  <si>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</si>
  <si>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</si>
  <si>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</si>
  <si>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</si>
  <si>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</si>
  <si>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</si>
  <si>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</si>
  <si>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</si>
  <si>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</si>
  <si>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</si>
  <si>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</si>
  <si>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</si>
  <si>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</si>
  <si>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</si>
  <si>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</si>
  <si>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</si>
  <si>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</si>
  <si>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</si>
  <si>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</si>
  <si>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</si>
  <si>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</si>
  <si>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</si>
  <si>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</si>
  <si>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</si>
  <si>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</si>
  <si>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</si>
  <si>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</si>
  <si>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</si>
  <si>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</si>
  <si>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</si>
  <si>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</si>
  <si>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</si>
  <si>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</si>
  <si>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</si>
  <si>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</si>
  <si>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</si>
  <si>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</si>
  <si>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</si>
  <si>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</si>
  <si>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</si>
  <si>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</si>
  <si>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</si>
  <si>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</si>
  <si>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</si>
  <si>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</si>
  <si>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</si>
  <si>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</si>
  <si>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</si>
  <si>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</si>
  <si>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</si>
  <si>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</si>
  <si>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</si>
  <si>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</si>
  <si>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</si>
  <si>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</si>
  <si>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</si>
  <si>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</si>
  <si>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</si>
  <si>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</si>
  <si>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</si>
  <si>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</si>
  <si>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</si>
  <si>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</si>
  <si>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</si>
  <si>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</si>
  <si>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</si>
  <si>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</si>
  <si>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</si>
  <si>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</si>
  <si>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</si>
  <si>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</si>
  <si>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</si>
  <si>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</si>
  <si>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</si>
  <si>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</si>
  <si>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</si>
  <si>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</si>
  <si>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</si>
  <si>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</si>
  <si>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</si>
  <si>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</si>
  <si>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</si>
  <si>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</si>
  <si>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</si>
  <si>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</si>
  <si>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</si>
  <si>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</si>
  <si>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</si>
  <si>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</si>
  <si>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</si>
  <si>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</si>
  <si>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</si>
  <si>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</si>
  <si>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</si>
  <si>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</si>
  <si>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</si>
  <si>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</si>
  <si>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</si>
  <si>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</si>
  <si>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</si>
  <si>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</si>
  <si>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</si>
  <si>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</si>
  <si>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</si>
  <si>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</si>
  <si>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</si>
  <si>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</si>
  <si>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</si>
  <si>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</si>
  <si>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</si>
  <si>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</si>
  <si>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</si>
  <si>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</si>
  <si>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</si>
  <si>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</si>
  <si>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</si>
  <si>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</si>
  <si>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</si>
  <si>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</si>
  <si>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</si>
  <si>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</si>
  <si>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</si>
  <si>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</si>
  <si>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</si>
  <si>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</si>
  <si>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</si>
  <si>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</si>
  <si>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</si>
  <si>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</si>
  <si>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</si>
  <si>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</si>
  <si>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</si>
  <si>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</si>
  <si>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</si>
  <si>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</si>
  <si>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</si>
  <si>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</si>
  <si>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</si>
  <si>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</si>
  <si>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</si>
  <si>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</si>
  <si>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</si>
  <si>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</si>
  <si>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</si>
  <si>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</si>
  <si>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</si>
  <si>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</si>
  <si>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</si>
  <si>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</si>
  <si>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</si>
  <si>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</si>
  <si>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</si>
  <si>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</si>
  <si>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</si>
  <si>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</si>
  <si>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</si>
  <si>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</si>
  <si>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</si>
  <si>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</si>
  <si>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</si>
  <si>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</si>
  <si>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</si>
  <si>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</si>
  <si>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</si>
  <si>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</si>
  <si>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</si>
  <si>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</si>
  <si>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</si>
  <si>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</si>
  <si>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</si>
  <si>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</si>
  <si>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</si>
  <si>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</si>
  <si>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</si>
  <si>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</si>
  <si>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</si>
  <si>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</si>
  <si>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</si>
  <si>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</si>
  <si>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</si>
  <si>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</si>
  <si>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</si>
  <si>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</si>
  <si>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</si>
  <si>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</si>
  <si>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</si>
  <si>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</si>
  <si>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</si>
  <si>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</si>
  <si>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</si>
  <si>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</si>
  <si>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</si>
  <si>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</si>
  <si>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</si>
  <si>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</si>
  <si>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</si>
  <si>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</si>
  <si>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</si>
  <si>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</si>
  <si>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</si>
  <si>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</si>
  <si>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</si>
  <si>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</si>
  <si>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</si>
  <si>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</si>
  <si>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</si>
  <si>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</si>
  <si>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</si>
  <si>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</si>
  <si>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</si>
  <si>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</si>
  <si>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</si>
  <si>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</si>
  <si>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</si>
  <si>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</si>
  <si>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</si>
  <si>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</si>
  <si>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</si>
  <si>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</si>
  <si>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</si>
  <si>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</si>
  <si>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</si>
  <si>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</si>
  <si>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</si>
  <si>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</si>
  <si>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</si>
  <si>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</si>
  <si>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</si>
  <si>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</si>
  <si>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</si>
  <si>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</si>
  <si>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</si>
  <si>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</si>
  <si>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</si>
  <si>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</si>
  <si>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</si>
  <si>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</si>
  <si>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</si>
  <si>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</si>
  <si>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</si>
  <si>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</si>
  <si>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</si>
  <si>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</si>
  <si>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</si>
  <si>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</si>
  <si>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</si>
  <si>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</si>
  <si>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</si>
  <si>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</si>
  <si>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</si>
  <si>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</si>
  <si>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</si>
  <si>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</si>
  <si>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</si>
  <si>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</si>
  <si>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</si>
  <si>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</si>
  <si>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</si>
  <si>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</si>
  <si>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</si>
  <si>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</si>
  <si>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</si>
  <si>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</si>
  <si>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</si>
  <si>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</si>
  <si>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</si>
  <si>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</si>
  <si>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</si>
  <si>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</si>
  <si>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</si>
  <si>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</si>
  <si>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</si>
  <si>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</si>
  <si>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</si>
  <si>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</si>
  <si>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</si>
  <si>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</si>
  <si>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</si>
  <si>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</si>
  <si>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</si>
  <si>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</si>
  <si>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</si>
  <si>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</si>
  <si>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</si>
  <si>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</si>
  <si>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</si>
  <si>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</si>
  <si>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</si>
  <si>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</si>
  <si>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</si>
  <si>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</si>
  <si>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</si>
  <si>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</si>
  <si>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</si>
  <si>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</si>
  <si>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</si>
  <si>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</si>
  <si>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</si>
  <si>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</si>
  <si>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</si>
  <si>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</si>
  <si>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</si>
  <si>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</si>
  <si>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</si>
  <si>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</si>
  <si>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</si>
  <si>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</si>
  <si>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</si>
  <si>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</si>
  <si>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</si>
  <si>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</si>
  <si>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</si>
  <si>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</si>
  <si>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</si>
  <si>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</si>
  <si>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</si>
  <si>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</si>
  <si>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</si>
  <si>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</si>
  <si>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</si>
  <si>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</si>
  <si>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</si>
  <si>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</si>
  <si>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</si>
  <si>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</si>
  <si>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</si>
  <si>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</si>
  <si>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</si>
  <si>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</si>
  <si>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</si>
  <si>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</si>
  <si>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</si>
  <si>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</si>
  <si>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</si>
  <si>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</si>
  <si>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</si>
  <si>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</si>
  <si>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</si>
  <si>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</si>
  <si>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</si>
  <si>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</si>
  <si>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</si>
  <si>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</si>
  <si>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</si>
  <si>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</si>
  <si>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</si>
  <si>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</si>
  <si>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</si>
  <si>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</si>
  <si>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</si>
  <si>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</si>
  <si>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</si>
  <si>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</si>
  <si>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</si>
  <si>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</si>
  <si>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</si>
  <si>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</si>
  <si>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</si>
  <si>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</si>
  <si>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</si>
  <si>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</si>
  <si>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</si>
  <si>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</si>
  <si>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</si>
  <si>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</si>
  <si>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</si>
  <si>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</si>
  <si>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</si>
  <si>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</si>
  <si>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</si>
  <si>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</si>
  <si>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</si>
  <si>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</si>
  <si>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</si>
  <si>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</si>
  <si>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</si>
  <si>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</si>
  <si>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</si>
  <si>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</si>
  <si>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</si>
  <si>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</si>
  <si>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</si>
  <si>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</si>
  <si>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</si>
  <si>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</si>
  <si>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</si>
  <si>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</si>
  <si>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</si>
  <si>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</si>
  <si>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</si>
  <si>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</si>
  <si>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</si>
  <si>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patch = same as for referenced training session 231225-4 (where patch = some number = sum(2^i), with i&gt;=4)</t>
  </si>
  <si>
    <t>patch = same as for referenced training session 231225-4 (where stride = floor (resolution - patch) / 2)</t>
  </si>
  <si>
    <t>repetition of dataset07.0-3D_model09.0-chpt-231225-4-dense-heart-fluo</t>
  </si>
  <si>
    <r>
      <t>3DUnet_lightsheet_</t>
    </r>
    <r>
      <rPr>
        <b/>
        <i/>
        <sz val="11"/>
        <color theme="1"/>
        <rFont val="Calibri"/>
        <family val="2"/>
        <scheme val="minor"/>
      </rPr>
      <t>boundary</t>
    </r>
  </si>
  <si>
    <r>
      <t>3DUnet_lightsheet_</t>
    </r>
    <r>
      <rPr>
        <b/>
        <sz val="11"/>
        <color theme="1"/>
        <rFont val="Calibri"/>
        <family val="2"/>
        <scheme val="minor"/>
      </rPr>
      <t>nuclei</t>
    </r>
  </si>
  <si>
    <r>
      <t>3DUnet_lightsheet_</t>
    </r>
    <r>
      <rPr>
        <b/>
        <sz val="11"/>
        <color theme="1"/>
        <rFont val="Calibri"/>
        <family val="2"/>
        <scheme val="minor"/>
      </rPr>
      <t>boundary</t>
    </r>
  </si>
  <si>
    <t>Test whether nuclei model type performs better even when labels are of boundary type (heart boundaries).</t>
  </si>
  <si>
    <t>Success (finish prediction)</t>
  </si>
  <si>
    <t>Run a segmentation prediction of the fluo heart boundary model 240521-1</t>
  </si>
  <si>
    <t>Run a segmentation prediction of the fluo heart boundary model 240521-0</t>
  </si>
  <si>
    <t>Finish training of the first model / dataset for which predict3dunet1.8.2 worked - fluo heart model 231225-4 training session. This is for thesis results fig04 fig. 4 figure 4.</t>
  </si>
  <si>
    <t>repetition of dataset07.0-3D_model09.0-chpt-231225-4-dense-heart-fluo, but with nuclei model type</t>
  </si>
  <si>
    <t>240521-0 best</t>
  </si>
  <si>
    <t>240521-1 best</t>
  </si>
  <si>
    <t>240521-0 TBD</t>
  </si>
  <si>
    <t>240521-1 TBD</t>
  </si>
  <si>
    <t>240522-0 TBD</t>
  </si>
  <si>
    <t>240522-1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</si>
</sst>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34">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style="thin">
        <color indexed="64"/>
      </right>
      <top style="medium">
        <color indexed="64"/>
      </top>
      <bottom/>
      <diagonal/>
    </border>
    <border>
      <left style="thick">
        <color indexed="64"/>
      </left>
      <right/>
      <top style="medium">
        <color indexed="64"/>
      </top>
      <bottom/>
      <diagonal/>
    </border>
    <border>
      <left/>
      <right style="thin">
        <color indexed="64"/>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96">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4" fillId="0" borderId="7" xfId="0" applyFont="1" applyBorder="1" applyAlignment="1">
      <alignment vertical="center"/>
    </xf>
    <xf numFmtId="0" fontId="5" fillId="0" borderId="7" xfId="0" applyFont="1" applyBorder="1"/>
    <xf numFmtId="0" fontId="4" fillId="0" borderId="29" xfId="0" applyFont="1" applyBorder="1" applyAlignment="1">
      <alignment vertical="center"/>
    </xf>
    <xf numFmtId="0" fontId="5" fillId="0" borderId="30" xfId="0" applyFont="1" applyBorder="1"/>
    <xf numFmtId="0" fontId="5" fillId="0" borderId="31" xfId="0" applyFont="1" applyBorder="1"/>
    <xf numFmtId="0" fontId="5" fillId="0" borderId="32" xfId="0" applyFont="1" applyBorder="1"/>
    <xf numFmtId="0" fontId="5" fillId="0" borderId="33" xfId="0" applyFont="1" applyBorder="1"/>
    <xf numFmtId="0" fontId="4" fillId="0" borderId="31" xfId="0" applyFont="1" applyBorder="1" applyAlignment="1">
      <alignment vertical="center"/>
    </xf>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37"/>
  <sheetViews>
    <sheetView tabSelected="1" zoomScaleNormal="100" workbookViewId="0">
      <pane xSplit="1" ySplit="1" topLeftCell="B215" activePane="bottomRight" state="frozen"/>
      <selection pane="topRight" activeCell="B1" sqref="B1"/>
      <selection pane="bottomLeft" activeCell="A2" sqref="A2"/>
      <selection pane="bottomRight" activeCell="B236" sqref="B236"/>
    </sheetView>
  </sheetViews>
  <sheetFormatPr defaultRowHeight="15" outlineLevelRow="1" outlineLevelCol="1" x14ac:dyDescent="0.25"/>
  <cols>
    <col min="1" max="1" width="11.140625" customWidth="1"/>
    <col min="2" max="2" width="94.7109375" customWidth="1"/>
    <col min="3" max="3" width="13.28515625" customWidth="1"/>
    <col min="4" max="4" width="15.140625" customWidth="1"/>
    <col min="5" max="5" width="18.42578125" customWidth="1"/>
    <col min="6" max="6" width="6.5703125" customWidth="1"/>
    <col min="7" max="7" width="30.140625" customWidth="1"/>
    <col min="8" max="8" width="75.5703125" style="38" customWidth="1" outlineLevel="1"/>
    <col min="9" max="9" width="35.5703125" customWidth="1" outlineLevel="1"/>
    <col min="10" max="10" width="64.5703125" customWidth="1" outlineLevel="1"/>
    <col min="11" max="11" width="14.5703125" style="4" customWidth="1"/>
    <col min="12" max="12" width="8.5703125" customWidth="1"/>
    <col min="13" max="13" width="30.7109375" customWidth="1"/>
    <col min="14" max="14" width="9.42578125" customWidth="1"/>
    <col min="15" max="15" width="33" customWidth="1"/>
    <col min="16" max="22" width="9.140625" hidden="1" customWidth="1" outlineLevel="1"/>
    <col min="23" max="23" width="9.140625" style="17" collapsed="1"/>
    <col min="24" max="24" width="9.140625" customWidth="1"/>
    <col min="25" max="25" width="6.7109375" customWidth="1"/>
    <col min="26" max="26" width="5.140625" customWidth="1"/>
    <col min="27" max="27" width="6" customWidth="1"/>
    <col min="28" max="28" width="11.140625" customWidth="1"/>
    <col min="31" max="31" width="7.7109375" customWidth="1"/>
    <col min="32" max="32" width="9.5703125" customWidth="1"/>
    <col min="33" max="33" width="9" customWidth="1"/>
    <col min="34" max="34" width="8.85546875" customWidth="1"/>
    <col min="35" max="35" width="9.85546875" customWidth="1"/>
    <col min="36" max="36" width="9.7109375" style="8" customWidth="1"/>
    <col min="37" max="37" width="11.7109375" customWidth="1"/>
    <col min="38" max="38" width="10.42578125" customWidth="1"/>
    <col min="39" max="39" width="9.7109375" customWidth="1"/>
    <col min="40" max="40" width="15.42578125" customWidth="1"/>
    <col min="41" max="41" width="26.28515625" style="8" hidden="1" customWidth="1" outlineLevel="1"/>
    <col min="42" max="42" width="6.5703125" customWidth="1" collapsed="1"/>
    <col min="43" max="43" width="6.7109375" customWidth="1"/>
    <col min="44" max="44" width="6.7109375" style="17" customWidth="1"/>
    <col min="45" max="45" width="5.28515625" customWidth="1"/>
    <col min="46" max="46" width="6.140625" customWidth="1"/>
    <col min="47" max="47" width="5" customWidth="1"/>
    <col min="48" max="48" width="5" style="17" customWidth="1"/>
    <col min="49" max="49" width="6.140625" customWidth="1"/>
    <col min="50" max="50" width="6.570312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28515625" customWidth="1"/>
    <col min="58" max="58" width="5.140625" customWidth="1"/>
    <col min="59" max="59" width="135.28515625" hidden="1" customWidth="1" outlineLevel="1"/>
    <col min="60" max="60" width="206" hidden="1" customWidth="1" outlineLevel="1"/>
    <col min="61" max="61" width="20.140625" bestFit="1" customWidth="1" collapsed="1"/>
    <col min="62" max="62" width="14.28515625" bestFit="1" customWidth="1"/>
    <col min="63" max="63" width="20.28515625" bestFit="1" customWidth="1"/>
    <col min="64" max="64" width="12.7109375" customWidth="1"/>
    <col min="65" max="65" width="12.140625" customWidth="1"/>
  </cols>
  <sheetData>
    <row r="1" spans="1:60" s="3" customFormat="1" x14ac:dyDescent="0.25">
      <c r="A1" s="3" t="s">
        <v>33</v>
      </c>
      <c r="B1" s="3" t="s">
        <v>491</v>
      </c>
      <c r="C1" s="3" t="s">
        <v>851</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801</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25">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25">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75" hidden="1" outlineLevel="1" thickBot="1" x14ac:dyDescent="0.3">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25">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25">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25">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25">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25">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25">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25">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25">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25">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25">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25">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25">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25">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25">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25">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25">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25">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25">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25">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25">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25">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25">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25">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25">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25">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25">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25">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25">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25">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25">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25">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25">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25">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25">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25">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25">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25">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25">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25">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25">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25">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25">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25">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25">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25">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25">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25">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25">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25">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25">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25">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25">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25">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25">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25">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25">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25">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25">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25">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25">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25">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25">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25">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25">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25">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25">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25">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25">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25">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25">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25">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25">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25">
      <c r="A77" s="10" t="s">
        <v>350</v>
      </c>
      <c r="B77" s="10"/>
      <c r="C77" s="10"/>
      <c r="BG77" t="s">
        <v>348</v>
      </c>
    </row>
    <row r="78" spans="1:60" hidden="1" outlineLevel="1" x14ac:dyDescent="0.25">
      <c r="A78" s="10" t="s">
        <v>350</v>
      </c>
      <c r="B78" s="10"/>
      <c r="C78" s="10"/>
      <c r="BG78" t="s">
        <v>349</v>
      </c>
    </row>
    <row r="79" spans="1:60" hidden="1" outlineLevel="1" x14ac:dyDescent="0.25">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25">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25">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25">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25">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25">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25">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25">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25">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25">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25">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25">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25">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25">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25">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25">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25">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25">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25">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25">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25">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25">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25">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30" hidden="1" outlineLevel="1" x14ac:dyDescent="0.25">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25">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30" hidden="1" outlineLevel="1" x14ac:dyDescent="0.25">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30" hidden="1" outlineLevel="1" x14ac:dyDescent="0.25">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30" hidden="1" outlineLevel="1" x14ac:dyDescent="0.25">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25">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25">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30" hidden="1" outlineLevel="1" x14ac:dyDescent="0.25">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25">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25">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75" thickBot="1" x14ac:dyDescent="0.3">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25">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25">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25">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25">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25">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25">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25">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25">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25">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25">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25">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25">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25">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25">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25">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25">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25">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25">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x14ac:dyDescent="0.25">
      <c r="A131" s="10" t="s">
        <v>541</v>
      </c>
      <c r="B131" s="10" t="s">
        <v>553</v>
      </c>
      <c r="C131" s="10"/>
      <c r="D131" t="s">
        <v>525</v>
      </c>
      <c r="E131" t="s">
        <v>457</v>
      </c>
      <c r="F131" t="s">
        <v>406</v>
      </c>
      <c r="G131" t="s">
        <v>409</v>
      </c>
      <c r="H131" s="40" t="s">
        <v>561</v>
      </c>
      <c r="I131" s="10" t="s">
        <v>516</v>
      </c>
      <c r="J131" s="10" t="s">
        <v>117</v>
      </c>
      <c r="K131" s="4" t="s">
        <v>117</v>
      </c>
      <c r="L131" t="s">
        <v>117</v>
      </c>
      <c r="N131" t="s">
        <v>117</v>
      </c>
      <c r="V131" s="10"/>
      <c r="W131" s="17">
        <v>1</v>
      </c>
      <c r="X131">
        <v>6</v>
      </c>
      <c r="Y131">
        <v>5</v>
      </c>
      <c r="Z131">
        <v>1</v>
      </c>
      <c r="AA131">
        <v>1</v>
      </c>
      <c r="AB131">
        <f t="shared" si="21"/>
        <v>6</v>
      </c>
      <c r="AC131" t="s">
        <v>117</v>
      </c>
      <c r="AE131">
        <v>3</v>
      </c>
      <c r="AG131" t="s">
        <v>94</v>
      </c>
      <c r="AJ131" s="8" t="s">
        <v>96</v>
      </c>
      <c r="AK131">
        <v>77627</v>
      </c>
      <c r="AL131" s="10">
        <v>3425</v>
      </c>
      <c r="AM131">
        <f t="shared" si="25"/>
        <v>81052</v>
      </c>
      <c r="AN131">
        <f t="shared" si="26"/>
        <v>73500.060473349149</v>
      </c>
      <c r="AO131" s="8" t="s">
        <v>105</v>
      </c>
      <c r="AP131">
        <v>173</v>
      </c>
      <c r="AQ131">
        <v>743</v>
      </c>
      <c r="AR131" s="17">
        <v>435</v>
      </c>
      <c r="AS131">
        <v>144</v>
      </c>
      <c r="AT131">
        <v>512</v>
      </c>
      <c r="AU131">
        <v>384</v>
      </c>
      <c r="AV131" s="47" t="s">
        <v>45</v>
      </c>
      <c r="AW131">
        <f t="shared" si="22"/>
        <v>14</v>
      </c>
      <c r="AX131">
        <f t="shared" si="23"/>
        <v>115</v>
      </c>
      <c r="AY131">
        <f t="shared" si="24"/>
        <v>25</v>
      </c>
      <c r="AZ131" s="47" t="s">
        <v>45</v>
      </c>
      <c r="BA131">
        <f t="shared" si="18"/>
        <v>130</v>
      </c>
      <c r="BB131">
        <f t="shared" si="19"/>
        <v>397</v>
      </c>
      <c r="BC131" s="8">
        <f t="shared" si="20"/>
        <v>359</v>
      </c>
      <c r="BD131" t="s">
        <v>533</v>
      </c>
      <c r="BE131" t="s">
        <v>524</v>
      </c>
      <c r="BF131">
        <v>0</v>
      </c>
    </row>
    <row r="132" spans="1:60" x14ac:dyDescent="0.25">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25">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25">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25">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25">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25">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25">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25">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25">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25">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25">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25">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25">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25">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25">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25">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25">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33" customFormat="1" x14ac:dyDescent="0.25">
      <c r="A149" s="32" t="s">
        <v>586</v>
      </c>
      <c r="B149" s="32" t="s">
        <v>627</v>
      </c>
      <c r="C149" s="32"/>
      <c r="D149" s="33" t="s">
        <v>525</v>
      </c>
      <c r="E149" s="33" t="s">
        <v>457</v>
      </c>
      <c r="F149" s="33" t="s">
        <v>406</v>
      </c>
      <c r="G149" s="33" t="s">
        <v>409</v>
      </c>
      <c r="H149" s="43" t="s">
        <v>625</v>
      </c>
      <c r="I149" s="32" t="s">
        <v>516</v>
      </c>
      <c r="J149" s="32" t="s">
        <v>117</v>
      </c>
      <c r="K149" s="34" t="s">
        <v>117</v>
      </c>
      <c r="V149" s="32"/>
      <c r="W149" s="35" t="s">
        <v>117</v>
      </c>
      <c r="X149" s="33">
        <v>6</v>
      </c>
      <c r="Y149" s="33">
        <v>5</v>
      </c>
      <c r="Z149" s="33">
        <v>1</v>
      </c>
      <c r="AA149" s="33">
        <v>1</v>
      </c>
      <c r="AB149" s="33">
        <f t="shared" ref="AB149:AB160" si="31">Y149+Z149</f>
        <v>6</v>
      </c>
      <c r="AC149" s="33" t="s">
        <v>117</v>
      </c>
      <c r="AE149" s="33">
        <v>3</v>
      </c>
      <c r="AG149" s="33" t="s">
        <v>94</v>
      </c>
      <c r="AJ149" s="36" t="s">
        <v>96</v>
      </c>
      <c r="AL149" s="32"/>
      <c r="AN149" s="33">
        <f t="shared" si="26"/>
        <v>74552.537876951479</v>
      </c>
      <c r="AO149" s="36" t="s">
        <v>105</v>
      </c>
      <c r="AP149" s="33">
        <v>173</v>
      </c>
      <c r="AQ149" s="33">
        <v>743</v>
      </c>
      <c r="AR149" s="35">
        <v>435</v>
      </c>
      <c r="AS149" s="33">
        <v>133</v>
      </c>
      <c r="AT149" s="33">
        <v>720</v>
      </c>
      <c r="AU149" s="33">
        <v>300</v>
      </c>
      <c r="AV149" s="51" t="s">
        <v>45</v>
      </c>
      <c r="AW149" s="33">
        <f t="shared" ref="AW149:AY153" si="32" xml:space="preserve"> _xlfn.FLOOR.MATH((AP149 - AS149) / 2)</f>
        <v>20</v>
      </c>
      <c r="AX149" s="33">
        <f t="shared" si="32"/>
        <v>11</v>
      </c>
      <c r="AY149" s="33">
        <f t="shared" si="32"/>
        <v>67</v>
      </c>
      <c r="AZ149" s="51" t="s">
        <v>45</v>
      </c>
      <c r="BA149" s="33">
        <f t="shared" si="28"/>
        <v>113</v>
      </c>
      <c r="BB149" s="33">
        <f t="shared" si="29"/>
        <v>709</v>
      </c>
      <c r="BC149" s="36">
        <f t="shared" si="30"/>
        <v>233</v>
      </c>
      <c r="BD149" s="33" t="s">
        <v>533</v>
      </c>
      <c r="BE149" s="33" t="s">
        <v>524</v>
      </c>
      <c r="BF149" s="33" t="s">
        <v>616</v>
      </c>
    </row>
    <row r="150" spans="1:58" x14ac:dyDescent="0.25">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25">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25">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25">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25">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25">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25">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25">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25">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25">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25">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25">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25">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25">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25">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25">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25">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25">
      <c r="A167" s="68" t="s">
        <v>666</v>
      </c>
      <c r="B167" s="68" t="s">
        <v>670</v>
      </c>
      <c r="C167" s="68"/>
      <c r="D167" s="69" t="s">
        <v>678</v>
      </c>
      <c r="E167" s="69" t="s">
        <v>457</v>
      </c>
      <c r="F167" s="69" t="s">
        <v>406</v>
      </c>
      <c r="G167" s="69" t="s">
        <v>636</v>
      </c>
      <c r="H167" s="40" t="s">
        <v>681</v>
      </c>
      <c r="I167" s="10" t="s">
        <v>684</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25">
      <c r="A168" s="68" t="s">
        <v>667</v>
      </c>
      <c r="B168" s="68" t="s">
        <v>668</v>
      </c>
      <c r="C168" s="68"/>
      <c r="D168" s="69" t="s">
        <v>679</v>
      </c>
      <c r="E168" s="69" t="s">
        <v>457</v>
      </c>
      <c r="F168" s="69" t="s">
        <v>406</v>
      </c>
      <c r="G168" s="69" t="s">
        <v>636</v>
      </c>
      <c r="H168" s="40" t="s">
        <v>682</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25">
      <c r="A169" s="68" t="s">
        <v>674</v>
      </c>
      <c r="B169" s="68" t="s">
        <v>669</v>
      </c>
      <c r="C169" s="68"/>
      <c r="D169" s="69" t="s">
        <v>680</v>
      </c>
      <c r="E169" s="69" t="s">
        <v>457</v>
      </c>
      <c r="F169" s="69" t="s">
        <v>406</v>
      </c>
      <c r="G169" s="69" t="s">
        <v>636</v>
      </c>
      <c r="H169" s="40" t="s">
        <v>683</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25">
      <c r="A170" s="68" t="s">
        <v>694</v>
      </c>
      <c r="B170" s="68" t="s">
        <v>695</v>
      </c>
      <c r="C170" s="68"/>
      <c r="D170" s="69" t="s">
        <v>685</v>
      </c>
      <c r="E170" s="69" t="s">
        <v>457</v>
      </c>
      <c r="F170" s="69" t="s">
        <v>406</v>
      </c>
      <c r="G170" s="69" t="s">
        <v>636</v>
      </c>
      <c r="H170" s="40" t="s">
        <v>696</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25">
      <c r="A171" s="10" t="s">
        <v>697</v>
      </c>
      <c r="B171" t="s">
        <v>688</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25">
      <c r="A172" s="10" t="s">
        <v>698</v>
      </c>
      <c r="B172" t="s">
        <v>689</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25">
      <c r="A173" s="10" t="s">
        <v>699</v>
      </c>
      <c r="B173" t="s">
        <v>686</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25">
      <c r="A174" s="10" t="s">
        <v>700</v>
      </c>
      <c r="B174" t="s">
        <v>693</v>
      </c>
      <c r="D174" t="s">
        <v>685</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25">
      <c r="A175" s="10" t="s">
        <v>701</v>
      </c>
      <c r="B175" t="s">
        <v>690</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25">
      <c r="A176" s="10" t="s">
        <v>702</v>
      </c>
      <c r="B176" t="s">
        <v>691</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25">
      <c r="A177" s="10" t="s">
        <v>703</v>
      </c>
      <c r="B177" t="s">
        <v>687</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25">
      <c r="A178" s="10" t="s">
        <v>704</v>
      </c>
      <c r="B178" t="s">
        <v>692</v>
      </c>
      <c r="D178" t="s">
        <v>685</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25">
      <c r="A179" s="15" t="s">
        <v>705</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25">
      <c r="A180" s="10" t="s">
        <v>706</v>
      </c>
      <c r="B180" s="10" t="s">
        <v>712</v>
      </c>
      <c r="C180" s="10"/>
      <c r="D180" t="s">
        <v>718</v>
      </c>
      <c r="E180" t="s">
        <v>457</v>
      </c>
      <c r="F180" t="s">
        <v>406</v>
      </c>
      <c r="G180" t="s">
        <v>409</v>
      </c>
      <c r="H180" s="40" t="s">
        <v>117</v>
      </c>
      <c r="I180" s="10" t="s">
        <v>117</v>
      </c>
      <c r="J180" s="10" t="s">
        <v>117</v>
      </c>
      <c r="K180" s="4">
        <v>0</v>
      </c>
      <c r="L180">
        <v>1</v>
      </c>
      <c r="M180" s="10" t="s">
        <v>450</v>
      </c>
      <c r="V180" s="10"/>
      <c r="W180" s="17" t="s">
        <v>735</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724</v>
      </c>
      <c r="BE180" t="s">
        <v>725</v>
      </c>
      <c r="BF180">
        <v>1</v>
      </c>
      <c r="BI180" t="s">
        <v>734</v>
      </c>
    </row>
    <row r="181" spans="1:61" x14ac:dyDescent="0.25">
      <c r="A181" s="10" t="s">
        <v>707</v>
      </c>
      <c r="B181" s="10" t="s">
        <v>714</v>
      </c>
      <c r="C181" s="10"/>
      <c r="D181" t="s">
        <v>720</v>
      </c>
      <c r="E181" t="s">
        <v>457</v>
      </c>
      <c r="F181" t="s">
        <v>406</v>
      </c>
      <c r="G181" t="s">
        <v>409</v>
      </c>
      <c r="H181" s="40" t="s">
        <v>117</v>
      </c>
      <c r="I181" s="10" t="s">
        <v>117</v>
      </c>
      <c r="J181" s="10" t="s">
        <v>117</v>
      </c>
      <c r="K181" s="4">
        <v>0</v>
      </c>
      <c r="L181">
        <v>1</v>
      </c>
      <c r="M181" s="10" t="s">
        <v>450</v>
      </c>
      <c r="V181" s="10"/>
      <c r="W181" s="17" t="s">
        <v>735</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726</v>
      </c>
      <c r="BE181" t="s">
        <v>727</v>
      </c>
      <c r="BF181">
        <v>1</v>
      </c>
      <c r="BI181" t="s">
        <v>734</v>
      </c>
    </row>
    <row r="182" spans="1:61" x14ac:dyDescent="0.25">
      <c r="A182" s="10" t="s">
        <v>708</v>
      </c>
      <c r="B182" s="10" t="s">
        <v>715</v>
      </c>
      <c r="C182" s="10"/>
      <c r="D182" t="s">
        <v>721</v>
      </c>
      <c r="E182" t="s">
        <v>457</v>
      </c>
      <c r="F182" t="s">
        <v>406</v>
      </c>
      <c r="G182" t="s">
        <v>409</v>
      </c>
      <c r="H182" s="40" t="s">
        <v>117</v>
      </c>
      <c r="I182" s="10" t="s">
        <v>117</v>
      </c>
      <c r="J182" s="10" t="s">
        <v>117</v>
      </c>
      <c r="K182" s="4">
        <v>0</v>
      </c>
      <c r="L182">
        <v>1</v>
      </c>
      <c r="M182" s="10" t="s">
        <v>450</v>
      </c>
      <c r="V182" s="10"/>
      <c r="W182" s="17" t="s">
        <v>735</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726</v>
      </c>
      <c r="BE182" t="s">
        <v>727</v>
      </c>
      <c r="BF182">
        <v>1</v>
      </c>
      <c r="BI182" t="s">
        <v>734</v>
      </c>
    </row>
    <row r="183" spans="1:61" x14ac:dyDescent="0.25">
      <c r="A183" s="10" t="s">
        <v>709</v>
      </c>
      <c r="B183" s="10" t="s">
        <v>713</v>
      </c>
      <c r="C183" s="10"/>
      <c r="D183" t="s">
        <v>719</v>
      </c>
      <c r="E183" t="s">
        <v>457</v>
      </c>
      <c r="F183" t="s">
        <v>406</v>
      </c>
      <c r="G183" t="s">
        <v>636</v>
      </c>
      <c r="H183" s="40" t="s">
        <v>117</v>
      </c>
      <c r="I183" s="10" t="s">
        <v>117</v>
      </c>
      <c r="J183" s="10" t="s">
        <v>117</v>
      </c>
      <c r="K183" s="4">
        <v>0</v>
      </c>
      <c r="L183">
        <v>1</v>
      </c>
      <c r="M183" s="10" t="s">
        <v>450</v>
      </c>
      <c r="V183" s="10"/>
      <c r="W183" s="17" t="s">
        <v>735</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726</v>
      </c>
      <c r="BE183" t="s">
        <v>727</v>
      </c>
      <c r="BF183">
        <v>1</v>
      </c>
      <c r="BI183" t="s">
        <v>734</v>
      </c>
    </row>
    <row r="184" spans="1:61" x14ac:dyDescent="0.25">
      <c r="A184" s="10" t="s">
        <v>710</v>
      </c>
      <c r="B184" s="10" t="s">
        <v>716</v>
      </c>
      <c r="C184" s="10"/>
      <c r="D184" t="s">
        <v>722</v>
      </c>
      <c r="E184" t="s">
        <v>457</v>
      </c>
      <c r="F184" t="s">
        <v>406</v>
      </c>
      <c r="G184" t="s">
        <v>636</v>
      </c>
      <c r="H184" s="40" t="s">
        <v>117</v>
      </c>
      <c r="I184" s="10" t="s">
        <v>117</v>
      </c>
      <c r="J184" s="10" t="s">
        <v>117</v>
      </c>
      <c r="K184" s="4">
        <v>0</v>
      </c>
      <c r="L184">
        <v>1</v>
      </c>
      <c r="M184" s="10" t="s">
        <v>450</v>
      </c>
      <c r="V184" s="10"/>
      <c r="W184" s="17" t="s">
        <v>735</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726</v>
      </c>
      <c r="BE184" t="s">
        <v>727</v>
      </c>
      <c r="BF184">
        <v>1</v>
      </c>
      <c r="BI184" t="s">
        <v>734</v>
      </c>
    </row>
    <row r="185" spans="1:61" s="3" customFormat="1" x14ac:dyDescent="0.25">
      <c r="A185" s="15" t="s">
        <v>711</v>
      </c>
      <c r="B185" s="15" t="s">
        <v>717</v>
      </c>
      <c r="C185" s="15"/>
      <c r="D185" s="3" t="s">
        <v>723</v>
      </c>
      <c r="E185" s="3" t="s">
        <v>457</v>
      </c>
      <c r="F185" s="3" t="s">
        <v>406</v>
      </c>
      <c r="G185" s="3" t="s">
        <v>636</v>
      </c>
      <c r="H185" s="41" t="s">
        <v>117</v>
      </c>
      <c r="I185" s="15" t="s">
        <v>117</v>
      </c>
      <c r="J185" s="15" t="s">
        <v>117</v>
      </c>
      <c r="K185" s="5">
        <v>0</v>
      </c>
      <c r="L185" s="3">
        <v>1</v>
      </c>
      <c r="M185" s="3" t="s">
        <v>450</v>
      </c>
      <c r="V185" s="15"/>
      <c r="W185" s="19" t="s">
        <v>735</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726</v>
      </c>
      <c r="BE185" s="3" t="s">
        <v>727</v>
      </c>
      <c r="BF185" s="3">
        <v>1</v>
      </c>
      <c r="BI185" s="3" t="s">
        <v>734</v>
      </c>
    </row>
    <row r="186" spans="1:61" x14ac:dyDescent="0.25">
      <c r="A186" s="10" t="s">
        <v>728</v>
      </c>
      <c r="B186" s="10" t="s">
        <v>712</v>
      </c>
      <c r="C186" s="10"/>
      <c r="D186" t="s">
        <v>718</v>
      </c>
      <c r="E186" t="s">
        <v>457</v>
      </c>
      <c r="F186" t="s">
        <v>406</v>
      </c>
      <c r="G186" t="s">
        <v>409</v>
      </c>
      <c r="H186" s="40" t="s">
        <v>117</v>
      </c>
      <c r="I186" s="10" t="s">
        <v>117</v>
      </c>
      <c r="J186" s="10" t="s">
        <v>117</v>
      </c>
      <c r="K186" s="4">
        <v>1</v>
      </c>
      <c r="V186" s="10"/>
      <c r="W186" s="17" t="s">
        <v>735</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724</v>
      </c>
      <c r="BE186" t="s">
        <v>725</v>
      </c>
      <c r="BF186">
        <v>0</v>
      </c>
    </row>
    <row r="187" spans="1:61" x14ac:dyDescent="0.25">
      <c r="A187" s="10" t="s">
        <v>729</v>
      </c>
      <c r="B187" s="10" t="s">
        <v>714</v>
      </c>
      <c r="C187" s="10"/>
      <c r="D187" t="s">
        <v>720</v>
      </c>
      <c r="E187" t="s">
        <v>457</v>
      </c>
      <c r="F187" t="s">
        <v>406</v>
      </c>
      <c r="G187" t="s">
        <v>409</v>
      </c>
      <c r="H187" s="40" t="s">
        <v>117</v>
      </c>
      <c r="I187" s="10" t="s">
        <v>117</v>
      </c>
      <c r="J187" s="10" t="s">
        <v>117</v>
      </c>
      <c r="K187" s="4">
        <v>1</v>
      </c>
      <c r="V187" s="10"/>
      <c r="W187" s="17" t="s">
        <v>735</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726</v>
      </c>
      <c r="BE187" t="s">
        <v>727</v>
      </c>
      <c r="BF187">
        <v>0</v>
      </c>
    </row>
    <row r="188" spans="1:61" x14ac:dyDescent="0.25">
      <c r="A188" s="10" t="s">
        <v>730</v>
      </c>
      <c r="B188" s="10" t="s">
        <v>715</v>
      </c>
      <c r="C188" s="10"/>
      <c r="D188" t="s">
        <v>721</v>
      </c>
      <c r="E188" t="s">
        <v>457</v>
      </c>
      <c r="F188" t="s">
        <v>406</v>
      </c>
      <c r="G188" t="s">
        <v>409</v>
      </c>
      <c r="H188" s="40" t="s">
        <v>117</v>
      </c>
      <c r="I188" s="10" t="s">
        <v>117</v>
      </c>
      <c r="J188" s="10" t="s">
        <v>117</v>
      </c>
      <c r="K188" s="4">
        <v>1</v>
      </c>
      <c r="V188" s="10"/>
      <c r="W188" s="17" t="s">
        <v>735</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726</v>
      </c>
      <c r="BE188" t="s">
        <v>727</v>
      </c>
      <c r="BF188">
        <v>0</v>
      </c>
    </row>
    <row r="189" spans="1:61" x14ac:dyDescent="0.25">
      <c r="A189" s="10" t="s">
        <v>731</v>
      </c>
      <c r="B189" s="10" t="s">
        <v>763</v>
      </c>
      <c r="C189" s="10"/>
      <c r="D189" t="s">
        <v>719</v>
      </c>
      <c r="E189" t="s">
        <v>457</v>
      </c>
      <c r="F189" t="s">
        <v>406</v>
      </c>
      <c r="G189" t="s">
        <v>636</v>
      </c>
      <c r="H189" s="40" t="s">
        <v>117</v>
      </c>
      <c r="I189" s="10" t="s">
        <v>117</v>
      </c>
      <c r="J189" s="10" t="s">
        <v>117</v>
      </c>
      <c r="K189" s="4">
        <v>1</v>
      </c>
      <c r="V189" s="10"/>
      <c r="W189" s="17" t="s">
        <v>735</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726</v>
      </c>
      <c r="BE189" t="s">
        <v>727</v>
      </c>
      <c r="BF189">
        <v>0</v>
      </c>
    </row>
    <row r="190" spans="1:61" x14ac:dyDescent="0.25">
      <c r="A190" s="10" t="s">
        <v>732</v>
      </c>
      <c r="B190" s="10" t="s">
        <v>764</v>
      </c>
      <c r="C190" s="10"/>
      <c r="D190" t="s">
        <v>722</v>
      </c>
      <c r="E190" t="s">
        <v>457</v>
      </c>
      <c r="F190" t="s">
        <v>406</v>
      </c>
      <c r="G190" t="s">
        <v>636</v>
      </c>
      <c r="H190" s="40" t="s">
        <v>117</v>
      </c>
      <c r="I190" s="10" t="s">
        <v>117</v>
      </c>
      <c r="J190" s="10" t="s">
        <v>117</v>
      </c>
      <c r="K190" s="4">
        <v>1</v>
      </c>
      <c r="V190" s="10"/>
      <c r="W190" s="17" t="s">
        <v>735</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726</v>
      </c>
      <c r="BE190" t="s">
        <v>727</v>
      </c>
      <c r="BF190">
        <v>0</v>
      </c>
    </row>
    <row r="191" spans="1:61" x14ac:dyDescent="0.25">
      <c r="A191" s="10" t="s">
        <v>733</v>
      </c>
      <c r="B191" s="10" t="s">
        <v>765</v>
      </c>
      <c r="C191" s="10"/>
      <c r="D191" t="s">
        <v>723</v>
      </c>
      <c r="E191" t="s">
        <v>457</v>
      </c>
      <c r="F191" t="s">
        <v>406</v>
      </c>
      <c r="G191" t="s">
        <v>636</v>
      </c>
      <c r="H191" s="40" t="s">
        <v>117</v>
      </c>
      <c r="I191" s="10" t="s">
        <v>117</v>
      </c>
      <c r="J191" s="10" t="s">
        <v>117</v>
      </c>
      <c r="K191" s="4">
        <v>1</v>
      </c>
      <c r="V191" s="10"/>
      <c r="W191" s="17" t="s">
        <v>735</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726</v>
      </c>
      <c r="BE191" t="s">
        <v>727</v>
      </c>
      <c r="BF191">
        <v>0</v>
      </c>
    </row>
    <row r="192" spans="1:61" x14ac:dyDescent="0.25">
      <c r="A192" s="10" t="s">
        <v>736</v>
      </c>
      <c r="B192" s="10" t="s">
        <v>748</v>
      </c>
      <c r="C192" s="10"/>
      <c r="D192" t="s">
        <v>718</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25">
      <c r="A193" s="10" t="s">
        <v>737</v>
      </c>
      <c r="B193" s="10" t="s">
        <v>749</v>
      </c>
      <c r="C193" s="10"/>
      <c r="D193" t="s">
        <v>718</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25">
      <c r="A194" s="10" t="s">
        <v>738</v>
      </c>
      <c r="B194" s="10" t="s">
        <v>750</v>
      </c>
      <c r="C194" s="10"/>
      <c r="D194" t="s">
        <v>720</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25">
      <c r="A195" s="10" t="s">
        <v>739</v>
      </c>
      <c r="B195" s="10" t="s">
        <v>754</v>
      </c>
      <c r="C195" s="10"/>
      <c r="D195" t="s">
        <v>720</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25">
      <c r="A196" s="10" t="s">
        <v>740</v>
      </c>
      <c r="B196" s="10" t="s">
        <v>751</v>
      </c>
      <c r="C196" s="10"/>
      <c r="D196" t="s">
        <v>721</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25">
      <c r="A197" s="10" t="s">
        <v>741</v>
      </c>
      <c r="B197" s="10" t="s">
        <v>752</v>
      </c>
      <c r="C197" s="10"/>
      <c r="D197" t="s">
        <v>721</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25">
      <c r="A198" s="10" t="s">
        <v>742</v>
      </c>
      <c r="B198" s="10" t="s">
        <v>753</v>
      </c>
      <c r="C198" s="10"/>
      <c r="D198" t="s">
        <v>719</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25">
      <c r="A199" s="10" t="s">
        <v>743</v>
      </c>
      <c r="B199" s="10" t="s">
        <v>756</v>
      </c>
      <c r="C199" s="10"/>
      <c r="D199" t="s">
        <v>719</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25">
      <c r="A200" s="10" t="s">
        <v>744</v>
      </c>
      <c r="B200" s="10" t="s">
        <v>755</v>
      </c>
      <c r="C200" s="10"/>
      <c r="D200" t="s">
        <v>722</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25">
      <c r="A201" s="10" t="s">
        <v>745</v>
      </c>
      <c r="B201" s="10" t="s">
        <v>757</v>
      </c>
      <c r="C201" s="10"/>
      <c r="D201" t="s">
        <v>722</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25">
      <c r="A202" s="10" t="s">
        <v>746</v>
      </c>
      <c r="B202" s="10" t="s">
        <v>758</v>
      </c>
      <c r="C202" s="10"/>
      <c r="D202" t="s">
        <v>723</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25">
      <c r="A203" s="10" t="s">
        <v>747</v>
      </c>
      <c r="B203" s="10" t="s">
        <v>759</v>
      </c>
      <c r="C203" s="10"/>
      <c r="D203" t="s">
        <v>723</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25">
      <c r="A204" s="10" t="s">
        <v>760</v>
      </c>
      <c r="B204" s="10" t="s">
        <v>780</v>
      </c>
      <c r="C204" s="10"/>
      <c r="D204" t="s">
        <v>766</v>
      </c>
      <c r="E204" t="s">
        <v>457</v>
      </c>
      <c r="F204" t="s">
        <v>406</v>
      </c>
      <c r="G204" t="s">
        <v>636</v>
      </c>
      <c r="H204" s="40" t="s">
        <v>783</v>
      </c>
      <c r="I204" s="10" t="s">
        <v>117</v>
      </c>
      <c r="J204" s="10" t="s">
        <v>117</v>
      </c>
      <c r="K204" s="4">
        <v>1</v>
      </c>
      <c r="V204" s="10"/>
      <c r="W204" s="17" t="s">
        <v>769</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770</v>
      </c>
      <c r="BE204" t="s">
        <v>771</v>
      </c>
      <c r="BF204">
        <v>0</v>
      </c>
    </row>
    <row r="205" spans="1:58" x14ac:dyDescent="0.25">
      <c r="A205" s="10" t="s">
        <v>761</v>
      </c>
      <c r="B205" s="10" t="s">
        <v>781</v>
      </c>
      <c r="C205" s="10"/>
      <c r="D205" t="s">
        <v>767</v>
      </c>
      <c r="E205" t="s">
        <v>457</v>
      </c>
      <c r="F205" t="s">
        <v>406</v>
      </c>
      <c r="G205" t="s">
        <v>636</v>
      </c>
      <c r="H205" s="40" t="s">
        <v>783</v>
      </c>
      <c r="I205" s="10" t="s">
        <v>117</v>
      </c>
      <c r="J205" s="10" t="s">
        <v>117</v>
      </c>
      <c r="K205" s="4">
        <v>1</v>
      </c>
      <c r="V205" s="10"/>
      <c r="W205" s="17" t="s">
        <v>769</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772</v>
      </c>
      <c r="BE205" t="s">
        <v>773</v>
      </c>
      <c r="BF205">
        <v>0</v>
      </c>
    </row>
    <row r="206" spans="1:58" x14ac:dyDescent="0.25">
      <c r="A206" s="10" t="s">
        <v>762</v>
      </c>
      <c r="B206" s="10" t="s">
        <v>782</v>
      </c>
      <c r="C206" s="10"/>
      <c r="D206" t="s">
        <v>768</v>
      </c>
      <c r="E206" t="s">
        <v>457</v>
      </c>
      <c r="F206" t="s">
        <v>406</v>
      </c>
      <c r="G206" t="s">
        <v>636</v>
      </c>
      <c r="H206" s="40" t="s">
        <v>783</v>
      </c>
      <c r="I206" s="10" t="s">
        <v>117</v>
      </c>
      <c r="J206" s="10" t="s">
        <v>117</v>
      </c>
      <c r="K206" s="4">
        <v>1</v>
      </c>
      <c r="V206" s="10"/>
      <c r="W206" s="17" t="s">
        <v>769</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772</v>
      </c>
      <c r="BE206" t="s">
        <v>773</v>
      </c>
      <c r="BF206">
        <v>0</v>
      </c>
    </row>
    <row r="207" spans="1:58" x14ac:dyDescent="0.25">
      <c r="A207" s="10" t="s">
        <v>774</v>
      </c>
      <c r="B207" s="10" t="s">
        <v>784</v>
      </c>
      <c r="C207" s="10"/>
      <c r="D207" t="s">
        <v>766</v>
      </c>
      <c r="E207" t="s">
        <v>477</v>
      </c>
      <c r="F207" t="s">
        <v>406</v>
      </c>
      <c r="G207" t="s">
        <v>636</v>
      </c>
      <c r="H207" s="40" t="s">
        <v>790</v>
      </c>
      <c r="I207" s="10" t="s">
        <v>117</v>
      </c>
      <c r="J207" s="10" t="s">
        <v>117</v>
      </c>
      <c r="K207" s="4">
        <v>1</v>
      </c>
      <c r="V207" s="10"/>
      <c r="W207" s="17" t="s">
        <v>769</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25">
      <c r="A208" s="10" t="s">
        <v>775</v>
      </c>
      <c r="B208" s="10" t="s">
        <v>785</v>
      </c>
      <c r="C208" s="10"/>
      <c r="D208" t="s">
        <v>766</v>
      </c>
      <c r="E208" t="s">
        <v>477</v>
      </c>
      <c r="F208" t="s">
        <v>406</v>
      </c>
      <c r="G208" t="s">
        <v>636</v>
      </c>
      <c r="H208" s="40" t="s">
        <v>790</v>
      </c>
      <c r="I208" s="10" t="s">
        <v>117</v>
      </c>
      <c r="J208" s="10" t="s">
        <v>117</v>
      </c>
      <c r="K208" s="4">
        <v>1</v>
      </c>
      <c r="V208" s="10"/>
      <c r="W208" s="17" t="s">
        <v>769</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25">
      <c r="A209" s="10" t="s">
        <v>776</v>
      </c>
      <c r="B209" s="10" t="s">
        <v>786</v>
      </c>
      <c r="C209" s="10"/>
      <c r="D209" t="s">
        <v>767</v>
      </c>
      <c r="E209" t="s">
        <v>477</v>
      </c>
      <c r="F209" t="s">
        <v>406</v>
      </c>
      <c r="G209" t="s">
        <v>636</v>
      </c>
      <c r="H209" s="40" t="s">
        <v>790</v>
      </c>
      <c r="I209" s="10" t="s">
        <v>117</v>
      </c>
      <c r="J209" s="10" t="s">
        <v>117</v>
      </c>
      <c r="K209" s="4">
        <v>1</v>
      </c>
      <c r="V209" s="10"/>
      <c r="W209" s="17" t="s">
        <v>769</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25">
      <c r="A210" s="10" t="s">
        <v>777</v>
      </c>
      <c r="B210" s="10" t="s">
        <v>787</v>
      </c>
      <c r="C210" s="10"/>
      <c r="D210" t="s">
        <v>767</v>
      </c>
      <c r="E210" t="s">
        <v>477</v>
      </c>
      <c r="F210" t="s">
        <v>406</v>
      </c>
      <c r="G210" t="s">
        <v>636</v>
      </c>
      <c r="H210" s="40" t="s">
        <v>790</v>
      </c>
      <c r="I210" s="10" t="s">
        <v>117</v>
      </c>
      <c r="J210" s="10" t="s">
        <v>117</v>
      </c>
      <c r="K210" s="4">
        <v>1</v>
      </c>
      <c r="V210" s="10"/>
      <c r="W210" s="17" t="s">
        <v>769</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25">
      <c r="A211" s="10" t="s">
        <v>778</v>
      </c>
      <c r="B211" s="10" t="s">
        <v>788</v>
      </c>
      <c r="C211" s="10"/>
      <c r="D211" t="s">
        <v>768</v>
      </c>
      <c r="E211" t="s">
        <v>477</v>
      </c>
      <c r="F211" t="s">
        <v>406</v>
      </c>
      <c r="G211" t="s">
        <v>636</v>
      </c>
      <c r="H211" s="40" t="s">
        <v>790</v>
      </c>
      <c r="I211" s="10" t="s">
        <v>117</v>
      </c>
      <c r="J211" s="10" t="s">
        <v>117</v>
      </c>
      <c r="K211" s="4">
        <v>1</v>
      </c>
      <c r="V211" s="10"/>
      <c r="W211" s="17" t="s">
        <v>769</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25">
      <c r="A212" s="10" t="s">
        <v>779</v>
      </c>
      <c r="B212" s="10" t="s">
        <v>789</v>
      </c>
      <c r="C212" s="10"/>
      <c r="D212" t="s">
        <v>768</v>
      </c>
      <c r="E212" t="s">
        <v>477</v>
      </c>
      <c r="F212" t="s">
        <v>406</v>
      </c>
      <c r="G212" t="s">
        <v>636</v>
      </c>
      <c r="H212" s="40" t="s">
        <v>790</v>
      </c>
      <c r="I212" s="10" t="s">
        <v>117</v>
      </c>
      <c r="J212" s="10" t="s">
        <v>117</v>
      </c>
      <c r="K212" s="4">
        <v>1</v>
      </c>
      <c r="V212" s="10"/>
      <c r="W212" s="17" t="s">
        <v>769</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5" x14ac:dyDescent="0.25">
      <c r="A213" s="10" t="s">
        <v>791</v>
      </c>
      <c r="B213" s="10" t="s">
        <v>792</v>
      </c>
      <c r="C213" s="10"/>
      <c r="D213" s="61" t="s">
        <v>793</v>
      </c>
      <c r="E213" t="s">
        <v>477</v>
      </c>
      <c r="F213" t="s">
        <v>406</v>
      </c>
      <c r="G213" t="s">
        <v>636</v>
      </c>
      <c r="H213" s="40" t="s">
        <v>117</v>
      </c>
      <c r="I213" s="10" t="s">
        <v>117</v>
      </c>
      <c r="J213" s="10" t="s">
        <v>117</v>
      </c>
      <c r="K213" s="4">
        <v>0</v>
      </c>
      <c r="L213">
        <v>1</v>
      </c>
      <c r="M213" s="10" t="s">
        <v>804</v>
      </c>
      <c r="V213" s="10"/>
      <c r="W213" s="17" t="s">
        <v>769</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797</v>
      </c>
      <c r="BE213" t="s">
        <v>798</v>
      </c>
      <c r="BF213">
        <v>1</v>
      </c>
      <c r="BG213" t="s">
        <v>800</v>
      </c>
      <c r="BH213" s="1" t="s">
        <v>799</v>
      </c>
    </row>
    <row r="214" spans="1:60" x14ac:dyDescent="0.25">
      <c r="A214" s="10" t="s">
        <v>796</v>
      </c>
      <c r="B214" s="10" t="s">
        <v>792</v>
      </c>
      <c r="C214" s="10"/>
      <c r="D214" s="61" t="s">
        <v>793</v>
      </c>
      <c r="E214" t="s">
        <v>477</v>
      </c>
      <c r="F214" t="s">
        <v>406</v>
      </c>
      <c r="G214" t="s">
        <v>636</v>
      </c>
      <c r="H214" s="40" t="s">
        <v>117</v>
      </c>
      <c r="I214" s="10" t="s">
        <v>117</v>
      </c>
      <c r="J214" s="10" t="s">
        <v>117</v>
      </c>
      <c r="K214" s="4">
        <v>0</v>
      </c>
      <c r="L214">
        <v>1</v>
      </c>
      <c r="M214" s="10" t="s">
        <v>641</v>
      </c>
      <c r="V214" s="10"/>
      <c r="W214" s="17" t="s">
        <v>769</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794</v>
      </c>
      <c r="BE214" t="s">
        <v>795</v>
      </c>
      <c r="BF214">
        <v>0</v>
      </c>
    </row>
    <row r="215" spans="1:60" x14ac:dyDescent="0.25">
      <c r="A215" s="10" t="s">
        <v>802</v>
      </c>
      <c r="B215" s="10" t="s">
        <v>807</v>
      </c>
      <c r="C215" s="10"/>
      <c r="D215" s="61" t="s">
        <v>805</v>
      </c>
      <c r="E215" t="s">
        <v>477</v>
      </c>
      <c r="F215" t="s">
        <v>406</v>
      </c>
      <c r="G215" t="s">
        <v>636</v>
      </c>
      <c r="H215" s="40" t="s">
        <v>117</v>
      </c>
      <c r="I215" s="10" t="s">
        <v>117</v>
      </c>
      <c r="J215" s="10" t="s">
        <v>117</v>
      </c>
      <c r="K215" s="4">
        <v>0</v>
      </c>
      <c r="L215">
        <v>1</v>
      </c>
      <c r="M215" s="10" t="s">
        <v>641</v>
      </c>
      <c r="V215" s="10"/>
      <c r="W215" s="17" t="s">
        <v>769</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794</v>
      </c>
      <c r="BE215" t="s">
        <v>795</v>
      </c>
      <c r="BF215">
        <v>0</v>
      </c>
    </row>
    <row r="216" spans="1:60" x14ac:dyDescent="0.25">
      <c r="A216" s="10" t="s">
        <v>803</v>
      </c>
      <c r="B216" s="10" t="s">
        <v>808</v>
      </c>
      <c r="C216" s="10"/>
      <c r="D216" s="61" t="s">
        <v>806</v>
      </c>
      <c r="E216" t="s">
        <v>477</v>
      </c>
      <c r="F216" t="s">
        <v>406</v>
      </c>
      <c r="G216" t="s">
        <v>636</v>
      </c>
      <c r="H216" s="40" t="s">
        <v>117</v>
      </c>
      <c r="I216" s="10" t="s">
        <v>117</v>
      </c>
      <c r="J216" s="10" t="s">
        <v>117</v>
      </c>
      <c r="K216" s="4">
        <v>0</v>
      </c>
      <c r="L216">
        <v>1</v>
      </c>
      <c r="M216" s="10" t="s">
        <v>641</v>
      </c>
      <c r="V216" s="10"/>
      <c r="W216" s="17" t="s">
        <v>769</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794</v>
      </c>
      <c r="BE216" t="s">
        <v>795</v>
      </c>
      <c r="BF216">
        <v>0</v>
      </c>
    </row>
    <row r="217" spans="1:60" x14ac:dyDescent="0.25">
      <c r="A217" s="10" t="s">
        <v>809</v>
      </c>
      <c r="B217" s="10" t="s">
        <v>807</v>
      </c>
      <c r="C217" s="10"/>
      <c r="D217" s="61" t="s">
        <v>805</v>
      </c>
      <c r="E217" t="s">
        <v>477</v>
      </c>
      <c r="F217" t="s">
        <v>406</v>
      </c>
      <c r="G217" t="s">
        <v>636</v>
      </c>
      <c r="H217" s="40" t="s">
        <v>117</v>
      </c>
      <c r="I217" s="10" t="s">
        <v>117</v>
      </c>
      <c r="J217" s="10" t="s">
        <v>117</v>
      </c>
      <c r="K217" s="4">
        <v>1</v>
      </c>
      <c r="M217" s="10"/>
      <c r="V217" s="10"/>
      <c r="W217" s="17" t="s">
        <v>769</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794</v>
      </c>
      <c r="BE217" t="s">
        <v>795</v>
      </c>
      <c r="BF217">
        <v>0</v>
      </c>
    </row>
    <row r="218" spans="1:60" x14ac:dyDescent="0.25">
      <c r="A218" s="10" t="s">
        <v>810</v>
      </c>
      <c r="B218" s="10" t="s">
        <v>808</v>
      </c>
      <c r="C218" s="10"/>
      <c r="D218" s="61" t="s">
        <v>806</v>
      </c>
      <c r="E218" t="s">
        <v>477</v>
      </c>
      <c r="F218" t="s">
        <v>406</v>
      </c>
      <c r="G218" t="s">
        <v>636</v>
      </c>
      <c r="H218" s="40" t="s">
        <v>117</v>
      </c>
      <c r="I218" s="10" t="s">
        <v>117</v>
      </c>
      <c r="J218" s="10" t="s">
        <v>117</v>
      </c>
      <c r="K218" s="4">
        <v>1</v>
      </c>
      <c r="M218" s="10"/>
      <c r="V218" s="10"/>
      <c r="W218" s="17" t="s">
        <v>769</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794</v>
      </c>
      <c r="BE218" t="s">
        <v>795</v>
      </c>
      <c r="BF218">
        <v>0</v>
      </c>
    </row>
    <row r="219" spans="1:60" x14ac:dyDescent="0.25">
      <c r="A219" s="10" t="s">
        <v>814</v>
      </c>
      <c r="B219" s="10" t="s">
        <v>812</v>
      </c>
      <c r="C219" s="10"/>
      <c r="D219" t="s">
        <v>811</v>
      </c>
      <c r="E219" t="s">
        <v>477</v>
      </c>
      <c r="F219" t="s">
        <v>406</v>
      </c>
      <c r="G219" t="s">
        <v>636</v>
      </c>
      <c r="H219" s="40" t="s">
        <v>117</v>
      </c>
      <c r="I219" s="10" t="s">
        <v>117</v>
      </c>
      <c r="J219" s="10" t="s">
        <v>117</v>
      </c>
      <c r="K219" s="4">
        <v>1</v>
      </c>
      <c r="V219" s="10"/>
      <c r="W219" s="17" t="s">
        <v>769</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794</v>
      </c>
      <c r="BE219" t="s">
        <v>813</v>
      </c>
      <c r="BF219">
        <v>0</v>
      </c>
    </row>
    <row r="220" spans="1:60" x14ac:dyDescent="0.25">
      <c r="A220" s="10" t="s">
        <v>815</v>
      </c>
      <c r="B220" s="10" t="s">
        <v>816</v>
      </c>
      <c r="C220" s="10"/>
      <c r="D220" t="s">
        <v>817</v>
      </c>
      <c r="E220" t="s">
        <v>457</v>
      </c>
      <c r="F220" t="s">
        <v>406</v>
      </c>
      <c r="G220" t="s">
        <v>636</v>
      </c>
      <c r="H220" s="40" t="s">
        <v>117</v>
      </c>
      <c r="I220" s="10" t="s">
        <v>117</v>
      </c>
      <c r="J220" s="10" t="s">
        <v>117</v>
      </c>
      <c r="K220" s="4">
        <v>1</v>
      </c>
      <c r="V220" s="10"/>
      <c r="W220" s="17" t="s">
        <v>769</v>
      </c>
      <c r="X220">
        <v>7</v>
      </c>
      <c r="Y220">
        <v>5</v>
      </c>
      <c r="Z220">
        <v>1</v>
      </c>
      <c r="AA220">
        <v>1</v>
      </c>
      <c r="AB220">
        <f t="shared" ref="AB220:AB228" si="177">Y220+Z220</f>
        <v>6</v>
      </c>
      <c r="AC220" t="s">
        <v>117</v>
      </c>
      <c r="AD220">
        <f>AB220</f>
        <v>6</v>
      </c>
      <c r="AE220">
        <v>1</v>
      </c>
      <c r="AG220" t="s">
        <v>117</v>
      </c>
      <c r="AJ220" s="8" t="s">
        <v>117</v>
      </c>
      <c r="AK220" t="s">
        <v>117</v>
      </c>
      <c r="AL220" t="s">
        <v>117</v>
      </c>
      <c r="AM220" t="e">
        <f t="shared" ref="AM220" si="178">AK220+AL220</f>
        <v>#VALUE!</v>
      </c>
      <c r="AN220">
        <f t="shared" si="170"/>
        <v>74552.537876951479</v>
      </c>
      <c r="AP220">
        <v>173</v>
      </c>
      <c r="AQ220">
        <v>743</v>
      </c>
      <c r="AR220" s="17">
        <v>435</v>
      </c>
      <c r="AS220">
        <v>133</v>
      </c>
      <c r="AT220">
        <v>720</v>
      </c>
      <c r="AU220">
        <v>300</v>
      </c>
      <c r="AV220" s="47" t="s">
        <v>45</v>
      </c>
      <c r="AW220">
        <f t="shared" si="171"/>
        <v>20</v>
      </c>
      <c r="AX220">
        <f t="shared" si="172"/>
        <v>11</v>
      </c>
      <c r="AY220">
        <f t="shared" si="173"/>
        <v>67</v>
      </c>
      <c r="AZ220" s="47" t="s">
        <v>45</v>
      </c>
      <c r="BD220" t="s">
        <v>818</v>
      </c>
      <c r="BE220" t="s">
        <v>819</v>
      </c>
      <c r="BF220">
        <v>0</v>
      </c>
    </row>
    <row r="221" spans="1:60" x14ac:dyDescent="0.25">
      <c r="A221" s="10" t="s">
        <v>820</v>
      </c>
      <c r="B221" s="10" t="s">
        <v>822</v>
      </c>
      <c r="C221" s="10"/>
      <c r="D221" t="s">
        <v>817</v>
      </c>
      <c r="E221" t="s">
        <v>477</v>
      </c>
      <c r="F221" t="s">
        <v>406</v>
      </c>
      <c r="G221" t="s">
        <v>636</v>
      </c>
      <c r="H221" s="40" t="s">
        <v>117</v>
      </c>
      <c r="I221" s="10" t="s">
        <v>117</v>
      </c>
      <c r="J221" s="10" t="s">
        <v>117</v>
      </c>
      <c r="K221" s="4">
        <v>1</v>
      </c>
      <c r="V221" s="10"/>
      <c r="W221" s="17" t="s">
        <v>769</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824</v>
      </c>
      <c r="BE221" t="s">
        <v>825</v>
      </c>
      <c r="BF221">
        <v>0</v>
      </c>
    </row>
    <row r="222" spans="1:60" x14ac:dyDescent="0.25">
      <c r="A222" s="10" t="s">
        <v>821</v>
      </c>
      <c r="B222" s="10" t="s">
        <v>823</v>
      </c>
      <c r="C222" s="10"/>
      <c r="D222" t="s">
        <v>817</v>
      </c>
      <c r="E222" t="s">
        <v>477</v>
      </c>
      <c r="F222" t="s">
        <v>406</v>
      </c>
      <c r="G222" t="s">
        <v>636</v>
      </c>
      <c r="H222" s="40" t="s">
        <v>117</v>
      </c>
      <c r="I222" s="10" t="s">
        <v>117</v>
      </c>
      <c r="J222" s="10" t="s">
        <v>117</v>
      </c>
      <c r="K222" s="4">
        <v>1</v>
      </c>
      <c r="V222" s="10"/>
      <c r="W222" s="17" t="s">
        <v>769</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824</v>
      </c>
      <c r="BE222" t="s">
        <v>825</v>
      </c>
      <c r="BF222">
        <v>0</v>
      </c>
    </row>
    <row r="223" spans="1:60" x14ac:dyDescent="0.25">
      <c r="A223" s="10" t="s">
        <v>826</v>
      </c>
      <c r="B223" s="10" t="s">
        <v>829</v>
      </c>
      <c r="C223" s="10"/>
      <c r="D223" t="s">
        <v>830</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824</v>
      </c>
      <c r="BE223" t="s">
        <v>825</v>
      </c>
      <c r="BF223">
        <v>0</v>
      </c>
    </row>
    <row r="224" spans="1:60" x14ac:dyDescent="0.25">
      <c r="A224" s="10" t="s">
        <v>827</v>
      </c>
      <c r="B224" s="10" t="s">
        <v>828</v>
      </c>
      <c r="C224" s="10"/>
      <c r="D224" t="s">
        <v>830</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824</v>
      </c>
      <c r="BE224" t="s">
        <v>825</v>
      </c>
      <c r="BF224">
        <v>0</v>
      </c>
    </row>
    <row r="225" spans="1:60" s="2" customFormat="1" x14ac:dyDescent="0.25">
      <c r="A225" s="82" t="s">
        <v>831</v>
      </c>
      <c r="B225" s="82" t="s">
        <v>839</v>
      </c>
      <c r="C225" s="82">
        <v>24</v>
      </c>
      <c r="D225" s="2" t="s">
        <v>835</v>
      </c>
      <c r="E225" s="2" t="s">
        <v>457</v>
      </c>
      <c r="F225" s="2" t="s">
        <v>406</v>
      </c>
      <c r="G225" s="2" t="s">
        <v>636</v>
      </c>
      <c r="H225" s="83" t="s">
        <v>117</v>
      </c>
      <c r="I225" s="82" t="s">
        <v>117</v>
      </c>
      <c r="J225" s="82" t="s">
        <v>117</v>
      </c>
      <c r="K225" s="84">
        <v>1</v>
      </c>
      <c r="V225" s="82"/>
      <c r="W225" s="85" t="s">
        <v>769</v>
      </c>
      <c r="X225" s="2">
        <v>7</v>
      </c>
      <c r="Y225" s="2">
        <v>5</v>
      </c>
      <c r="Z225" s="2">
        <v>1</v>
      </c>
      <c r="AA225" s="2">
        <v>1</v>
      </c>
      <c r="AB225" s="2">
        <f t="shared" si="177"/>
        <v>6</v>
      </c>
      <c r="AC225" s="2" t="s">
        <v>117</v>
      </c>
      <c r="AD225" s="2">
        <f>IF(EXACT(LEFT(E225, 5), "train"), AB225, AA225)</f>
        <v>6</v>
      </c>
      <c r="AE225" s="2">
        <v>1</v>
      </c>
      <c r="AG225" s="2" t="s">
        <v>117</v>
      </c>
      <c r="AJ225" s="86" t="s">
        <v>117</v>
      </c>
      <c r="AK225" s="2" t="s">
        <v>117</v>
      </c>
      <c r="AL225" s="2" t="s">
        <v>117</v>
      </c>
      <c r="AM225" s="2" t="e">
        <f t="shared" ref="AM225" si="194">AK225+AL225</f>
        <v>#VALUE!</v>
      </c>
      <c r="AN225" s="2">
        <f t="shared" si="170"/>
        <v>74552.537876951479</v>
      </c>
      <c r="AO225" s="86" t="s">
        <v>105</v>
      </c>
      <c r="AP225" s="2">
        <v>149</v>
      </c>
      <c r="AQ225" s="2">
        <v>743</v>
      </c>
      <c r="AR225" s="85">
        <v>435</v>
      </c>
      <c r="AS225" s="2">
        <v>133</v>
      </c>
      <c r="AT225" s="2">
        <v>720</v>
      </c>
      <c r="AU225" s="2">
        <v>300</v>
      </c>
      <c r="AV225" s="87" t="s">
        <v>45</v>
      </c>
      <c r="AW225" s="2">
        <f t="shared" si="187"/>
        <v>8</v>
      </c>
      <c r="AX225" s="2">
        <f t="shared" si="188"/>
        <v>11</v>
      </c>
      <c r="AY225" s="2">
        <f t="shared" si="189"/>
        <v>67</v>
      </c>
      <c r="AZ225" s="87" t="s">
        <v>45</v>
      </c>
      <c r="BA225" s="2">
        <f t="shared" ref="BA225" si="195">AS225-AW225</f>
        <v>125</v>
      </c>
      <c r="BB225" s="2">
        <f t="shared" ref="BB225" si="196">AT225-AX225</f>
        <v>709</v>
      </c>
      <c r="BC225" s="86">
        <f t="shared" ref="BC225" si="197">AU225-AY225</f>
        <v>233</v>
      </c>
      <c r="BD225" s="2" t="s">
        <v>838</v>
      </c>
      <c r="BE225" s="2" t="s">
        <v>524</v>
      </c>
      <c r="BF225" s="2" t="s">
        <v>117</v>
      </c>
    </row>
    <row r="226" spans="1:60" x14ac:dyDescent="0.25">
      <c r="A226" s="10" t="s">
        <v>832</v>
      </c>
      <c r="B226" s="10" t="s">
        <v>841</v>
      </c>
      <c r="C226" s="10">
        <v>48</v>
      </c>
      <c r="D226" t="s">
        <v>835</v>
      </c>
      <c r="E226" t="s">
        <v>457</v>
      </c>
      <c r="F226" t="s">
        <v>406</v>
      </c>
      <c r="G226" t="s">
        <v>636</v>
      </c>
      <c r="H226" s="40" t="s">
        <v>117</v>
      </c>
      <c r="I226" s="10" t="s">
        <v>117</v>
      </c>
      <c r="J226" s="10" t="s">
        <v>117</v>
      </c>
      <c r="K226" s="4" t="s">
        <v>117</v>
      </c>
      <c r="V226" s="10"/>
      <c r="W226" s="17" t="s">
        <v>769</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838</v>
      </c>
      <c r="BE226" t="s">
        <v>524</v>
      </c>
      <c r="BF226" t="s">
        <v>117</v>
      </c>
    </row>
    <row r="227" spans="1:60" x14ac:dyDescent="0.25">
      <c r="A227" s="10" t="s">
        <v>833</v>
      </c>
      <c r="B227" s="10" t="s">
        <v>842</v>
      </c>
      <c r="C227" s="10">
        <v>48</v>
      </c>
      <c r="D227" t="s">
        <v>835</v>
      </c>
      <c r="E227" t="s">
        <v>457</v>
      </c>
      <c r="F227" t="s">
        <v>406</v>
      </c>
      <c r="G227" t="s">
        <v>636</v>
      </c>
      <c r="H227" s="40" t="s">
        <v>117</v>
      </c>
      <c r="I227" s="10" t="s">
        <v>117</v>
      </c>
      <c r="J227" s="10" t="s">
        <v>117</v>
      </c>
      <c r="K227" s="4" t="s">
        <v>117</v>
      </c>
      <c r="V227" s="10"/>
      <c r="W227" s="17" t="s">
        <v>769</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838</v>
      </c>
      <c r="BE227" t="s">
        <v>524</v>
      </c>
      <c r="BF227" t="s">
        <v>117</v>
      </c>
    </row>
    <row r="228" spans="1:60" x14ac:dyDescent="0.25">
      <c r="A228" s="10" t="s">
        <v>834</v>
      </c>
      <c r="B228" s="10" t="s">
        <v>843</v>
      </c>
      <c r="C228" s="10">
        <v>96</v>
      </c>
      <c r="D228" t="s">
        <v>835</v>
      </c>
      <c r="E228" t="s">
        <v>457</v>
      </c>
      <c r="F228" t="s">
        <v>406</v>
      </c>
      <c r="G228" t="s">
        <v>636</v>
      </c>
      <c r="H228" s="40" t="s">
        <v>117</v>
      </c>
      <c r="I228" s="10" t="s">
        <v>117</v>
      </c>
      <c r="J228" s="10" t="s">
        <v>117</v>
      </c>
      <c r="K228" s="4" t="s">
        <v>117</v>
      </c>
      <c r="V228" s="10"/>
      <c r="W228" s="17" t="s">
        <v>769</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838</v>
      </c>
      <c r="BE228" t="s">
        <v>524</v>
      </c>
      <c r="BF228" t="s">
        <v>117</v>
      </c>
    </row>
    <row r="229" spans="1:60" x14ac:dyDescent="0.25">
      <c r="A229" s="10" t="s">
        <v>847</v>
      </c>
      <c r="B229" s="10" t="s">
        <v>840</v>
      </c>
      <c r="C229" s="10">
        <v>24</v>
      </c>
      <c r="D229" t="s">
        <v>836</v>
      </c>
      <c r="E229" t="s">
        <v>457</v>
      </c>
      <c r="F229" t="s">
        <v>406</v>
      </c>
      <c r="G229" t="s">
        <v>636</v>
      </c>
      <c r="H229" s="40" t="s">
        <v>117</v>
      </c>
      <c r="I229" s="10" t="s">
        <v>117</v>
      </c>
      <c r="J229" s="10" t="s">
        <v>117</v>
      </c>
      <c r="K229" s="4" t="s">
        <v>117</v>
      </c>
      <c r="V229" s="10"/>
      <c r="W229" s="17" t="s">
        <v>769</v>
      </c>
      <c r="X229">
        <v>7</v>
      </c>
      <c r="Y229">
        <v>5</v>
      </c>
      <c r="Z229">
        <v>1</v>
      </c>
      <c r="AA229">
        <v>1</v>
      </c>
      <c r="AB229">
        <f t="shared" ref="AB229:AB233" si="211">Y229+Z229</f>
        <v>6</v>
      </c>
      <c r="AC229" t="s">
        <v>117</v>
      </c>
      <c r="AD229">
        <f t="shared" ref="AD229:AD233" si="212">IF(EXACT(LEFT(E229, 5), "train"), AB229, AA229)</f>
        <v>6</v>
      </c>
      <c r="AE229">
        <v>3</v>
      </c>
      <c r="AG229" t="s">
        <v>117</v>
      </c>
      <c r="AJ229" s="8" t="s">
        <v>117</v>
      </c>
      <c r="AK229" t="s">
        <v>117</v>
      </c>
      <c r="AL229" t="s">
        <v>117</v>
      </c>
      <c r="AM229" t="e">
        <f t="shared" ref="AM229:AM233" si="213">AK229+AL229</f>
        <v>#VALUE!</v>
      </c>
      <c r="AN229">
        <f t="shared" ref="AN229:AN233"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3" si="215" xml:space="preserve"> _xlfn.FLOOR.MATH((AP229 - AS229) / 2)</f>
        <v>8</v>
      </c>
      <c r="AX229">
        <f t="shared" ref="AX229:AX233" si="216" xml:space="preserve"> _xlfn.FLOOR.MATH((AQ229 - AT229) / 2)</f>
        <v>11</v>
      </c>
      <c r="AY229">
        <f t="shared" ref="AY229:AY233" si="217" xml:space="preserve"> _xlfn.FLOOR.MATH((AR229 - AU229) / 2)</f>
        <v>67</v>
      </c>
      <c r="AZ229" s="47" t="s">
        <v>45</v>
      </c>
      <c r="BA229">
        <f t="shared" ref="BA229:BA233" si="218">AS229-AW229</f>
        <v>125</v>
      </c>
      <c r="BB229">
        <f t="shared" ref="BB229:BB233" si="219">AT229-AX229</f>
        <v>709</v>
      </c>
      <c r="BC229" s="8">
        <f t="shared" ref="BC229:BC233" si="220">AU229-AY229</f>
        <v>233</v>
      </c>
      <c r="BD229" t="s">
        <v>838</v>
      </c>
      <c r="BE229" t="s">
        <v>524</v>
      </c>
      <c r="BF229" t="s">
        <v>117</v>
      </c>
    </row>
    <row r="230" spans="1:60" x14ac:dyDescent="0.25">
      <c r="A230" s="10" t="s">
        <v>848</v>
      </c>
      <c r="B230" s="10" t="s">
        <v>844</v>
      </c>
      <c r="C230" s="10">
        <v>48</v>
      </c>
      <c r="D230" t="s">
        <v>836</v>
      </c>
      <c r="E230" t="s">
        <v>457</v>
      </c>
      <c r="F230" t="s">
        <v>406</v>
      </c>
      <c r="G230" t="s">
        <v>636</v>
      </c>
      <c r="H230" s="40" t="s">
        <v>117</v>
      </c>
      <c r="I230" s="10" t="s">
        <v>117</v>
      </c>
      <c r="J230" s="10" t="s">
        <v>117</v>
      </c>
      <c r="K230" s="4" t="s">
        <v>117</v>
      </c>
      <c r="V230" s="10"/>
      <c r="W230" s="17" t="s">
        <v>769</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838</v>
      </c>
      <c r="BE230" t="s">
        <v>524</v>
      </c>
      <c r="BF230" t="s">
        <v>117</v>
      </c>
    </row>
    <row r="231" spans="1:60" x14ac:dyDescent="0.25">
      <c r="A231" s="10" t="s">
        <v>849</v>
      </c>
      <c r="B231" s="10" t="s">
        <v>845</v>
      </c>
      <c r="C231" s="10">
        <v>48</v>
      </c>
      <c r="D231" t="s">
        <v>836</v>
      </c>
      <c r="E231" t="s">
        <v>457</v>
      </c>
      <c r="F231" t="s">
        <v>406</v>
      </c>
      <c r="G231" t="s">
        <v>636</v>
      </c>
      <c r="H231" s="40" t="s">
        <v>117</v>
      </c>
      <c r="I231" s="10" t="s">
        <v>117</v>
      </c>
      <c r="J231" s="10" t="s">
        <v>117</v>
      </c>
      <c r="K231" s="4" t="s">
        <v>117</v>
      </c>
      <c r="V231" s="10"/>
      <c r="W231" s="17" t="s">
        <v>769</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838</v>
      </c>
      <c r="BE231" t="s">
        <v>524</v>
      </c>
      <c r="BF231" t="s">
        <v>117</v>
      </c>
    </row>
    <row r="232" spans="1:60" ht="15.75" thickBot="1" x14ac:dyDescent="0.3">
      <c r="A232" s="10" t="s">
        <v>850</v>
      </c>
      <c r="B232" s="10" t="s">
        <v>846</v>
      </c>
      <c r="C232" s="10">
        <v>96</v>
      </c>
      <c r="D232" t="s">
        <v>836</v>
      </c>
      <c r="E232" t="s">
        <v>457</v>
      </c>
      <c r="F232" t="s">
        <v>406</v>
      </c>
      <c r="G232" t="s">
        <v>636</v>
      </c>
      <c r="H232" s="40" t="s">
        <v>117</v>
      </c>
      <c r="I232" s="10" t="s">
        <v>117</v>
      </c>
      <c r="J232" s="10" t="s">
        <v>117</v>
      </c>
      <c r="K232" s="4" t="s">
        <v>117</v>
      </c>
      <c r="V232" s="10"/>
      <c r="W232" s="17" t="s">
        <v>769</v>
      </c>
      <c r="X232">
        <v>7</v>
      </c>
      <c r="Y232">
        <v>5</v>
      </c>
      <c r="Z232">
        <v>1</v>
      </c>
      <c r="AA232">
        <v>1</v>
      </c>
      <c r="AB232">
        <f t="shared" si="211"/>
        <v>6</v>
      </c>
      <c r="AC232" t="s">
        <v>117</v>
      </c>
      <c r="AD232" s="6">
        <f t="shared" si="212"/>
        <v>6</v>
      </c>
      <c r="AE232">
        <v>3</v>
      </c>
      <c r="AG232" t="s">
        <v>117</v>
      </c>
      <c r="AJ232" s="8" t="s">
        <v>117</v>
      </c>
      <c r="AK232" t="s">
        <v>117</v>
      </c>
      <c r="AL232" t="s">
        <v>117</v>
      </c>
      <c r="AM232" t="e">
        <f t="shared" si="213"/>
        <v>#VALUE!</v>
      </c>
      <c r="AN232">
        <f t="shared" si="214"/>
        <v>74552.537876951479</v>
      </c>
      <c r="AO232" s="8" t="s">
        <v>105</v>
      </c>
      <c r="AP232">
        <v>149</v>
      </c>
      <c r="AQ232">
        <v>743</v>
      </c>
      <c r="AR232" s="17">
        <v>435</v>
      </c>
      <c r="AS232">
        <v>133</v>
      </c>
      <c r="AT232">
        <v>720</v>
      </c>
      <c r="AU232">
        <v>300</v>
      </c>
      <c r="AV232" s="47" t="s">
        <v>45</v>
      </c>
      <c r="AW232">
        <f t="shared" si="215"/>
        <v>8</v>
      </c>
      <c r="AX232">
        <f t="shared" si="216"/>
        <v>11</v>
      </c>
      <c r="AY232">
        <f t="shared" si="217"/>
        <v>67</v>
      </c>
      <c r="AZ232" s="47" t="s">
        <v>45</v>
      </c>
      <c r="BA232">
        <f t="shared" si="218"/>
        <v>125</v>
      </c>
      <c r="BB232">
        <f t="shared" si="219"/>
        <v>709</v>
      </c>
      <c r="BC232" s="8">
        <f t="shared" si="220"/>
        <v>233</v>
      </c>
      <c r="BD232" t="s">
        <v>838</v>
      </c>
      <c r="BE232" t="s">
        <v>524</v>
      </c>
      <c r="BF232" t="s">
        <v>117</v>
      </c>
    </row>
    <row r="233" spans="1:60" s="89" customFormat="1" collapsed="1" x14ac:dyDescent="0.25">
      <c r="A233" s="88" t="s">
        <v>866</v>
      </c>
      <c r="B233" s="88" t="s">
        <v>854</v>
      </c>
      <c r="C233" s="88"/>
      <c r="D233" s="89" t="s">
        <v>268</v>
      </c>
      <c r="E233" s="89" t="s">
        <v>457</v>
      </c>
      <c r="F233" s="89" t="s">
        <v>406</v>
      </c>
      <c r="G233" s="89" t="s">
        <v>855</v>
      </c>
      <c r="H233" s="90" t="s">
        <v>862</v>
      </c>
      <c r="I233" s="88" t="s">
        <v>516</v>
      </c>
      <c r="J233" s="88" t="s">
        <v>117</v>
      </c>
      <c r="K233" s="91" t="s">
        <v>117</v>
      </c>
      <c r="L233" s="89" t="s">
        <v>117</v>
      </c>
      <c r="M233" s="89" t="s">
        <v>117</v>
      </c>
      <c r="N233" s="89" t="s">
        <v>117</v>
      </c>
      <c r="O233" s="89" t="s">
        <v>117</v>
      </c>
      <c r="P233" s="89" t="s">
        <v>117</v>
      </c>
      <c r="Q233" s="89" t="s">
        <v>117</v>
      </c>
      <c r="R233" s="89" t="s">
        <v>117</v>
      </c>
      <c r="S233" s="89" t="s">
        <v>117</v>
      </c>
      <c r="T233" s="89" t="s">
        <v>117</v>
      </c>
      <c r="U233" s="89" t="s">
        <v>117</v>
      </c>
      <c r="V233" s="88" t="s">
        <v>117</v>
      </c>
      <c r="W233" s="92" t="s">
        <v>117</v>
      </c>
      <c r="X233" s="89">
        <v>7</v>
      </c>
      <c r="Y233" s="89">
        <v>5</v>
      </c>
      <c r="Z233" s="89">
        <v>1</v>
      </c>
      <c r="AA233" s="89">
        <v>1</v>
      </c>
      <c r="AB233" s="89">
        <f t="shared" si="211"/>
        <v>6</v>
      </c>
      <c r="AC233" s="89" t="s">
        <v>117</v>
      </c>
      <c r="AD233">
        <f t="shared" si="212"/>
        <v>6</v>
      </c>
      <c r="AE233" s="89">
        <v>1</v>
      </c>
      <c r="AF233" s="89" t="s">
        <v>117</v>
      </c>
      <c r="AG233" s="89" t="s">
        <v>117</v>
      </c>
      <c r="AH233" s="89" t="s">
        <v>117</v>
      </c>
      <c r="AI233" s="89" t="s">
        <v>117</v>
      </c>
      <c r="AJ233" s="93" t="s">
        <v>117</v>
      </c>
      <c r="AK233" s="89" t="s">
        <v>117</v>
      </c>
      <c r="AL233" s="88" t="s">
        <v>117</v>
      </c>
      <c r="AM233" s="89" t="e">
        <f t="shared" si="213"/>
        <v>#VALUE!</v>
      </c>
      <c r="AN233" s="89">
        <f t="shared" si="214"/>
        <v>61574.894649960152</v>
      </c>
      <c r="AO233" s="93" t="s">
        <v>105</v>
      </c>
      <c r="AP233" s="89">
        <v>125</v>
      </c>
      <c r="AQ233" s="89">
        <v>1169</v>
      </c>
      <c r="AR233" s="92">
        <v>414</v>
      </c>
      <c r="AS233" s="89">
        <v>96</v>
      </c>
      <c r="AT233" s="89">
        <v>960</v>
      </c>
      <c r="AU233" s="89">
        <v>256</v>
      </c>
      <c r="AV233" s="88" t="s">
        <v>45</v>
      </c>
      <c r="AW233" s="94">
        <f t="shared" si="215"/>
        <v>14</v>
      </c>
      <c r="AX233" s="89">
        <f t="shared" si="216"/>
        <v>104</v>
      </c>
      <c r="AY233" s="89">
        <f t="shared" si="217"/>
        <v>79</v>
      </c>
      <c r="AZ233" s="95" t="s">
        <v>45</v>
      </c>
      <c r="BA233" s="89">
        <f t="shared" si="218"/>
        <v>82</v>
      </c>
      <c r="BB233" s="89">
        <f t="shared" si="219"/>
        <v>856</v>
      </c>
      <c r="BC233" s="93">
        <f t="shared" si="220"/>
        <v>177</v>
      </c>
      <c r="BD233" s="89" t="s">
        <v>852</v>
      </c>
      <c r="BE233" s="89" t="s">
        <v>853</v>
      </c>
      <c r="BF233" s="89" t="s">
        <v>117</v>
      </c>
      <c r="BG233" s="89" t="s">
        <v>8</v>
      </c>
      <c r="BH233" s="89" t="s">
        <v>8</v>
      </c>
    </row>
    <row r="234" spans="1:60" x14ac:dyDescent="0.25">
      <c r="A234" s="10" t="s">
        <v>867</v>
      </c>
      <c r="B234" s="10" t="s">
        <v>863</v>
      </c>
      <c r="C234" s="10"/>
      <c r="D234" t="s">
        <v>268</v>
      </c>
      <c r="E234" t="s">
        <v>457</v>
      </c>
      <c r="F234" t="s">
        <v>406</v>
      </c>
      <c r="G234" t="s">
        <v>856</v>
      </c>
      <c r="H234" s="40" t="s">
        <v>858</v>
      </c>
      <c r="I234" s="10" t="s">
        <v>516</v>
      </c>
      <c r="J234" s="10" t="s">
        <v>117</v>
      </c>
      <c r="K234" s="4" t="s">
        <v>117</v>
      </c>
      <c r="V234" s="10"/>
      <c r="W234" s="17" t="s">
        <v>769</v>
      </c>
      <c r="X234" t="s">
        <v>117</v>
      </c>
      <c r="Y234" t="s">
        <v>117</v>
      </c>
      <c r="Z234" t="s">
        <v>117</v>
      </c>
      <c r="AA234" t="s">
        <v>117</v>
      </c>
      <c r="AB234" t="e">
        <f>Y234+Z234</f>
        <v>#VALUE!</v>
      </c>
      <c r="AC234" t="s">
        <v>117</v>
      </c>
      <c r="AD234" t="e">
        <f>IF(EXACT(LEFT(E234, 5), "train"), AB234, AA234)</f>
        <v>#VALUE!</v>
      </c>
      <c r="AE234" t="s">
        <v>117</v>
      </c>
      <c r="AG234" t="s">
        <v>117</v>
      </c>
      <c r="AJ234" s="8" t="s">
        <v>117</v>
      </c>
      <c r="AK234" t="s">
        <v>117</v>
      </c>
      <c r="AL234" t="s">
        <v>117</v>
      </c>
      <c r="AM234" t="e">
        <f t="shared" ref="AM234" si="221">AK234+AL234</f>
        <v>#VALUE!</v>
      </c>
      <c r="AN234" t="e">
        <f t="shared" ref="AN234" si="222" xml:space="preserve"> 1508.06553301511 + 0.00210606006752809 * (AS234*AT234*AU234) * (AD234 / 5) + 441</f>
        <v>#VALUE!</v>
      </c>
      <c r="AO234" s="8" t="s">
        <v>105</v>
      </c>
      <c r="AP234" t="s">
        <v>117</v>
      </c>
      <c r="AQ234" t="s">
        <v>117</v>
      </c>
      <c r="AR234" s="17" t="s">
        <v>117</v>
      </c>
      <c r="AS234" t="s">
        <v>117</v>
      </c>
      <c r="AT234" t="s">
        <v>117</v>
      </c>
      <c r="AU234" t="s">
        <v>117</v>
      </c>
      <c r="AV234" s="47" t="s">
        <v>45</v>
      </c>
      <c r="AW234" t="e">
        <f t="shared" ref="AW234" si="223" xml:space="preserve"> _xlfn.FLOOR.MATH((AP234 - AS234) / 2)</f>
        <v>#VALUE!</v>
      </c>
      <c r="AX234" t="e">
        <f t="shared" ref="AX234" si="224" xml:space="preserve"> _xlfn.FLOOR.MATH((AQ234 - AT234) / 2)</f>
        <v>#VALUE!</v>
      </c>
      <c r="AY234" t="e">
        <f t="shared" ref="AY234" si="225" xml:space="preserve"> _xlfn.FLOOR.MATH((AR234 - AU234) / 2)</f>
        <v>#VALUE!</v>
      </c>
      <c r="AZ234" s="47" t="s">
        <v>45</v>
      </c>
      <c r="BA234" t="e">
        <f t="shared" ref="BA234" si="226">AS234-AW234</f>
        <v>#VALUE!</v>
      </c>
      <c r="BB234" t="e">
        <f t="shared" ref="BB234" si="227">AT234-AX234</f>
        <v>#VALUE!</v>
      </c>
      <c r="BC234" s="8" t="e">
        <f t="shared" ref="BC234" si="228">AU234-AY234</f>
        <v>#VALUE!</v>
      </c>
      <c r="BD234" t="s">
        <v>837</v>
      </c>
      <c r="BE234" t="s">
        <v>524</v>
      </c>
      <c r="BF234" t="s">
        <v>117</v>
      </c>
    </row>
    <row r="235" spans="1:60" x14ac:dyDescent="0.25">
      <c r="A235" s="10" t="s">
        <v>868</v>
      </c>
      <c r="B235" s="10" t="s">
        <v>864</v>
      </c>
      <c r="C235" s="10">
        <v>0.5</v>
      </c>
      <c r="D235" t="s">
        <v>268</v>
      </c>
      <c r="E235" t="s">
        <v>477</v>
      </c>
      <c r="F235" t="s">
        <v>117</v>
      </c>
      <c r="G235" t="s">
        <v>857</v>
      </c>
      <c r="H235" s="40" t="s">
        <v>861</v>
      </c>
      <c r="I235" s="10" t="s">
        <v>859</v>
      </c>
      <c r="J235" s="10" t="s">
        <v>117</v>
      </c>
      <c r="K235" s="4" t="s">
        <v>117</v>
      </c>
      <c r="V235" s="10"/>
      <c r="W235" s="17" t="s">
        <v>769</v>
      </c>
      <c r="X235" t="s">
        <v>117</v>
      </c>
      <c r="Y235" t="s">
        <v>117</v>
      </c>
      <c r="Z235" t="s">
        <v>117</v>
      </c>
      <c r="AA235" t="s">
        <v>117</v>
      </c>
      <c r="AB235" t="e">
        <f>Y235+Z235</f>
        <v>#VALUE!</v>
      </c>
      <c r="AC235" t="s">
        <v>117</v>
      </c>
      <c r="AD235" t="str">
        <f>IF(EXACT(LEFT(E235, 5), "train"), AB235, AA235)</f>
        <v>TBD</v>
      </c>
      <c r="AE235" t="s">
        <v>117</v>
      </c>
      <c r="AG235" t="s">
        <v>117</v>
      </c>
      <c r="AJ235" s="8" t="s">
        <v>117</v>
      </c>
      <c r="AK235" t="s">
        <v>117</v>
      </c>
      <c r="AL235" t="s">
        <v>117</v>
      </c>
      <c r="AM235" t="e">
        <f t="shared" ref="AM235:AM236" si="229">AK235+AL235</f>
        <v>#VALUE!</v>
      </c>
      <c r="AN235" t="e">
        <f t="shared" ref="AN235:AN236" si="230" xml:space="preserve"> 1508.06553301511 + 0.00210606006752809 * (AS235*AT235*AU235) * (AD235 / 5) + 441</f>
        <v>#VALUE!</v>
      </c>
      <c r="AO235" s="8" t="s">
        <v>105</v>
      </c>
      <c r="AP235" t="s">
        <v>117</v>
      </c>
      <c r="AQ235" t="s">
        <v>117</v>
      </c>
      <c r="AR235" s="17" t="s">
        <v>117</v>
      </c>
      <c r="AS235" t="s">
        <v>117</v>
      </c>
      <c r="AT235" t="s">
        <v>117</v>
      </c>
      <c r="AU235" t="s">
        <v>117</v>
      </c>
      <c r="AV235" s="47" t="s">
        <v>45</v>
      </c>
      <c r="AW235" t="e">
        <f t="shared" ref="AW235:AW236" si="231" xml:space="preserve"> _xlfn.FLOOR.MATH((AP235 - AS235) / 2)</f>
        <v>#VALUE!</v>
      </c>
      <c r="AX235" t="e">
        <f t="shared" ref="AX235:AX236" si="232" xml:space="preserve"> _xlfn.FLOOR.MATH((AQ235 - AT235) / 2)</f>
        <v>#VALUE!</v>
      </c>
      <c r="AY235" t="e">
        <f t="shared" ref="AY235:AY236" si="233" xml:space="preserve"> _xlfn.FLOOR.MATH((AR235 - AU235) / 2)</f>
        <v>#VALUE!</v>
      </c>
      <c r="AZ235" s="47" t="s">
        <v>45</v>
      </c>
      <c r="BA235" t="e">
        <f t="shared" ref="BA235:BA236" si="234">AS235-AW235</f>
        <v>#VALUE!</v>
      </c>
      <c r="BB235" t="e">
        <f t="shared" ref="BB235:BB236" si="235">AT235-AX235</f>
        <v>#VALUE!</v>
      </c>
      <c r="BC235" s="8" t="e">
        <f t="shared" ref="BC235:BC236" si="236">AU235-AY235</f>
        <v>#VALUE!</v>
      </c>
      <c r="BD235" t="s">
        <v>837</v>
      </c>
      <c r="BE235" t="s">
        <v>524</v>
      </c>
      <c r="BF235" t="s">
        <v>117</v>
      </c>
    </row>
    <row r="236" spans="1:60" x14ac:dyDescent="0.25">
      <c r="A236" s="10" t="s">
        <v>869</v>
      </c>
      <c r="B236" s="10" t="s">
        <v>865</v>
      </c>
      <c r="C236" s="10">
        <v>0.5</v>
      </c>
      <c r="D236" t="s">
        <v>268</v>
      </c>
      <c r="E236" t="s">
        <v>477</v>
      </c>
      <c r="F236" t="s">
        <v>117</v>
      </c>
      <c r="G236" t="s">
        <v>856</v>
      </c>
      <c r="H236" s="40" t="s">
        <v>860</v>
      </c>
      <c r="I236" s="10" t="s">
        <v>859</v>
      </c>
      <c r="J236" s="10" t="s">
        <v>117</v>
      </c>
      <c r="K236" s="4" t="s">
        <v>117</v>
      </c>
      <c r="V236" s="10"/>
      <c r="W236" s="17" t="s">
        <v>769</v>
      </c>
      <c r="X236" t="s">
        <v>117</v>
      </c>
      <c r="Y236" t="s">
        <v>117</v>
      </c>
      <c r="Z236" t="s">
        <v>117</v>
      </c>
      <c r="AA236" t="s">
        <v>117</v>
      </c>
      <c r="AB236" t="e">
        <f>Y236+Z236</f>
        <v>#VALUE!</v>
      </c>
      <c r="AC236" t="s">
        <v>117</v>
      </c>
      <c r="AD236" t="str">
        <f>IF(EXACT(LEFT(E236, 5), "train"), AB236, AA236)</f>
        <v>TBD</v>
      </c>
      <c r="AE236" t="s">
        <v>117</v>
      </c>
      <c r="AG236" t="s">
        <v>117</v>
      </c>
      <c r="AJ236" s="8" t="s">
        <v>117</v>
      </c>
      <c r="AK236" t="s">
        <v>117</v>
      </c>
      <c r="AL236" t="s">
        <v>117</v>
      </c>
      <c r="AM236" t="e">
        <f t="shared" si="229"/>
        <v>#VALUE!</v>
      </c>
      <c r="AN236" t="e">
        <f t="shared" si="230"/>
        <v>#VALUE!</v>
      </c>
      <c r="AO236" s="8" t="s">
        <v>105</v>
      </c>
      <c r="AP236" t="s">
        <v>117</v>
      </c>
      <c r="AQ236" t="s">
        <v>117</v>
      </c>
      <c r="AR236" s="17" t="s">
        <v>117</v>
      </c>
      <c r="AS236" t="s">
        <v>117</v>
      </c>
      <c r="AT236" t="s">
        <v>117</v>
      </c>
      <c r="AU236" t="s">
        <v>117</v>
      </c>
      <c r="AV236" s="47" t="s">
        <v>45</v>
      </c>
      <c r="AW236" t="e">
        <f t="shared" si="231"/>
        <v>#VALUE!</v>
      </c>
      <c r="AX236" t="e">
        <f t="shared" si="232"/>
        <v>#VALUE!</v>
      </c>
      <c r="AY236" t="e">
        <f t="shared" si="233"/>
        <v>#VALUE!</v>
      </c>
      <c r="AZ236" s="47" t="s">
        <v>45</v>
      </c>
      <c r="BA236" t="e">
        <f t="shared" si="234"/>
        <v>#VALUE!</v>
      </c>
      <c r="BB236" t="e">
        <f t="shared" si="235"/>
        <v>#VALUE!</v>
      </c>
      <c r="BC236" s="8" t="e">
        <f t="shared" si="236"/>
        <v>#VALUE!</v>
      </c>
      <c r="BD236" t="s">
        <v>837</v>
      </c>
      <c r="BE236" t="s">
        <v>524</v>
      </c>
      <c r="BF236" t="s">
        <v>117</v>
      </c>
    </row>
    <row r="237" spans="1:60" x14ac:dyDescent="0.25">
      <c r="A237" s="10" t="s">
        <v>117</v>
      </c>
      <c r="B237" s="10" t="s">
        <v>117</v>
      </c>
      <c r="C237" s="10">
        <v>24</v>
      </c>
      <c r="D237" t="s">
        <v>117</v>
      </c>
      <c r="E237" t="s">
        <v>117</v>
      </c>
      <c r="F237" t="s">
        <v>117</v>
      </c>
      <c r="G237" t="s">
        <v>117</v>
      </c>
      <c r="H237" s="40" t="s">
        <v>117</v>
      </c>
      <c r="I237" s="10" t="s">
        <v>117</v>
      </c>
      <c r="J237" s="10" t="s">
        <v>117</v>
      </c>
      <c r="K237" s="4" t="s">
        <v>117</v>
      </c>
      <c r="V237" s="10"/>
      <c r="W237" s="17" t="s">
        <v>769</v>
      </c>
      <c r="X237" t="s">
        <v>117</v>
      </c>
      <c r="Y237" t="s">
        <v>117</v>
      </c>
      <c r="Z237" t="s">
        <v>117</v>
      </c>
      <c r="AA237" t="s">
        <v>117</v>
      </c>
      <c r="AB237" t="e">
        <f>Y237+Z237</f>
        <v>#VALUE!</v>
      </c>
      <c r="AC237" t="s">
        <v>117</v>
      </c>
      <c r="AD237" t="str">
        <f>IF(EXACT(LEFT(E237, 5), "train"), AB237, AA237)</f>
        <v>TBD</v>
      </c>
      <c r="AE237" t="s">
        <v>117</v>
      </c>
      <c r="AG237" t="s">
        <v>117</v>
      </c>
      <c r="AJ237" s="8" t="s">
        <v>117</v>
      </c>
      <c r="AK237" t="s">
        <v>117</v>
      </c>
      <c r="AL237" t="s">
        <v>117</v>
      </c>
      <c r="AM237" t="e">
        <f t="shared" ref="AM237" si="237">AK237+AL237</f>
        <v>#VALUE!</v>
      </c>
      <c r="AN237" t="e">
        <f t="shared" ref="AN237" si="238" xml:space="preserve"> 1508.06553301511 + 0.00210606006752809 * (AS237*AT237*AU237) * (AD237 / 5) + 441</f>
        <v>#VALUE!</v>
      </c>
      <c r="AO237" s="8" t="s">
        <v>105</v>
      </c>
      <c r="AP237" t="s">
        <v>117</v>
      </c>
      <c r="AQ237" t="s">
        <v>117</v>
      </c>
      <c r="AR237" s="17" t="s">
        <v>117</v>
      </c>
      <c r="AS237" t="s">
        <v>117</v>
      </c>
      <c r="AT237" t="s">
        <v>117</v>
      </c>
      <c r="AU237" t="s">
        <v>117</v>
      </c>
      <c r="AV237" s="47" t="s">
        <v>45</v>
      </c>
      <c r="AW237" t="e">
        <f t="shared" ref="AW237" si="239" xml:space="preserve"> _xlfn.FLOOR.MATH((AP237 - AS237) / 2)</f>
        <v>#VALUE!</v>
      </c>
      <c r="AX237" t="e">
        <f t="shared" ref="AX237" si="240" xml:space="preserve"> _xlfn.FLOOR.MATH((AQ237 - AT237) / 2)</f>
        <v>#VALUE!</v>
      </c>
      <c r="AY237" t="e">
        <f t="shared" ref="AY237" si="241" xml:space="preserve"> _xlfn.FLOOR.MATH((AR237 - AU237) / 2)</f>
        <v>#VALUE!</v>
      </c>
      <c r="AZ237" s="47" t="s">
        <v>45</v>
      </c>
      <c r="BA237" t="e">
        <f t="shared" ref="BA237" si="242">AS237-AW237</f>
        <v>#VALUE!</v>
      </c>
      <c r="BB237" t="e">
        <f t="shared" ref="BB237" si="243">AT237-AX237</f>
        <v>#VALUE!</v>
      </c>
      <c r="BC237" s="8" t="e">
        <f t="shared" ref="BC237" si="244">AU237-AY237</f>
        <v>#VALUE!</v>
      </c>
      <c r="BD237" t="s">
        <v>837</v>
      </c>
      <c r="BE237" t="s">
        <v>524</v>
      </c>
      <c r="BF237"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2024-05-24T11:48:01Z</dcterms:modified>
</cp:coreProperties>
</file>